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Repositorio\Instalaciones_Especiales\Ing. Ana\"/>
    </mc:Choice>
  </mc:AlternateContent>
  <xr:revisionPtr revIDLastSave="0" documentId="13_ncr:1_{0A6E3EE3-453F-402B-B851-D2CD99584C52}" xr6:coauthVersionLast="47" xr6:coauthVersionMax="47" xr10:uidLastSave="{00000000-0000-0000-0000-000000000000}"/>
  <bookViews>
    <workbookView xWindow="-108" yWindow="-108" windowWidth="23256" windowHeight="12456" firstSheet="1" activeTab="3" xr2:uid="{00000000-000D-0000-FFFF-FFFF00000000}"/>
  </bookViews>
  <sheets>
    <sheet name="MET-I.S." sheetId="10" state="hidden" r:id="rId1"/>
    <sheet name="MET-AGUA" sheetId="6" r:id="rId2"/>
    <sheet name="MET-DRENAJE" sheetId="8" r:id="rId3"/>
    <sheet name="MET-DESAGUE" sheetId="9" r:id="rId4"/>
    <sheet name="MET-DESAGUE 06-06-2022" sheetId="13" r:id="rId5"/>
    <sheet name="MET-T.E." sheetId="3" r:id="rId6"/>
    <sheet name="MET-T.C. " sheetId="5" r:id="rId7"/>
    <sheet name="Hoja2" sheetId="4" state="hidden" r:id="rId8"/>
    <sheet name="Hoja3" sheetId="12" state="hidden" r:id="rId9"/>
    <sheet name="cetpro" sheetId="11" state="hidden" r:id="rId10"/>
  </sheets>
  <externalReferences>
    <externalReference r:id="rId11"/>
    <externalReference r:id="rId12"/>
    <externalReference r:id="rId13"/>
    <externalReference r:id="rId14"/>
    <externalReference r:id="rId15"/>
  </externalReferences>
  <definedNames>
    <definedName name="_C0001">[1]MATERIAL!$A$2:$R$57</definedName>
    <definedName name="_C002">[1]MATERIAL!$A$96:$R$146</definedName>
    <definedName name="_Fill" hidden="1">[1]MATERIAL!$D$60:$O$60</definedName>
    <definedName name="_Key1" hidden="1">'[2]ALT-PREC'!$D$10:$D$15</definedName>
    <definedName name="_Order1" hidden="1">0</definedName>
    <definedName name="_Regression_Out" hidden="1">'[2]ALT-PREC'!$I$7</definedName>
    <definedName name="_Sort" hidden="1">'[2]ALT-PREC'!$C$10:$E$18</definedName>
    <definedName name="A" localSheetId="3">#REF!</definedName>
    <definedName name="A" localSheetId="4">#REF!</definedName>
    <definedName name="A" localSheetId="2">#REF!</definedName>
    <definedName name="A" localSheetId="0">#REF!</definedName>
    <definedName name="A">#REF!</definedName>
    <definedName name="_xlnm.Extract">[1]MATERIAL!$U$9:$U$39</definedName>
    <definedName name="_xlnm.Print_Area" localSheetId="9">cetpro!$A$1:$I$67</definedName>
    <definedName name="_xlnm.Print_Area" localSheetId="7">Hoja2!$B$1:$J$136</definedName>
    <definedName name="_xlnm.Print_Area" localSheetId="1">'MET-AGUA'!$B$1:$J$3531</definedName>
    <definedName name="_xlnm.Print_Area" localSheetId="3">'MET-DESAGUE'!$B$1:$J$1990</definedName>
    <definedName name="_xlnm.Print_Area" localSheetId="4">'MET-DESAGUE 06-06-2022'!$B$1:$J$1990</definedName>
    <definedName name="_xlnm.Print_Area" localSheetId="2">'MET-DRENAJE'!$B$1:$J$2087</definedName>
    <definedName name="_xlnm.Print_Area" localSheetId="0">'MET-I.S.'!$B$1:$J$171</definedName>
    <definedName name="_xlnm.Print_Area" localSheetId="6">'MET-T.C. '!$B$1:$J$209</definedName>
    <definedName name="_xlnm.Print_Area" localSheetId="5">'MET-T.E.'!$B$1:$J$367</definedName>
    <definedName name="Base_datos_IM">[1]MATERIAL!$Q$10:$R$40</definedName>
    <definedName name="_xlnm.Database">[3]SOCTA2!$Q$10:$R$40</definedName>
    <definedName name="_xlnm.Criteria">[1]MATERIAL!$T$9:$U$10</definedName>
    <definedName name="Criterios_IM">[1]MATERIAL!$T$9:$U$10</definedName>
    <definedName name="datos" localSheetId="1">#REF!</definedName>
    <definedName name="datos" localSheetId="3">#REF!</definedName>
    <definedName name="datos" localSheetId="4">#REF!</definedName>
    <definedName name="datos" localSheetId="2">#REF!</definedName>
    <definedName name="datos" localSheetId="0">#REF!</definedName>
    <definedName name="datos" localSheetId="6">#REF!</definedName>
    <definedName name="datos">#REF!</definedName>
    <definedName name="Extracción_IM">[1]MATERIAL!$U$9:$U$39</definedName>
    <definedName name="FIERRO" localSheetId="1">#REF!</definedName>
    <definedName name="FIERRO" localSheetId="3">#REF!</definedName>
    <definedName name="FIERRO" localSheetId="4">#REF!</definedName>
    <definedName name="FIERRO" localSheetId="2">#REF!</definedName>
    <definedName name="FIERRO" localSheetId="0">#REF!</definedName>
    <definedName name="FIERRO" localSheetId="6">#REF!</definedName>
    <definedName name="FIERRO">#REF!</definedName>
    <definedName name="fnvkdnklgtrmtrlñ">[4]SOCTA2!$Q$10:$R$40</definedName>
    <definedName name="freddy" hidden="1">'[5]ALT-PREC'!$I$7</definedName>
    <definedName name="ggg">[3]SOCTA2!$T$9:$U$10</definedName>
    <definedName name="HH">[3]SOCTA2!$T$9:$U$10</definedName>
    <definedName name="MEDIA" localSheetId="1">#REF!</definedName>
    <definedName name="MEDIA" localSheetId="3">#REF!</definedName>
    <definedName name="MEDIA" localSheetId="4">#REF!</definedName>
    <definedName name="MEDIA" localSheetId="2">#REF!</definedName>
    <definedName name="MEDIA" localSheetId="0">#REF!</definedName>
    <definedName name="MEDIA" localSheetId="6">#REF!</definedName>
    <definedName name="MEDIA">#REF!</definedName>
    <definedName name="NUEVO">[3]SOCTA2!$A$2:$R$57</definedName>
    <definedName name="Pileta" localSheetId="1">#REF!</definedName>
    <definedName name="Pileta" localSheetId="3">#REF!</definedName>
    <definedName name="Pileta" localSheetId="4">#REF!</definedName>
    <definedName name="Pileta" localSheetId="2">#REF!</definedName>
    <definedName name="Pileta" localSheetId="0">#REF!</definedName>
    <definedName name="Pileta" localSheetId="6">#REF!</definedName>
    <definedName name="Pileta">#REF!</definedName>
    <definedName name="_xlnm.Print_Titles" localSheetId="9">cetpro!$1:$9</definedName>
    <definedName name="_xlnm.Print_Titles" localSheetId="1">'MET-AGUA'!$105:$121</definedName>
    <definedName name="_xlnm.Print_Titles" localSheetId="3">'MET-DESAGUE'!$66:$81</definedName>
    <definedName name="_xlnm.Print_Titles" localSheetId="4">'MET-DESAGUE 06-06-2022'!$66:$81</definedName>
    <definedName name="_xlnm.Print_Titles" localSheetId="2">'MET-DRENAJE'!$56:$72</definedName>
    <definedName name="_xlnm.Print_Titles" localSheetId="0">'MET-I.S.'!$1:$16</definedName>
    <definedName name="TOTAL" localSheetId="1">#REF!</definedName>
    <definedName name="TOTAL" localSheetId="3">#REF!</definedName>
    <definedName name="TOTAL" localSheetId="4">#REF!</definedName>
    <definedName name="TOTAL" localSheetId="2">#REF!</definedName>
    <definedName name="TOTAL" localSheetId="0">#REF!</definedName>
    <definedName name="TOTAL" localSheetId="6">#REF!</definedName>
    <definedName name="TOT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71" i="13" l="1"/>
  <c r="J1970" i="13"/>
  <c r="I1970" i="13"/>
  <c r="H1969" i="13"/>
  <c r="J1968" i="13"/>
  <c r="I1968" i="13"/>
  <c r="H1966" i="13"/>
  <c r="I1965" i="13" s="1"/>
  <c r="J1965" i="13"/>
  <c r="H1963" i="13"/>
  <c r="I1962" i="13" s="1"/>
  <c r="J1962" i="13"/>
  <c r="H1961" i="13"/>
  <c r="I1960" i="13" s="1"/>
  <c r="J1960" i="13"/>
  <c r="H1959" i="13"/>
  <c r="I1958" i="13" s="1"/>
  <c r="J1958" i="13"/>
  <c r="H1957" i="13"/>
  <c r="I1956" i="13" s="1"/>
  <c r="J1956" i="13"/>
  <c r="H1954" i="13"/>
  <c r="H1953" i="13"/>
  <c r="H1952" i="13"/>
  <c r="I1951" i="13" s="1"/>
  <c r="J1951" i="13"/>
  <c r="H1950" i="13"/>
  <c r="H1949" i="13"/>
  <c r="H1948" i="13"/>
  <c r="I1947" i="13" s="1"/>
  <c r="J1947" i="13"/>
  <c r="H1946" i="13"/>
  <c r="I1943" i="13" s="1"/>
  <c r="H1945" i="13"/>
  <c r="H1944" i="13"/>
  <c r="J1943" i="13"/>
  <c r="H1942" i="13"/>
  <c r="H1941" i="13"/>
  <c r="H1940" i="13"/>
  <c r="J1939" i="13"/>
  <c r="I1939" i="13"/>
  <c r="H1938" i="13"/>
  <c r="H1937" i="13"/>
  <c r="H1936" i="13"/>
  <c r="I1935" i="13" s="1"/>
  <c r="J1935" i="13"/>
  <c r="H1934" i="13"/>
  <c r="H1933" i="13"/>
  <c r="I1931" i="13" s="1"/>
  <c r="H1932" i="13"/>
  <c r="J1931" i="13"/>
  <c r="H1930" i="13"/>
  <c r="H1929" i="13"/>
  <c r="H1928" i="13"/>
  <c r="J1927" i="13"/>
  <c r="I1927" i="13"/>
  <c r="H1926" i="13"/>
  <c r="H1925" i="13"/>
  <c r="H1924" i="13"/>
  <c r="I1923" i="13" s="1"/>
  <c r="J1923" i="13"/>
  <c r="H1922" i="13"/>
  <c r="H1921" i="13"/>
  <c r="H1920" i="13"/>
  <c r="I1919" i="13" s="1"/>
  <c r="J1919" i="13"/>
  <c r="H1919" i="13"/>
  <c r="H1918" i="13"/>
  <c r="H1917" i="13"/>
  <c r="H1916" i="13"/>
  <c r="J1915" i="13"/>
  <c r="I1915" i="13"/>
  <c r="H1914" i="13"/>
  <c r="H1913" i="13"/>
  <c r="H1912" i="13"/>
  <c r="I1911" i="13" s="1"/>
  <c r="J1911" i="13"/>
  <c r="H1910" i="13"/>
  <c r="H1909" i="13"/>
  <c r="H1908" i="13"/>
  <c r="I1907" i="13" s="1"/>
  <c r="J1907" i="13"/>
  <c r="H1906" i="13"/>
  <c r="I1903" i="13" s="1"/>
  <c r="H1905" i="13"/>
  <c r="H1904" i="13"/>
  <c r="J1903" i="13"/>
  <c r="H1902" i="13"/>
  <c r="I1899" i="13" s="1"/>
  <c r="H1901" i="13"/>
  <c r="H1900" i="13"/>
  <c r="J1899" i="13"/>
  <c r="H1898" i="13"/>
  <c r="H1897" i="13"/>
  <c r="H1896" i="13"/>
  <c r="J1895" i="13"/>
  <c r="I1895" i="13"/>
  <c r="H1894" i="13"/>
  <c r="H1893" i="13"/>
  <c r="H1892" i="13"/>
  <c r="I1891" i="13" s="1"/>
  <c r="J1891" i="13"/>
  <c r="H1890" i="13"/>
  <c r="H1889" i="13"/>
  <c r="I1887" i="13" s="1"/>
  <c r="H1888" i="13"/>
  <c r="J1887" i="13"/>
  <c r="J1885" i="13"/>
  <c r="H1885" i="13"/>
  <c r="J1884" i="13"/>
  <c r="J1883" i="13" s="1"/>
  <c r="I1883" i="13"/>
  <c r="J1882" i="13"/>
  <c r="H1882" i="13"/>
  <c r="J1881" i="13"/>
  <c r="J1880" i="13" s="1"/>
  <c r="I1880" i="13"/>
  <c r="J1878" i="13"/>
  <c r="H1878" i="13"/>
  <c r="J1877" i="13"/>
  <c r="H1877" i="13"/>
  <c r="J1876" i="13"/>
  <c r="H1876" i="13"/>
  <c r="J1875" i="13"/>
  <c r="J1874" i="13" s="1"/>
  <c r="H1875" i="13"/>
  <c r="I1874" i="13" s="1"/>
  <c r="J1873" i="13"/>
  <c r="H1873" i="13"/>
  <c r="J1872" i="13"/>
  <c r="H1872" i="13"/>
  <c r="J1871" i="13"/>
  <c r="H1871" i="13"/>
  <c r="J1870" i="13"/>
  <c r="H1870" i="13"/>
  <c r="J1869" i="13"/>
  <c r="I1869" i="13"/>
  <c r="J1868" i="13"/>
  <c r="H1868" i="13"/>
  <c r="J1867" i="13"/>
  <c r="H1867" i="13"/>
  <c r="J1866" i="13"/>
  <c r="H1866" i="13"/>
  <c r="J1865" i="13"/>
  <c r="J1862" i="13" s="1"/>
  <c r="H1865" i="13"/>
  <c r="J1864" i="13"/>
  <c r="H1864" i="13"/>
  <c r="I1862" i="13" s="1"/>
  <c r="J1861" i="13"/>
  <c r="H1861" i="13"/>
  <c r="J1860" i="13"/>
  <c r="H1860" i="13"/>
  <c r="J1859" i="13"/>
  <c r="H1859" i="13"/>
  <c r="J1858" i="13"/>
  <c r="H1858" i="13"/>
  <c r="J1857" i="13"/>
  <c r="H1857" i="13"/>
  <c r="J1856" i="13"/>
  <c r="H1856" i="13"/>
  <c r="J1855" i="13"/>
  <c r="H1855" i="13"/>
  <c r="J1854" i="13"/>
  <c r="H1854" i="13"/>
  <c r="J1853" i="13"/>
  <c r="J1852" i="13" s="1"/>
  <c r="I1852" i="13"/>
  <c r="J1851" i="13"/>
  <c r="H1851" i="13"/>
  <c r="J1850" i="13"/>
  <c r="J1849" i="13"/>
  <c r="H1849" i="13"/>
  <c r="J1847" i="13"/>
  <c r="H1847" i="13"/>
  <c r="J1845" i="13"/>
  <c r="I1845" i="13"/>
  <c r="J1844" i="13"/>
  <c r="H1844" i="13"/>
  <c r="J1843" i="13"/>
  <c r="H1843" i="13"/>
  <c r="J1841" i="13"/>
  <c r="H1841" i="13"/>
  <c r="J1840" i="13"/>
  <c r="H1840" i="13"/>
  <c r="J1838" i="13"/>
  <c r="H1838" i="13"/>
  <c r="J1837" i="13"/>
  <c r="H1837" i="13"/>
  <c r="J1836" i="13"/>
  <c r="J1835" i="13" s="1"/>
  <c r="I1835" i="13"/>
  <c r="H1833" i="13"/>
  <c r="H1832" i="13"/>
  <c r="H1831" i="13"/>
  <c r="H1830" i="13"/>
  <c r="H1829" i="13"/>
  <c r="I1827" i="13" s="1"/>
  <c r="J1827" i="13"/>
  <c r="H1826" i="13"/>
  <c r="H1825" i="13"/>
  <c r="H1824" i="13"/>
  <c r="H1823" i="13"/>
  <c r="H1822" i="13"/>
  <c r="H1821" i="13"/>
  <c r="H1820" i="13"/>
  <c r="I1817" i="13" s="1"/>
  <c r="H1819" i="13"/>
  <c r="J1817" i="13"/>
  <c r="H1816" i="13"/>
  <c r="H1815" i="13"/>
  <c r="H1814" i="13"/>
  <c r="H1813" i="13"/>
  <c r="H1812" i="13"/>
  <c r="J1810" i="13"/>
  <c r="I1810" i="13"/>
  <c r="H1809" i="13"/>
  <c r="H1808" i="13"/>
  <c r="H1806" i="13"/>
  <c r="H1805" i="13"/>
  <c r="H1803" i="13"/>
  <c r="H1802" i="13"/>
  <c r="J1800" i="13"/>
  <c r="I1800" i="13"/>
  <c r="H1776" i="13"/>
  <c r="J1775" i="13"/>
  <c r="I1775" i="13"/>
  <c r="H1774" i="13"/>
  <c r="I1773" i="13" s="1"/>
  <c r="J1773" i="13"/>
  <c r="H1771" i="13"/>
  <c r="J1770" i="13"/>
  <c r="I1770" i="13"/>
  <c r="H1768" i="13"/>
  <c r="J1767" i="13"/>
  <c r="I1767" i="13"/>
  <c r="H1766" i="13"/>
  <c r="J1765" i="13"/>
  <c r="I1765" i="13"/>
  <c r="H1764" i="13"/>
  <c r="I1763" i="13" s="1"/>
  <c r="J1763" i="13"/>
  <c r="H1762" i="13"/>
  <c r="I1761" i="13" s="1"/>
  <c r="J1761" i="13"/>
  <c r="H1759" i="13"/>
  <c r="H1758" i="13"/>
  <c r="H1757" i="13"/>
  <c r="I1756" i="13" s="1"/>
  <c r="J1756" i="13"/>
  <c r="H1755" i="13"/>
  <c r="H1754" i="13"/>
  <c r="I1752" i="13" s="1"/>
  <c r="H1753" i="13"/>
  <c r="J1752" i="13"/>
  <c r="H1751" i="13"/>
  <c r="I1748" i="13" s="1"/>
  <c r="H1750" i="13"/>
  <c r="H1749" i="13"/>
  <c r="J1748" i="13"/>
  <c r="H1747" i="13"/>
  <c r="H1746" i="13"/>
  <c r="I1744" i="13" s="1"/>
  <c r="H1745" i="13"/>
  <c r="J1744" i="13"/>
  <c r="H1743" i="13"/>
  <c r="H1742" i="13"/>
  <c r="H1741" i="13"/>
  <c r="I1740" i="13" s="1"/>
  <c r="J1740" i="13"/>
  <c r="H1739" i="13"/>
  <c r="H1738" i="13"/>
  <c r="I1736" i="13" s="1"/>
  <c r="H1737" i="13"/>
  <c r="J1736" i="13"/>
  <c r="H1735" i="13"/>
  <c r="H1734" i="13"/>
  <c r="H1733" i="13"/>
  <c r="J1732" i="13"/>
  <c r="I1732" i="13"/>
  <c r="H1731" i="13"/>
  <c r="H1730" i="13"/>
  <c r="H1729" i="13"/>
  <c r="I1728" i="13" s="1"/>
  <c r="J1728" i="13"/>
  <c r="H1727" i="13"/>
  <c r="H1726" i="13"/>
  <c r="H1725" i="13"/>
  <c r="I1724" i="13" s="1"/>
  <c r="J1724" i="13"/>
  <c r="H1724" i="13"/>
  <c r="H1723" i="13"/>
  <c r="H1722" i="13"/>
  <c r="H1721" i="13"/>
  <c r="J1720" i="13"/>
  <c r="I1720" i="13"/>
  <c r="H1719" i="13"/>
  <c r="H1718" i="13"/>
  <c r="H1717" i="13"/>
  <c r="I1716" i="13" s="1"/>
  <c r="J1716" i="13"/>
  <c r="H1715" i="13"/>
  <c r="H1714" i="13"/>
  <c r="H1713" i="13"/>
  <c r="I1712" i="13" s="1"/>
  <c r="J1712" i="13"/>
  <c r="H1711" i="13"/>
  <c r="H1710" i="13"/>
  <c r="I1708" i="13" s="1"/>
  <c r="H1709" i="13"/>
  <c r="J1708" i="13"/>
  <c r="H1707" i="13"/>
  <c r="I1704" i="13" s="1"/>
  <c r="H1706" i="13"/>
  <c r="H1705" i="13"/>
  <c r="J1704" i="13"/>
  <c r="H1703" i="13"/>
  <c r="H1702" i="13"/>
  <c r="H1701" i="13"/>
  <c r="I1700" i="13" s="1"/>
  <c r="J1700" i="13"/>
  <c r="H1699" i="13"/>
  <c r="H1698" i="13"/>
  <c r="H1697" i="13"/>
  <c r="I1696" i="13" s="1"/>
  <c r="J1696" i="13"/>
  <c r="H1695" i="13"/>
  <c r="H1694" i="13"/>
  <c r="I1692" i="13" s="1"/>
  <c r="H1693" i="13"/>
  <c r="J1692" i="13"/>
  <c r="J1690" i="13"/>
  <c r="H1690" i="13"/>
  <c r="J1689" i="13"/>
  <c r="J1688" i="13"/>
  <c r="I1688" i="13"/>
  <c r="J1687" i="13"/>
  <c r="H1687" i="13"/>
  <c r="J1686" i="13"/>
  <c r="J1685" i="13"/>
  <c r="I1685" i="13"/>
  <c r="J1683" i="13"/>
  <c r="H1683" i="13"/>
  <c r="J1682" i="13"/>
  <c r="H1682" i="13"/>
  <c r="J1681" i="13"/>
  <c r="H1681" i="13"/>
  <c r="J1680" i="13"/>
  <c r="J1679" i="13" s="1"/>
  <c r="H1680" i="13"/>
  <c r="I1679" i="13"/>
  <c r="J1678" i="13"/>
  <c r="H1678" i="13"/>
  <c r="J1677" i="13"/>
  <c r="H1677" i="13"/>
  <c r="J1676" i="13"/>
  <c r="H1676" i="13"/>
  <c r="J1675" i="13"/>
  <c r="H1675" i="13"/>
  <c r="I1674" i="13" s="1"/>
  <c r="J1674" i="13"/>
  <c r="J1673" i="13"/>
  <c r="H1673" i="13"/>
  <c r="J1672" i="13"/>
  <c r="H1672" i="13"/>
  <c r="J1671" i="13"/>
  <c r="H1671" i="13"/>
  <c r="J1670" i="13"/>
  <c r="J1667" i="13" s="1"/>
  <c r="H1670" i="13"/>
  <c r="J1669" i="13"/>
  <c r="H1669" i="13"/>
  <c r="I1667" i="13" s="1"/>
  <c r="J1666" i="13"/>
  <c r="H1666" i="13"/>
  <c r="J1665" i="13"/>
  <c r="H1665" i="13"/>
  <c r="J1664" i="13"/>
  <c r="H1664" i="13"/>
  <c r="J1663" i="13"/>
  <c r="H1663" i="13"/>
  <c r="J1662" i="13"/>
  <c r="H1662" i="13"/>
  <c r="J1661" i="13"/>
  <c r="H1661" i="13"/>
  <c r="J1660" i="13"/>
  <c r="H1660" i="13"/>
  <c r="J1659" i="13"/>
  <c r="H1659" i="13"/>
  <c r="J1658" i="13"/>
  <c r="J1657" i="13"/>
  <c r="I1657" i="13"/>
  <c r="J1656" i="13"/>
  <c r="H1656" i="13"/>
  <c r="J1655" i="13"/>
  <c r="J1654" i="13"/>
  <c r="H1654" i="13"/>
  <c r="J1652" i="13"/>
  <c r="H1652" i="13"/>
  <c r="I1650" i="13" s="1"/>
  <c r="J1650" i="13"/>
  <c r="J1649" i="13"/>
  <c r="H1649" i="13"/>
  <c r="J1648" i="13"/>
  <c r="H1648" i="13"/>
  <c r="J1646" i="13"/>
  <c r="H1646" i="13"/>
  <c r="J1645" i="13"/>
  <c r="H1645" i="13"/>
  <c r="J1643" i="13"/>
  <c r="H1643" i="13"/>
  <c r="J1642" i="13"/>
  <c r="H1642" i="13"/>
  <c r="J1641" i="13"/>
  <c r="J1640" i="13" s="1"/>
  <c r="I1640" i="13"/>
  <c r="H1638" i="13"/>
  <c r="H1637" i="13"/>
  <c r="H1636" i="13"/>
  <c r="H1635" i="13"/>
  <c r="I1632" i="13" s="1"/>
  <c r="H1634" i="13"/>
  <c r="J1632" i="13"/>
  <c r="H1631" i="13"/>
  <c r="H1630" i="13"/>
  <c r="H1629" i="13"/>
  <c r="H1628" i="13"/>
  <c r="H1627" i="13"/>
  <c r="H1626" i="13"/>
  <c r="H1625" i="13"/>
  <c r="H1624" i="13"/>
  <c r="I1622" i="13" s="1"/>
  <c r="J1622" i="13"/>
  <c r="H1621" i="13"/>
  <c r="H1620" i="13"/>
  <c r="H1619" i="13"/>
  <c r="H1618" i="13"/>
  <c r="H1617" i="13"/>
  <c r="J1615" i="13"/>
  <c r="I1615" i="13"/>
  <c r="H1614" i="13"/>
  <c r="H1613" i="13"/>
  <c r="H1611" i="13"/>
  <c r="H1610" i="13"/>
  <c r="H1608" i="13"/>
  <c r="H1607" i="13"/>
  <c r="J1605" i="13"/>
  <c r="I1605" i="13"/>
  <c r="H1597" i="13"/>
  <c r="J1596" i="13"/>
  <c r="I1596" i="13"/>
  <c r="H1595" i="13"/>
  <c r="I1594" i="13" s="1"/>
  <c r="J1594" i="13"/>
  <c r="H1592" i="13"/>
  <c r="I1591" i="13" s="1"/>
  <c r="J1591" i="13"/>
  <c r="H1589" i="13"/>
  <c r="J1588" i="13"/>
  <c r="I1588" i="13"/>
  <c r="H1587" i="13"/>
  <c r="J1586" i="13"/>
  <c r="I1586" i="13"/>
  <c r="H1585" i="13"/>
  <c r="I1584" i="13" s="1"/>
  <c r="J1584" i="13"/>
  <c r="H1583" i="13"/>
  <c r="H1582" i="13"/>
  <c r="H1581" i="13"/>
  <c r="H1580" i="13"/>
  <c r="H1579" i="13"/>
  <c r="I1578" i="13" s="1"/>
  <c r="J1578" i="13"/>
  <c r="H1576" i="13"/>
  <c r="H1575" i="13"/>
  <c r="H1574" i="13"/>
  <c r="I1573" i="13" s="1"/>
  <c r="J1573" i="13"/>
  <c r="H1572" i="13"/>
  <c r="H1571" i="13"/>
  <c r="I1569" i="13" s="1"/>
  <c r="H1570" i="13"/>
  <c r="J1569" i="13"/>
  <c r="H1568" i="13"/>
  <c r="H1567" i="13"/>
  <c r="H1566" i="13"/>
  <c r="J1565" i="13"/>
  <c r="I1565" i="13"/>
  <c r="H1564" i="13"/>
  <c r="H1563" i="13"/>
  <c r="H1562" i="13"/>
  <c r="I1561" i="13" s="1"/>
  <c r="J1561" i="13"/>
  <c r="H1560" i="13"/>
  <c r="H1559" i="13"/>
  <c r="H1558" i="13"/>
  <c r="I1557" i="13" s="1"/>
  <c r="J1557" i="13"/>
  <c r="H1556" i="13"/>
  <c r="H1555" i="13"/>
  <c r="I1553" i="13" s="1"/>
  <c r="H1554" i="13"/>
  <c r="J1553" i="13"/>
  <c r="H1552" i="13"/>
  <c r="I1549" i="13" s="1"/>
  <c r="H1551" i="13"/>
  <c r="H1550" i="13"/>
  <c r="J1549" i="13"/>
  <c r="H1548" i="13"/>
  <c r="H1547" i="13"/>
  <c r="H1546" i="13"/>
  <c r="I1545" i="13" s="1"/>
  <c r="J1545" i="13"/>
  <c r="H1544" i="13"/>
  <c r="H1543" i="13"/>
  <c r="H1542" i="13"/>
  <c r="I1541" i="13" s="1"/>
  <c r="J1541" i="13"/>
  <c r="H1541" i="13"/>
  <c r="H1540" i="13"/>
  <c r="I1537" i="13" s="1"/>
  <c r="H1539" i="13"/>
  <c r="H1538" i="13"/>
  <c r="J1537" i="13"/>
  <c r="H1536" i="13"/>
  <c r="H1535" i="13"/>
  <c r="H1534" i="13"/>
  <c r="I1533" i="13" s="1"/>
  <c r="J1533" i="13"/>
  <c r="H1532" i="13"/>
  <c r="H1531" i="13"/>
  <c r="H1530" i="13"/>
  <c r="I1529" i="13" s="1"/>
  <c r="J1529" i="13"/>
  <c r="H1528" i="13"/>
  <c r="H1527" i="13"/>
  <c r="I1525" i="13" s="1"/>
  <c r="H1526" i="13"/>
  <c r="J1525" i="13"/>
  <c r="H1524" i="13"/>
  <c r="H1523" i="13"/>
  <c r="H1522" i="13"/>
  <c r="J1521" i="13"/>
  <c r="I1521" i="13"/>
  <c r="H1520" i="13"/>
  <c r="H1519" i="13"/>
  <c r="H1518" i="13"/>
  <c r="J1517" i="13"/>
  <c r="I1517" i="13"/>
  <c r="H1516" i="13"/>
  <c r="H1515" i="13"/>
  <c r="H1514" i="13"/>
  <c r="I1513" i="13" s="1"/>
  <c r="J1513" i="13"/>
  <c r="H1512" i="13"/>
  <c r="H1511" i="13"/>
  <c r="H1510" i="13"/>
  <c r="I1509" i="13" s="1"/>
  <c r="J1509" i="13"/>
  <c r="J1507" i="13"/>
  <c r="H1507" i="13"/>
  <c r="J1506" i="13"/>
  <c r="J1505" i="13" s="1"/>
  <c r="I1505" i="13"/>
  <c r="J1504" i="13"/>
  <c r="H1504" i="13"/>
  <c r="J1503" i="13"/>
  <c r="H1503" i="13"/>
  <c r="J1502" i="13"/>
  <c r="H1502" i="13"/>
  <c r="J1501" i="13"/>
  <c r="H1501" i="13"/>
  <c r="I1498" i="13" s="1"/>
  <c r="J1500" i="13"/>
  <c r="H1500" i="13"/>
  <c r="J1499" i="13"/>
  <c r="J1498" i="13"/>
  <c r="J1496" i="13"/>
  <c r="H1496" i="13"/>
  <c r="J1495" i="13"/>
  <c r="H1495" i="13"/>
  <c r="J1494" i="13"/>
  <c r="H1494" i="13"/>
  <c r="J1493" i="13"/>
  <c r="J1492" i="13" s="1"/>
  <c r="H1493" i="13"/>
  <c r="I1492" i="13" s="1"/>
  <c r="J1491" i="13"/>
  <c r="H1491" i="13"/>
  <c r="J1490" i="13"/>
  <c r="H1490" i="13"/>
  <c r="J1489" i="13"/>
  <c r="H1489" i="13"/>
  <c r="J1488" i="13"/>
  <c r="H1488" i="13"/>
  <c r="J1487" i="13"/>
  <c r="I1487" i="13"/>
  <c r="J1486" i="13"/>
  <c r="H1486" i="13"/>
  <c r="J1485" i="13"/>
  <c r="H1485" i="13"/>
  <c r="J1484" i="13"/>
  <c r="H1484" i="13"/>
  <c r="J1483" i="13"/>
  <c r="H1483" i="13"/>
  <c r="J1482" i="13"/>
  <c r="H1482" i="13"/>
  <c r="I1480" i="13" s="1"/>
  <c r="J1480" i="13"/>
  <c r="J1479" i="13"/>
  <c r="H1479" i="13"/>
  <c r="J1478" i="13"/>
  <c r="H1478" i="13"/>
  <c r="J1477" i="13"/>
  <c r="H1477" i="13"/>
  <c r="J1476" i="13"/>
  <c r="H1476" i="13"/>
  <c r="J1475" i="13"/>
  <c r="H1475" i="13"/>
  <c r="J1474" i="13"/>
  <c r="H1474" i="13"/>
  <c r="J1473" i="13"/>
  <c r="H1473" i="13"/>
  <c r="J1472" i="13"/>
  <c r="H1472" i="13"/>
  <c r="J1471" i="13"/>
  <c r="H1471" i="13"/>
  <c r="J1470" i="13"/>
  <c r="H1470" i="13"/>
  <c r="J1469" i="13"/>
  <c r="H1469" i="13"/>
  <c r="J1468" i="13"/>
  <c r="H1468" i="13"/>
  <c r="J1467" i="13"/>
  <c r="H1467" i="13"/>
  <c r="J1466" i="13"/>
  <c r="J1465" i="13" s="1"/>
  <c r="I1465" i="13"/>
  <c r="J1464" i="13"/>
  <c r="H1464" i="13"/>
  <c r="J1463" i="13"/>
  <c r="J1462" i="13"/>
  <c r="H1462" i="13"/>
  <c r="J1460" i="13"/>
  <c r="H1460" i="13"/>
  <c r="I1458" i="13" s="1"/>
  <c r="J1458" i="13"/>
  <c r="J1457" i="13"/>
  <c r="H1457" i="13"/>
  <c r="J1456" i="13"/>
  <c r="H1456" i="13"/>
  <c r="J1455" i="13"/>
  <c r="H1455" i="13"/>
  <c r="J1453" i="13"/>
  <c r="H1453" i="13"/>
  <c r="J1452" i="13"/>
  <c r="H1452" i="13"/>
  <c r="J1450" i="13"/>
  <c r="H1450" i="13"/>
  <c r="J1449" i="13"/>
  <c r="H1449" i="13"/>
  <c r="J1448" i="13"/>
  <c r="J1447" i="13" s="1"/>
  <c r="I1447" i="13"/>
  <c r="H1445" i="13"/>
  <c r="H1444" i="13"/>
  <c r="H1443" i="13"/>
  <c r="H1442" i="13"/>
  <c r="H1441" i="13"/>
  <c r="I1439" i="13" s="1"/>
  <c r="J1439" i="13"/>
  <c r="H1438" i="13"/>
  <c r="H1437" i="13"/>
  <c r="H1436" i="13"/>
  <c r="H1435" i="13"/>
  <c r="H1434" i="13"/>
  <c r="H1433" i="13"/>
  <c r="H1432" i="13"/>
  <c r="H1431" i="13"/>
  <c r="I1429" i="13" s="1"/>
  <c r="J1429" i="13"/>
  <c r="H1428" i="13"/>
  <c r="H1427" i="13"/>
  <c r="H1426" i="13"/>
  <c r="H1425" i="13"/>
  <c r="H1424" i="13"/>
  <c r="J1422" i="13"/>
  <c r="I1422" i="13"/>
  <c r="H1421" i="13"/>
  <c r="H1420" i="13"/>
  <c r="H1419" i="13"/>
  <c r="H1417" i="13"/>
  <c r="H1416" i="13"/>
  <c r="H1414" i="13"/>
  <c r="H1413" i="13"/>
  <c r="H1412" i="13"/>
  <c r="I1410" i="13" s="1"/>
  <c r="J1410" i="13"/>
  <c r="H1394" i="13"/>
  <c r="J1393" i="13"/>
  <c r="I1393" i="13"/>
  <c r="H1392" i="13"/>
  <c r="J1391" i="13"/>
  <c r="I1391" i="13"/>
  <c r="H1389" i="13"/>
  <c r="I1388" i="13" s="1"/>
  <c r="J1388" i="13"/>
  <c r="H1386" i="13"/>
  <c r="J1385" i="13"/>
  <c r="I1385" i="13"/>
  <c r="H1384" i="13"/>
  <c r="I1383" i="13" s="1"/>
  <c r="J1383" i="13"/>
  <c r="H1382" i="13"/>
  <c r="J1381" i="13"/>
  <c r="I1381" i="13"/>
  <c r="H1380" i="13"/>
  <c r="H1379" i="13"/>
  <c r="H1378" i="13"/>
  <c r="H1377" i="13"/>
  <c r="I1376" i="13" s="1"/>
  <c r="J1376" i="13"/>
  <c r="H1374" i="13"/>
  <c r="H1373" i="13"/>
  <c r="H1372" i="13"/>
  <c r="I1371" i="13" s="1"/>
  <c r="J1371" i="13"/>
  <c r="H1370" i="13"/>
  <c r="I1367" i="13" s="1"/>
  <c r="H1369" i="13"/>
  <c r="H1368" i="13"/>
  <c r="J1367" i="13"/>
  <c r="H1366" i="13"/>
  <c r="H1365" i="13"/>
  <c r="H1364" i="13"/>
  <c r="I1363" i="13" s="1"/>
  <c r="J1363" i="13"/>
  <c r="H1362" i="13"/>
  <c r="H1361" i="13"/>
  <c r="H1360" i="13"/>
  <c r="J1359" i="13"/>
  <c r="I1359" i="13"/>
  <c r="H1358" i="13"/>
  <c r="H1357" i="13"/>
  <c r="H1356" i="13"/>
  <c r="I1355" i="13" s="1"/>
  <c r="J1355" i="13"/>
  <c r="H1354" i="13"/>
  <c r="H1353" i="13"/>
  <c r="H1352" i="13"/>
  <c r="J1351" i="13"/>
  <c r="I1351" i="13"/>
  <c r="H1350" i="13"/>
  <c r="H1349" i="13"/>
  <c r="H1348" i="13"/>
  <c r="J1347" i="13"/>
  <c r="I1347" i="13"/>
  <c r="H1346" i="13"/>
  <c r="H1345" i="13"/>
  <c r="H1344" i="13"/>
  <c r="I1343" i="13" s="1"/>
  <c r="J1343" i="13"/>
  <c r="H1342" i="13"/>
  <c r="H1341" i="13"/>
  <c r="H1340" i="13"/>
  <c r="I1339" i="13" s="1"/>
  <c r="J1339" i="13"/>
  <c r="H1339" i="13"/>
  <c r="H1338" i="13"/>
  <c r="H1337" i="13"/>
  <c r="H1336" i="13"/>
  <c r="J1335" i="13"/>
  <c r="I1335" i="13"/>
  <c r="H1334" i="13"/>
  <c r="H1333" i="13"/>
  <c r="H1332" i="13"/>
  <c r="I1331" i="13" s="1"/>
  <c r="J1331" i="13"/>
  <c r="H1330" i="13"/>
  <c r="H1329" i="13"/>
  <c r="H1328" i="13"/>
  <c r="I1327" i="13" s="1"/>
  <c r="J1327" i="13"/>
  <c r="H1326" i="13"/>
  <c r="I1323" i="13" s="1"/>
  <c r="H1325" i="13"/>
  <c r="H1324" i="13"/>
  <c r="J1323" i="13"/>
  <c r="H1322" i="13"/>
  <c r="H1321" i="13"/>
  <c r="H1320" i="13"/>
  <c r="I1319" i="13" s="1"/>
  <c r="J1319" i="13"/>
  <c r="H1318" i="13"/>
  <c r="H1317" i="13"/>
  <c r="H1316" i="13"/>
  <c r="J1315" i="13"/>
  <c r="I1315" i="13"/>
  <c r="H1314" i="13"/>
  <c r="H1313" i="13"/>
  <c r="I1311" i="13" s="1"/>
  <c r="H1312" i="13"/>
  <c r="J1311" i="13"/>
  <c r="H1310" i="13"/>
  <c r="H1309" i="13"/>
  <c r="H1308" i="13"/>
  <c r="J1307" i="13"/>
  <c r="I1307" i="13"/>
  <c r="J1305" i="13"/>
  <c r="H1305" i="13"/>
  <c r="J1304" i="13"/>
  <c r="J1303" i="13" s="1"/>
  <c r="J32" i="13" s="1"/>
  <c r="I1303" i="13"/>
  <c r="J1302" i="13"/>
  <c r="H1302" i="13"/>
  <c r="J1301" i="13"/>
  <c r="H1301" i="13"/>
  <c r="J1300" i="13"/>
  <c r="H1300" i="13"/>
  <c r="J1299" i="13"/>
  <c r="J1298" i="13" s="1"/>
  <c r="I1298" i="13"/>
  <c r="J1296" i="13"/>
  <c r="H1296" i="13"/>
  <c r="J1295" i="13"/>
  <c r="H1295" i="13"/>
  <c r="J1294" i="13"/>
  <c r="H1294" i="13"/>
  <c r="J1293" i="13"/>
  <c r="H1293" i="13"/>
  <c r="J1292" i="13"/>
  <c r="I1292" i="13"/>
  <c r="J1291" i="13"/>
  <c r="H1291" i="13"/>
  <c r="J1290" i="13"/>
  <c r="H1290" i="13"/>
  <c r="J1289" i="13"/>
  <c r="H1289" i="13"/>
  <c r="J1288" i="13"/>
  <c r="H1288" i="13"/>
  <c r="I1287" i="13" s="1"/>
  <c r="J1287" i="13"/>
  <c r="J1286" i="13"/>
  <c r="H1286" i="13"/>
  <c r="J1285" i="13"/>
  <c r="H1285" i="13"/>
  <c r="J1284" i="13"/>
  <c r="H1284" i="13"/>
  <c r="I1280" i="13" s="1"/>
  <c r="J1283" i="13"/>
  <c r="J1280" i="13" s="1"/>
  <c r="H1283" i="13"/>
  <c r="J1282" i="13"/>
  <c r="H1282" i="13"/>
  <c r="J1279" i="13"/>
  <c r="H1279" i="13"/>
  <c r="J1278" i="13"/>
  <c r="H1278" i="13"/>
  <c r="J1277" i="13"/>
  <c r="H1277" i="13"/>
  <c r="J1276" i="13"/>
  <c r="H1276" i="13"/>
  <c r="J1275" i="13"/>
  <c r="H1275" i="13"/>
  <c r="J1274" i="13"/>
  <c r="H1274" i="13"/>
  <c r="J1273" i="13"/>
  <c r="H1273" i="13"/>
  <c r="J1272" i="13"/>
  <c r="H1272" i="13"/>
  <c r="J1271" i="13"/>
  <c r="H1271" i="13"/>
  <c r="I1269" i="13" s="1"/>
  <c r="J1270" i="13"/>
  <c r="J1269" i="13" s="1"/>
  <c r="J1268" i="13"/>
  <c r="H1268" i="13"/>
  <c r="J1267" i="13"/>
  <c r="J1266" i="13"/>
  <c r="H1266" i="13"/>
  <c r="I1262" i="13" s="1"/>
  <c r="J1264" i="13"/>
  <c r="H1264" i="13"/>
  <c r="J1262" i="13"/>
  <c r="J1261" i="13"/>
  <c r="H1261" i="13"/>
  <c r="J1260" i="13"/>
  <c r="H1260" i="13"/>
  <c r="J1258" i="13"/>
  <c r="H1258" i="13"/>
  <c r="J1257" i="13"/>
  <c r="H1257" i="13"/>
  <c r="J1255" i="13"/>
  <c r="H1255" i="13"/>
  <c r="J1254" i="13"/>
  <c r="H1254" i="13"/>
  <c r="I1251" i="13" s="1"/>
  <c r="J1253" i="13"/>
  <c r="H1253" i="13"/>
  <c r="J1252" i="13"/>
  <c r="J1251" i="13" s="1"/>
  <c r="H1249" i="13"/>
  <c r="H1248" i="13"/>
  <c r="H1247" i="13"/>
  <c r="H1246" i="13"/>
  <c r="I1243" i="13" s="1"/>
  <c r="H1245" i="13"/>
  <c r="J1243" i="13"/>
  <c r="H1242" i="13"/>
  <c r="H1241" i="13"/>
  <c r="H1240" i="13"/>
  <c r="H1239" i="13"/>
  <c r="H1238" i="13"/>
  <c r="H1237" i="13"/>
  <c r="H1236" i="13"/>
  <c r="I1233" i="13" s="1"/>
  <c r="H1235" i="13"/>
  <c r="J1233" i="13"/>
  <c r="H1232" i="13"/>
  <c r="H1231" i="13"/>
  <c r="H1230" i="13"/>
  <c r="H1229" i="13"/>
  <c r="H1228" i="13"/>
  <c r="I1226" i="13" s="1"/>
  <c r="J1226" i="13"/>
  <c r="H1225" i="13"/>
  <c r="H1224" i="13"/>
  <c r="H1222" i="13"/>
  <c r="H1221" i="13"/>
  <c r="H1219" i="13"/>
  <c r="H1218" i="13"/>
  <c r="I1215" i="13" s="1"/>
  <c r="H1217" i="13"/>
  <c r="J1215" i="13"/>
  <c r="H1198" i="13"/>
  <c r="J1197" i="13"/>
  <c r="I1197" i="13"/>
  <c r="H1196" i="13"/>
  <c r="J1195" i="13"/>
  <c r="I1195" i="13"/>
  <c r="H1193" i="13"/>
  <c r="J1192" i="13"/>
  <c r="I1192" i="13"/>
  <c r="H1190" i="13"/>
  <c r="I1189" i="13" s="1"/>
  <c r="J1189" i="13"/>
  <c r="H1188" i="13"/>
  <c r="I1187" i="13" s="1"/>
  <c r="J1187" i="13"/>
  <c r="H1186" i="13"/>
  <c r="J1185" i="13"/>
  <c r="I1185" i="13"/>
  <c r="H1184" i="13"/>
  <c r="H1183" i="13"/>
  <c r="H1182" i="13"/>
  <c r="I1180" i="13" s="1"/>
  <c r="H1181" i="13"/>
  <c r="J1180" i="13"/>
  <c r="H1178" i="13"/>
  <c r="H1177" i="13"/>
  <c r="H1176" i="13"/>
  <c r="I1175" i="13" s="1"/>
  <c r="J1175" i="13"/>
  <c r="H1174" i="13"/>
  <c r="H1173" i="13"/>
  <c r="H1172" i="13"/>
  <c r="J1171" i="13"/>
  <c r="I1171" i="13"/>
  <c r="H1170" i="13"/>
  <c r="H1169" i="13"/>
  <c r="H1168" i="13"/>
  <c r="I1167" i="13" s="1"/>
  <c r="J1167" i="13"/>
  <c r="H1166" i="13"/>
  <c r="H1165" i="13"/>
  <c r="H1164" i="13"/>
  <c r="I1163" i="13" s="1"/>
  <c r="J1163" i="13"/>
  <c r="H1162" i="13"/>
  <c r="I1159" i="13" s="1"/>
  <c r="H1161" i="13"/>
  <c r="H1160" i="13"/>
  <c r="J1159" i="13"/>
  <c r="H1158" i="13"/>
  <c r="H1157" i="13"/>
  <c r="H1156" i="13"/>
  <c r="I1155" i="13" s="1"/>
  <c r="J1155" i="13"/>
  <c r="H1154" i="13"/>
  <c r="H1153" i="13"/>
  <c r="H1152" i="13"/>
  <c r="J1151" i="13"/>
  <c r="I1151" i="13"/>
  <c r="H1150" i="13"/>
  <c r="H1149" i="13"/>
  <c r="H1148" i="13"/>
  <c r="J1147" i="13"/>
  <c r="I1147" i="13"/>
  <c r="H1146" i="13"/>
  <c r="H1145" i="13"/>
  <c r="H1144" i="13"/>
  <c r="I1143" i="13" s="1"/>
  <c r="J1143" i="13"/>
  <c r="H1142" i="13"/>
  <c r="H1141" i="13"/>
  <c r="H1140" i="13"/>
  <c r="J1139" i="13"/>
  <c r="I1139" i="13"/>
  <c r="H1138" i="13"/>
  <c r="H1137" i="13"/>
  <c r="H1136" i="13"/>
  <c r="I1135" i="13" s="1"/>
  <c r="J1135" i="13"/>
  <c r="H1134" i="13"/>
  <c r="H1133" i="13"/>
  <c r="H1132" i="13"/>
  <c r="I1131" i="13" s="1"/>
  <c r="J1131" i="13"/>
  <c r="H1130" i="13"/>
  <c r="H1129" i="13"/>
  <c r="I1127" i="13" s="1"/>
  <c r="H1128" i="13"/>
  <c r="J1127" i="13"/>
  <c r="H1126" i="13"/>
  <c r="H1125" i="13"/>
  <c r="H1124" i="13"/>
  <c r="I1123" i="13" s="1"/>
  <c r="J1123" i="13"/>
  <c r="H1122" i="13"/>
  <c r="H1121" i="13"/>
  <c r="H1120" i="13"/>
  <c r="J1119" i="13"/>
  <c r="I1119" i="13"/>
  <c r="H1118" i="13"/>
  <c r="H1117" i="13"/>
  <c r="H1116" i="13"/>
  <c r="I1115" i="13" s="1"/>
  <c r="J1115" i="13"/>
  <c r="H1114" i="13"/>
  <c r="H1113" i="13"/>
  <c r="H1112" i="13"/>
  <c r="I1111" i="13" s="1"/>
  <c r="J1111" i="13"/>
  <c r="J1109" i="13"/>
  <c r="H1109" i="13"/>
  <c r="J1108" i="13"/>
  <c r="J1107" i="13" s="1"/>
  <c r="I1107" i="13"/>
  <c r="J1106" i="13"/>
  <c r="H1106" i="13"/>
  <c r="J1105" i="13"/>
  <c r="H1105" i="13"/>
  <c r="J1104" i="13"/>
  <c r="H1104" i="13"/>
  <c r="J1103" i="13"/>
  <c r="H1103" i="13"/>
  <c r="I1100" i="13" s="1"/>
  <c r="J1102" i="13"/>
  <c r="H1102" i="13"/>
  <c r="J1101" i="13"/>
  <c r="J1100" i="13" s="1"/>
  <c r="J1098" i="13"/>
  <c r="H1098" i="13"/>
  <c r="J1097" i="13"/>
  <c r="H1097" i="13"/>
  <c r="J1096" i="13"/>
  <c r="H1096" i="13"/>
  <c r="I1094" i="13" s="1"/>
  <c r="J1095" i="13"/>
  <c r="J1094" i="13" s="1"/>
  <c r="H1095" i="13"/>
  <c r="J1093" i="13"/>
  <c r="H1093" i="13"/>
  <c r="J1092" i="13"/>
  <c r="H1092" i="13"/>
  <c r="J1091" i="13"/>
  <c r="H1091" i="13"/>
  <c r="J1090" i="13"/>
  <c r="H1090" i="13"/>
  <c r="J1089" i="13"/>
  <c r="I1089" i="13"/>
  <c r="J1088" i="13"/>
  <c r="H1088" i="13"/>
  <c r="J1087" i="13"/>
  <c r="H1087" i="13"/>
  <c r="J1086" i="13"/>
  <c r="H1086" i="13"/>
  <c r="J1085" i="13"/>
  <c r="J1082" i="13" s="1"/>
  <c r="H1085" i="13"/>
  <c r="J1084" i="13"/>
  <c r="H1084" i="13"/>
  <c r="I1082" i="13" s="1"/>
  <c r="J1081" i="13"/>
  <c r="H1081" i="13"/>
  <c r="J1080" i="13"/>
  <c r="H1080" i="13"/>
  <c r="J1079" i="13"/>
  <c r="H1079" i="13"/>
  <c r="J1078" i="13"/>
  <c r="H1078" i="13"/>
  <c r="J1077" i="13"/>
  <c r="H1077" i="13"/>
  <c r="J1076" i="13"/>
  <c r="H1076" i="13"/>
  <c r="J1075" i="13"/>
  <c r="H1075" i="13"/>
  <c r="J1074" i="13"/>
  <c r="H1074" i="13"/>
  <c r="J1073" i="13"/>
  <c r="J1072" i="13" s="1"/>
  <c r="J26" i="13" s="1"/>
  <c r="I1072" i="13"/>
  <c r="J1071" i="13"/>
  <c r="H1071" i="13"/>
  <c r="J1070" i="13"/>
  <c r="J1069" i="13"/>
  <c r="H1069" i="13"/>
  <c r="J1067" i="13"/>
  <c r="H1067" i="13"/>
  <c r="J1065" i="13"/>
  <c r="I1065" i="13"/>
  <c r="J1064" i="13"/>
  <c r="H1064" i="13"/>
  <c r="J1063" i="13"/>
  <c r="H1063" i="13"/>
  <c r="J1061" i="13"/>
  <c r="H1061" i="13"/>
  <c r="J1060" i="13"/>
  <c r="H1060" i="13"/>
  <c r="J1058" i="13"/>
  <c r="H1058" i="13"/>
  <c r="J1057" i="13"/>
  <c r="H1057" i="13"/>
  <c r="J1056" i="13"/>
  <c r="J1055" i="13" s="1"/>
  <c r="J24" i="13" s="1"/>
  <c r="I1055" i="13"/>
  <c r="H1053" i="13"/>
  <c r="H1052" i="13"/>
  <c r="H1051" i="13"/>
  <c r="H1050" i="13"/>
  <c r="I1047" i="13" s="1"/>
  <c r="H1049" i="13"/>
  <c r="J1047" i="13"/>
  <c r="H1046" i="13"/>
  <c r="H1045" i="13"/>
  <c r="H1044" i="13"/>
  <c r="H1043" i="13"/>
  <c r="H1042" i="13"/>
  <c r="H1041" i="13"/>
  <c r="H1040" i="13"/>
  <c r="I1037" i="13" s="1"/>
  <c r="H1039" i="13"/>
  <c r="J1037" i="13"/>
  <c r="H1036" i="13"/>
  <c r="H1035" i="13"/>
  <c r="H1034" i="13"/>
  <c r="H1033" i="13"/>
  <c r="H1032" i="13"/>
  <c r="J1030" i="13"/>
  <c r="I1030" i="13"/>
  <c r="H1029" i="13"/>
  <c r="H1028" i="13"/>
  <c r="H1026" i="13"/>
  <c r="H1025" i="13"/>
  <c r="H1023" i="13"/>
  <c r="H1022" i="13"/>
  <c r="J1020" i="13"/>
  <c r="I1020" i="13"/>
  <c r="H979" i="13"/>
  <c r="J978" i="13"/>
  <c r="I978" i="13"/>
  <c r="H977" i="13"/>
  <c r="J976" i="13"/>
  <c r="I976" i="13"/>
  <c r="H974" i="13"/>
  <c r="J973" i="13"/>
  <c r="I973" i="13"/>
  <c r="H971" i="13"/>
  <c r="I970" i="13" s="1"/>
  <c r="J970" i="13"/>
  <c r="H969" i="13"/>
  <c r="H968" i="13"/>
  <c r="H967" i="13"/>
  <c r="H966" i="13"/>
  <c r="H965" i="13"/>
  <c r="H964" i="13"/>
  <c r="I963" i="13" s="1"/>
  <c r="J963" i="13"/>
  <c r="H962" i="13"/>
  <c r="H961" i="13"/>
  <c r="J960" i="13"/>
  <c r="I960" i="13"/>
  <c r="H959" i="13"/>
  <c r="J958" i="13"/>
  <c r="I958" i="13"/>
  <c r="H956" i="13"/>
  <c r="H955" i="13"/>
  <c r="H954" i="13"/>
  <c r="J953" i="13"/>
  <c r="I953" i="13"/>
  <c r="H952" i="13"/>
  <c r="H951" i="13"/>
  <c r="H950" i="13"/>
  <c r="I949" i="13" s="1"/>
  <c r="J949" i="13"/>
  <c r="H948" i="13"/>
  <c r="H947" i="13"/>
  <c r="H946" i="13"/>
  <c r="I944" i="13" s="1"/>
  <c r="H945" i="13"/>
  <c r="J944" i="13"/>
  <c r="H943" i="13"/>
  <c r="H942" i="13"/>
  <c r="H941" i="13"/>
  <c r="J940" i="13"/>
  <c r="I940" i="13"/>
  <c r="H939" i="13"/>
  <c r="H938" i="13"/>
  <c r="H937" i="13"/>
  <c r="H936" i="13"/>
  <c r="I935" i="13" s="1"/>
  <c r="J935" i="13"/>
  <c r="H934" i="13"/>
  <c r="H933" i="13"/>
  <c r="I930" i="13" s="1"/>
  <c r="H932" i="13"/>
  <c r="H931" i="13"/>
  <c r="J930" i="13"/>
  <c r="H929" i="13"/>
  <c r="H928" i="13"/>
  <c r="H927" i="13"/>
  <c r="J926" i="13"/>
  <c r="I926" i="13"/>
  <c r="H925" i="13"/>
  <c r="H924" i="13"/>
  <c r="H923" i="13"/>
  <c r="I922" i="13" s="1"/>
  <c r="J922" i="13"/>
  <c r="H921" i="13"/>
  <c r="H920" i="13"/>
  <c r="I917" i="13" s="1"/>
  <c r="H919" i="13"/>
  <c r="H918" i="13"/>
  <c r="J917" i="13"/>
  <c r="H916" i="13"/>
  <c r="H915" i="13"/>
  <c r="H914" i="13"/>
  <c r="J913" i="13"/>
  <c r="I913" i="13"/>
  <c r="H912" i="13"/>
  <c r="H911" i="13"/>
  <c r="H910" i="13"/>
  <c r="H909" i="13"/>
  <c r="J908" i="13"/>
  <c r="I908" i="13"/>
  <c r="H907" i="13"/>
  <c r="I904" i="13" s="1"/>
  <c r="H906" i="13"/>
  <c r="H905" i="13"/>
  <c r="J904" i="13"/>
  <c r="H903" i="13"/>
  <c r="H902" i="13"/>
  <c r="H901" i="13"/>
  <c r="H900" i="13"/>
  <c r="I899" i="13" s="1"/>
  <c r="J899" i="13"/>
  <c r="H898" i="13"/>
  <c r="H897" i="13"/>
  <c r="H896" i="13"/>
  <c r="H895" i="13"/>
  <c r="J894" i="13"/>
  <c r="I894" i="13"/>
  <c r="H893" i="13"/>
  <c r="H892" i="13"/>
  <c r="H891" i="13"/>
  <c r="J890" i="13"/>
  <c r="I890" i="13"/>
  <c r="H889" i="13"/>
  <c r="H888" i="13"/>
  <c r="H887" i="13"/>
  <c r="I886" i="13" s="1"/>
  <c r="J886" i="13"/>
  <c r="H885" i="13"/>
  <c r="H884" i="13"/>
  <c r="H883" i="13"/>
  <c r="H882" i="13"/>
  <c r="J881" i="13"/>
  <c r="I881" i="13"/>
  <c r="J879" i="13"/>
  <c r="H879" i="13"/>
  <c r="J878" i="13"/>
  <c r="H878" i="13"/>
  <c r="J877" i="13"/>
  <c r="H877" i="13"/>
  <c r="J876" i="13"/>
  <c r="H876" i="13"/>
  <c r="J875" i="13"/>
  <c r="H875" i="13"/>
  <c r="I873" i="13" s="1"/>
  <c r="I33" i="13" s="1"/>
  <c r="J874" i="13"/>
  <c r="J873" i="13" s="1"/>
  <c r="H874" i="13"/>
  <c r="J871" i="13"/>
  <c r="H871" i="13"/>
  <c r="I866" i="13" s="1"/>
  <c r="J870" i="13"/>
  <c r="H870" i="13"/>
  <c r="J869" i="13"/>
  <c r="H869" i="13"/>
  <c r="J868" i="13"/>
  <c r="H868" i="13"/>
  <c r="J867" i="13"/>
  <c r="J866" i="13"/>
  <c r="J865" i="13"/>
  <c r="H865" i="13"/>
  <c r="I863" i="13" s="1"/>
  <c r="I31" i="13" s="1"/>
  <c r="J864" i="13"/>
  <c r="J863" i="13" s="1"/>
  <c r="J861" i="13"/>
  <c r="H861" i="13"/>
  <c r="J860" i="13"/>
  <c r="H860" i="13"/>
  <c r="J859" i="13"/>
  <c r="H859" i="13"/>
  <c r="J858" i="13"/>
  <c r="H858" i="13"/>
  <c r="J857" i="13"/>
  <c r="J856" i="13" s="1"/>
  <c r="H857" i="13"/>
  <c r="I856" i="13" s="1"/>
  <c r="J855" i="13"/>
  <c r="H855" i="13"/>
  <c r="J854" i="13"/>
  <c r="H854" i="13"/>
  <c r="J853" i="13"/>
  <c r="H853" i="13"/>
  <c r="J852" i="13"/>
  <c r="H852" i="13"/>
  <c r="J851" i="13"/>
  <c r="J850" i="13" s="1"/>
  <c r="H851" i="13"/>
  <c r="I850" i="13" s="1"/>
  <c r="J849" i="13"/>
  <c r="H849" i="13"/>
  <c r="J848" i="13"/>
  <c r="H848" i="13"/>
  <c r="J847" i="13"/>
  <c r="H847" i="13"/>
  <c r="J846" i="13"/>
  <c r="H846" i="13"/>
  <c r="J845" i="13"/>
  <c r="H845" i="13"/>
  <c r="I843" i="13" s="1"/>
  <c r="J843" i="13"/>
  <c r="J842" i="13"/>
  <c r="H842" i="13"/>
  <c r="J841" i="13"/>
  <c r="H841" i="13"/>
  <c r="J840" i="13"/>
  <c r="H840" i="13"/>
  <c r="J839" i="13"/>
  <c r="H839" i="13"/>
  <c r="J838" i="13"/>
  <c r="H838" i="13"/>
  <c r="J837" i="13"/>
  <c r="H837" i="13"/>
  <c r="J836" i="13"/>
  <c r="H836" i="13"/>
  <c r="J835" i="13"/>
  <c r="H835" i="13"/>
  <c r="J834" i="13"/>
  <c r="J833" i="13"/>
  <c r="H833" i="13"/>
  <c r="J832" i="13"/>
  <c r="H832" i="13"/>
  <c r="I830" i="13" s="1"/>
  <c r="J831" i="13"/>
  <c r="J830" i="13" s="1"/>
  <c r="J829" i="13"/>
  <c r="H829" i="13"/>
  <c r="J828" i="13"/>
  <c r="J827" i="13"/>
  <c r="H827" i="13"/>
  <c r="J825" i="13"/>
  <c r="H825" i="13"/>
  <c r="J823" i="13"/>
  <c r="I823" i="13"/>
  <c r="J822" i="13"/>
  <c r="H822" i="13"/>
  <c r="J821" i="13"/>
  <c r="H821" i="13"/>
  <c r="J819" i="13"/>
  <c r="H819" i="13"/>
  <c r="J818" i="13"/>
  <c r="H818" i="13"/>
  <c r="J817" i="13"/>
  <c r="H817" i="13"/>
  <c r="J814" i="13"/>
  <c r="H814" i="13"/>
  <c r="J813" i="13"/>
  <c r="H813" i="13"/>
  <c r="J812" i="13"/>
  <c r="J811" i="13"/>
  <c r="H811" i="13"/>
  <c r="J810" i="13"/>
  <c r="H810" i="13"/>
  <c r="J809" i="13"/>
  <c r="H809" i="13"/>
  <c r="I805" i="13" s="1"/>
  <c r="J808" i="13"/>
  <c r="H808" i="13"/>
  <c r="J807" i="13"/>
  <c r="H807" i="13"/>
  <c r="J806" i="13"/>
  <c r="J805" i="13"/>
  <c r="H803" i="13"/>
  <c r="H802" i="13"/>
  <c r="H801" i="13"/>
  <c r="H800" i="13"/>
  <c r="I797" i="13" s="1"/>
  <c r="H799" i="13"/>
  <c r="J797" i="13"/>
  <c r="H796" i="13"/>
  <c r="H795" i="13"/>
  <c r="H794" i="13"/>
  <c r="H793" i="13"/>
  <c r="H792" i="13"/>
  <c r="H791" i="13"/>
  <c r="H790" i="13"/>
  <c r="H789" i="13"/>
  <c r="H787" i="13"/>
  <c r="H786" i="13"/>
  <c r="I784" i="13" s="1"/>
  <c r="J784" i="13"/>
  <c r="H783" i="13"/>
  <c r="H782" i="13"/>
  <c r="H781" i="13"/>
  <c r="H780" i="13"/>
  <c r="H779" i="13"/>
  <c r="I777" i="13" s="1"/>
  <c r="J777" i="13"/>
  <c r="H776" i="13"/>
  <c r="H775" i="13"/>
  <c r="H773" i="13"/>
  <c r="H772" i="13"/>
  <c r="H771" i="13"/>
  <c r="H769" i="13"/>
  <c r="H768" i="13"/>
  <c r="H767" i="13"/>
  <c r="H765" i="13"/>
  <c r="H764" i="13"/>
  <c r="I760" i="13" s="1"/>
  <c r="H763" i="13"/>
  <c r="H762" i="13"/>
  <c r="J760" i="13"/>
  <c r="H692" i="13"/>
  <c r="I691" i="13" s="1"/>
  <c r="I61" i="13" s="1"/>
  <c r="J691" i="13"/>
  <c r="H690" i="13"/>
  <c r="I689" i="13" s="1"/>
  <c r="J689" i="13"/>
  <c r="H687" i="13"/>
  <c r="J686" i="13"/>
  <c r="I686" i="13"/>
  <c r="H684" i="13"/>
  <c r="J683" i="13"/>
  <c r="I683" i="13"/>
  <c r="H682" i="13"/>
  <c r="I681" i="13" s="1"/>
  <c r="J681" i="13"/>
  <c r="H680" i="13"/>
  <c r="I679" i="13" s="1"/>
  <c r="I54" i="13" s="1"/>
  <c r="J679" i="13"/>
  <c r="H678" i="13"/>
  <c r="H677" i="13"/>
  <c r="H676" i="13"/>
  <c r="H675" i="13"/>
  <c r="H674" i="13"/>
  <c r="H673" i="13"/>
  <c r="I672" i="13" s="1"/>
  <c r="J672" i="13"/>
  <c r="H670" i="13"/>
  <c r="H669" i="13"/>
  <c r="H668" i="13"/>
  <c r="I667" i="13" s="1"/>
  <c r="J667" i="13"/>
  <c r="H666" i="13"/>
  <c r="H665" i="13"/>
  <c r="I663" i="13" s="1"/>
  <c r="H664" i="13"/>
  <c r="J663" i="13"/>
  <c r="H662" i="13"/>
  <c r="H661" i="13"/>
  <c r="H660" i="13"/>
  <c r="J659" i="13"/>
  <c r="I659" i="13"/>
  <c r="H658" i="13"/>
  <c r="H657" i="13"/>
  <c r="H656" i="13"/>
  <c r="I655" i="13" s="1"/>
  <c r="J655" i="13"/>
  <c r="H654" i="13"/>
  <c r="H653" i="13"/>
  <c r="H652" i="13"/>
  <c r="I651" i="13" s="1"/>
  <c r="J651" i="13"/>
  <c r="H650" i="13"/>
  <c r="H649" i="13"/>
  <c r="I647" i="13" s="1"/>
  <c r="H648" i="13"/>
  <c r="J647" i="13"/>
  <c r="H646" i="13"/>
  <c r="I643" i="13" s="1"/>
  <c r="H645" i="13"/>
  <c r="H644" i="13"/>
  <c r="J643" i="13"/>
  <c r="H642" i="13"/>
  <c r="H641" i="13"/>
  <c r="H640" i="13"/>
  <c r="I639" i="13" s="1"/>
  <c r="J639" i="13"/>
  <c r="H638" i="13"/>
  <c r="H637" i="13"/>
  <c r="H636" i="13"/>
  <c r="I635" i="13" s="1"/>
  <c r="J635" i="13"/>
  <c r="H634" i="13"/>
  <c r="H633" i="13"/>
  <c r="I631" i="13" s="1"/>
  <c r="H632" i="13"/>
  <c r="J631" i="13"/>
  <c r="H630" i="13"/>
  <c r="H629" i="13"/>
  <c r="H628" i="13"/>
  <c r="J627" i="13"/>
  <c r="I627" i="13"/>
  <c r="H626" i="13"/>
  <c r="H625" i="13"/>
  <c r="H624" i="13"/>
  <c r="I623" i="13" s="1"/>
  <c r="J623" i="13"/>
  <c r="H622" i="13"/>
  <c r="H621" i="13"/>
  <c r="H620" i="13"/>
  <c r="I619" i="13" s="1"/>
  <c r="J619" i="13"/>
  <c r="H618" i="13"/>
  <c r="H617" i="13"/>
  <c r="H616" i="13"/>
  <c r="I615" i="13" s="1"/>
  <c r="J615" i="13"/>
  <c r="H614" i="13"/>
  <c r="I611" i="13" s="1"/>
  <c r="H613" i="13"/>
  <c r="H612" i="13"/>
  <c r="J611" i="13"/>
  <c r="H610" i="13"/>
  <c r="H609" i="13"/>
  <c r="H608" i="13"/>
  <c r="J607" i="13"/>
  <c r="I607" i="13"/>
  <c r="H606" i="13"/>
  <c r="H605" i="13"/>
  <c r="H604" i="13"/>
  <c r="I603" i="13" s="1"/>
  <c r="J603" i="13"/>
  <c r="J601" i="13"/>
  <c r="H601" i="13"/>
  <c r="I599" i="13" s="1"/>
  <c r="J600" i="13"/>
  <c r="J599" i="13" s="1"/>
  <c r="J598" i="13"/>
  <c r="H598" i="13"/>
  <c r="J597" i="13"/>
  <c r="H597" i="13"/>
  <c r="J596" i="13"/>
  <c r="H596" i="13"/>
  <c r="J595" i="13"/>
  <c r="H595" i="13"/>
  <c r="J594" i="13"/>
  <c r="H594" i="13"/>
  <c r="J593" i="13"/>
  <c r="H593" i="13"/>
  <c r="J592" i="13"/>
  <c r="H592" i="13"/>
  <c r="J591" i="13"/>
  <c r="H591" i="13"/>
  <c r="J590" i="13"/>
  <c r="J589" i="13" s="1"/>
  <c r="I589" i="13"/>
  <c r="J587" i="13"/>
  <c r="H587" i="13"/>
  <c r="J586" i="13"/>
  <c r="H586" i="13"/>
  <c r="J585" i="13"/>
  <c r="H585" i="13"/>
  <c r="J584" i="13"/>
  <c r="H584" i="13"/>
  <c r="J583" i="13"/>
  <c r="I583" i="13"/>
  <c r="J582" i="13"/>
  <c r="H582" i="13"/>
  <c r="J581" i="13"/>
  <c r="H581" i="13"/>
  <c r="J580" i="13"/>
  <c r="H580" i="13"/>
  <c r="J579" i="13"/>
  <c r="H579" i="13"/>
  <c r="I578" i="13" s="1"/>
  <c r="J578" i="13"/>
  <c r="J577" i="13"/>
  <c r="H577" i="13"/>
  <c r="J576" i="13"/>
  <c r="H576" i="13"/>
  <c r="J575" i="13"/>
  <c r="H575" i="13"/>
  <c r="J574" i="13"/>
  <c r="J571" i="13" s="1"/>
  <c r="H574" i="13"/>
  <c r="J573" i="13"/>
  <c r="H573" i="13"/>
  <c r="I571" i="13" s="1"/>
  <c r="J570" i="13"/>
  <c r="H570" i="13"/>
  <c r="J569" i="13"/>
  <c r="H569" i="13"/>
  <c r="J568" i="13"/>
  <c r="H568" i="13"/>
  <c r="J567" i="13"/>
  <c r="H567" i="13"/>
  <c r="J566" i="13"/>
  <c r="H566" i="13"/>
  <c r="J565" i="13"/>
  <c r="H565" i="13"/>
  <c r="J564" i="13"/>
  <c r="H564" i="13"/>
  <c r="J563" i="13"/>
  <c r="H563" i="13"/>
  <c r="J562" i="13"/>
  <c r="H562" i="13"/>
  <c r="I560" i="13" s="1"/>
  <c r="J561" i="13"/>
  <c r="J560" i="13" s="1"/>
  <c r="J559" i="13"/>
  <c r="H559" i="13"/>
  <c r="J558" i="13"/>
  <c r="J553" i="13" s="1"/>
  <c r="J557" i="13"/>
  <c r="H557" i="13"/>
  <c r="I553" i="13" s="1"/>
  <c r="J555" i="13"/>
  <c r="H555" i="13"/>
  <c r="J552" i="13"/>
  <c r="H552" i="13"/>
  <c r="J551" i="13"/>
  <c r="H551" i="13"/>
  <c r="J549" i="13"/>
  <c r="H549" i="13"/>
  <c r="J548" i="13"/>
  <c r="H548" i="13"/>
  <c r="J547" i="13"/>
  <c r="H547" i="13"/>
  <c r="J544" i="13"/>
  <c r="H544" i="13"/>
  <c r="I539" i="13" s="1"/>
  <c r="J543" i="13"/>
  <c r="H543" i="13"/>
  <c r="J542" i="13"/>
  <c r="H542" i="13"/>
  <c r="J541" i="13"/>
  <c r="H541" i="13"/>
  <c r="J540" i="13"/>
  <c r="J539" i="13"/>
  <c r="H537" i="13"/>
  <c r="H536" i="13"/>
  <c r="H535" i="13"/>
  <c r="H534" i="13"/>
  <c r="H533" i="13"/>
  <c r="J531" i="13"/>
  <c r="I531" i="13"/>
  <c r="H530" i="13"/>
  <c r="H529" i="13"/>
  <c r="H528" i="13"/>
  <c r="H527" i="13"/>
  <c r="H526" i="13"/>
  <c r="H525" i="13"/>
  <c r="H524" i="13"/>
  <c r="H523" i="13"/>
  <c r="I521" i="13" s="1"/>
  <c r="J521" i="13"/>
  <c r="H520" i="13"/>
  <c r="H519" i="13"/>
  <c r="H518" i="13"/>
  <c r="H517" i="13"/>
  <c r="H516" i="13"/>
  <c r="I514" i="13" s="1"/>
  <c r="J514" i="13"/>
  <c r="H513" i="13"/>
  <c r="H512" i="13"/>
  <c r="H510" i="13"/>
  <c r="H509" i="13"/>
  <c r="H508" i="13"/>
  <c r="H507" i="13"/>
  <c r="H506" i="13"/>
  <c r="H504" i="13"/>
  <c r="I500" i="13" s="1"/>
  <c r="H503" i="13"/>
  <c r="H502" i="13"/>
  <c r="J500" i="13"/>
  <c r="H482" i="13"/>
  <c r="J481" i="13"/>
  <c r="I481" i="13"/>
  <c r="H480" i="13"/>
  <c r="I479" i="13" s="1"/>
  <c r="J479" i="13"/>
  <c r="H477" i="13"/>
  <c r="I476" i="13" s="1"/>
  <c r="J476" i="13"/>
  <c r="H474" i="13"/>
  <c r="I473" i="13" s="1"/>
  <c r="J473" i="13"/>
  <c r="H472" i="13"/>
  <c r="I471" i="13" s="1"/>
  <c r="J471" i="13"/>
  <c r="H470" i="13"/>
  <c r="J469" i="13"/>
  <c r="I469" i="13"/>
  <c r="H468" i="13"/>
  <c r="H467" i="13"/>
  <c r="H466" i="13"/>
  <c r="H465" i="13"/>
  <c r="I464" i="13" s="1"/>
  <c r="J464" i="13"/>
  <c r="H462" i="13"/>
  <c r="H461" i="13"/>
  <c r="H460" i="13"/>
  <c r="I459" i="13" s="1"/>
  <c r="J459" i="13"/>
  <c r="H458" i="13"/>
  <c r="H457" i="13"/>
  <c r="H456" i="13"/>
  <c r="J455" i="13"/>
  <c r="I455" i="13"/>
  <c r="H454" i="13"/>
  <c r="I451" i="13" s="1"/>
  <c r="H453" i="13"/>
  <c r="H452" i="13"/>
  <c r="J451" i="13"/>
  <c r="H450" i="13"/>
  <c r="H449" i="13"/>
  <c r="H448" i="13"/>
  <c r="I447" i="13" s="1"/>
  <c r="J447" i="13"/>
  <c r="H446" i="13"/>
  <c r="H445" i="13"/>
  <c r="H444" i="13"/>
  <c r="I443" i="13" s="1"/>
  <c r="J443" i="13"/>
  <c r="H442" i="13"/>
  <c r="H441" i="13"/>
  <c r="H440" i="13"/>
  <c r="I439" i="13" s="1"/>
  <c r="J439" i="13"/>
  <c r="H438" i="13"/>
  <c r="H437" i="13"/>
  <c r="H436" i="13"/>
  <c r="J435" i="13"/>
  <c r="I435" i="13"/>
  <c r="H434" i="13"/>
  <c r="H433" i="13"/>
  <c r="H432" i="13"/>
  <c r="I431" i="13" s="1"/>
  <c r="J431" i="13"/>
  <c r="H430" i="13"/>
  <c r="H429" i="13"/>
  <c r="H428" i="13"/>
  <c r="I427" i="13" s="1"/>
  <c r="J427" i="13"/>
  <c r="H426" i="13"/>
  <c r="H425" i="13"/>
  <c r="H424" i="13"/>
  <c r="J423" i="13"/>
  <c r="I423" i="13"/>
  <c r="H422" i="13"/>
  <c r="I419" i="13" s="1"/>
  <c r="H421" i="13"/>
  <c r="H420" i="13"/>
  <c r="J419" i="13"/>
  <c r="H418" i="13"/>
  <c r="H417" i="13"/>
  <c r="H416" i="13"/>
  <c r="I415" i="13" s="1"/>
  <c r="J415" i="13"/>
  <c r="H414" i="13"/>
  <c r="H413" i="13"/>
  <c r="H412" i="13"/>
  <c r="I411" i="13" s="1"/>
  <c r="J411" i="13"/>
  <c r="H410" i="13"/>
  <c r="H409" i="13"/>
  <c r="H408" i="13"/>
  <c r="I407" i="13" s="1"/>
  <c r="J407" i="13"/>
  <c r="H406" i="13"/>
  <c r="H405" i="13"/>
  <c r="H404" i="13"/>
  <c r="J403" i="13"/>
  <c r="I403" i="13"/>
  <c r="H402" i="13"/>
  <c r="H401" i="13"/>
  <c r="H400" i="13"/>
  <c r="I399" i="13" s="1"/>
  <c r="J399" i="13"/>
  <c r="H398" i="13"/>
  <c r="H397" i="13"/>
  <c r="H396" i="13"/>
  <c r="I395" i="13" s="1"/>
  <c r="J395" i="13"/>
  <c r="J393" i="13"/>
  <c r="H393" i="13"/>
  <c r="I391" i="13" s="1"/>
  <c r="J392" i="13"/>
  <c r="J391" i="13" s="1"/>
  <c r="J390" i="13"/>
  <c r="H390" i="13"/>
  <c r="J389" i="13"/>
  <c r="H389" i="13"/>
  <c r="J388" i="13"/>
  <c r="H388" i="13"/>
  <c r="J387" i="13"/>
  <c r="H387" i="13"/>
  <c r="J386" i="13"/>
  <c r="J385" i="13" s="1"/>
  <c r="I385" i="13"/>
  <c r="J383" i="13"/>
  <c r="H383" i="13"/>
  <c r="J382" i="13"/>
  <c r="H382" i="13"/>
  <c r="J381" i="13"/>
  <c r="H381" i="13"/>
  <c r="I379" i="13" s="1"/>
  <c r="J380" i="13"/>
  <c r="H380" i="13"/>
  <c r="J379" i="13"/>
  <c r="J378" i="13"/>
  <c r="H378" i="13"/>
  <c r="J377" i="13"/>
  <c r="H377" i="13"/>
  <c r="J376" i="13"/>
  <c r="H376" i="13"/>
  <c r="J375" i="13"/>
  <c r="J374" i="13" s="1"/>
  <c r="H375" i="13"/>
  <c r="I374" i="13" s="1"/>
  <c r="J373" i="13"/>
  <c r="H373" i="13"/>
  <c r="J372" i="13"/>
  <c r="H372" i="13"/>
  <c r="J371" i="13"/>
  <c r="H371" i="13"/>
  <c r="J370" i="13"/>
  <c r="J367" i="13" s="1"/>
  <c r="H370" i="13"/>
  <c r="J369" i="13"/>
  <c r="H369" i="13"/>
  <c r="I367" i="13" s="1"/>
  <c r="J366" i="13"/>
  <c r="H366" i="13"/>
  <c r="J365" i="13"/>
  <c r="H365" i="13"/>
  <c r="J364" i="13"/>
  <c r="H364" i="13"/>
  <c r="J363" i="13"/>
  <c r="H363" i="13"/>
  <c r="J362" i="13"/>
  <c r="H362" i="13"/>
  <c r="J361" i="13"/>
  <c r="H361" i="13"/>
  <c r="J360" i="13"/>
  <c r="H360" i="13"/>
  <c r="I357" i="13" s="1"/>
  <c r="J359" i="13"/>
  <c r="H359" i="13"/>
  <c r="J358" i="13"/>
  <c r="J357" i="13" s="1"/>
  <c r="J356" i="13"/>
  <c r="H356" i="13"/>
  <c r="J355" i="13"/>
  <c r="J350" i="13" s="1"/>
  <c r="J354" i="13"/>
  <c r="H354" i="13"/>
  <c r="J352" i="13"/>
  <c r="H352" i="13"/>
  <c r="I350" i="13"/>
  <c r="J349" i="13"/>
  <c r="H349" i="13"/>
  <c r="J348" i="13"/>
  <c r="H348" i="13"/>
  <c r="J346" i="13"/>
  <c r="H346" i="13"/>
  <c r="J345" i="13"/>
  <c r="H345" i="13"/>
  <c r="J343" i="13"/>
  <c r="H343" i="13"/>
  <c r="J342" i="13"/>
  <c r="H342" i="13"/>
  <c r="I340" i="13" s="1"/>
  <c r="J341" i="13"/>
  <c r="J340" i="13" s="1"/>
  <c r="H338" i="13"/>
  <c r="H337" i="13"/>
  <c r="H336" i="13"/>
  <c r="H335" i="13"/>
  <c r="I332" i="13" s="1"/>
  <c r="H334" i="13"/>
  <c r="J332" i="13"/>
  <c r="H331" i="13"/>
  <c r="H330" i="13"/>
  <c r="H329" i="13"/>
  <c r="H328" i="13"/>
  <c r="H327" i="13"/>
  <c r="H326" i="13"/>
  <c r="H325" i="13"/>
  <c r="I322" i="13" s="1"/>
  <c r="H324" i="13"/>
  <c r="J322" i="13"/>
  <c r="H321" i="13"/>
  <c r="H320" i="13"/>
  <c r="H319" i="13"/>
  <c r="H318" i="13"/>
  <c r="H317" i="13"/>
  <c r="I315" i="13" s="1"/>
  <c r="J315" i="13"/>
  <c r="H314" i="13"/>
  <c r="H313" i="13"/>
  <c r="H311" i="13"/>
  <c r="H310" i="13"/>
  <c r="H308" i="13"/>
  <c r="H307" i="13"/>
  <c r="I305" i="13" s="1"/>
  <c r="J305" i="13"/>
  <c r="H249" i="13"/>
  <c r="J248" i="13"/>
  <c r="I248" i="13"/>
  <c r="H247" i="13"/>
  <c r="J246" i="13"/>
  <c r="I246" i="13"/>
  <c r="H244" i="13"/>
  <c r="J243" i="13"/>
  <c r="I243" i="13"/>
  <c r="H241" i="13"/>
  <c r="I240" i="13" s="1"/>
  <c r="J240" i="13"/>
  <c r="H239" i="13"/>
  <c r="J238" i="13"/>
  <c r="I238" i="13"/>
  <c r="H237" i="13"/>
  <c r="J236" i="13"/>
  <c r="I236" i="13"/>
  <c r="H235" i="13"/>
  <c r="I233" i="13" s="1"/>
  <c r="H234" i="13"/>
  <c r="J233" i="13"/>
  <c r="H231" i="13"/>
  <c r="H230" i="13"/>
  <c r="H229" i="13"/>
  <c r="J228" i="13"/>
  <c r="I228" i="13"/>
  <c r="H227" i="13"/>
  <c r="H226" i="13"/>
  <c r="H225" i="13"/>
  <c r="I224" i="13" s="1"/>
  <c r="J224" i="13"/>
  <c r="H223" i="13"/>
  <c r="H222" i="13"/>
  <c r="H221" i="13"/>
  <c r="I220" i="13" s="1"/>
  <c r="J220" i="13"/>
  <c r="H219" i="13"/>
  <c r="I216" i="13" s="1"/>
  <c r="H218" i="13"/>
  <c r="H217" i="13"/>
  <c r="J216" i="13"/>
  <c r="H215" i="13"/>
  <c r="H214" i="13"/>
  <c r="H213" i="13"/>
  <c r="I212" i="13" s="1"/>
  <c r="J212" i="13"/>
  <c r="H211" i="13"/>
  <c r="H210" i="13"/>
  <c r="H209" i="13"/>
  <c r="I208" i="13" s="1"/>
  <c r="J208" i="13"/>
  <c r="H207" i="13"/>
  <c r="H206" i="13"/>
  <c r="I204" i="13" s="1"/>
  <c r="H205" i="13"/>
  <c r="J204" i="13"/>
  <c r="H203" i="13"/>
  <c r="H202" i="13"/>
  <c r="I200" i="13" s="1"/>
  <c r="H201" i="13"/>
  <c r="J200" i="13"/>
  <c r="H199" i="13"/>
  <c r="H198" i="13"/>
  <c r="H197" i="13"/>
  <c r="J196" i="13"/>
  <c r="I196" i="13"/>
  <c r="H195" i="13"/>
  <c r="H194" i="13"/>
  <c r="H193" i="13"/>
  <c r="I192" i="13" s="1"/>
  <c r="J192" i="13"/>
  <c r="H191" i="13"/>
  <c r="H190" i="13"/>
  <c r="H189" i="13"/>
  <c r="I188" i="13" s="1"/>
  <c r="J188" i="13"/>
  <c r="H187" i="13"/>
  <c r="H186" i="13"/>
  <c r="H185" i="13"/>
  <c r="I184" i="13" s="1"/>
  <c r="J184" i="13"/>
  <c r="H183" i="13"/>
  <c r="H182" i="13"/>
  <c r="I180" i="13" s="1"/>
  <c r="H181" i="13"/>
  <c r="J180" i="13"/>
  <c r="H179" i="13"/>
  <c r="H178" i="13"/>
  <c r="H177" i="13"/>
  <c r="J176" i="13"/>
  <c r="I176" i="13"/>
  <c r="H175" i="13"/>
  <c r="H174" i="13"/>
  <c r="H173" i="13"/>
  <c r="J172" i="13"/>
  <c r="I172" i="13"/>
  <c r="H171" i="13"/>
  <c r="H170" i="13"/>
  <c r="I168" i="13" s="1"/>
  <c r="H169" i="13"/>
  <c r="J168" i="13"/>
  <c r="H167" i="13"/>
  <c r="H166" i="13"/>
  <c r="H165" i="13"/>
  <c r="J164" i="13"/>
  <c r="I164" i="13"/>
  <c r="J162" i="13"/>
  <c r="H162" i="13"/>
  <c r="J161" i="13"/>
  <c r="J160" i="13" s="1"/>
  <c r="I160" i="13"/>
  <c r="J159" i="13"/>
  <c r="H159" i="13"/>
  <c r="I157" i="13" s="1"/>
  <c r="I32" i="13" s="1"/>
  <c r="J158" i="13"/>
  <c r="J157" i="13" s="1"/>
  <c r="J156" i="13"/>
  <c r="H156" i="13"/>
  <c r="J155" i="13"/>
  <c r="J154" i="13" s="1"/>
  <c r="I154" i="13"/>
  <c r="J152" i="13"/>
  <c r="H152" i="13"/>
  <c r="J151" i="13"/>
  <c r="H151" i="13"/>
  <c r="J150" i="13"/>
  <c r="H150" i="13"/>
  <c r="I148" i="13" s="1"/>
  <c r="J149" i="13"/>
  <c r="H149" i="13"/>
  <c r="J148" i="13"/>
  <c r="J147" i="13"/>
  <c r="H147" i="13"/>
  <c r="J146" i="13"/>
  <c r="H146" i="13"/>
  <c r="I143" i="13" s="1"/>
  <c r="J145" i="13"/>
  <c r="H145" i="13"/>
  <c r="J144" i="13"/>
  <c r="J143" i="13" s="1"/>
  <c r="H144" i="13"/>
  <c r="J142" i="13"/>
  <c r="H142" i="13"/>
  <c r="J141" i="13"/>
  <c r="J137" i="13" s="1"/>
  <c r="H141" i="13"/>
  <c r="J140" i="13"/>
  <c r="H140" i="13"/>
  <c r="J139" i="13"/>
  <c r="H139" i="13"/>
  <c r="I137" i="13"/>
  <c r="J136" i="13"/>
  <c r="H136" i="13"/>
  <c r="J135" i="13"/>
  <c r="H135" i="13"/>
  <c r="H134" i="13"/>
  <c r="E134" i="13"/>
  <c r="J134" i="13" s="1"/>
  <c r="J133" i="13"/>
  <c r="H133" i="13"/>
  <c r="J132" i="13"/>
  <c r="H132" i="13"/>
  <c r="I130" i="13" s="1"/>
  <c r="J131" i="13"/>
  <c r="J130" i="13" s="1"/>
  <c r="J129" i="13"/>
  <c r="J125" i="13" s="1"/>
  <c r="J127" i="13"/>
  <c r="H127" i="13"/>
  <c r="I125" i="13"/>
  <c r="J124" i="13"/>
  <c r="H124" i="13"/>
  <c r="J122" i="13"/>
  <c r="H122" i="13"/>
  <c r="J121" i="13"/>
  <c r="H121" i="13"/>
  <c r="J119" i="13"/>
  <c r="H119" i="13"/>
  <c r="J118" i="13"/>
  <c r="H118" i="13"/>
  <c r="J117" i="13"/>
  <c r="H117" i="13"/>
  <c r="J116" i="13"/>
  <c r="H116" i="13"/>
  <c r="I114" i="13" s="1"/>
  <c r="J115" i="13"/>
  <c r="J114" i="13"/>
  <c r="H112" i="13"/>
  <c r="H111" i="13"/>
  <c r="H110" i="13"/>
  <c r="H109" i="13"/>
  <c r="I107" i="13" s="1"/>
  <c r="J107" i="13"/>
  <c r="H106" i="13"/>
  <c r="I101" i="13" s="1"/>
  <c r="I21" i="13" s="1"/>
  <c r="H105" i="13"/>
  <c r="H104" i="13"/>
  <c r="H103" i="13"/>
  <c r="J101" i="13"/>
  <c r="H100" i="13"/>
  <c r="H99" i="13"/>
  <c r="H98" i="13"/>
  <c r="I96" i="13" s="1"/>
  <c r="J96" i="13"/>
  <c r="H95" i="13"/>
  <c r="H93" i="13"/>
  <c r="H92" i="13"/>
  <c r="H90" i="13"/>
  <c r="H89" i="13"/>
  <c r="H88" i="13"/>
  <c r="I85" i="13" s="1"/>
  <c r="H87" i="13"/>
  <c r="J85" i="13"/>
  <c r="C61" i="13"/>
  <c r="B61" i="13"/>
  <c r="J61" i="13" s="1"/>
  <c r="J60" i="13"/>
  <c r="B60" i="13"/>
  <c r="I60" i="13" s="1"/>
  <c r="B59" i="13"/>
  <c r="C59" i="13" s="1"/>
  <c r="J58" i="13"/>
  <c r="C58" i="13"/>
  <c r="B58" i="13"/>
  <c r="I58" i="13" s="1"/>
  <c r="B57" i="13"/>
  <c r="C57" i="13" s="1"/>
  <c r="C56" i="13"/>
  <c r="B56" i="13"/>
  <c r="J56" i="13" s="1"/>
  <c r="J55" i="13"/>
  <c r="B55" i="13"/>
  <c r="I55" i="13" s="1"/>
  <c r="C54" i="13"/>
  <c r="B54" i="13"/>
  <c r="J54" i="13" s="1"/>
  <c r="J53" i="13"/>
  <c r="B53" i="13"/>
  <c r="I53" i="13" s="1"/>
  <c r="B52" i="13"/>
  <c r="C52" i="13" s="1"/>
  <c r="J51" i="13"/>
  <c r="C51" i="13"/>
  <c r="B51" i="13"/>
  <c r="I51" i="13" s="1"/>
  <c r="B50" i="13"/>
  <c r="J50" i="13" s="1"/>
  <c r="J49" i="13"/>
  <c r="C49" i="13"/>
  <c r="B49" i="13"/>
  <c r="I49" i="13" s="1"/>
  <c r="B48" i="13"/>
  <c r="J48" i="13" s="1"/>
  <c r="J47" i="13"/>
  <c r="C47" i="13"/>
  <c r="B47" i="13"/>
  <c r="I47" i="13" s="1"/>
  <c r="B46" i="13"/>
  <c r="J46" i="13" s="1"/>
  <c r="J45" i="13"/>
  <c r="C45" i="13"/>
  <c r="B45" i="13"/>
  <c r="I45" i="13" s="1"/>
  <c r="B44" i="13"/>
  <c r="J44" i="13" s="1"/>
  <c r="J43" i="13"/>
  <c r="C43" i="13"/>
  <c r="B43" i="13"/>
  <c r="I43" i="13" s="1"/>
  <c r="B42" i="13"/>
  <c r="J42" i="13" s="1"/>
  <c r="J41" i="13"/>
  <c r="C41" i="13"/>
  <c r="B41" i="13"/>
  <c r="I41" i="13" s="1"/>
  <c r="B40" i="13"/>
  <c r="J40" i="13" s="1"/>
  <c r="J39" i="13"/>
  <c r="C39" i="13"/>
  <c r="B39" i="13"/>
  <c r="I39" i="13" s="1"/>
  <c r="B38" i="13"/>
  <c r="J38" i="13" s="1"/>
  <c r="J37" i="13"/>
  <c r="C37" i="13"/>
  <c r="B37" i="13"/>
  <c r="I37" i="13" s="1"/>
  <c r="B36" i="13"/>
  <c r="J36" i="13" s="1"/>
  <c r="J35" i="13"/>
  <c r="C35" i="13"/>
  <c r="B35" i="13"/>
  <c r="I35" i="13" s="1"/>
  <c r="B34" i="13"/>
  <c r="C34" i="13" s="1"/>
  <c r="C33" i="13"/>
  <c r="B33" i="13"/>
  <c r="J33" i="13" s="1"/>
  <c r="B32" i="13"/>
  <c r="C32" i="13" s="1"/>
  <c r="C31" i="13"/>
  <c r="B31" i="13"/>
  <c r="J31" i="13" s="1"/>
  <c r="B30" i="13"/>
  <c r="C30" i="13" s="1"/>
  <c r="B29" i="13"/>
  <c r="J29" i="13" s="1"/>
  <c r="J28" i="13"/>
  <c r="B28" i="13"/>
  <c r="I28" i="13" s="1"/>
  <c r="B27" i="13"/>
  <c r="J27" i="13" s="1"/>
  <c r="B26" i="13"/>
  <c r="I26" i="13" s="1"/>
  <c r="B25" i="13"/>
  <c r="J25" i="13" s="1"/>
  <c r="B24" i="13"/>
  <c r="I24" i="13" s="1"/>
  <c r="B23" i="13"/>
  <c r="C23" i="13" s="1"/>
  <c r="C22" i="13"/>
  <c r="B22" i="13"/>
  <c r="J22" i="13" s="1"/>
  <c r="J21" i="13"/>
  <c r="B21" i="13"/>
  <c r="C21" i="13" s="1"/>
  <c r="C20" i="13"/>
  <c r="B20" i="13"/>
  <c r="J20" i="13" s="1"/>
  <c r="J19" i="13"/>
  <c r="B19" i="13"/>
  <c r="C19" i="13" s="1"/>
  <c r="B18" i="13"/>
  <c r="C18" i="13" s="1"/>
  <c r="C17" i="13"/>
  <c r="B17" i="13"/>
  <c r="H3480" i="6"/>
  <c r="H3479" i="6"/>
  <c r="H3478" i="6"/>
  <c r="J3477" i="6"/>
  <c r="H3114" i="6"/>
  <c r="H3113" i="6"/>
  <c r="H3112" i="6"/>
  <c r="J3111" i="6"/>
  <c r="H2753" i="6"/>
  <c r="H2752" i="6"/>
  <c r="H2751" i="6"/>
  <c r="J2750" i="6"/>
  <c r="H2390" i="6"/>
  <c r="H2389" i="6"/>
  <c r="H2388" i="6"/>
  <c r="J2387" i="6"/>
  <c r="H2023" i="6"/>
  <c r="H2022" i="6"/>
  <c r="H2021" i="6"/>
  <c r="J2020" i="6"/>
  <c r="H1648" i="6"/>
  <c r="H1647" i="6"/>
  <c r="H1646" i="6"/>
  <c r="J1645" i="6"/>
  <c r="H1233" i="6"/>
  <c r="H1232" i="6"/>
  <c r="H1231" i="6"/>
  <c r="J1230" i="6"/>
  <c r="H863" i="6"/>
  <c r="H862" i="6"/>
  <c r="H861" i="6"/>
  <c r="J860" i="6"/>
  <c r="B93" i="6"/>
  <c r="H448" i="6"/>
  <c r="H447" i="6"/>
  <c r="H446" i="6"/>
  <c r="J445" i="6"/>
  <c r="I56" i="13" l="1"/>
  <c r="I20" i="13"/>
  <c r="I19" i="13"/>
  <c r="I22" i="13"/>
  <c r="C24" i="13"/>
  <c r="C26" i="13"/>
  <c r="C28" i="13"/>
  <c r="C25" i="13"/>
  <c r="C27" i="13"/>
  <c r="C29" i="13"/>
  <c r="C36" i="13"/>
  <c r="C38" i="13"/>
  <c r="C40" i="13"/>
  <c r="C42" i="13"/>
  <c r="C44" i="13"/>
  <c r="C46" i="13"/>
  <c r="C48" i="13"/>
  <c r="C50" i="13"/>
  <c r="I25" i="13"/>
  <c r="I27" i="13"/>
  <c r="I29" i="13"/>
  <c r="I36" i="13"/>
  <c r="I38" i="13"/>
  <c r="I40" i="13"/>
  <c r="I42" i="13"/>
  <c r="I44" i="13"/>
  <c r="I46" i="13"/>
  <c r="I48" i="13"/>
  <c r="I50" i="13"/>
  <c r="C53" i="13"/>
  <c r="C55" i="13"/>
  <c r="C60" i="13"/>
  <c r="I3111" i="6"/>
  <c r="I860" i="6"/>
  <c r="I445" i="6"/>
  <c r="I2750" i="6"/>
  <c r="I1645" i="6"/>
  <c r="I2020" i="6"/>
  <c r="I3477" i="6"/>
  <c r="I1230" i="6"/>
  <c r="I2387" i="6"/>
  <c r="I93" i="6"/>
  <c r="C93" i="6"/>
  <c r="H3270" i="6"/>
  <c r="H3269" i="6"/>
  <c r="H3268" i="6"/>
  <c r="H2904" i="6"/>
  <c r="H2903" i="6"/>
  <c r="H2902" i="6"/>
  <c r="H2538" i="6"/>
  <c r="H2537" i="6"/>
  <c r="H2536" i="6"/>
  <c r="H2172" i="6"/>
  <c r="H2171" i="6"/>
  <c r="H2170" i="6"/>
  <c r="H1806" i="6"/>
  <c r="H1805" i="6"/>
  <c r="H1804" i="6"/>
  <c r="H1397" i="6"/>
  <c r="H1396" i="6"/>
  <c r="H1395" i="6"/>
  <c r="H1012" i="6"/>
  <c r="H1011" i="6"/>
  <c r="H1010" i="6"/>
  <c r="H646" i="6"/>
  <c r="H645" i="6"/>
  <c r="H644" i="6"/>
  <c r="B42" i="6"/>
  <c r="C42" i="6" s="1"/>
  <c r="B41" i="6"/>
  <c r="B43" i="6"/>
  <c r="C43" i="6" s="1"/>
  <c r="H233" i="6"/>
  <c r="H232" i="6"/>
  <c r="H231" i="6"/>
  <c r="I3267" i="6" l="1"/>
  <c r="I2169" i="6"/>
  <c r="I1009" i="6"/>
  <c r="I643" i="6"/>
  <c r="I1394" i="6"/>
  <c r="I2901" i="6"/>
  <c r="I2535" i="6"/>
  <c r="I1803" i="6"/>
  <c r="C41" i="6"/>
  <c r="I42" i="6"/>
  <c r="I230" i="6"/>
  <c r="J42" i="6"/>
  <c r="I3491" i="6" l="1"/>
  <c r="J3491" i="6"/>
  <c r="H3126" i="6"/>
  <c r="I3125" i="6" s="1"/>
  <c r="J3125" i="6"/>
  <c r="B99" i="6"/>
  <c r="B100" i="6"/>
  <c r="C100" i="6" s="1"/>
  <c r="H465" i="6"/>
  <c r="H464" i="6"/>
  <c r="J463" i="6"/>
  <c r="I463" i="6" l="1"/>
  <c r="C99" i="6"/>
  <c r="O52" i="11"/>
  <c r="S49" i="11"/>
  <c r="Q52" i="11" s="1"/>
  <c r="F36" i="11" l="1"/>
  <c r="F35" i="11"/>
  <c r="H30" i="11"/>
  <c r="H29" i="11"/>
  <c r="F29" i="11"/>
  <c r="H28" i="11"/>
  <c r="F28" i="11"/>
  <c r="F32" i="11" s="1"/>
  <c r="H35" i="11"/>
  <c r="H36" i="11"/>
  <c r="H37" i="11"/>
  <c r="F39" i="11"/>
  <c r="S47" i="11" s="1"/>
  <c r="S48" i="11" s="1"/>
  <c r="P52" i="11" s="1"/>
  <c r="O53" i="11" s="1"/>
  <c r="I36" i="11" l="1"/>
  <c r="I35" i="11"/>
  <c r="I37" i="11"/>
  <c r="I30" i="11"/>
  <c r="I28" i="11"/>
  <c r="I29" i="11"/>
  <c r="H1971" i="9"/>
  <c r="I1970" i="9" s="1"/>
  <c r="J1970" i="9"/>
  <c r="H1969" i="9"/>
  <c r="I1968" i="9" s="1"/>
  <c r="J1968" i="9"/>
  <c r="H1966" i="9"/>
  <c r="I1965" i="9" s="1"/>
  <c r="J1965" i="9"/>
  <c r="H1963" i="9"/>
  <c r="I1962" i="9" s="1"/>
  <c r="J1962" i="9"/>
  <c r="H1961" i="9"/>
  <c r="I1960" i="9" s="1"/>
  <c r="J1960" i="9"/>
  <c r="H1959" i="9"/>
  <c r="I1958" i="9" s="1"/>
  <c r="J1958" i="9"/>
  <c r="H1957" i="9"/>
  <c r="I1956" i="9" s="1"/>
  <c r="J1956" i="9"/>
  <c r="H1954" i="9"/>
  <c r="H1953" i="9"/>
  <c r="H1952" i="9"/>
  <c r="J1951" i="9"/>
  <c r="H1950" i="9"/>
  <c r="H1949" i="9"/>
  <c r="H1948" i="9"/>
  <c r="J1947" i="9"/>
  <c r="H1946" i="9"/>
  <c r="H1945" i="9"/>
  <c r="H1944" i="9"/>
  <c r="J1943" i="9"/>
  <c r="H1942" i="9"/>
  <c r="H1941" i="9"/>
  <c r="H1940" i="9"/>
  <c r="J1939" i="9"/>
  <c r="H1938" i="9"/>
  <c r="H1937" i="9"/>
  <c r="H1936" i="9"/>
  <c r="J1935" i="9"/>
  <c r="H1934" i="9"/>
  <c r="H1933" i="9"/>
  <c r="H1932" i="9"/>
  <c r="J1931" i="9"/>
  <c r="H1930" i="9"/>
  <c r="H1929" i="9"/>
  <c r="H1928" i="9"/>
  <c r="J1927" i="9"/>
  <c r="H1926" i="9"/>
  <c r="H1925" i="9"/>
  <c r="H1924" i="9"/>
  <c r="J1923" i="9"/>
  <c r="H1922" i="9"/>
  <c r="H1921" i="9"/>
  <c r="H1920" i="9"/>
  <c r="J1919" i="9"/>
  <c r="H1919" i="9"/>
  <c r="H1918" i="9"/>
  <c r="H1917" i="9"/>
  <c r="H1916" i="9"/>
  <c r="J1915" i="9"/>
  <c r="H1914" i="9"/>
  <c r="H1913" i="9"/>
  <c r="H1912" i="9"/>
  <c r="J1911" i="9"/>
  <c r="H1910" i="9"/>
  <c r="H1909" i="9"/>
  <c r="H1908" i="9"/>
  <c r="J1907" i="9"/>
  <c r="H1906" i="9"/>
  <c r="H1905" i="9"/>
  <c r="H1904" i="9"/>
  <c r="J1903" i="9"/>
  <c r="H1902" i="9"/>
  <c r="H1901" i="9"/>
  <c r="H1900" i="9"/>
  <c r="J1899" i="9"/>
  <c r="H1898" i="9"/>
  <c r="H1897" i="9"/>
  <c r="H1896" i="9"/>
  <c r="J1895" i="9"/>
  <c r="H1894" i="9"/>
  <c r="H1893" i="9"/>
  <c r="H1892" i="9"/>
  <c r="J1891" i="9"/>
  <c r="H1890" i="9"/>
  <c r="H1889" i="9"/>
  <c r="H1888" i="9"/>
  <c r="J1887" i="9"/>
  <c r="J1885" i="9"/>
  <c r="H1885" i="9"/>
  <c r="I1883" i="9" s="1"/>
  <c r="J1884" i="9"/>
  <c r="J1883" i="9" s="1"/>
  <c r="J1882" i="9"/>
  <c r="H1882" i="9"/>
  <c r="I1880" i="9" s="1"/>
  <c r="J1881" i="9"/>
  <c r="J1880" i="9" s="1"/>
  <c r="J1878" i="9"/>
  <c r="H1878" i="9"/>
  <c r="J1877" i="9"/>
  <c r="H1877" i="9"/>
  <c r="J1876" i="9"/>
  <c r="H1876" i="9"/>
  <c r="J1875" i="9"/>
  <c r="J1874" i="9" s="1"/>
  <c r="H1875" i="9"/>
  <c r="J1873" i="9"/>
  <c r="H1873" i="9"/>
  <c r="J1872" i="9"/>
  <c r="H1872" i="9"/>
  <c r="J1871" i="9"/>
  <c r="H1871" i="9"/>
  <c r="J1870" i="9"/>
  <c r="J1869" i="9" s="1"/>
  <c r="H1870" i="9"/>
  <c r="J1868" i="9"/>
  <c r="H1868" i="9"/>
  <c r="J1867" i="9"/>
  <c r="H1867" i="9"/>
  <c r="J1866" i="9"/>
  <c r="H1866" i="9"/>
  <c r="J1865" i="9"/>
  <c r="J1862" i="9" s="1"/>
  <c r="H1865" i="9"/>
  <c r="J1864" i="9"/>
  <c r="H1864" i="9"/>
  <c r="J1861" i="9"/>
  <c r="H1861" i="9"/>
  <c r="J1860" i="9"/>
  <c r="H1860" i="9"/>
  <c r="J1859" i="9"/>
  <c r="H1859" i="9"/>
  <c r="J1858" i="9"/>
  <c r="H1858" i="9"/>
  <c r="J1857" i="9"/>
  <c r="H1857" i="9"/>
  <c r="J1856" i="9"/>
  <c r="H1856" i="9"/>
  <c r="J1855" i="9"/>
  <c r="H1855" i="9"/>
  <c r="J1854" i="9"/>
  <c r="H1854" i="9"/>
  <c r="J1853" i="9"/>
  <c r="J1852" i="9" s="1"/>
  <c r="J1851" i="9"/>
  <c r="H1851" i="9"/>
  <c r="J1850" i="9"/>
  <c r="J1845" i="9" s="1"/>
  <c r="J1849" i="9"/>
  <c r="H1849" i="9"/>
  <c r="J1847" i="9"/>
  <c r="H1847" i="9"/>
  <c r="J1844" i="9"/>
  <c r="H1844" i="9"/>
  <c r="J1843" i="9"/>
  <c r="H1843" i="9"/>
  <c r="J1841" i="9"/>
  <c r="H1841" i="9"/>
  <c r="J1840" i="9"/>
  <c r="H1840" i="9"/>
  <c r="J1838" i="9"/>
  <c r="H1838" i="9"/>
  <c r="J1837" i="9"/>
  <c r="H1837" i="9"/>
  <c r="J1836" i="9"/>
  <c r="J1835" i="9" s="1"/>
  <c r="H1833" i="9"/>
  <c r="H1832" i="9"/>
  <c r="H1831" i="9"/>
  <c r="H1830" i="9"/>
  <c r="H1829" i="9"/>
  <c r="J1827" i="9"/>
  <c r="H1826" i="9"/>
  <c r="H1825" i="9"/>
  <c r="H1824" i="9"/>
  <c r="H1823" i="9"/>
  <c r="H1822" i="9"/>
  <c r="H1821" i="9"/>
  <c r="H1820" i="9"/>
  <c r="H1819" i="9"/>
  <c r="J1817" i="9"/>
  <c r="H1816" i="9"/>
  <c r="H1815" i="9"/>
  <c r="H1814" i="9"/>
  <c r="H1813" i="9"/>
  <c r="H1812" i="9"/>
  <c r="J1810" i="9"/>
  <c r="H1809" i="9"/>
  <c r="H1808" i="9"/>
  <c r="H1806" i="9"/>
  <c r="H1805" i="9"/>
  <c r="H1803" i="9"/>
  <c r="H1802" i="9"/>
  <c r="J1800" i="9"/>
  <c r="H1776" i="9"/>
  <c r="I1775" i="9" s="1"/>
  <c r="J1775" i="9"/>
  <c r="H1774" i="9"/>
  <c r="I1773" i="9" s="1"/>
  <c r="J1773" i="9"/>
  <c r="H1771" i="9"/>
  <c r="I1770" i="9" s="1"/>
  <c r="J1770" i="9"/>
  <c r="H1768" i="9"/>
  <c r="I1767" i="9" s="1"/>
  <c r="J1767" i="9"/>
  <c r="H1766" i="9"/>
  <c r="I1765" i="9" s="1"/>
  <c r="J1765" i="9"/>
  <c r="H1764" i="9"/>
  <c r="I1763" i="9" s="1"/>
  <c r="J1763" i="9"/>
  <c r="H1762" i="9"/>
  <c r="J1761" i="9"/>
  <c r="H1759" i="9"/>
  <c r="H1758" i="9"/>
  <c r="H1757" i="9"/>
  <c r="J1756" i="9"/>
  <c r="H1755" i="9"/>
  <c r="H1754" i="9"/>
  <c r="H1753" i="9"/>
  <c r="J1752" i="9"/>
  <c r="H1751" i="9"/>
  <c r="H1750" i="9"/>
  <c r="H1749" i="9"/>
  <c r="J1748" i="9"/>
  <c r="H1747" i="9"/>
  <c r="H1746" i="9"/>
  <c r="H1745" i="9"/>
  <c r="J1744" i="9"/>
  <c r="H1743" i="9"/>
  <c r="H1742" i="9"/>
  <c r="H1741" i="9"/>
  <c r="J1740" i="9"/>
  <c r="H1739" i="9"/>
  <c r="H1738" i="9"/>
  <c r="H1737" i="9"/>
  <c r="J1736" i="9"/>
  <c r="H1735" i="9"/>
  <c r="H1734" i="9"/>
  <c r="H1733" i="9"/>
  <c r="J1732" i="9"/>
  <c r="H1731" i="9"/>
  <c r="H1730" i="9"/>
  <c r="H1729" i="9"/>
  <c r="J1728" i="9"/>
  <c r="H1727" i="9"/>
  <c r="H1726" i="9"/>
  <c r="H1725" i="9"/>
  <c r="J1724" i="9"/>
  <c r="H1724" i="9"/>
  <c r="H1723" i="9"/>
  <c r="H1722" i="9"/>
  <c r="H1721" i="9"/>
  <c r="J1720" i="9"/>
  <c r="H1719" i="9"/>
  <c r="H1718" i="9"/>
  <c r="H1717" i="9"/>
  <c r="J1716" i="9"/>
  <c r="H1715" i="9"/>
  <c r="H1714" i="9"/>
  <c r="H1713" i="9"/>
  <c r="J1712" i="9"/>
  <c r="H1711" i="9"/>
  <c r="H1710" i="9"/>
  <c r="H1709" i="9"/>
  <c r="J1708" i="9"/>
  <c r="H1707" i="9"/>
  <c r="H1706" i="9"/>
  <c r="H1705" i="9"/>
  <c r="J1704" i="9"/>
  <c r="H1703" i="9"/>
  <c r="H1702" i="9"/>
  <c r="H1701" i="9"/>
  <c r="J1700" i="9"/>
  <c r="H1699" i="9"/>
  <c r="H1698" i="9"/>
  <c r="H1697" i="9"/>
  <c r="J1696" i="9"/>
  <c r="H1695" i="9"/>
  <c r="H1694" i="9"/>
  <c r="H1693" i="9"/>
  <c r="J1692" i="9"/>
  <c r="J1690" i="9"/>
  <c r="H1690" i="9"/>
  <c r="I1688" i="9" s="1"/>
  <c r="J1689" i="9"/>
  <c r="J1688" i="9" s="1"/>
  <c r="J1687" i="9"/>
  <c r="H1687" i="9"/>
  <c r="J1686" i="9"/>
  <c r="J1685" i="9" s="1"/>
  <c r="J1683" i="9"/>
  <c r="H1683" i="9"/>
  <c r="J1682" i="9"/>
  <c r="H1682" i="9"/>
  <c r="J1681" i="9"/>
  <c r="H1681" i="9"/>
  <c r="J1680" i="9"/>
  <c r="J1679" i="9" s="1"/>
  <c r="H1680" i="9"/>
  <c r="J1678" i="9"/>
  <c r="H1678" i="9"/>
  <c r="J1677" i="9"/>
  <c r="H1677" i="9"/>
  <c r="J1676" i="9"/>
  <c r="H1676" i="9"/>
  <c r="J1675" i="9"/>
  <c r="J1674" i="9" s="1"/>
  <c r="H1675" i="9"/>
  <c r="J1673" i="9"/>
  <c r="H1673" i="9"/>
  <c r="J1672" i="9"/>
  <c r="H1672" i="9"/>
  <c r="J1671" i="9"/>
  <c r="H1671" i="9"/>
  <c r="J1670" i="9"/>
  <c r="J1667" i="9" s="1"/>
  <c r="H1670" i="9"/>
  <c r="J1669" i="9"/>
  <c r="H1669" i="9"/>
  <c r="J1666" i="9"/>
  <c r="H1666" i="9"/>
  <c r="J1665" i="9"/>
  <c r="H1665" i="9"/>
  <c r="J1664" i="9"/>
  <c r="H1664" i="9"/>
  <c r="J1663" i="9"/>
  <c r="H1663" i="9"/>
  <c r="J1662" i="9"/>
  <c r="H1662" i="9"/>
  <c r="J1661" i="9"/>
  <c r="H1661" i="9"/>
  <c r="J1660" i="9"/>
  <c r="H1660" i="9"/>
  <c r="J1659" i="9"/>
  <c r="H1659" i="9"/>
  <c r="J1658" i="9"/>
  <c r="J1657" i="9" s="1"/>
  <c r="J1656" i="9"/>
  <c r="H1656" i="9"/>
  <c r="J1655" i="9"/>
  <c r="J1650" i="9" s="1"/>
  <c r="J1654" i="9"/>
  <c r="H1654" i="9"/>
  <c r="J1652" i="9"/>
  <c r="H1652" i="9"/>
  <c r="J1649" i="9"/>
  <c r="H1649" i="9"/>
  <c r="J1648" i="9"/>
  <c r="H1648" i="9"/>
  <c r="J1646" i="9"/>
  <c r="H1646" i="9"/>
  <c r="J1645" i="9"/>
  <c r="H1645" i="9"/>
  <c r="J1643" i="9"/>
  <c r="H1643" i="9"/>
  <c r="J1642" i="9"/>
  <c r="H1642" i="9"/>
  <c r="J1641" i="9"/>
  <c r="J1640" i="9" s="1"/>
  <c r="H1638" i="9"/>
  <c r="H1637" i="9"/>
  <c r="H1636" i="9"/>
  <c r="H1635" i="9"/>
  <c r="H1634" i="9"/>
  <c r="J1632" i="9"/>
  <c r="H1631" i="9"/>
  <c r="H1630" i="9"/>
  <c r="H1629" i="9"/>
  <c r="H1628" i="9"/>
  <c r="H1627" i="9"/>
  <c r="H1626" i="9"/>
  <c r="H1625" i="9"/>
  <c r="H1624" i="9"/>
  <c r="J1622" i="9"/>
  <c r="H1621" i="9"/>
  <c r="H1620" i="9"/>
  <c r="H1619" i="9"/>
  <c r="H1618" i="9"/>
  <c r="H1617" i="9"/>
  <c r="J1615" i="9"/>
  <c r="H1614" i="9"/>
  <c r="H1613" i="9"/>
  <c r="H1611" i="9"/>
  <c r="H1610" i="9"/>
  <c r="H1608" i="9"/>
  <c r="H1607" i="9"/>
  <c r="J1605" i="9"/>
  <c r="J1180" i="9"/>
  <c r="J672" i="9"/>
  <c r="H1580" i="9"/>
  <c r="H1581" i="9"/>
  <c r="H1582" i="9"/>
  <c r="H1583" i="9"/>
  <c r="H1503" i="9"/>
  <c r="J1503" i="9"/>
  <c r="H1504" i="9"/>
  <c r="J1504" i="9"/>
  <c r="H1479" i="9"/>
  <c r="J1479" i="9"/>
  <c r="J1477" i="9"/>
  <c r="H1477" i="9"/>
  <c r="H1470" i="9"/>
  <c r="J1470" i="9"/>
  <c r="H1471" i="9"/>
  <c r="J1471" i="9"/>
  <c r="H1472" i="9"/>
  <c r="J1472" i="9"/>
  <c r="H1473" i="9"/>
  <c r="J1473" i="9"/>
  <c r="J1457" i="9"/>
  <c r="H1457" i="9"/>
  <c r="J1456" i="9"/>
  <c r="H1456" i="9"/>
  <c r="J1455" i="9"/>
  <c r="H1455" i="9"/>
  <c r="H1420" i="9"/>
  <c r="H1597" i="9"/>
  <c r="I1596" i="9" s="1"/>
  <c r="J1596" i="9"/>
  <c r="H1595" i="9"/>
  <c r="I1594" i="9" s="1"/>
  <c r="J1594" i="9"/>
  <c r="H1592" i="9"/>
  <c r="I1591" i="9" s="1"/>
  <c r="J1591" i="9"/>
  <c r="H1589" i="9"/>
  <c r="I1588" i="9" s="1"/>
  <c r="J1588" i="9"/>
  <c r="H1587" i="9"/>
  <c r="I1586" i="9" s="1"/>
  <c r="J1586" i="9"/>
  <c r="H1585" i="9"/>
  <c r="I1584" i="9" s="1"/>
  <c r="J1584" i="9"/>
  <c r="H1579" i="9"/>
  <c r="J1578" i="9"/>
  <c r="H1576" i="9"/>
  <c r="H1575" i="9"/>
  <c r="H1574" i="9"/>
  <c r="J1573" i="9"/>
  <c r="H1572" i="9"/>
  <c r="H1571" i="9"/>
  <c r="H1570" i="9"/>
  <c r="J1569" i="9"/>
  <c r="H1568" i="9"/>
  <c r="H1567" i="9"/>
  <c r="H1566" i="9"/>
  <c r="J1565" i="9"/>
  <c r="H1564" i="9"/>
  <c r="H1563" i="9"/>
  <c r="H1562" i="9"/>
  <c r="J1561" i="9"/>
  <c r="H1560" i="9"/>
  <c r="H1559" i="9"/>
  <c r="H1558" i="9"/>
  <c r="J1557" i="9"/>
  <c r="H1556" i="9"/>
  <c r="H1555" i="9"/>
  <c r="H1554" i="9"/>
  <c r="J1553" i="9"/>
  <c r="H1552" i="9"/>
  <c r="H1551" i="9"/>
  <c r="H1550" i="9"/>
  <c r="J1549" i="9"/>
  <c r="H1548" i="9"/>
  <c r="H1547" i="9"/>
  <c r="H1546" i="9"/>
  <c r="J1545" i="9"/>
  <c r="H1544" i="9"/>
  <c r="H1543" i="9"/>
  <c r="H1542" i="9"/>
  <c r="J1541" i="9"/>
  <c r="H1541" i="9"/>
  <c r="H1540" i="9"/>
  <c r="H1539" i="9"/>
  <c r="H1538" i="9"/>
  <c r="J1537" i="9"/>
  <c r="H1536" i="9"/>
  <c r="H1535" i="9"/>
  <c r="H1534" i="9"/>
  <c r="J1533" i="9"/>
  <c r="H1532" i="9"/>
  <c r="H1531" i="9"/>
  <c r="H1530" i="9"/>
  <c r="J1529" i="9"/>
  <c r="H1528" i="9"/>
  <c r="H1527" i="9"/>
  <c r="H1526" i="9"/>
  <c r="J1525" i="9"/>
  <c r="H1524" i="9"/>
  <c r="H1523" i="9"/>
  <c r="H1522" i="9"/>
  <c r="J1521" i="9"/>
  <c r="H1520" i="9"/>
  <c r="H1519" i="9"/>
  <c r="H1518" i="9"/>
  <c r="J1517" i="9"/>
  <c r="H1516" i="9"/>
  <c r="H1515" i="9"/>
  <c r="H1514" i="9"/>
  <c r="J1513" i="9"/>
  <c r="H1512" i="9"/>
  <c r="H1511" i="9"/>
  <c r="H1510" i="9"/>
  <c r="J1509" i="9"/>
  <c r="J1507" i="9"/>
  <c r="H1507" i="9"/>
  <c r="I1505" i="9" s="1"/>
  <c r="J1506" i="9"/>
  <c r="J1505" i="9" s="1"/>
  <c r="J1502" i="9"/>
  <c r="H1502" i="9"/>
  <c r="J1501" i="9"/>
  <c r="H1501" i="9"/>
  <c r="J1500" i="9"/>
  <c r="H1500" i="9"/>
  <c r="J1499" i="9"/>
  <c r="J1498" i="9" s="1"/>
  <c r="J1496" i="9"/>
  <c r="H1496" i="9"/>
  <c r="J1495" i="9"/>
  <c r="H1495" i="9"/>
  <c r="J1494" i="9"/>
  <c r="H1494" i="9"/>
  <c r="J1493" i="9"/>
  <c r="J1492" i="9" s="1"/>
  <c r="H1493" i="9"/>
  <c r="J1491" i="9"/>
  <c r="H1491" i="9"/>
  <c r="J1490" i="9"/>
  <c r="H1490" i="9"/>
  <c r="J1489" i="9"/>
  <c r="H1489" i="9"/>
  <c r="J1488" i="9"/>
  <c r="J1487" i="9" s="1"/>
  <c r="H1488" i="9"/>
  <c r="J1486" i="9"/>
  <c r="H1486" i="9"/>
  <c r="J1485" i="9"/>
  <c r="H1485" i="9"/>
  <c r="J1484" i="9"/>
  <c r="H1484" i="9"/>
  <c r="J1483" i="9"/>
  <c r="J1480" i="9" s="1"/>
  <c r="H1483" i="9"/>
  <c r="J1482" i="9"/>
  <c r="H1482" i="9"/>
  <c r="J1478" i="9"/>
  <c r="H1478" i="9"/>
  <c r="J1476" i="9"/>
  <c r="H1476" i="9"/>
  <c r="J1475" i="9"/>
  <c r="H1475" i="9"/>
  <c r="J1474" i="9"/>
  <c r="H1474" i="9"/>
  <c r="J1469" i="9"/>
  <c r="H1469" i="9"/>
  <c r="J1468" i="9"/>
  <c r="H1468" i="9"/>
  <c r="J1467" i="9"/>
  <c r="H1467" i="9"/>
  <c r="J1466" i="9"/>
  <c r="J1465" i="9" s="1"/>
  <c r="J1464" i="9"/>
  <c r="H1464" i="9"/>
  <c r="J1463" i="9"/>
  <c r="J1458" i="9" s="1"/>
  <c r="J1462" i="9"/>
  <c r="H1462" i="9"/>
  <c r="J1460" i="9"/>
  <c r="H1460" i="9"/>
  <c r="J1453" i="9"/>
  <c r="H1453" i="9"/>
  <c r="J1452" i="9"/>
  <c r="H1452" i="9"/>
  <c r="J1450" i="9"/>
  <c r="H1450" i="9"/>
  <c r="J1449" i="9"/>
  <c r="H1449" i="9"/>
  <c r="J1448" i="9"/>
  <c r="J1447" i="9" s="1"/>
  <c r="H1445" i="9"/>
  <c r="H1444" i="9"/>
  <c r="H1443" i="9"/>
  <c r="H1442" i="9"/>
  <c r="H1441" i="9"/>
  <c r="J1439" i="9"/>
  <c r="H1438" i="9"/>
  <c r="H1437" i="9"/>
  <c r="H1436" i="9"/>
  <c r="H1435" i="9"/>
  <c r="H1434" i="9"/>
  <c r="H1433" i="9"/>
  <c r="H1432" i="9"/>
  <c r="H1431" i="9"/>
  <c r="J1429" i="9"/>
  <c r="H1428" i="9"/>
  <c r="H1427" i="9"/>
  <c r="H1426" i="9"/>
  <c r="H1425" i="9"/>
  <c r="H1424" i="9"/>
  <c r="J1422" i="9"/>
  <c r="H1421" i="9"/>
  <c r="H1419" i="9"/>
  <c r="H1417" i="9"/>
  <c r="H1416" i="9"/>
  <c r="H1414" i="9"/>
  <c r="H1413" i="9"/>
  <c r="H1412" i="9"/>
  <c r="J1410" i="9"/>
  <c r="H1339" i="9"/>
  <c r="B33" i="9"/>
  <c r="C33" i="9" s="1"/>
  <c r="J162" i="9"/>
  <c r="H162" i="9"/>
  <c r="I160" i="9" s="1"/>
  <c r="J161" i="9"/>
  <c r="J160" i="9" s="1"/>
  <c r="J875" i="9"/>
  <c r="H875" i="9"/>
  <c r="H879" i="9"/>
  <c r="J879" i="9"/>
  <c r="H876" i="9"/>
  <c r="J876" i="9"/>
  <c r="H877" i="9"/>
  <c r="J877" i="9"/>
  <c r="H878" i="9"/>
  <c r="J878" i="9"/>
  <c r="H874" i="9"/>
  <c r="J874" i="9"/>
  <c r="J873" i="9" s="1"/>
  <c r="H1273" i="9"/>
  <c r="J1273" i="9"/>
  <c r="H1255" i="9"/>
  <c r="J1255" i="9"/>
  <c r="H1219" i="9"/>
  <c r="H1394" i="9"/>
  <c r="I1393" i="9" s="1"/>
  <c r="J1393" i="9"/>
  <c r="H1392" i="9"/>
  <c r="I1391" i="9" s="1"/>
  <c r="J1391" i="9"/>
  <c r="H1389" i="9"/>
  <c r="I1388" i="9" s="1"/>
  <c r="J1388" i="9"/>
  <c r="H1386" i="9"/>
  <c r="I1385" i="9" s="1"/>
  <c r="J1385" i="9"/>
  <c r="H1384" i="9"/>
  <c r="I1383" i="9" s="1"/>
  <c r="J1383" i="9"/>
  <c r="H1382" i="9"/>
  <c r="I1381" i="9" s="1"/>
  <c r="J1381" i="9"/>
  <c r="H1380" i="9"/>
  <c r="H1379" i="9"/>
  <c r="H1378" i="9"/>
  <c r="H1377" i="9"/>
  <c r="J1376" i="9"/>
  <c r="H1374" i="9"/>
  <c r="H1373" i="9"/>
  <c r="H1372" i="9"/>
  <c r="J1371" i="9"/>
  <c r="H1370" i="9"/>
  <c r="H1369" i="9"/>
  <c r="H1368" i="9"/>
  <c r="J1367" i="9"/>
  <c r="H1366" i="9"/>
  <c r="H1365" i="9"/>
  <c r="H1364" i="9"/>
  <c r="J1363" i="9"/>
  <c r="H1362" i="9"/>
  <c r="H1361" i="9"/>
  <c r="H1360" i="9"/>
  <c r="J1359" i="9"/>
  <c r="H1358" i="9"/>
  <c r="H1357" i="9"/>
  <c r="H1356" i="9"/>
  <c r="J1355" i="9"/>
  <c r="H1354" i="9"/>
  <c r="H1353" i="9"/>
  <c r="H1352" i="9"/>
  <c r="J1351" i="9"/>
  <c r="H1350" i="9"/>
  <c r="H1349" i="9"/>
  <c r="H1348" i="9"/>
  <c r="J1347" i="9"/>
  <c r="H1346" i="9"/>
  <c r="H1345" i="9"/>
  <c r="H1344" i="9"/>
  <c r="J1343" i="9"/>
  <c r="H1342" i="9"/>
  <c r="H1341" i="9"/>
  <c r="H1340" i="9"/>
  <c r="J1339" i="9"/>
  <c r="H1338" i="9"/>
  <c r="H1337" i="9"/>
  <c r="H1336" i="9"/>
  <c r="J1335" i="9"/>
  <c r="H1334" i="9"/>
  <c r="H1333" i="9"/>
  <c r="H1332" i="9"/>
  <c r="J1331" i="9"/>
  <c r="H1330" i="9"/>
  <c r="H1329" i="9"/>
  <c r="H1328" i="9"/>
  <c r="J1327" i="9"/>
  <c r="H1326" i="9"/>
  <c r="H1325" i="9"/>
  <c r="H1324" i="9"/>
  <c r="J1323" i="9"/>
  <c r="H1322" i="9"/>
  <c r="H1321" i="9"/>
  <c r="H1320" i="9"/>
  <c r="J1319" i="9"/>
  <c r="H1318" i="9"/>
  <c r="H1317" i="9"/>
  <c r="H1316" i="9"/>
  <c r="J1315" i="9"/>
  <c r="H1314" i="9"/>
  <c r="H1313" i="9"/>
  <c r="H1312" i="9"/>
  <c r="J1311" i="9"/>
  <c r="H1310" i="9"/>
  <c r="H1309" i="9"/>
  <c r="H1308" i="9"/>
  <c r="J1307" i="9"/>
  <c r="J1305" i="9"/>
  <c r="H1305" i="9"/>
  <c r="I1303" i="9" s="1"/>
  <c r="J1304" i="9"/>
  <c r="J1303" i="9" s="1"/>
  <c r="J1302" i="9"/>
  <c r="H1302" i="9"/>
  <c r="J1301" i="9"/>
  <c r="H1301" i="9"/>
  <c r="J1300" i="9"/>
  <c r="H1300" i="9"/>
  <c r="J1299" i="9"/>
  <c r="J1298" i="9" s="1"/>
  <c r="J1296" i="9"/>
  <c r="H1296" i="9"/>
  <c r="J1295" i="9"/>
  <c r="H1295" i="9"/>
  <c r="J1294" i="9"/>
  <c r="H1294" i="9"/>
  <c r="J1293" i="9"/>
  <c r="J1292" i="9" s="1"/>
  <c r="H1293" i="9"/>
  <c r="J1291" i="9"/>
  <c r="H1291" i="9"/>
  <c r="J1290" i="9"/>
  <c r="H1290" i="9"/>
  <c r="J1289" i="9"/>
  <c r="H1289" i="9"/>
  <c r="J1288" i="9"/>
  <c r="J1287" i="9" s="1"/>
  <c r="H1288" i="9"/>
  <c r="J1286" i="9"/>
  <c r="H1286" i="9"/>
  <c r="J1285" i="9"/>
  <c r="H1285" i="9"/>
  <c r="J1284" i="9"/>
  <c r="H1284" i="9"/>
  <c r="J1283" i="9"/>
  <c r="J1280" i="9" s="1"/>
  <c r="H1283" i="9"/>
  <c r="J1282" i="9"/>
  <c r="H1282" i="9"/>
  <c r="J1279" i="9"/>
  <c r="H1279" i="9"/>
  <c r="J1278" i="9"/>
  <c r="H1278" i="9"/>
  <c r="J1277" i="9"/>
  <c r="H1277" i="9"/>
  <c r="J1276" i="9"/>
  <c r="H1276" i="9"/>
  <c r="J1275" i="9"/>
  <c r="H1275" i="9"/>
  <c r="J1274" i="9"/>
  <c r="H1274" i="9"/>
  <c r="J1272" i="9"/>
  <c r="H1272" i="9"/>
  <c r="J1271" i="9"/>
  <c r="H1271" i="9"/>
  <c r="J1270" i="9"/>
  <c r="J1269" i="9" s="1"/>
  <c r="J1268" i="9"/>
  <c r="H1268" i="9"/>
  <c r="J1267" i="9"/>
  <c r="J1262" i="9" s="1"/>
  <c r="J1266" i="9"/>
  <c r="H1266" i="9"/>
  <c r="J1264" i="9"/>
  <c r="H1264" i="9"/>
  <c r="J1261" i="9"/>
  <c r="H1261" i="9"/>
  <c r="J1260" i="9"/>
  <c r="H1260" i="9"/>
  <c r="J1258" i="9"/>
  <c r="H1258" i="9"/>
  <c r="J1257" i="9"/>
  <c r="H1257" i="9"/>
  <c r="J1254" i="9"/>
  <c r="H1254" i="9"/>
  <c r="J1253" i="9"/>
  <c r="H1253" i="9"/>
  <c r="J1252" i="9"/>
  <c r="J1251" i="9" s="1"/>
  <c r="H1249" i="9"/>
  <c r="H1248" i="9"/>
  <c r="H1247" i="9"/>
  <c r="H1246" i="9"/>
  <c r="H1245" i="9"/>
  <c r="J1243" i="9"/>
  <c r="H1242" i="9"/>
  <c r="H1241" i="9"/>
  <c r="H1240" i="9"/>
  <c r="H1239" i="9"/>
  <c r="H1238" i="9"/>
  <c r="H1237" i="9"/>
  <c r="H1236" i="9"/>
  <c r="H1235" i="9"/>
  <c r="J1233" i="9"/>
  <c r="H1232" i="9"/>
  <c r="H1231" i="9"/>
  <c r="H1230" i="9"/>
  <c r="H1229" i="9"/>
  <c r="H1228" i="9"/>
  <c r="J1226" i="9"/>
  <c r="H1225" i="9"/>
  <c r="H1224" i="9"/>
  <c r="H1222" i="9"/>
  <c r="H1221" i="9"/>
  <c r="H1218" i="9"/>
  <c r="H1217" i="9"/>
  <c r="J1215" i="9"/>
  <c r="H1184" i="9"/>
  <c r="H1106" i="9"/>
  <c r="J1106" i="9"/>
  <c r="H1198" i="9"/>
  <c r="I1197" i="9" s="1"/>
  <c r="J1197" i="9"/>
  <c r="H1196" i="9"/>
  <c r="I1195" i="9" s="1"/>
  <c r="J1195" i="9"/>
  <c r="H1193" i="9"/>
  <c r="I1192" i="9" s="1"/>
  <c r="J1192" i="9"/>
  <c r="H1190" i="9"/>
  <c r="I1189" i="9" s="1"/>
  <c r="J1189" i="9"/>
  <c r="H1188" i="9"/>
  <c r="I1187" i="9" s="1"/>
  <c r="J1187" i="9"/>
  <c r="H1186" i="9"/>
  <c r="I1185" i="9" s="1"/>
  <c r="J1185" i="9"/>
  <c r="H1183" i="9"/>
  <c r="H1182" i="9"/>
  <c r="H1181" i="9"/>
  <c r="H1178" i="9"/>
  <c r="H1177" i="9"/>
  <c r="H1176" i="9"/>
  <c r="J1175" i="9"/>
  <c r="H1174" i="9"/>
  <c r="H1173" i="9"/>
  <c r="H1172" i="9"/>
  <c r="J1171" i="9"/>
  <c r="H1170" i="9"/>
  <c r="H1169" i="9"/>
  <c r="H1168" i="9"/>
  <c r="J1167" i="9"/>
  <c r="H1166" i="9"/>
  <c r="H1165" i="9"/>
  <c r="H1164" i="9"/>
  <c r="J1163" i="9"/>
  <c r="H1162" i="9"/>
  <c r="H1161" i="9"/>
  <c r="H1160" i="9"/>
  <c r="J1159" i="9"/>
  <c r="H1158" i="9"/>
  <c r="H1157" i="9"/>
  <c r="H1156" i="9"/>
  <c r="J1155" i="9"/>
  <c r="H1154" i="9"/>
  <c r="H1153" i="9"/>
  <c r="H1152" i="9"/>
  <c r="J1151" i="9"/>
  <c r="H1150" i="9"/>
  <c r="H1149" i="9"/>
  <c r="H1148" i="9"/>
  <c r="J1147" i="9"/>
  <c r="H1146" i="9"/>
  <c r="H1145" i="9"/>
  <c r="H1144" i="9"/>
  <c r="J1143" i="9"/>
  <c r="H1142" i="9"/>
  <c r="H1141" i="9"/>
  <c r="H1140" i="9"/>
  <c r="J1139" i="9"/>
  <c r="H1138" i="9"/>
  <c r="H1137" i="9"/>
  <c r="H1136" i="9"/>
  <c r="J1135" i="9"/>
  <c r="H1134" i="9"/>
  <c r="H1133" i="9"/>
  <c r="H1132" i="9"/>
  <c r="J1131" i="9"/>
  <c r="H1130" i="9"/>
  <c r="H1129" i="9"/>
  <c r="H1128" i="9"/>
  <c r="J1127" i="9"/>
  <c r="H1126" i="9"/>
  <c r="H1125" i="9"/>
  <c r="H1124" i="9"/>
  <c r="J1123" i="9"/>
  <c r="H1122" i="9"/>
  <c r="H1121" i="9"/>
  <c r="H1120" i="9"/>
  <c r="J1119" i="9"/>
  <c r="H1118" i="9"/>
  <c r="H1117" i="9"/>
  <c r="H1116" i="9"/>
  <c r="J1115" i="9"/>
  <c r="H1114" i="9"/>
  <c r="H1113" i="9"/>
  <c r="H1112" i="9"/>
  <c r="J1111" i="9"/>
  <c r="J1109" i="9"/>
  <c r="H1109" i="9"/>
  <c r="I1107" i="9" s="1"/>
  <c r="J1108" i="9"/>
  <c r="J1107" i="9" s="1"/>
  <c r="J1105" i="9"/>
  <c r="H1105" i="9"/>
  <c r="J1104" i="9"/>
  <c r="H1104" i="9"/>
  <c r="J1103" i="9"/>
  <c r="H1103" i="9"/>
  <c r="J1102" i="9"/>
  <c r="H1102" i="9"/>
  <c r="J1101" i="9"/>
  <c r="J1100" i="9" s="1"/>
  <c r="J1098" i="9"/>
  <c r="H1098" i="9"/>
  <c r="J1097" i="9"/>
  <c r="H1097" i="9"/>
  <c r="J1096" i="9"/>
  <c r="H1096" i="9"/>
  <c r="J1095" i="9"/>
  <c r="J1094" i="9" s="1"/>
  <c r="H1095" i="9"/>
  <c r="J1093" i="9"/>
  <c r="H1093" i="9"/>
  <c r="J1092" i="9"/>
  <c r="H1092" i="9"/>
  <c r="J1091" i="9"/>
  <c r="H1091" i="9"/>
  <c r="J1090" i="9"/>
  <c r="J1089" i="9" s="1"/>
  <c r="H1090" i="9"/>
  <c r="J1088" i="9"/>
  <c r="H1088" i="9"/>
  <c r="J1087" i="9"/>
  <c r="H1087" i="9"/>
  <c r="J1086" i="9"/>
  <c r="H1086" i="9"/>
  <c r="J1085" i="9"/>
  <c r="J1082" i="9" s="1"/>
  <c r="H1085" i="9"/>
  <c r="J1084" i="9"/>
  <c r="H1084" i="9"/>
  <c r="J1081" i="9"/>
  <c r="H1081" i="9"/>
  <c r="J1080" i="9"/>
  <c r="H1080" i="9"/>
  <c r="J1079" i="9"/>
  <c r="H1079" i="9"/>
  <c r="J1078" i="9"/>
  <c r="H1078" i="9"/>
  <c r="J1077" i="9"/>
  <c r="H1077" i="9"/>
  <c r="J1076" i="9"/>
  <c r="H1076" i="9"/>
  <c r="J1075" i="9"/>
  <c r="H1075" i="9"/>
  <c r="J1074" i="9"/>
  <c r="H1074" i="9"/>
  <c r="J1073" i="9"/>
  <c r="J1072" i="9" s="1"/>
  <c r="J1071" i="9"/>
  <c r="H1071" i="9"/>
  <c r="J1070" i="9"/>
  <c r="J1065" i="9" s="1"/>
  <c r="J1069" i="9"/>
  <c r="H1069" i="9"/>
  <c r="J1067" i="9"/>
  <c r="H1067" i="9"/>
  <c r="J1064" i="9"/>
  <c r="H1064" i="9"/>
  <c r="J1063" i="9"/>
  <c r="H1063" i="9"/>
  <c r="J1061" i="9"/>
  <c r="H1061" i="9"/>
  <c r="J1060" i="9"/>
  <c r="H1060" i="9"/>
  <c r="J1058" i="9"/>
  <c r="H1058" i="9"/>
  <c r="J1057" i="9"/>
  <c r="H1057" i="9"/>
  <c r="J1056" i="9"/>
  <c r="J1055" i="9" s="1"/>
  <c r="H1053" i="9"/>
  <c r="H1052" i="9"/>
  <c r="H1051" i="9"/>
  <c r="H1050" i="9"/>
  <c r="H1049" i="9"/>
  <c r="J1047" i="9"/>
  <c r="H1046" i="9"/>
  <c r="H1045" i="9"/>
  <c r="H1044" i="9"/>
  <c r="H1043" i="9"/>
  <c r="H1042" i="9"/>
  <c r="H1041" i="9"/>
  <c r="H1040" i="9"/>
  <c r="H1039" i="9"/>
  <c r="J1037" i="9"/>
  <c r="H1036" i="9"/>
  <c r="H1035" i="9"/>
  <c r="H1034" i="9"/>
  <c r="H1033" i="9"/>
  <c r="H1032" i="9"/>
  <c r="J1030" i="9"/>
  <c r="H1029" i="9"/>
  <c r="H1028" i="9"/>
  <c r="H1026" i="9"/>
  <c r="H1025" i="9"/>
  <c r="H1023" i="9"/>
  <c r="H1022" i="9"/>
  <c r="J1020" i="9"/>
  <c r="H969" i="9"/>
  <c r="J970" i="9"/>
  <c r="H962" i="9"/>
  <c r="J679" i="9"/>
  <c r="H966" i="9"/>
  <c r="H967" i="9"/>
  <c r="H968" i="9"/>
  <c r="H965" i="9"/>
  <c r="H971" i="9"/>
  <c r="I970" i="9" s="1"/>
  <c r="H946" i="9"/>
  <c r="H945" i="9"/>
  <c r="H937" i="9"/>
  <c r="H936" i="9"/>
  <c r="H932" i="9"/>
  <c r="H931" i="9"/>
  <c r="H919" i="9"/>
  <c r="H918" i="9"/>
  <c r="H914" i="9"/>
  <c r="H910" i="9"/>
  <c r="H909" i="9"/>
  <c r="H901" i="9"/>
  <c r="H900" i="9"/>
  <c r="H896" i="9"/>
  <c r="H883" i="9"/>
  <c r="H871" i="9"/>
  <c r="J871" i="9"/>
  <c r="J870" i="9"/>
  <c r="H870" i="9"/>
  <c r="J869" i="9"/>
  <c r="H869" i="9"/>
  <c r="J868" i="9"/>
  <c r="H868" i="9"/>
  <c r="H811" i="9"/>
  <c r="J811" i="9"/>
  <c r="H810" i="9"/>
  <c r="J810" i="9"/>
  <c r="H765" i="9"/>
  <c r="J858" i="9"/>
  <c r="H858" i="9"/>
  <c r="J852" i="9"/>
  <c r="H852" i="9"/>
  <c r="J836" i="9"/>
  <c r="H836" i="9"/>
  <c r="J835" i="9"/>
  <c r="H835" i="9"/>
  <c r="J834" i="9"/>
  <c r="J814" i="9"/>
  <c r="H814" i="9"/>
  <c r="J813" i="9"/>
  <c r="H813" i="9"/>
  <c r="J812" i="9"/>
  <c r="H790" i="9"/>
  <c r="H789" i="9"/>
  <c r="I1891" i="9" l="1"/>
  <c r="I39" i="11"/>
  <c r="I32" i="11"/>
  <c r="I1862" i="9"/>
  <c r="I1907" i="9"/>
  <c r="I1923" i="9"/>
  <c r="I1939" i="9"/>
  <c r="I1911" i="9"/>
  <c r="I1852" i="9"/>
  <c r="I1947" i="9"/>
  <c r="I1919" i="9"/>
  <c r="I1935" i="9"/>
  <c r="I1951" i="9"/>
  <c r="I1810" i="9"/>
  <c r="I1704" i="9"/>
  <c r="I1800" i="9"/>
  <c r="I1895" i="9"/>
  <c r="I1903" i="9"/>
  <c r="I1931" i="9"/>
  <c r="I1845" i="9"/>
  <c r="I1887" i="9"/>
  <c r="I1817" i="9"/>
  <c r="I1835" i="9"/>
  <c r="I1927" i="9"/>
  <c r="I1827" i="9"/>
  <c r="I1943" i="9"/>
  <c r="I1869" i="9"/>
  <c r="I1874" i="9"/>
  <c r="I1899" i="9"/>
  <c r="I1915" i="9"/>
  <c r="I1748" i="9"/>
  <c r="I1650" i="9"/>
  <c r="I1728" i="9"/>
  <c r="I1736" i="9"/>
  <c r="I1692" i="9"/>
  <c r="I1732" i="9"/>
  <c r="I1740" i="9"/>
  <c r="I1674" i="9"/>
  <c r="I1756" i="9"/>
  <c r="I1615" i="9"/>
  <c r="I1640" i="9"/>
  <c r="I1632" i="9"/>
  <c r="I1696" i="9"/>
  <c r="I1724" i="9"/>
  <c r="I1578" i="9"/>
  <c r="I1667" i="9"/>
  <c r="I1685" i="9"/>
  <c r="I1720" i="9"/>
  <c r="I1657" i="9"/>
  <c r="I1679" i="9"/>
  <c r="I1712" i="9"/>
  <c r="I1622" i="9"/>
  <c r="I1744" i="9"/>
  <c r="I1752" i="9"/>
  <c r="I1761" i="9"/>
  <c r="I1605" i="9"/>
  <c r="I1700" i="9"/>
  <c r="I1708" i="9"/>
  <c r="I1716" i="9"/>
  <c r="I1465" i="9"/>
  <c r="I1513" i="9"/>
  <c r="I1521" i="9"/>
  <c r="I1529" i="9"/>
  <c r="I1541" i="9"/>
  <c r="I1557" i="9"/>
  <c r="I1311" i="9"/>
  <c r="I1343" i="9"/>
  <c r="I1573" i="9"/>
  <c r="I1565" i="9"/>
  <c r="I1545" i="9"/>
  <c r="I1553" i="9"/>
  <c r="I1569" i="9"/>
  <c r="I1458" i="9"/>
  <c r="I1509" i="9"/>
  <c r="I1517" i="9"/>
  <c r="I1533" i="9"/>
  <c r="I1487" i="9"/>
  <c r="I1561" i="9"/>
  <c r="I1498" i="9"/>
  <c r="I1447" i="9"/>
  <c r="I1549" i="9"/>
  <c r="I1439" i="9"/>
  <c r="I1480" i="9"/>
  <c r="I1537" i="9"/>
  <c r="I1492" i="9"/>
  <c r="I1065" i="9"/>
  <c r="I1525" i="9"/>
  <c r="I1429" i="9"/>
  <c r="I1422" i="9"/>
  <c r="I1410" i="9"/>
  <c r="I1351" i="9"/>
  <c r="I866" i="9"/>
  <c r="I1055" i="9"/>
  <c r="I1243" i="9"/>
  <c r="I33" i="9"/>
  <c r="I1111" i="9"/>
  <c r="I1175" i="9"/>
  <c r="I873" i="9"/>
  <c r="I1072" i="9"/>
  <c r="I1319" i="9"/>
  <c r="I1123" i="9"/>
  <c r="I1139" i="9"/>
  <c r="I1155" i="9"/>
  <c r="I1171" i="9"/>
  <c r="I1307" i="9"/>
  <c r="I1315" i="9"/>
  <c r="I1331" i="9"/>
  <c r="I1339" i="9"/>
  <c r="I1347" i="9"/>
  <c r="I1327" i="9"/>
  <c r="I1367" i="9"/>
  <c r="I1371" i="9"/>
  <c r="I1030" i="9"/>
  <c r="I1287" i="9"/>
  <c r="I1298" i="9"/>
  <c r="I1363" i="9"/>
  <c r="I1020" i="9"/>
  <c r="I1335" i="9"/>
  <c r="I1143" i="9"/>
  <c r="I1151" i="9"/>
  <c r="I1323" i="9"/>
  <c r="I1359" i="9"/>
  <c r="I1100" i="9"/>
  <c r="I1355" i="9"/>
  <c r="I1376" i="9"/>
  <c r="I1082" i="9"/>
  <c r="I1292" i="9"/>
  <c r="I1280" i="9"/>
  <c r="I1269" i="9"/>
  <c r="I1262" i="9"/>
  <c r="I1251" i="9"/>
  <c r="I1233" i="9"/>
  <c r="I1226" i="9"/>
  <c r="I1215" i="9"/>
  <c r="I1147" i="9"/>
  <c r="I1163" i="9"/>
  <c r="I1127" i="9"/>
  <c r="I1135" i="9"/>
  <c r="I1115" i="9"/>
  <c r="I1131" i="9"/>
  <c r="I1047" i="9"/>
  <c r="I1089" i="9"/>
  <c r="I1094" i="9"/>
  <c r="I1119" i="9"/>
  <c r="I1159" i="9"/>
  <c r="I1167" i="9"/>
  <c r="I1180" i="9"/>
  <c r="I1037" i="9"/>
  <c r="H769" i="9"/>
  <c r="H768" i="9"/>
  <c r="H767" i="9"/>
  <c r="H979" i="9"/>
  <c r="I978" i="9" s="1"/>
  <c r="J978" i="9"/>
  <c r="H977" i="9"/>
  <c r="I976" i="9" s="1"/>
  <c r="J976" i="9"/>
  <c r="H974" i="9"/>
  <c r="I973" i="9" s="1"/>
  <c r="J973" i="9"/>
  <c r="H964" i="9"/>
  <c r="I963" i="9" s="1"/>
  <c r="J963" i="9"/>
  <c r="H961" i="9"/>
  <c r="J960" i="9"/>
  <c r="H959" i="9"/>
  <c r="J958" i="9"/>
  <c r="H956" i="9"/>
  <c r="H955" i="9"/>
  <c r="H954" i="9"/>
  <c r="J953" i="9"/>
  <c r="H952" i="9"/>
  <c r="H951" i="9"/>
  <c r="H950" i="9"/>
  <c r="J949" i="9"/>
  <c r="H948" i="9"/>
  <c r="H947" i="9"/>
  <c r="J944" i="9"/>
  <c r="H943" i="9"/>
  <c r="H942" i="9"/>
  <c r="H941" i="9"/>
  <c r="J940" i="9"/>
  <c r="H939" i="9"/>
  <c r="H938" i="9"/>
  <c r="J935" i="9"/>
  <c r="H934" i="9"/>
  <c r="H933" i="9"/>
  <c r="J930" i="9"/>
  <c r="H929" i="9"/>
  <c r="H928" i="9"/>
  <c r="H927" i="9"/>
  <c r="J926" i="9"/>
  <c r="H925" i="9"/>
  <c r="H924" i="9"/>
  <c r="H923" i="9"/>
  <c r="J922" i="9"/>
  <c r="H921" i="9"/>
  <c r="H920" i="9"/>
  <c r="J917" i="9"/>
  <c r="H916" i="9"/>
  <c r="H915" i="9"/>
  <c r="J913" i="9"/>
  <c r="H912" i="9"/>
  <c r="H911" i="9"/>
  <c r="J908" i="9"/>
  <c r="H907" i="9"/>
  <c r="H906" i="9"/>
  <c r="H905" i="9"/>
  <c r="J904" i="9"/>
  <c r="H903" i="9"/>
  <c r="H902" i="9"/>
  <c r="J899" i="9"/>
  <c r="H898" i="9"/>
  <c r="H897" i="9"/>
  <c r="H895" i="9"/>
  <c r="J894" i="9"/>
  <c r="H893" i="9"/>
  <c r="H892" i="9"/>
  <c r="H891" i="9"/>
  <c r="J890" i="9"/>
  <c r="H889" i="9"/>
  <c r="H888" i="9"/>
  <c r="H887" i="9"/>
  <c r="J886" i="9"/>
  <c r="H885" i="9"/>
  <c r="H884" i="9"/>
  <c r="H882" i="9"/>
  <c r="J881" i="9"/>
  <c r="J867" i="9"/>
  <c r="J866" i="9" s="1"/>
  <c r="J865" i="9"/>
  <c r="H865" i="9"/>
  <c r="J864" i="9"/>
  <c r="J863" i="9" s="1"/>
  <c r="J861" i="9"/>
  <c r="H861" i="9"/>
  <c r="J860" i="9"/>
  <c r="H860" i="9"/>
  <c r="J859" i="9"/>
  <c r="H859" i="9"/>
  <c r="J857" i="9"/>
  <c r="J856" i="9" s="1"/>
  <c r="H857" i="9"/>
  <c r="J855" i="9"/>
  <c r="H855" i="9"/>
  <c r="J854" i="9"/>
  <c r="H854" i="9"/>
  <c r="J853" i="9"/>
  <c r="H853" i="9"/>
  <c r="J851" i="9"/>
  <c r="J850" i="9" s="1"/>
  <c r="H851" i="9"/>
  <c r="J849" i="9"/>
  <c r="H849" i="9"/>
  <c r="J848" i="9"/>
  <c r="H848" i="9"/>
  <c r="J847" i="9"/>
  <c r="H847" i="9"/>
  <c r="J846" i="9"/>
  <c r="J843" i="9" s="1"/>
  <c r="H846" i="9"/>
  <c r="J845" i="9"/>
  <c r="H845" i="9"/>
  <c r="J842" i="9"/>
  <c r="H842" i="9"/>
  <c r="J841" i="9"/>
  <c r="H841" i="9"/>
  <c r="J840" i="9"/>
  <c r="H840" i="9"/>
  <c r="J839" i="9"/>
  <c r="H839" i="9"/>
  <c r="J838" i="9"/>
  <c r="H838" i="9"/>
  <c r="J837" i="9"/>
  <c r="H837" i="9"/>
  <c r="J833" i="9"/>
  <c r="H833" i="9"/>
  <c r="J832" i="9"/>
  <c r="H832" i="9"/>
  <c r="J831" i="9"/>
  <c r="J830" i="9" s="1"/>
  <c r="J829" i="9"/>
  <c r="H829" i="9"/>
  <c r="J828" i="9"/>
  <c r="J823" i="9" s="1"/>
  <c r="J827" i="9"/>
  <c r="H827" i="9"/>
  <c r="J825" i="9"/>
  <c r="H825" i="9"/>
  <c r="J822" i="9"/>
  <c r="H822" i="9"/>
  <c r="J821" i="9"/>
  <c r="H821" i="9"/>
  <c r="J819" i="9"/>
  <c r="H819" i="9"/>
  <c r="J818" i="9"/>
  <c r="H818" i="9"/>
  <c r="J817" i="9"/>
  <c r="H817" i="9"/>
  <c r="J809" i="9"/>
  <c r="H809" i="9"/>
  <c r="J808" i="9"/>
  <c r="H808" i="9"/>
  <c r="J807" i="9"/>
  <c r="H807" i="9"/>
  <c r="J806" i="9"/>
  <c r="J805" i="9" s="1"/>
  <c r="H803" i="9"/>
  <c r="H802" i="9"/>
  <c r="H801" i="9"/>
  <c r="H800" i="9"/>
  <c r="H799" i="9"/>
  <c r="J797" i="9"/>
  <c r="H796" i="9"/>
  <c r="H795" i="9"/>
  <c r="H794" i="9"/>
  <c r="H793" i="9"/>
  <c r="H792" i="9"/>
  <c r="H791" i="9"/>
  <c r="H787" i="9"/>
  <c r="H786" i="9"/>
  <c r="J784" i="9"/>
  <c r="H783" i="9"/>
  <c r="H782" i="9"/>
  <c r="H781" i="9"/>
  <c r="H780" i="9"/>
  <c r="H779" i="9"/>
  <c r="J777" i="9"/>
  <c r="H776" i="9"/>
  <c r="H775" i="9"/>
  <c r="H773" i="9"/>
  <c r="H772" i="9"/>
  <c r="H771" i="9"/>
  <c r="H764" i="9"/>
  <c r="H763" i="9"/>
  <c r="H762" i="9"/>
  <c r="J760" i="9"/>
  <c r="H680" i="9"/>
  <c r="H678" i="9"/>
  <c r="H676" i="9"/>
  <c r="H677" i="9"/>
  <c r="H598" i="9"/>
  <c r="J598" i="9"/>
  <c r="H595" i="9"/>
  <c r="J595" i="9"/>
  <c r="H596" i="9"/>
  <c r="J596" i="9"/>
  <c r="H597" i="9"/>
  <c r="J597" i="9"/>
  <c r="H564" i="9"/>
  <c r="J564" i="9"/>
  <c r="H549" i="9"/>
  <c r="J549" i="9"/>
  <c r="H544" i="9"/>
  <c r="J544" i="9"/>
  <c r="H504" i="9"/>
  <c r="I913" i="9" l="1"/>
  <c r="I922" i="9"/>
  <c r="I930" i="9"/>
  <c r="I679" i="9"/>
  <c r="I881" i="9"/>
  <c r="I890" i="9"/>
  <c r="I899" i="9"/>
  <c r="I926" i="9"/>
  <c r="I935" i="9"/>
  <c r="I953" i="9"/>
  <c r="I760" i="9"/>
  <c r="I823" i="9"/>
  <c r="I894" i="9"/>
  <c r="I904" i="9"/>
  <c r="I949" i="9"/>
  <c r="I805" i="9"/>
  <c r="I940" i="9"/>
  <c r="I797" i="9"/>
  <c r="I856" i="9"/>
  <c r="I843" i="9"/>
  <c r="I830" i="9"/>
  <c r="I944" i="9"/>
  <c r="I777" i="9"/>
  <c r="I784" i="9"/>
  <c r="I863" i="9"/>
  <c r="I908" i="9"/>
  <c r="I850" i="9"/>
  <c r="I886" i="9"/>
  <c r="I917" i="9"/>
  <c r="I958" i="9"/>
  <c r="I960" i="9"/>
  <c r="J543" i="9"/>
  <c r="H543" i="9"/>
  <c r="H510" i="9"/>
  <c r="H509" i="9"/>
  <c r="H508" i="9"/>
  <c r="H692" i="9"/>
  <c r="I691" i="9" s="1"/>
  <c r="J691" i="9"/>
  <c r="H690" i="9"/>
  <c r="I689" i="9" s="1"/>
  <c r="J689" i="9"/>
  <c r="H687" i="9"/>
  <c r="I686" i="9" s="1"/>
  <c r="J686" i="9"/>
  <c r="H684" i="9"/>
  <c r="I683" i="9" s="1"/>
  <c r="J683" i="9"/>
  <c r="H682" i="9"/>
  <c r="I681" i="9" s="1"/>
  <c r="J681" i="9"/>
  <c r="H675" i="9"/>
  <c r="H674" i="9"/>
  <c r="H673" i="9"/>
  <c r="H670" i="9"/>
  <c r="H669" i="9"/>
  <c r="H668" i="9"/>
  <c r="J667" i="9"/>
  <c r="H666" i="9"/>
  <c r="H665" i="9"/>
  <c r="H664" i="9"/>
  <c r="J663" i="9"/>
  <c r="H662" i="9"/>
  <c r="H661" i="9"/>
  <c r="H660" i="9"/>
  <c r="J659" i="9"/>
  <c r="H658" i="9"/>
  <c r="H657" i="9"/>
  <c r="H656" i="9"/>
  <c r="J655" i="9"/>
  <c r="H654" i="9"/>
  <c r="H653" i="9"/>
  <c r="H652" i="9"/>
  <c r="J651" i="9"/>
  <c r="H650" i="9"/>
  <c r="H649" i="9"/>
  <c r="H648" i="9"/>
  <c r="J647" i="9"/>
  <c r="H646" i="9"/>
  <c r="H645" i="9"/>
  <c r="H644" i="9"/>
  <c r="J643" i="9"/>
  <c r="H642" i="9"/>
  <c r="H641" i="9"/>
  <c r="H640" i="9"/>
  <c r="J639" i="9"/>
  <c r="H638" i="9"/>
  <c r="H637" i="9"/>
  <c r="H636" i="9"/>
  <c r="J635" i="9"/>
  <c r="H634" i="9"/>
  <c r="H633" i="9"/>
  <c r="H632" i="9"/>
  <c r="J631" i="9"/>
  <c r="H630" i="9"/>
  <c r="H629" i="9"/>
  <c r="H628" i="9"/>
  <c r="J627" i="9"/>
  <c r="H626" i="9"/>
  <c r="H625" i="9"/>
  <c r="H624" i="9"/>
  <c r="J623" i="9"/>
  <c r="H622" i="9"/>
  <c r="H621" i="9"/>
  <c r="H620" i="9"/>
  <c r="J619" i="9"/>
  <c r="H618" i="9"/>
  <c r="H617" i="9"/>
  <c r="H616" i="9"/>
  <c r="J615" i="9"/>
  <c r="H614" i="9"/>
  <c r="H613" i="9"/>
  <c r="H612" i="9"/>
  <c r="J611" i="9"/>
  <c r="H610" i="9"/>
  <c r="H609" i="9"/>
  <c r="H608" i="9"/>
  <c r="J607" i="9"/>
  <c r="H606" i="9"/>
  <c r="H605" i="9"/>
  <c r="H604" i="9"/>
  <c r="J603" i="9"/>
  <c r="J601" i="9"/>
  <c r="H601" i="9"/>
  <c r="I599" i="9" s="1"/>
  <c r="J600" i="9"/>
  <c r="J599" i="9" s="1"/>
  <c r="J594" i="9"/>
  <c r="H594" i="9"/>
  <c r="J593" i="9"/>
  <c r="H593" i="9"/>
  <c r="J592" i="9"/>
  <c r="H592" i="9"/>
  <c r="J591" i="9"/>
  <c r="H591" i="9"/>
  <c r="J590" i="9"/>
  <c r="J589" i="9" s="1"/>
  <c r="J587" i="9"/>
  <c r="H587" i="9"/>
  <c r="J586" i="9"/>
  <c r="H586" i="9"/>
  <c r="J585" i="9"/>
  <c r="H585" i="9"/>
  <c r="J584" i="9"/>
  <c r="J583" i="9" s="1"/>
  <c r="H584" i="9"/>
  <c r="J582" i="9"/>
  <c r="H582" i="9"/>
  <c r="J581" i="9"/>
  <c r="H581" i="9"/>
  <c r="J580" i="9"/>
  <c r="H580" i="9"/>
  <c r="J579" i="9"/>
  <c r="J578" i="9" s="1"/>
  <c r="H579" i="9"/>
  <c r="J577" i="9"/>
  <c r="H577" i="9"/>
  <c r="J576" i="9"/>
  <c r="H576" i="9"/>
  <c r="J575" i="9"/>
  <c r="H575" i="9"/>
  <c r="J574" i="9"/>
  <c r="J571" i="9" s="1"/>
  <c r="H574" i="9"/>
  <c r="J573" i="9"/>
  <c r="H573" i="9"/>
  <c r="J570" i="9"/>
  <c r="H570" i="9"/>
  <c r="J569" i="9"/>
  <c r="H569" i="9"/>
  <c r="J568" i="9"/>
  <c r="H568" i="9"/>
  <c r="J567" i="9"/>
  <c r="H567" i="9"/>
  <c r="J566" i="9"/>
  <c r="H566" i="9"/>
  <c r="J565" i="9"/>
  <c r="H565" i="9"/>
  <c r="J563" i="9"/>
  <c r="H563" i="9"/>
  <c r="J562" i="9"/>
  <c r="H562" i="9"/>
  <c r="J561" i="9"/>
  <c r="J560" i="9" s="1"/>
  <c r="J559" i="9"/>
  <c r="H559" i="9"/>
  <c r="J558" i="9"/>
  <c r="J553" i="9" s="1"/>
  <c r="J557" i="9"/>
  <c r="H557" i="9"/>
  <c r="J555" i="9"/>
  <c r="H555" i="9"/>
  <c r="J552" i="9"/>
  <c r="H552" i="9"/>
  <c r="J551" i="9"/>
  <c r="H551" i="9"/>
  <c r="J548" i="9"/>
  <c r="H548" i="9"/>
  <c r="J547" i="9"/>
  <c r="H547" i="9"/>
  <c r="J542" i="9"/>
  <c r="H542" i="9"/>
  <c r="J541" i="9"/>
  <c r="H541" i="9"/>
  <c r="J540" i="9"/>
  <c r="J539" i="9" s="1"/>
  <c r="H537" i="9"/>
  <c r="H536" i="9"/>
  <c r="H535" i="9"/>
  <c r="H534" i="9"/>
  <c r="H533" i="9"/>
  <c r="J531" i="9"/>
  <c r="H530" i="9"/>
  <c r="H529" i="9"/>
  <c r="H528" i="9"/>
  <c r="H527" i="9"/>
  <c r="H526" i="9"/>
  <c r="H525" i="9"/>
  <c r="H524" i="9"/>
  <c r="H523" i="9"/>
  <c r="J521" i="9"/>
  <c r="H520" i="9"/>
  <c r="H519" i="9"/>
  <c r="H518" i="9"/>
  <c r="H517" i="9"/>
  <c r="H516" i="9"/>
  <c r="J514" i="9"/>
  <c r="H513" i="9"/>
  <c r="H512" i="9"/>
  <c r="H507" i="9"/>
  <c r="H506" i="9"/>
  <c r="H503" i="9"/>
  <c r="H502" i="9"/>
  <c r="J500" i="9"/>
  <c r="J464" i="9"/>
  <c r="H466" i="9"/>
  <c r="H467" i="9"/>
  <c r="H468" i="9"/>
  <c r="H465" i="9"/>
  <c r="H235" i="9"/>
  <c r="I672" i="9" l="1"/>
  <c r="I667" i="9"/>
  <c r="I635" i="9"/>
  <c r="I619" i="9"/>
  <c r="I639" i="9"/>
  <c r="I611" i="9"/>
  <c r="I603" i="9"/>
  <c r="I659" i="9"/>
  <c r="I589" i="9"/>
  <c r="I607" i="9"/>
  <c r="I615" i="9"/>
  <c r="I514" i="9"/>
  <c r="I583" i="9"/>
  <c r="I663" i="9"/>
  <c r="I655" i="9"/>
  <c r="I651" i="9"/>
  <c r="I647" i="9"/>
  <c r="I643" i="9"/>
  <c r="I631" i="9"/>
  <c r="I627" i="9"/>
  <c r="I623" i="9"/>
  <c r="I578" i="9"/>
  <c r="I571" i="9"/>
  <c r="I560" i="9"/>
  <c r="I553" i="9"/>
  <c r="I539" i="9"/>
  <c r="I531" i="9"/>
  <c r="I521" i="9"/>
  <c r="I500" i="9"/>
  <c r="I464" i="9"/>
  <c r="H390" i="9"/>
  <c r="J390" i="9"/>
  <c r="H388" i="9"/>
  <c r="J388" i="9"/>
  <c r="H389" i="9"/>
  <c r="J389" i="9"/>
  <c r="H383" i="9"/>
  <c r="H382" i="9"/>
  <c r="H381" i="9"/>
  <c r="H380" i="9"/>
  <c r="J373" i="9"/>
  <c r="H373" i="9"/>
  <c r="J371" i="9"/>
  <c r="H371" i="9"/>
  <c r="J366" i="9"/>
  <c r="H366" i="9"/>
  <c r="J365" i="9"/>
  <c r="H365" i="9"/>
  <c r="J363" i="9"/>
  <c r="H363" i="9"/>
  <c r="J362" i="9"/>
  <c r="H362" i="9"/>
  <c r="J356" i="9"/>
  <c r="H356" i="9"/>
  <c r="J354" i="9"/>
  <c r="H354" i="9"/>
  <c r="J349" i="9"/>
  <c r="H349" i="9"/>
  <c r="J348" i="9"/>
  <c r="H348" i="9"/>
  <c r="H346" i="9"/>
  <c r="H345" i="9"/>
  <c r="H338" i="9"/>
  <c r="H336" i="9"/>
  <c r="H331" i="9"/>
  <c r="H330" i="9"/>
  <c r="H328" i="9"/>
  <c r="H327" i="9"/>
  <c r="H321" i="9"/>
  <c r="H319" i="9"/>
  <c r="H314" i="9"/>
  <c r="H313" i="9"/>
  <c r="H482" i="9"/>
  <c r="I481" i="9" s="1"/>
  <c r="J481" i="9"/>
  <c r="H480" i="9"/>
  <c r="I479" i="9" s="1"/>
  <c r="J479" i="9"/>
  <c r="H477" i="9"/>
  <c r="I476" i="9" s="1"/>
  <c r="J476" i="9"/>
  <c r="H474" i="9"/>
  <c r="I473" i="9" s="1"/>
  <c r="J473" i="9"/>
  <c r="H472" i="9"/>
  <c r="I471" i="9" s="1"/>
  <c r="J471" i="9"/>
  <c r="H470" i="9"/>
  <c r="I469" i="9" s="1"/>
  <c r="J469" i="9"/>
  <c r="H462" i="9"/>
  <c r="H461" i="9"/>
  <c r="H460" i="9"/>
  <c r="J459" i="9"/>
  <c r="H458" i="9"/>
  <c r="H457" i="9"/>
  <c r="H456" i="9"/>
  <c r="J455" i="9"/>
  <c r="H454" i="9"/>
  <c r="H453" i="9"/>
  <c r="H452" i="9"/>
  <c r="J451" i="9"/>
  <c r="H450" i="9"/>
  <c r="H449" i="9"/>
  <c r="H448" i="9"/>
  <c r="J447" i="9"/>
  <c r="H446" i="9"/>
  <c r="H445" i="9"/>
  <c r="H444" i="9"/>
  <c r="J443" i="9"/>
  <c r="H442" i="9"/>
  <c r="H441" i="9"/>
  <c r="H440" i="9"/>
  <c r="J439" i="9"/>
  <c r="H438" i="9"/>
  <c r="H437" i="9"/>
  <c r="H436" i="9"/>
  <c r="J435" i="9"/>
  <c r="H434" i="9"/>
  <c r="H433" i="9"/>
  <c r="H432" i="9"/>
  <c r="J431" i="9"/>
  <c r="H430" i="9"/>
  <c r="H429" i="9"/>
  <c r="H428" i="9"/>
  <c r="J427" i="9"/>
  <c r="H426" i="9"/>
  <c r="H425" i="9"/>
  <c r="H424" i="9"/>
  <c r="J423" i="9"/>
  <c r="H422" i="9"/>
  <c r="H421" i="9"/>
  <c r="H420" i="9"/>
  <c r="J419" i="9"/>
  <c r="H418" i="9"/>
  <c r="H417" i="9"/>
  <c r="H416" i="9"/>
  <c r="J415" i="9"/>
  <c r="H414" i="9"/>
  <c r="H413" i="9"/>
  <c r="H412" i="9"/>
  <c r="J411" i="9"/>
  <c r="H410" i="9"/>
  <c r="H409" i="9"/>
  <c r="H408" i="9"/>
  <c r="J407" i="9"/>
  <c r="H406" i="9"/>
  <c r="H405" i="9"/>
  <c r="H404" i="9"/>
  <c r="J403" i="9"/>
  <c r="H402" i="9"/>
  <c r="H401" i="9"/>
  <c r="H400" i="9"/>
  <c r="J399" i="9"/>
  <c r="H398" i="9"/>
  <c r="H397" i="9"/>
  <c r="H396" i="9"/>
  <c r="J395" i="9"/>
  <c r="J393" i="9"/>
  <c r="H393" i="9"/>
  <c r="I391" i="9" s="1"/>
  <c r="J392" i="9"/>
  <c r="J391" i="9" s="1"/>
  <c r="J33" i="9" s="1"/>
  <c r="J387" i="9"/>
  <c r="H387" i="9"/>
  <c r="J386" i="9"/>
  <c r="J385" i="9" s="1"/>
  <c r="J383" i="9"/>
  <c r="J382" i="9"/>
  <c r="J381" i="9"/>
  <c r="J380" i="9"/>
  <c r="J379" i="9" s="1"/>
  <c r="J378" i="9"/>
  <c r="H378" i="9"/>
  <c r="J377" i="9"/>
  <c r="H377" i="9"/>
  <c r="J376" i="9"/>
  <c r="H376" i="9"/>
  <c r="J375" i="9"/>
  <c r="J374" i="9" s="1"/>
  <c r="H375" i="9"/>
  <c r="J372" i="9"/>
  <c r="H372" i="9"/>
  <c r="J370" i="9"/>
  <c r="J367" i="9" s="1"/>
  <c r="H370" i="9"/>
  <c r="J369" i="9"/>
  <c r="H369" i="9"/>
  <c r="J364" i="9"/>
  <c r="H364" i="9"/>
  <c r="J361" i="9"/>
  <c r="H361" i="9"/>
  <c r="J360" i="9"/>
  <c r="J359" i="9"/>
  <c r="H359" i="9"/>
  <c r="J358" i="9"/>
  <c r="J357" i="9" s="1"/>
  <c r="J355" i="9"/>
  <c r="J350" i="9" s="1"/>
  <c r="J352" i="9"/>
  <c r="H352" i="9"/>
  <c r="J346" i="9"/>
  <c r="J345" i="9"/>
  <c r="J343" i="9"/>
  <c r="H343" i="9"/>
  <c r="J342" i="9"/>
  <c r="H342" i="9"/>
  <c r="J341" i="9"/>
  <c r="J340" i="9" s="1"/>
  <c r="H337" i="9"/>
  <c r="H335" i="9"/>
  <c r="H334" i="9"/>
  <c r="J332" i="9"/>
  <c r="H329" i="9"/>
  <c r="H326" i="9"/>
  <c r="H325" i="9"/>
  <c r="H324" i="9"/>
  <c r="J322" i="9"/>
  <c r="H320" i="9"/>
  <c r="H318" i="9"/>
  <c r="H317" i="9"/>
  <c r="J315" i="9"/>
  <c r="H311" i="9"/>
  <c r="H310" i="9"/>
  <c r="H308" i="9"/>
  <c r="H307" i="9"/>
  <c r="J305" i="9"/>
  <c r="I367" i="9" l="1"/>
  <c r="I385" i="9"/>
  <c r="I403" i="9"/>
  <c r="I395" i="9"/>
  <c r="I350" i="9"/>
  <c r="I322" i="9"/>
  <c r="I315" i="9"/>
  <c r="I332" i="9"/>
  <c r="I340" i="9"/>
  <c r="I305" i="9"/>
  <c r="I423" i="9"/>
  <c r="I455" i="9"/>
  <c r="I451" i="9"/>
  <c r="I374" i="9"/>
  <c r="I379" i="9"/>
  <c r="I407" i="9"/>
  <c r="I459" i="9"/>
  <c r="I435" i="9"/>
  <c r="I431" i="9"/>
  <c r="I447" i="9"/>
  <c r="H360" i="9"/>
  <c r="I357" i="9" s="1"/>
  <c r="I439" i="9"/>
  <c r="I411" i="9"/>
  <c r="I427" i="9"/>
  <c r="I419" i="9"/>
  <c r="I443" i="9"/>
  <c r="I399" i="9"/>
  <c r="I415" i="9"/>
  <c r="H165" i="9"/>
  <c r="H643" i="8"/>
  <c r="H2025" i="8"/>
  <c r="H2024" i="8"/>
  <c r="H2023" i="8"/>
  <c r="H1961" i="8"/>
  <c r="H1959" i="8"/>
  <c r="H2033" i="8"/>
  <c r="I2032" i="8" s="1"/>
  <c r="J2032" i="8"/>
  <c r="H2031" i="8"/>
  <c r="I2030" i="8" s="1"/>
  <c r="J2030" i="8"/>
  <c r="H2029" i="8"/>
  <c r="I2028" i="8" s="1"/>
  <c r="J2028" i="8"/>
  <c r="H2027" i="8"/>
  <c r="I2026" i="8" s="1"/>
  <c r="J2026" i="8"/>
  <c r="J2022" i="8"/>
  <c r="H2021" i="8"/>
  <c r="H2019" i="8"/>
  <c r="H2017" i="8"/>
  <c r="J2015" i="8"/>
  <c r="H2014" i="8"/>
  <c r="H2013" i="8"/>
  <c r="J2012" i="8"/>
  <c r="H2010" i="8"/>
  <c r="I2009" i="8" s="1"/>
  <c r="J2009" i="8"/>
  <c r="H2008" i="8"/>
  <c r="I2007" i="8" s="1"/>
  <c r="J2007" i="8"/>
  <c r="H2006" i="8"/>
  <c r="I2005" i="8" s="1"/>
  <c r="J2005" i="8"/>
  <c r="J2004" i="8"/>
  <c r="J2003" i="8" s="1"/>
  <c r="H2004" i="8"/>
  <c r="I2003" i="8" s="1"/>
  <c r="J2002" i="8"/>
  <c r="J2001" i="8" s="1"/>
  <c r="H2002" i="8"/>
  <c r="I2001" i="8" s="1"/>
  <c r="J2000" i="8"/>
  <c r="J1999" i="8" s="1"/>
  <c r="H2000" i="8"/>
  <c r="I1999" i="8" s="1"/>
  <c r="J1998" i="8"/>
  <c r="J1997" i="8" s="1"/>
  <c r="H1998" i="8"/>
  <c r="I1997" i="8" s="1"/>
  <c r="J1996" i="8"/>
  <c r="J1994" i="8" s="1"/>
  <c r="H1996" i="8"/>
  <c r="J1995" i="8"/>
  <c r="H1995" i="8"/>
  <c r="J1993" i="8"/>
  <c r="J1992" i="8" s="1"/>
  <c r="H1993" i="8"/>
  <c r="I1992" i="8" s="1"/>
  <c r="J1991" i="8"/>
  <c r="J1990" i="8" s="1"/>
  <c r="H1991" i="8"/>
  <c r="I1990" i="8" s="1"/>
  <c r="J1989" i="8"/>
  <c r="H1989" i="8"/>
  <c r="J1988" i="8"/>
  <c r="H1988" i="8"/>
  <c r="J1987" i="8"/>
  <c r="J1986" i="8" s="1"/>
  <c r="H1987" i="8"/>
  <c r="J1985" i="8"/>
  <c r="J1984" i="8" s="1"/>
  <c r="H1985" i="8"/>
  <c r="I1984" i="8" s="1"/>
  <c r="J1983" i="8"/>
  <c r="J1982" i="8" s="1"/>
  <c r="H1983" i="8"/>
  <c r="I1982" i="8" s="1"/>
  <c r="J1981" i="8"/>
  <c r="H1981" i="8"/>
  <c r="J1980" i="8"/>
  <c r="H1980" i="8"/>
  <c r="J1979" i="8"/>
  <c r="J1978" i="8" s="1"/>
  <c r="H1979" i="8"/>
  <c r="H1977" i="8"/>
  <c r="J1976" i="8"/>
  <c r="J1975" i="8" s="1"/>
  <c r="H1976" i="8"/>
  <c r="H1973" i="8"/>
  <c r="I1972" i="8" s="1"/>
  <c r="J1972" i="8"/>
  <c r="H1971" i="8"/>
  <c r="I1970" i="8" s="1"/>
  <c r="J1970" i="8"/>
  <c r="J1969" i="8"/>
  <c r="H1969" i="8"/>
  <c r="J1968" i="8"/>
  <c r="H1968" i="8"/>
  <c r="J1967" i="8"/>
  <c r="H1967" i="8"/>
  <c r="J1966" i="8"/>
  <c r="H1966" i="8"/>
  <c r="J1965" i="8"/>
  <c r="H1965" i="8"/>
  <c r="J1964" i="8"/>
  <c r="H1964" i="8"/>
  <c r="J1963" i="8"/>
  <c r="J1962" i="8" s="1"/>
  <c r="H1963" i="8"/>
  <c r="J1961" i="8"/>
  <c r="J1960" i="8"/>
  <c r="H1960" i="8"/>
  <c r="J1959" i="8"/>
  <c r="J1958" i="8"/>
  <c r="H1958" i="8"/>
  <c r="J1957" i="8"/>
  <c r="H1957" i="8"/>
  <c r="J1956" i="8"/>
  <c r="H1956" i="8"/>
  <c r="J1955" i="8"/>
  <c r="J1954" i="8" s="1"/>
  <c r="H1955" i="8"/>
  <c r="J1953" i="8"/>
  <c r="H1953" i="8"/>
  <c r="J1952" i="8"/>
  <c r="H1952" i="8"/>
  <c r="J1951" i="8"/>
  <c r="H1951" i="8"/>
  <c r="J1950" i="8"/>
  <c r="H1950" i="8"/>
  <c r="J1949" i="8"/>
  <c r="H1949" i="8"/>
  <c r="J1948" i="8"/>
  <c r="J1946" i="8" s="1"/>
  <c r="H1948" i="8"/>
  <c r="J1945" i="8"/>
  <c r="H1945" i="8"/>
  <c r="J1944" i="8"/>
  <c r="J1943" i="8" s="1"/>
  <c r="H1944" i="8"/>
  <c r="I1943" i="8" s="1"/>
  <c r="J1942" i="8"/>
  <c r="H1942" i="8"/>
  <c r="J1941" i="8"/>
  <c r="J1940" i="8" s="1"/>
  <c r="H1941" i="8"/>
  <c r="I1940" i="8" s="1"/>
  <c r="J1939" i="8"/>
  <c r="H1939" i="8"/>
  <c r="J1938" i="8"/>
  <c r="J1937" i="8" s="1"/>
  <c r="H1938" i="8"/>
  <c r="I1937" i="8" s="1"/>
  <c r="H1878" i="8"/>
  <c r="I1877" i="8" s="1"/>
  <c r="J1877" i="8"/>
  <c r="H1876" i="8"/>
  <c r="I1875" i="8" s="1"/>
  <c r="J1875" i="8"/>
  <c r="H1874" i="8"/>
  <c r="I1873" i="8" s="1"/>
  <c r="J1873" i="8"/>
  <c r="H1872" i="8"/>
  <c r="I1871" i="8" s="1"/>
  <c r="J1871" i="8"/>
  <c r="H1870" i="8"/>
  <c r="H1869" i="8"/>
  <c r="H1868" i="8"/>
  <c r="J1867" i="8"/>
  <c r="H1866" i="8"/>
  <c r="H1864" i="8"/>
  <c r="H1862" i="8"/>
  <c r="J1860" i="8"/>
  <c r="H1859" i="8"/>
  <c r="H1858" i="8"/>
  <c r="J1857" i="8"/>
  <c r="H1855" i="8"/>
  <c r="I1854" i="8" s="1"/>
  <c r="J1854" i="8"/>
  <c r="H1853" i="8"/>
  <c r="I1852" i="8" s="1"/>
  <c r="J1852" i="8"/>
  <c r="H1851" i="8"/>
  <c r="I1850" i="8" s="1"/>
  <c r="J1850" i="8"/>
  <c r="J1849" i="8"/>
  <c r="J1848" i="8" s="1"/>
  <c r="H1849" i="8"/>
  <c r="I1848" i="8" s="1"/>
  <c r="J1847" i="8"/>
  <c r="J1846" i="8" s="1"/>
  <c r="H1847" i="8"/>
  <c r="I1846" i="8" s="1"/>
  <c r="J1845" i="8"/>
  <c r="J1844" i="8" s="1"/>
  <c r="H1845" i="8"/>
  <c r="I1844" i="8" s="1"/>
  <c r="J1843" i="8"/>
  <c r="J1842" i="8" s="1"/>
  <c r="H1843" i="8"/>
  <c r="I1842" i="8" s="1"/>
  <c r="J1841" i="8"/>
  <c r="J1839" i="8" s="1"/>
  <c r="H1841" i="8"/>
  <c r="J1840" i="8"/>
  <c r="H1840" i="8"/>
  <c r="J1838" i="8"/>
  <c r="J1837" i="8" s="1"/>
  <c r="H1838" i="8"/>
  <c r="I1837" i="8" s="1"/>
  <c r="J1836" i="8"/>
  <c r="J1835" i="8" s="1"/>
  <c r="H1836" i="8"/>
  <c r="I1835" i="8" s="1"/>
  <c r="J1834" i="8"/>
  <c r="H1834" i="8"/>
  <c r="J1833" i="8"/>
  <c r="H1833" i="8"/>
  <c r="J1832" i="8"/>
  <c r="J1831" i="8" s="1"/>
  <c r="H1832" i="8"/>
  <c r="J1830" i="8"/>
  <c r="J1829" i="8" s="1"/>
  <c r="H1830" i="8"/>
  <c r="I1829" i="8" s="1"/>
  <c r="J1828" i="8"/>
  <c r="J1827" i="8" s="1"/>
  <c r="H1828" i="8"/>
  <c r="I1827" i="8" s="1"/>
  <c r="J1826" i="8"/>
  <c r="H1826" i="8"/>
  <c r="J1825" i="8"/>
  <c r="H1825" i="8"/>
  <c r="J1824" i="8"/>
  <c r="J1823" i="8" s="1"/>
  <c r="H1824" i="8"/>
  <c r="H1822" i="8"/>
  <c r="J1821" i="8"/>
  <c r="J1820" i="8" s="1"/>
  <c r="H1821" i="8"/>
  <c r="H1818" i="8"/>
  <c r="I1817" i="8" s="1"/>
  <c r="J1817" i="8"/>
  <c r="H1816" i="8"/>
  <c r="I1815" i="8" s="1"/>
  <c r="J1815" i="8"/>
  <c r="J1814" i="8"/>
  <c r="H1814" i="8"/>
  <c r="J1813" i="8"/>
  <c r="H1813" i="8"/>
  <c r="J1812" i="8"/>
  <c r="H1812" i="8"/>
  <c r="J1811" i="8"/>
  <c r="H1811" i="8"/>
  <c r="J1810" i="8"/>
  <c r="H1810" i="8"/>
  <c r="J1809" i="8"/>
  <c r="H1809" i="8"/>
  <c r="J1808" i="8"/>
  <c r="J1807" i="8" s="1"/>
  <c r="H1808" i="8"/>
  <c r="J1806" i="8"/>
  <c r="H1806" i="8"/>
  <c r="J1805" i="8"/>
  <c r="H1805" i="8"/>
  <c r="J1804" i="8"/>
  <c r="H1804" i="8"/>
  <c r="J1803" i="8"/>
  <c r="H1803" i="8"/>
  <c r="J1802" i="8"/>
  <c r="H1802" i="8"/>
  <c r="J1801" i="8"/>
  <c r="H1801" i="8"/>
  <c r="J1800" i="8"/>
  <c r="J1799" i="8" s="1"/>
  <c r="H1800" i="8"/>
  <c r="J1798" i="8"/>
  <c r="H1798" i="8"/>
  <c r="J1797" i="8"/>
  <c r="H1797" i="8"/>
  <c r="J1796" i="8"/>
  <c r="H1796" i="8"/>
  <c r="J1795" i="8"/>
  <c r="H1795" i="8"/>
  <c r="J1794" i="8"/>
  <c r="H1794" i="8"/>
  <c r="J1793" i="8"/>
  <c r="J1791" i="8" s="1"/>
  <c r="H1793" i="8"/>
  <c r="J1790" i="8"/>
  <c r="H1790" i="8"/>
  <c r="J1789" i="8"/>
  <c r="J1788" i="8" s="1"/>
  <c r="H1789" i="8"/>
  <c r="I1788" i="8" s="1"/>
  <c r="J1787" i="8"/>
  <c r="H1787" i="8"/>
  <c r="J1786" i="8"/>
  <c r="J1785" i="8" s="1"/>
  <c r="H1786" i="8"/>
  <c r="I1785" i="8" s="1"/>
  <c r="J1784" i="8"/>
  <c r="H1784" i="8"/>
  <c r="J1783" i="8"/>
  <c r="J1782" i="8" s="1"/>
  <c r="H1783" i="8"/>
  <c r="I1782" i="8" s="1"/>
  <c r="H1723" i="8"/>
  <c r="I1722" i="8" s="1"/>
  <c r="J1722" i="8"/>
  <c r="H1721" i="8"/>
  <c r="I1720" i="8" s="1"/>
  <c r="J1720" i="8"/>
  <c r="H1719" i="8"/>
  <c r="I1718" i="8" s="1"/>
  <c r="J1718" i="8"/>
  <c r="H1717" i="8"/>
  <c r="I1716" i="8" s="1"/>
  <c r="J1716" i="8"/>
  <c r="H1715" i="8"/>
  <c r="H1714" i="8"/>
  <c r="H1713" i="8"/>
  <c r="J1712" i="8"/>
  <c r="H1711" i="8"/>
  <c r="H1709" i="8"/>
  <c r="H1707" i="8"/>
  <c r="J1705" i="8"/>
  <c r="H1704" i="8"/>
  <c r="H1703" i="8"/>
  <c r="J1702" i="8"/>
  <c r="H1700" i="8"/>
  <c r="I1699" i="8" s="1"/>
  <c r="J1699" i="8"/>
  <c r="H1698" i="8"/>
  <c r="I1697" i="8" s="1"/>
  <c r="J1697" i="8"/>
  <c r="H1696" i="8"/>
  <c r="I1695" i="8" s="1"/>
  <c r="J1695" i="8"/>
  <c r="J1694" i="8"/>
  <c r="J1693" i="8" s="1"/>
  <c r="H1694" i="8"/>
  <c r="I1693" i="8" s="1"/>
  <c r="J1692" i="8"/>
  <c r="J1691" i="8" s="1"/>
  <c r="H1692" i="8"/>
  <c r="I1691" i="8" s="1"/>
  <c r="J1690" i="8"/>
  <c r="J1689" i="8" s="1"/>
  <c r="H1690" i="8"/>
  <c r="I1689" i="8" s="1"/>
  <c r="J1688" i="8"/>
  <c r="J1687" i="8" s="1"/>
  <c r="H1688" i="8"/>
  <c r="I1687" i="8" s="1"/>
  <c r="J1686" i="8"/>
  <c r="J1684" i="8" s="1"/>
  <c r="H1686" i="8"/>
  <c r="J1685" i="8"/>
  <c r="H1685" i="8"/>
  <c r="J1683" i="8"/>
  <c r="J1682" i="8" s="1"/>
  <c r="H1683" i="8"/>
  <c r="I1682" i="8" s="1"/>
  <c r="J1681" i="8"/>
  <c r="J1680" i="8" s="1"/>
  <c r="H1681" i="8"/>
  <c r="I1680" i="8" s="1"/>
  <c r="J1679" i="8"/>
  <c r="H1679" i="8"/>
  <c r="J1678" i="8"/>
  <c r="H1678" i="8"/>
  <c r="J1677" i="8"/>
  <c r="J1676" i="8" s="1"/>
  <c r="H1677" i="8"/>
  <c r="J1675" i="8"/>
  <c r="J1674" i="8" s="1"/>
  <c r="H1675" i="8"/>
  <c r="I1674" i="8" s="1"/>
  <c r="J1673" i="8"/>
  <c r="J1672" i="8" s="1"/>
  <c r="H1673" i="8"/>
  <c r="I1672" i="8" s="1"/>
  <c r="J1671" i="8"/>
  <c r="H1671" i="8"/>
  <c r="J1670" i="8"/>
  <c r="H1670" i="8"/>
  <c r="J1669" i="8"/>
  <c r="J1668" i="8" s="1"/>
  <c r="H1669" i="8"/>
  <c r="H1667" i="8"/>
  <c r="J1666" i="8"/>
  <c r="J1665" i="8" s="1"/>
  <c r="H1666" i="8"/>
  <c r="H1663" i="8"/>
  <c r="I1662" i="8" s="1"/>
  <c r="J1662" i="8"/>
  <c r="H1661" i="8"/>
  <c r="I1660" i="8" s="1"/>
  <c r="J1660" i="8"/>
  <c r="J1659" i="8"/>
  <c r="H1659" i="8"/>
  <c r="J1658" i="8"/>
  <c r="H1658" i="8"/>
  <c r="J1657" i="8"/>
  <c r="H1657" i="8"/>
  <c r="J1656" i="8"/>
  <c r="H1656" i="8"/>
  <c r="J1655" i="8"/>
  <c r="H1655" i="8"/>
  <c r="J1654" i="8"/>
  <c r="H1654" i="8"/>
  <c r="J1653" i="8"/>
  <c r="J1652" i="8" s="1"/>
  <c r="H1653" i="8"/>
  <c r="J1651" i="8"/>
  <c r="H1651" i="8"/>
  <c r="J1650" i="8"/>
  <c r="H1650" i="8"/>
  <c r="J1649" i="8"/>
  <c r="H1649" i="8"/>
  <c r="J1648" i="8"/>
  <c r="H1648" i="8"/>
  <c r="J1647" i="8"/>
  <c r="H1647" i="8"/>
  <c r="J1646" i="8"/>
  <c r="H1646" i="8"/>
  <c r="J1645" i="8"/>
  <c r="J1644" i="8" s="1"/>
  <c r="H1645" i="8"/>
  <c r="J1643" i="8"/>
  <c r="H1643" i="8"/>
  <c r="J1642" i="8"/>
  <c r="H1642" i="8"/>
  <c r="J1641" i="8"/>
  <c r="H1641" i="8"/>
  <c r="J1640" i="8"/>
  <c r="H1640" i="8"/>
  <c r="J1639" i="8"/>
  <c r="H1639" i="8"/>
  <c r="J1638" i="8"/>
  <c r="J1636" i="8" s="1"/>
  <c r="H1638" i="8"/>
  <c r="J1635" i="8"/>
  <c r="H1635" i="8"/>
  <c r="J1634" i="8"/>
  <c r="J1633" i="8" s="1"/>
  <c r="H1634" i="8"/>
  <c r="I1633" i="8" s="1"/>
  <c r="J1632" i="8"/>
  <c r="H1632" i="8"/>
  <c r="J1631" i="8"/>
  <c r="J1630" i="8" s="1"/>
  <c r="H1631" i="8"/>
  <c r="I1630" i="8" s="1"/>
  <c r="J1629" i="8"/>
  <c r="H1629" i="8"/>
  <c r="J1628" i="8"/>
  <c r="J1627" i="8" s="1"/>
  <c r="H1628" i="8"/>
  <c r="I1627" i="8" s="1"/>
  <c r="J1524" i="8"/>
  <c r="H1524" i="8"/>
  <c r="J1523" i="8"/>
  <c r="H1523" i="8"/>
  <c r="J1522" i="8"/>
  <c r="J1521" i="8" s="1"/>
  <c r="H1522" i="8"/>
  <c r="H1515" i="8"/>
  <c r="J1515" i="8"/>
  <c r="H1516" i="8"/>
  <c r="J1516" i="8"/>
  <c r="H1568" i="8"/>
  <c r="I1567" i="8" s="1"/>
  <c r="J1567" i="8"/>
  <c r="H1566" i="8"/>
  <c r="I1565" i="8" s="1"/>
  <c r="J1565" i="8"/>
  <c r="H1564" i="8"/>
  <c r="I1563" i="8" s="1"/>
  <c r="J1563" i="8"/>
  <c r="H1562" i="8"/>
  <c r="I1561" i="8" s="1"/>
  <c r="J1561" i="8"/>
  <c r="H1560" i="8"/>
  <c r="H1559" i="8"/>
  <c r="H1558" i="8"/>
  <c r="J1557" i="8"/>
  <c r="H1556" i="8"/>
  <c r="H1554" i="8"/>
  <c r="H1552" i="8"/>
  <c r="J1550" i="8"/>
  <c r="H1549" i="8"/>
  <c r="H1548" i="8"/>
  <c r="J1547" i="8"/>
  <c r="H1545" i="8"/>
  <c r="I1544" i="8" s="1"/>
  <c r="J1544" i="8"/>
  <c r="H1543" i="8"/>
  <c r="I1542" i="8" s="1"/>
  <c r="J1542" i="8"/>
  <c r="H1541" i="8"/>
  <c r="I1540" i="8" s="1"/>
  <c r="J1540" i="8"/>
  <c r="J1539" i="8"/>
  <c r="J1538" i="8" s="1"/>
  <c r="H1539" i="8"/>
  <c r="I1538" i="8" s="1"/>
  <c r="J1537" i="8"/>
  <c r="J1536" i="8" s="1"/>
  <c r="H1537" i="8"/>
  <c r="I1536" i="8" s="1"/>
  <c r="J1535" i="8"/>
  <c r="J1534" i="8" s="1"/>
  <c r="H1535" i="8"/>
  <c r="I1534" i="8" s="1"/>
  <c r="J1533" i="8"/>
  <c r="J1532" i="8" s="1"/>
  <c r="H1533" i="8"/>
  <c r="I1532" i="8" s="1"/>
  <c r="J1531" i="8"/>
  <c r="J1529" i="8" s="1"/>
  <c r="H1531" i="8"/>
  <c r="J1530" i="8"/>
  <c r="H1530" i="8"/>
  <c r="J1528" i="8"/>
  <c r="J1527" i="8" s="1"/>
  <c r="H1528" i="8"/>
  <c r="I1527" i="8" s="1"/>
  <c r="J1526" i="8"/>
  <c r="J1525" i="8" s="1"/>
  <c r="H1526" i="8"/>
  <c r="I1525" i="8" s="1"/>
  <c r="J1520" i="8"/>
  <c r="J1519" i="8" s="1"/>
  <c r="H1520" i="8"/>
  <c r="I1519" i="8" s="1"/>
  <c r="J1518" i="8"/>
  <c r="J1517" i="8" s="1"/>
  <c r="H1518" i="8"/>
  <c r="I1517" i="8" s="1"/>
  <c r="J1514" i="8"/>
  <c r="J1513" i="8" s="1"/>
  <c r="H1514" i="8"/>
  <c r="H1512" i="8"/>
  <c r="J1511" i="8"/>
  <c r="J1510" i="8" s="1"/>
  <c r="H1511" i="8"/>
  <c r="H1508" i="8"/>
  <c r="I1507" i="8" s="1"/>
  <c r="J1507" i="8"/>
  <c r="H1506" i="8"/>
  <c r="I1505" i="8" s="1"/>
  <c r="J1505" i="8"/>
  <c r="J1504" i="8"/>
  <c r="H1504" i="8"/>
  <c r="J1503" i="8"/>
  <c r="H1503" i="8"/>
  <c r="J1502" i="8"/>
  <c r="H1502" i="8"/>
  <c r="J1501" i="8"/>
  <c r="H1501" i="8"/>
  <c r="J1500" i="8"/>
  <c r="H1500" i="8"/>
  <c r="J1499" i="8"/>
  <c r="H1499" i="8"/>
  <c r="J1498" i="8"/>
  <c r="J1497" i="8" s="1"/>
  <c r="H1498" i="8"/>
  <c r="J1496" i="8"/>
  <c r="H1496" i="8"/>
  <c r="J1495" i="8"/>
  <c r="H1495" i="8"/>
  <c r="J1494" i="8"/>
  <c r="H1494" i="8"/>
  <c r="J1493" i="8"/>
  <c r="H1493" i="8"/>
  <c r="J1492" i="8"/>
  <c r="H1492" i="8"/>
  <c r="J1491" i="8"/>
  <c r="H1491" i="8"/>
  <c r="J1490" i="8"/>
  <c r="J1489" i="8" s="1"/>
  <c r="H1490" i="8"/>
  <c r="J1488" i="8"/>
  <c r="H1488" i="8"/>
  <c r="J1487" i="8"/>
  <c r="H1487" i="8"/>
  <c r="J1486" i="8"/>
  <c r="H1486" i="8"/>
  <c r="J1485" i="8"/>
  <c r="H1485" i="8"/>
  <c r="J1484" i="8"/>
  <c r="H1484" i="8"/>
  <c r="J1483" i="8"/>
  <c r="J1481" i="8" s="1"/>
  <c r="H1483" i="8"/>
  <c r="J1480" i="8"/>
  <c r="H1480" i="8"/>
  <c r="J1479" i="8"/>
  <c r="J1478" i="8" s="1"/>
  <c r="H1479" i="8"/>
  <c r="I1478" i="8" s="1"/>
  <c r="J1477" i="8"/>
  <c r="H1477" i="8"/>
  <c r="J1476" i="8"/>
  <c r="J1475" i="8" s="1"/>
  <c r="H1476" i="8"/>
  <c r="I1475" i="8" s="1"/>
  <c r="J1474" i="8"/>
  <c r="H1474" i="8"/>
  <c r="J1473" i="8"/>
  <c r="J1472" i="8" s="1"/>
  <c r="H1473" i="8"/>
  <c r="I1472" i="8" s="1"/>
  <c r="J121" i="8"/>
  <c r="H121" i="8"/>
  <c r="J120" i="8"/>
  <c r="H120" i="8"/>
  <c r="J280" i="8"/>
  <c r="J278" i="8" s="1"/>
  <c r="H280" i="8"/>
  <c r="J279" i="8"/>
  <c r="H279" i="8"/>
  <c r="J437" i="8"/>
  <c r="J435" i="8" s="1"/>
  <c r="H437" i="8"/>
  <c r="J436" i="8"/>
  <c r="H436" i="8"/>
  <c r="J596" i="8"/>
  <c r="H596" i="8"/>
  <c r="J595" i="8"/>
  <c r="H595" i="8"/>
  <c r="J752" i="8"/>
  <c r="J750" i="8" s="1"/>
  <c r="H752" i="8"/>
  <c r="J751" i="8"/>
  <c r="H751" i="8"/>
  <c r="J908" i="8"/>
  <c r="J906" i="8" s="1"/>
  <c r="H908" i="8"/>
  <c r="J907" i="8"/>
  <c r="H907" i="8"/>
  <c r="J1057" i="8"/>
  <c r="J1055" i="8" s="1"/>
  <c r="H1057" i="8"/>
  <c r="J1056" i="8"/>
  <c r="H1056" i="8"/>
  <c r="J1217" i="8"/>
  <c r="J1215" i="8" s="1"/>
  <c r="H1217" i="8"/>
  <c r="J1216" i="8"/>
  <c r="H1216" i="8"/>
  <c r="H1242" i="8"/>
  <c r="H1240" i="8"/>
  <c r="H1238" i="8"/>
  <c r="H1397" i="8"/>
  <c r="H1395" i="8"/>
  <c r="H1393" i="8"/>
  <c r="J1372" i="8"/>
  <c r="J1370" i="8" s="1"/>
  <c r="J1371" i="8"/>
  <c r="H1371" i="8"/>
  <c r="H1409" i="8"/>
  <c r="I1408" i="8" s="1"/>
  <c r="J1408" i="8"/>
  <c r="H1407" i="8"/>
  <c r="I1406" i="8" s="1"/>
  <c r="J1406" i="8"/>
  <c r="H1405" i="8"/>
  <c r="I1404" i="8" s="1"/>
  <c r="J1404" i="8"/>
  <c r="H1403" i="8"/>
  <c r="I1402" i="8" s="1"/>
  <c r="J1402" i="8"/>
  <c r="H1401" i="8"/>
  <c r="H1400" i="8"/>
  <c r="H1399" i="8"/>
  <c r="J1398" i="8"/>
  <c r="J1391" i="8"/>
  <c r="H1390" i="8"/>
  <c r="H1389" i="8"/>
  <c r="J1388" i="8"/>
  <c r="H1386" i="8"/>
  <c r="I1385" i="8" s="1"/>
  <c r="J1385" i="8"/>
  <c r="H1384" i="8"/>
  <c r="I1383" i="8" s="1"/>
  <c r="J1383" i="8"/>
  <c r="H1382" i="8"/>
  <c r="I1381" i="8" s="1"/>
  <c r="J1381" i="8"/>
  <c r="J1380" i="8"/>
  <c r="J1379" i="8" s="1"/>
  <c r="H1380" i="8"/>
  <c r="I1379" i="8" s="1"/>
  <c r="J1378" i="8"/>
  <c r="J1377" i="8" s="1"/>
  <c r="H1378" i="8"/>
  <c r="I1377" i="8" s="1"/>
  <c r="J1376" i="8"/>
  <c r="J1375" i="8" s="1"/>
  <c r="H1376" i="8"/>
  <c r="I1375" i="8" s="1"/>
  <c r="J1374" i="8"/>
  <c r="J1373" i="8" s="1"/>
  <c r="H1374" i="8"/>
  <c r="I1373" i="8" s="1"/>
  <c r="H1372" i="8"/>
  <c r="J1369" i="8"/>
  <c r="J1368" i="8" s="1"/>
  <c r="H1369" i="8"/>
  <c r="I1368" i="8" s="1"/>
  <c r="J1367" i="8"/>
  <c r="J1366" i="8" s="1"/>
  <c r="H1367" i="8"/>
  <c r="I1366" i="8" s="1"/>
  <c r="J1365" i="8"/>
  <c r="J1364" i="8" s="1"/>
  <c r="H1365" i="8"/>
  <c r="I1364" i="8" s="1"/>
  <c r="J1363" i="8"/>
  <c r="J1362" i="8" s="1"/>
  <c r="H1363" i="8"/>
  <c r="I1362" i="8" s="1"/>
  <c r="J1361" i="8"/>
  <c r="J1360" i="8" s="1"/>
  <c r="H1361" i="8"/>
  <c r="I1360" i="8" s="1"/>
  <c r="J1359" i="8"/>
  <c r="J1358" i="8" s="1"/>
  <c r="H1359" i="8"/>
  <c r="I1358" i="8" s="1"/>
  <c r="H1357" i="8"/>
  <c r="J1356" i="8"/>
  <c r="J1355" i="8" s="1"/>
  <c r="H1356" i="8"/>
  <c r="H1353" i="8"/>
  <c r="I1352" i="8" s="1"/>
  <c r="J1352" i="8"/>
  <c r="H1351" i="8"/>
  <c r="I1350" i="8" s="1"/>
  <c r="J1350" i="8"/>
  <c r="J1349" i="8"/>
  <c r="H1349" i="8"/>
  <c r="J1348" i="8"/>
  <c r="H1348" i="8"/>
  <c r="J1347" i="8"/>
  <c r="H1347" i="8"/>
  <c r="J1346" i="8"/>
  <c r="H1346" i="8"/>
  <c r="J1345" i="8"/>
  <c r="H1345" i="8"/>
  <c r="J1344" i="8"/>
  <c r="H1344" i="8"/>
  <c r="J1343" i="8"/>
  <c r="J1342" i="8" s="1"/>
  <c r="H1343" i="8"/>
  <c r="J1341" i="8"/>
  <c r="H1341" i="8"/>
  <c r="J1340" i="8"/>
  <c r="H1340" i="8"/>
  <c r="J1339" i="8"/>
  <c r="H1339" i="8"/>
  <c r="J1338" i="8"/>
  <c r="H1338" i="8"/>
  <c r="J1337" i="8"/>
  <c r="H1337" i="8"/>
  <c r="J1336" i="8"/>
  <c r="H1336" i="8"/>
  <c r="J1335" i="8"/>
  <c r="J1334" i="8" s="1"/>
  <c r="H1335" i="8"/>
  <c r="J1333" i="8"/>
  <c r="H1333" i="8"/>
  <c r="J1332" i="8"/>
  <c r="H1332" i="8"/>
  <c r="J1331" i="8"/>
  <c r="H1331" i="8"/>
  <c r="J1330" i="8"/>
  <c r="H1330" i="8"/>
  <c r="J1329" i="8"/>
  <c r="H1329" i="8"/>
  <c r="J1328" i="8"/>
  <c r="J1326" i="8" s="1"/>
  <c r="H1328" i="8"/>
  <c r="J1325" i="8"/>
  <c r="H1325" i="8"/>
  <c r="J1324" i="8"/>
  <c r="J1323" i="8" s="1"/>
  <c r="H1324" i="8"/>
  <c r="I1323" i="8" s="1"/>
  <c r="J1322" i="8"/>
  <c r="H1322" i="8"/>
  <c r="J1321" i="8"/>
  <c r="J1320" i="8" s="1"/>
  <c r="H1321" i="8"/>
  <c r="I1320" i="8" s="1"/>
  <c r="J1319" i="8"/>
  <c r="H1319" i="8"/>
  <c r="J1318" i="8"/>
  <c r="J1317" i="8" s="1"/>
  <c r="H1318" i="8"/>
  <c r="I1317" i="8" s="1"/>
  <c r="H1202" i="8"/>
  <c r="H1254" i="8"/>
  <c r="I1253" i="8" s="1"/>
  <c r="J1253" i="8"/>
  <c r="H1252" i="8"/>
  <c r="I1251" i="8" s="1"/>
  <c r="J1251" i="8"/>
  <c r="H1250" i="8"/>
  <c r="I1249" i="8" s="1"/>
  <c r="J1249" i="8"/>
  <c r="H1248" i="8"/>
  <c r="I1247" i="8" s="1"/>
  <c r="J1247" i="8"/>
  <c r="H1246" i="8"/>
  <c r="H1245" i="8"/>
  <c r="H1244" i="8"/>
  <c r="J1243" i="8"/>
  <c r="J1236" i="8"/>
  <c r="H1235" i="8"/>
  <c r="H1234" i="8"/>
  <c r="J1233" i="8"/>
  <c r="H1231" i="8"/>
  <c r="I1230" i="8" s="1"/>
  <c r="J1230" i="8"/>
  <c r="H1229" i="8"/>
  <c r="I1228" i="8" s="1"/>
  <c r="J1228" i="8"/>
  <c r="H1227" i="8"/>
  <c r="I1226" i="8" s="1"/>
  <c r="J1226" i="8"/>
  <c r="J1225" i="8"/>
  <c r="J1224" i="8" s="1"/>
  <c r="H1225" i="8"/>
  <c r="I1224" i="8" s="1"/>
  <c r="J1223" i="8"/>
  <c r="J1222" i="8" s="1"/>
  <c r="H1223" i="8"/>
  <c r="I1222" i="8" s="1"/>
  <c r="J1221" i="8"/>
  <c r="J1220" i="8" s="1"/>
  <c r="H1221" i="8"/>
  <c r="I1220" i="8" s="1"/>
  <c r="J1219" i="8"/>
  <c r="J1218" i="8" s="1"/>
  <c r="H1219" i="8"/>
  <c r="I1218" i="8" s="1"/>
  <c r="J1214" i="8"/>
  <c r="J1213" i="8" s="1"/>
  <c r="H1214" i="8"/>
  <c r="I1213" i="8" s="1"/>
  <c r="J1212" i="8"/>
  <c r="J1211" i="8" s="1"/>
  <c r="H1212" i="8"/>
  <c r="I1211" i="8" s="1"/>
  <c r="J1210" i="8"/>
  <c r="J1209" i="8" s="1"/>
  <c r="H1210" i="8"/>
  <c r="J1208" i="8"/>
  <c r="J1207" i="8" s="1"/>
  <c r="H1208" i="8"/>
  <c r="I1207" i="8" s="1"/>
  <c r="J1206" i="8"/>
  <c r="J1205" i="8" s="1"/>
  <c r="H1206" i="8"/>
  <c r="I1205" i="8" s="1"/>
  <c r="J1204" i="8"/>
  <c r="J1203" i="8" s="1"/>
  <c r="H1204" i="8"/>
  <c r="I1203" i="8" s="1"/>
  <c r="J1201" i="8"/>
  <c r="J1200" i="8" s="1"/>
  <c r="H1201" i="8"/>
  <c r="H1198" i="8"/>
  <c r="I1197" i="8" s="1"/>
  <c r="J1197" i="8"/>
  <c r="H1196" i="8"/>
  <c r="I1195" i="8" s="1"/>
  <c r="J1195" i="8"/>
  <c r="J1194" i="8"/>
  <c r="H1194" i="8"/>
  <c r="J1193" i="8"/>
  <c r="H1193" i="8"/>
  <c r="J1192" i="8"/>
  <c r="H1192" i="8"/>
  <c r="J1191" i="8"/>
  <c r="H1191" i="8"/>
  <c r="J1190" i="8"/>
  <c r="H1190" i="8"/>
  <c r="J1189" i="8"/>
  <c r="H1189" i="8"/>
  <c r="J1188" i="8"/>
  <c r="J1187" i="8" s="1"/>
  <c r="H1188" i="8"/>
  <c r="J1186" i="8"/>
  <c r="H1186" i="8"/>
  <c r="J1185" i="8"/>
  <c r="H1185" i="8"/>
  <c r="J1184" i="8"/>
  <c r="H1184" i="8"/>
  <c r="J1183" i="8"/>
  <c r="H1183" i="8"/>
  <c r="J1182" i="8"/>
  <c r="H1182" i="8"/>
  <c r="J1181" i="8"/>
  <c r="H1181" i="8"/>
  <c r="J1180" i="8"/>
  <c r="J1179" i="8" s="1"/>
  <c r="H1180" i="8"/>
  <c r="J1178" i="8"/>
  <c r="H1178" i="8"/>
  <c r="J1177" i="8"/>
  <c r="H1177" i="8"/>
  <c r="J1176" i="8"/>
  <c r="H1176" i="8"/>
  <c r="J1175" i="8"/>
  <c r="H1175" i="8"/>
  <c r="J1174" i="8"/>
  <c r="H1174" i="8"/>
  <c r="J1173" i="8"/>
  <c r="J1171" i="8" s="1"/>
  <c r="H1173" i="8"/>
  <c r="J1170" i="8"/>
  <c r="H1170" i="8"/>
  <c r="J1169" i="8"/>
  <c r="J1168" i="8" s="1"/>
  <c r="H1169" i="8"/>
  <c r="I1168" i="8" s="1"/>
  <c r="J1167" i="8"/>
  <c r="H1167" i="8"/>
  <c r="J1166" i="8"/>
  <c r="J1165" i="8" s="1"/>
  <c r="H1166" i="8"/>
  <c r="I1165" i="8" s="1"/>
  <c r="J1164" i="8"/>
  <c r="H1164" i="8"/>
  <c r="J1163" i="8"/>
  <c r="J1162" i="8" s="1"/>
  <c r="H1163" i="8"/>
  <c r="I1162" i="8" s="1"/>
  <c r="H1096" i="8"/>
  <c r="I1095" i="8" s="1"/>
  <c r="J1095" i="8"/>
  <c r="H1094" i="8"/>
  <c r="I1093" i="8" s="1"/>
  <c r="J1093" i="8"/>
  <c r="H1092" i="8"/>
  <c r="I1091" i="8" s="1"/>
  <c r="J1091" i="8"/>
  <c r="H1090" i="8"/>
  <c r="I1089" i="8" s="1"/>
  <c r="J1089" i="8"/>
  <c r="H1088" i="8"/>
  <c r="H1087" i="8"/>
  <c r="H1086" i="8"/>
  <c r="J1085" i="8"/>
  <c r="H1084" i="8"/>
  <c r="H1082" i="8"/>
  <c r="H1080" i="8"/>
  <c r="J1078" i="8"/>
  <c r="H1077" i="8"/>
  <c r="H1076" i="8"/>
  <c r="J1075" i="8"/>
  <c r="H1073" i="8"/>
  <c r="I1072" i="8" s="1"/>
  <c r="J1072" i="8"/>
  <c r="H1071" i="8"/>
  <c r="I1070" i="8" s="1"/>
  <c r="J1070" i="8"/>
  <c r="H1069" i="8"/>
  <c r="H1068" i="8"/>
  <c r="H1067" i="8"/>
  <c r="J1066" i="8"/>
  <c r="J1065" i="8"/>
  <c r="J1064" i="8" s="1"/>
  <c r="H1065" i="8"/>
  <c r="I1064" i="8" s="1"/>
  <c r="J1063" i="8"/>
  <c r="J1062" i="8" s="1"/>
  <c r="H1063" i="8"/>
  <c r="I1062" i="8" s="1"/>
  <c r="J1061" i="8"/>
  <c r="J1060" i="8" s="1"/>
  <c r="H1061" i="8"/>
  <c r="I1060" i="8" s="1"/>
  <c r="J1059" i="8"/>
  <c r="J1058" i="8" s="1"/>
  <c r="H1059" i="8"/>
  <c r="I1058" i="8" s="1"/>
  <c r="J1054" i="8"/>
  <c r="J1053" i="8" s="1"/>
  <c r="H1054" i="8"/>
  <c r="I1053" i="8" s="1"/>
  <c r="J1052" i="8"/>
  <c r="J1051" i="8" s="1"/>
  <c r="H1052" i="8"/>
  <c r="I1051" i="8" s="1"/>
  <c r="J1050" i="8"/>
  <c r="J1049" i="8" s="1"/>
  <c r="H1050" i="8"/>
  <c r="I1049" i="8" s="1"/>
  <c r="J1048" i="8"/>
  <c r="J1047" i="8" s="1"/>
  <c r="H1048" i="8"/>
  <c r="I1047" i="8" s="1"/>
  <c r="J1046" i="8"/>
  <c r="J1045" i="8" s="1"/>
  <c r="H1046" i="8"/>
  <c r="I1045" i="8" s="1"/>
  <c r="J1044" i="8"/>
  <c r="H1044" i="8"/>
  <c r="J1043" i="8"/>
  <c r="J1042" i="8" s="1"/>
  <c r="H1043" i="8"/>
  <c r="J1041" i="8"/>
  <c r="J1040" i="8" s="1"/>
  <c r="H1041" i="8"/>
  <c r="I1040" i="8" s="1"/>
  <c r="D1038" i="8"/>
  <c r="H1038" i="8" s="1"/>
  <c r="I1037" i="8" s="1"/>
  <c r="J1037" i="8"/>
  <c r="H1036" i="8"/>
  <c r="I1035" i="8" s="1"/>
  <c r="J1035" i="8"/>
  <c r="J1034" i="8"/>
  <c r="H1034" i="8"/>
  <c r="J1033" i="8"/>
  <c r="H1033" i="8"/>
  <c r="J1032" i="8"/>
  <c r="J1031" i="8" s="1"/>
  <c r="H1032" i="8"/>
  <c r="J1030" i="8"/>
  <c r="H1030" i="8"/>
  <c r="J1029" i="8"/>
  <c r="H1029" i="8"/>
  <c r="J1028" i="8"/>
  <c r="H1028" i="8"/>
  <c r="J1027" i="8"/>
  <c r="H1027" i="8"/>
  <c r="J1026" i="8"/>
  <c r="H1026" i="8"/>
  <c r="J1025" i="8"/>
  <c r="H1025" i="8"/>
  <c r="J1024" i="8"/>
  <c r="J1023" i="8" s="1"/>
  <c r="H1024" i="8"/>
  <c r="J1022" i="8"/>
  <c r="J1021" i="8"/>
  <c r="H1021" i="8"/>
  <c r="J1020" i="8"/>
  <c r="J1019" i="8"/>
  <c r="H1019" i="8"/>
  <c r="J1018" i="8"/>
  <c r="J1017" i="8"/>
  <c r="J1015" i="8" s="1"/>
  <c r="D1017" i="8"/>
  <c r="D1022" i="8" s="1"/>
  <c r="H1022" i="8" s="1"/>
  <c r="J1014" i="8"/>
  <c r="J1013" i="8" s="1"/>
  <c r="H1014" i="8"/>
  <c r="I1013" i="8" s="1"/>
  <c r="J1012" i="8"/>
  <c r="H1012" i="8"/>
  <c r="J1011" i="8"/>
  <c r="J1010" i="8" s="1"/>
  <c r="H1011" i="8"/>
  <c r="I1010" i="8" s="1"/>
  <c r="J1009" i="8"/>
  <c r="H1009" i="8"/>
  <c r="J1008" i="8"/>
  <c r="J1007" i="8" s="1"/>
  <c r="H1008" i="8"/>
  <c r="I1007" i="8" s="1"/>
  <c r="J901" i="8"/>
  <c r="H901" i="8"/>
  <c r="J900" i="8"/>
  <c r="J899" i="8" s="1"/>
  <c r="H900" i="8"/>
  <c r="H894" i="8"/>
  <c r="J894" i="8"/>
  <c r="H945" i="8"/>
  <c r="I944" i="8" s="1"/>
  <c r="J944" i="8"/>
  <c r="H943" i="8"/>
  <c r="I942" i="8" s="1"/>
  <c r="J942" i="8"/>
  <c r="H941" i="8"/>
  <c r="I940" i="8" s="1"/>
  <c r="J940" i="8"/>
  <c r="H939" i="8"/>
  <c r="I938" i="8" s="1"/>
  <c r="J938" i="8"/>
  <c r="H937" i="8"/>
  <c r="H936" i="8"/>
  <c r="H935" i="8"/>
  <c r="J934" i="8"/>
  <c r="H933" i="8"/>
  <c r="H931" i="8"/>
  <c r="H929" i="8"/>
  <c r="J927" i="8"/>
  <c r="H926" i="8"/>
  <c r="H925" i="8"/>
  <c r="J924" i="8"/>
  <c r="H922" i="8"/>
  <c r="I921" i="8" s="1"/>
  <c r="J921" i="8"/>
  <c r="H920" i="8"/>
  <c r="I919" i="8" s="1"/>
  <c r="J919" i="8"/>
  <c r="H918" i="8"/>
  <c r="I917" i="8" s="1"/>
  <c r="J917" i="8"/>
  <c r="J916" i="8"/>
  <c r="J915" i="8" s="1"/>
  <c r="H916" i="8"/>
  <c r="I915" i="8" s="1"/>
  <c r="J914" i="8"/>
  <c r="J913" i="8" s="1"/>
  <c r="H914" i="8"/>
  <c r="I913" i="8" s="1"/>
  <c r="J912" i="8"/>
  <c r="J911" i="8" s="1"/>
  <c r="H912" i="8"/>
  <c r="I911" i="8" s="1"/>
  <c r="J910" i="8"/>
  <c r="J909" i="8" s="1"/>
  <c r="H910" i="8"/>
  <c r="I909" i="8" s="1"/>
  <c r="J905" i="8"/>
  <c r="J904" i="8" s="1"/>
  <c r="H905" i="8"/>
  <c r="I904" i="8" s="1"/>
  <c r="J903" i="8"/>
  <c r="J902" i="8" s="1"/>
  <c r="H903" i="8"/>
  <c r="I902" i="8" s="1"/>
  <c r="J898" i="8"/>
  <c r="J897" i="8" s="1"/>
  <c r="H898" i="8"/>
  <c r="I897" i="8" s="1"/>
  <c r="J896" i="8"/>
  <c r="J895" i="8" s="1"/>
  <c r="H896" i="8"/>
  <c r="I895" i="8" s="1"/>
  <c r="J893" i="8"/>
  <c r="J892" i="8" s="1"/>
  <c r="H893" i="8"/>
  <c r="J891" i="8"/>
  <c r="J890" i="8" s="1"/>
  <c r="H891" i="8"/>
  <c r="I890" i="8" s="1"/>
  <c r="H888" i="8"/>
  <c r="I887" i="8" s="1"/>
  <c r="J887" i="8"/>
  <c r="H886" i="8"/>
  <c r="I885" i="8" s="1"/>
  <c r="J885" i="8"/>
  <c r="J884" i="8"/>
  <c r="H884" i="8"/>
  <c r="J883" i="8"/>
  <c r="H883" i="8"/>
  <c r="J882" i="8"/>
  <c r="H882" i="8"/>
  <c r="J881" i="8"/>
  <c r="H881" i="8"/>
  <c r="J880" i="8"/>
  <c r="H880" i="8"/>
  <c r="J879" i="8"/>
  <c r="H879" i="8"/>
  <c r="J878" i="8"/>
  <c r="J877" i="8" s="1"/>
  <c r="H878" i="8"/>
  <c r="J876" i="8"/>
  <c r="H876" i="8"/>
  <c r="J875" i="8"/>
  <c r="H875" i="8"/>
  <c r="J874" i="8"/>
  <c r="H874" i="8"/>
  <c r="J873" i="8"/>
  <c r="H873" i="8"/>
  <c r="J872" i="8"/>
  <c r="H872" i="8"/>
  <c r="J871" i="8"/>
  <c r="H871" i="8"/>
  <c r="J870" i="8"/>
  <c r="J869" i="8" s="1"/>
  <c r="H870" i="8"/>
  <c r="J868" i="8"/>
  <c r="H868" i="8"/>
  <c r="J867" i="8"/>
  <c r="H867" i="8"/>
  <c r="J866" i="8"/>
  <c r="H866" i="8"/>
  <c r="J865" i="8"/>
  <c r="H865" i="8"/>
  <c r="J864" i="8"/>
  <c r="H864" i="8"/>
  <c r="J863" i="8"/>
  <c r="J861" i="8" s="1"/>
  <c r="H863" i="8"/>
  <c r="J860" i="8"/>
  <c r="H860" i="8"/>
  <c r="J859" i="8"/>
  <c r="J858" i="8" s="1"/>
  <c r="H859" i="8"/>
  <c r="I858" i="8" s="1"/>
  <c r="J857" i="8"/>
  <c r="H857" i="8"/>
  <c r="J856" i="8"/>
  <c r="J855" i="8" s="1"/>
  <c r="H856" i="8"/>
  <c r="I855" i="8" s="1"/>
  <c r="J854" i="8"/>
  <c r="H854" i="8"/>
  <c r="J853" i="8"/>
  <c r="J852" i="8" s="1"/>
  <c r="H853" i="8"/>
  <c r="I852" i="8" s="1"/>
  <c r="H624" i="8"/>
  <c r="H625" i="8"/>
  <c r="H626" i="8"/>
  <c r="H627" i="8"/>
  <c r="H628" i="8"/>
  <c r="H620" i="8"/>
  <c r="H621" i="8"/>
  <c r="H622" i="8"/>
  <c r="H623" i="8"/>
  <c r="H611" i="8"/>
  <c r="J611" i="8"/>
  <c r="H612" i="8"/>
  <c r="J612" i="8"/>
  <c r="H613" i="8"/>
  <c r="J613" i="8"/>
  <c r="H605" i="8"/>
  <c r="J605" i="8"/>
  <c r="H606" i="8"/>
  <c r="J606" i="8"/>
  <c r="H607" i="8"/>
  <c r="J607" i="8"/>
  <c r="H608" i="8"/>
  <c r="J608" i="8"/>
  <c r="H609" i="8"/>
  <c r="J609" i="8"/>
  <c r="H610" i="8"/>
  <c r="J610" i="8"/>
  <c r="H619" i="8"/>
  <c r="J705" i="8"/>
  <c r="H705" i="8"/>
  <c r="J704" i="8"/>
  <c r="J703" i="8" s="1"/>
  <c r="H704" i="8"/>
  <c r="I703" i="8" s="1"/>
  <c r="H789" i="8"/>
  <c r="I788" i="8" s="1"/>
  <c r="J788" i="8"/>
  <c r="H787" i="8"/>
  <c r="I786" i="8" s="1"/>
  <c r="J786" i="8"/>
  <c r="H785" i="8"/>
  <c r="I784" i="8" s="1"/>
  <c r="J784" i="8"/>
  <c r="H783" i="8"/>
  <c r="I782" i="8" s="1"/>
  <c r="J782" i="8"/>
  <c r="H781" i="8"/>
  <c r="H780" i="8"/>
  <c r="H779" i="8"/>
  <c r="J778" i="8"/>
  <c r="H777" i="8"/>
  <c r="H775" i="8"/>
  <c r="H773" i="8"/>
  <c r="J771" i="8"/>
  <c r="H770" i="8"/>
  <c r="H769" i="8"/>
  <c r="J768" i="8"/>
  <c r="H766" i="8"/>
  <c r="I765" i="8" s="1"/>
  <c r="J765" i="8"/>
  <c r="H764" i="8"/>
  <c r="I763" i="8" s="1"/>
  <c r="J763" i="8"/>
  <c r="H762" i="8"/>
  <c r="I761" i="8" s="1"/>
  <c r="J761" i="8"/>
  <c r="J760" i="8"/>
  <c r="J759" i="8" s="1"/>
  <c r="H760" i="8"/>
  <c r="I759" i="8" s="1"/>
  <c r="J758" i="8"/>
  <c r="J757" i="8" s="1"/>
  <c r="H758" i="8"/>
  <c r="I757" i="8" s="1"/>
  <c r="J756" i="8"/>
  <c r="J755" i="8" s="1"/>
  <c r="H756" i="8"/>
  <c r="I755" i="8" s="1"/>
  <c r="J754" i="8"/>
  <c r="J753" i="8" s="1"/>
  <c r="H754" i="8"/>
  <c r="I753" i="8" s="1"/>
  <c r="J749" i="8"/>
  <c r="J748" i="8" s="1"/>
  <c r="H749" i="8"/>
  <c r="I748" i="8" s="1"/>
  <c r="J747" i="8"/>
  <c r="J746" i="8" s="1"/>
  <c r="H747" i="8"/>
  <c r="I746" i="8" s="1"/>
  <c r="J745" i="8"/>
  <c r="J744" i="8" s="1"/>
  <c r="H745" i="8"/>
  <c r="I744" i="8" s="1"/>
  <c r="J743" i="8"/>
  <c r="J742" i="8" s="1"/>
  <c r="H743" i="8"/>
  <c r="I742" i="8" s="1"/>
  <c r="J741" i="8"/>
  <c r="J740" i="8" s="1"/>
  <c r="H741" i="8"/>
  <c r="I740" i="8" s="1"/>
  <c r="J739" i="8"/>
  <c r="H739" i="8"/>
  <c r="J738" i="8"/>
  <c r="J737" i="8" s="1"/>
  <c r="H738" i="8"/>
  <c r="J736" i="8"/>
  <c r="J735" i="8" s="1"/>
  <c r="H736" i="8"/>
  <c r="I735" i="8" s="1"/>
  <c r="H733" i="8"/>
  <c r="I732" i="8" s="1"/>
  <c r="J732" i="8"/>
  <c r="H731" i="8"/>
  <c r="I730" i="8" s="1"/>
  <c r="J730" i="8"/>
  <c r="J729" i="8"/>
  <c r="H729" i="8"/>
  <c r="J728" i="8"/>
  <c r="H728" i="8"/>
  <c r="J727" i="8"/>
  <c r="H727" i="8"/>
  <c r="J726" i="8"/>
  <c r="H726" i="8"/>
  <c r="J725" i="8"/>
  <c r="H725" i="8"/>
  <c r="J724" i="8"/>
  <c r="H724" i="8"/>
  <c r="J723" i="8"/>
  <c r="J722" i="8" s="1"/>
  <c r="H723" i="8"/>
  <c r="J721" i="8"/>
  <c r="H721" i="8"/>
  <c r="J720" i="8"/>
  <c r="H720" i="8"/>
  <c r="J719" i="8"/>
  <c r="H719" i="8"/>
  <c r="J718" i="8"/>
  <c r="H718" i="8"/>
  <c r="J717" i="8"/>
  <c r="H717" i="8"/>
  <c r="J716" i="8"/>
  <c r="H716" i="8"/>
  <c r="J715" i="8"/>
  <c r="J714" i="8" s="1"/>
  <c r="H715" i="8"/>
  <c r="J713" i="8"/>
  <c r="H713" i="8"/>
  <c r="J712" i="8"/>
  <c r="H712" i="8"/>
  <c r="J711" i="8"/>
  <c r="H711" i="8"/>
  <c r="J710" i="8"/>
  <c r="H710" i="8"/>
  <c r="J709" i="8"/>
  <c r="H709" i="8"/>
  <c r="J708" i="8"/>
  <c r="J706" i="8" s="1"/>
  <c r="H708" i="8"/>
  <c r="J702" i="8"/>
  <c r="H702" i="8"/>
  <c r="J701" i="8"/>
  <c r="J700" i="8" s="1"/>
  <c r="H701" i="8"/>
  <c r="I700" i="8" s="1"/>
  <c r="J699" i="8"/>
  <c r="H699" i="8"/>
  <c r="J698" i="8"/>
  <c r="J697" i="8" s="1"/>
  <c r="H698" i="8"/>
  <c r="I697" i="8" s="1"/>
  <c r="H604" i="8"/>
  <c r="H617" i="8"/>
  <c r="J614" i="8"/>
  <c r="J573" i="8"/>
  <c r="H573" i="8"/>
  <c r="J572" i="8"/>
  <c r="H572" i="8"/>
  <c r="J571" i="8"/>
  <c r="H571" i="8"/>
  <c r="J570" i="8"/>
  <c r="H570" i="8"/>
  <c r="J569" i="8"/>
  <c r="H569" i="8"/>
  <c r="J568" i="8"/>
  <c r="H568" i="8"/>
  <c r="J567" i="8"/>
  <c r="J566" i="8" s="1"/>
  <c r="H567" i="8"/>
  <c r="H653" i="8"/>
  <c r="I652" i="8" s="1"/>
  <c r="J652" i="8"/>
  <c r="H651" i="8"/>
  <c r="I650" i="8" s="1"/>
  <c r="J650" i="8"/>
  <c r="H649" i="8"/>
  <c r="I648" i="8" s="1"/>
  <c r="J648" i="8"/>
  <c r="H647" i="8"/>
  <c r="I646" i="8" s="1"/>
  <c r="J646" i="8"/>
  <c r="H645" i="8"/>
  <c r="H644" i="8"/>
  <c r="J642" i="8"/>
  <c r="H641" i="8"/>
  <c r="H639" i="8"/>
  <c r="H637" i="8"/>
  <c r="J635" i="8"/>
  <c r="H634" i="8"/>
  <c r="H633" i="8"/>
  <c r="J632" i="8"/>
  <c r="H630" i="8"/>
  <c r="I629" i="8" s="1"/>
  <c r="J629" i="8"/>
  <c r="J618" i="8"/>
  <c r="H616" i="8"/>
  <c r="H615" i="8"/>
  <c r="J604" i="8"/>
  <c r="J603" i="8" s="1"/>
  <c r="J602" i="8"/>
  <c r="J601" i="8" s="1"/>
  <c r="H602" i="8"/>
  <c r="I601" i="8" s="1"/>
  <c r="J600" i="8"/>
  <c r="J599" i="8" s="1"/>
  <c r="H600" i="8"/>
  <c r="I599" i="8" s="1"/>
  <c r="J598" i="8"/>
  <c r="J597" i="8" s="1"/>
  <c r="H598" i="8"/>
  <c r="I597" i="8" s="1"/>
  <c r="J594" i="8"/>
  <c r="J593" i="8"/>
  <c r="J592" i="8" s="1"/>
  <c r="H593" i="8"/>
  <c r="I592" i="8" s="1"/>
  <c r="J591" i="8"/>
  <c r="J590" i="8" s="1"/>
  <c r="H591" i="8"/>
  <c r="I590" i="8" s="1"/>
  <c r="J589" i="8"/>
  <c r="J588" i="8" s="1"/>
  <c r="H589" i="8"/>
  <c r="I588" i="8" s="1"/>
  <c r="J587" i="8"/>
  <c r="J586" i="8" s="1"/>
  <c r="H587" i="8"/>
  <c r="I586" i="8" s="1"/>
  <c r="J585" i="8"/>
  <c r="J584" i="8" s="1"/>
  <c r="H585" i="8"/>
  <c r="I584" i="8" s="1"/>
  <c r="J583" i="8"/>
  <c r="H583" i="8"/>
  <c r="J582" i="8"/>
  <c r="J581" i="8" s="1"/>
  <c r="H582" i="8"/>
  <c r="J580" i="8"/>
  <c r="J579" i="8" s="1"/>
  <c r="H580" i="8"/>
  <c r="I579" i="8" s="1"/>
  <c r="H577" i="8"/>
  <c r="I576" i="8" s="1"/>
  <c r="J576" i="8"/>
  <c r="H575" i="8"/>
  <c r="I574" i="8" s="1"/>
  <c r="J574" i="8"/>
  <c r="J565" i="8"/>
  <c r="H565" i="8"/>
  <c r="J564" i="8"/>
  <c r="H564" i="8"/>
  <c r="J563" i="8"/>
  <c r="H563" i="8"/>
  <c r="J562" i="8"/>
  <c r="H562" i="8"/>
  <c r="J561" i="8"/>
  <c r="H561" i="8"/>
  <c r="J560" i="8"/>
  <c r="H560" i="8"/>
  <c r="J559" i="8"/>
  <c r="J558" i="8" s="1"/>
  <c r="H559" i="8"/>
  <c r="J557" i="8"/>
  <c r="J556" i="8"/>
  <c r="H556" i="8"/>
  <c r="J555" i="8"/>
  <c r="J554" i="8"/>
  <c r="H554" i="8"/>
  <c r="J553" i="8"/>
  <c r="J552" i="8"/>
  <c r="J550" i="8" s="1"/>
  <c r="H557" i="8"/>
  <c r="J549" i="8"/>
  <c r="J548" i="8" s="1"/>
  <c r="H549" i="8"/>
  <c r="I548" i="8" s="1"/>
  <c r="J547" i="8"/>
  <c r="H547" i="8"/>
  <c r="J546" i="8"/>
  <c r="J545" i="8" s="1"/>
  <c r="H546" i="8"/>
  <c r="I545" i="8" s="1"/>
  <c r="J544" i="8"/>
  <c r="H544" i="8"/>
  <c r="J543" i="8"/>
  <c r="J542" i="8" s="1"/>
  <c r="H543" i="8"/>
  <c r="I542" i="8" s="1"/>
  <c r="H457" i="8"/>
  <c r="J469" i="8"/>
  <c r="H460" i="8"/>
  <c r="H462" i="8"/>
  <c r="H464" i="8"/>
  <c r="H470" i="8"/>
  <c r="H472" i="8"/>
  <c r="I471" i="8" s="1"/>
  <c r="H468" i="8"/>
  <c r="H467" i="8"/>
  <c r="H466" i="8"/>
  <c r="J410" i="8"/>
  <c r="H410" i="8"/>
  <c r="J408" i="8"/>
  <c r="H408" i="8"/>
  <c r="H389" i="8"/>
  <c r="J389" i="8"/>
  <c r="H476" i="8"/>
  <c r="I475" i="8" s="1"/>
  <c r="J475" i="8"/>
  <c r="H474" i="8"/>
  <c r="I473" i="8" s="1"/>
  <c r="J473" i="8"/>
  <c r="J471" i="8"/>
  <c r="J465" i="8"/>
  <c r="J458" i="8"/>
  <c r="H456" i="8"/>
  <c r="J455" i="8"/>
  <c r="H453" i="8"/>
  <c r="I452" i="8" s="1"/>
  <c r="J452" i="8"/>
  <c r="H451" i="8"/>
  <c r="I450" i="8" s="1"/>
  <c r="J450" i="8"/>
  <c r="H449" i="8"/>
  <c r="H448" i="8"/>
  <c r="H447" i="8"/>
  <c r="J446" i="8"/>
  <c r="J445" i="8"/>
  <c r="J444" i="8" s="1"/>
  <c r="H445" i="8"/>
  <c r="I444" i="8" s="1"/>
  <c r="J443" i="8"/>
  <c r="J442" i="8" s="1"/>
  <c r="H443" i="8"/>
  <c r="I442" i="8" s="1"/>
  <c r="J441" i="8"/>
  <c r="J440" i="8" s="1"/>
  <c r="H441" i="8"/>
  <c r="I440" i="8" s="1"/>
  <c r="J439" i="8"/>
  <c r="J438" i="8" s="1"/>
  <c r="H439" i="8"/>
  <c r="I438" i="8" s="1"/>
  <c r="J434" i="8"/>
  <c r="J433" i="8" s="1"/>
  <c r="H434" i="8"/>
  <c r="I433" i="8" s="1"/>
  <c r="J432" i="8"/>
  <c r="J431" i="8" s="1"/>
  <c r="H432" i="8"/>
  <c r="I431" i="8" s="1"/>
  <c r="J430" i="8"/>
  <c r="J429" i="8" s="1"/>
  <c r="H430" i="8"/>
  <c r="I429" i="8" s="1"/>
  <c r="J428" i="8"/>
  <c r="J427" i="8" s="1"/>
  <c r="H428" i="8"/>
  <c r="I427" i="8" s="1"/>
  <c r="J426" i="8"/>
  <c r="J425" i="8" s="1"/>
  <c r="H426" i="8"/>
  <c r="I425" i="8" s="1"/>
  <c r="J424" i="8"/>
  <c r="H424" i="8"/>
  <c r="J423" i="8"/>
  <c r="J422" i="8" s="1"/>
  <c r="H423" i="8"/>
  <c r="J421" i="8"/>
  <c r="J420" i="8" s="1"/>
  <c r="H421" i="8"/>
  <c r="I420" i="8" s="1"/>
  <c r="D418" i="8"/>
  <c r="J417" i="8"/>
  <c r="H416" i="8"/>
  <c r="I415" i="8" s="1"/>
  <c r="J415" i="8"/>
  <c r="J414" i="8"/>
  <c r="H414" i="8"/>
  <c r="J413" i="8"/>
  <c r="H413" i="8"/>
  <c r="J412" i="8"/>
  <c r="J411" i="8" s="1"/>
  <c r="H412" i="8"/>
  <c r="J409" i="8"/>
  <c r="H409" i="8"/>
  <c r="J407" i="8"/>
  <c r="H407" i="8"/>
  <c r="J406" i="8"/>
  <c r="H406" i="8"/>
  <c r="J405" i="8"/>
  <c r="H405" i="8"/>
  <c r="J404" i="8"/>
  <c r="J403" i="8" s="1"/>
  <c r="H404" i="8"/>
  <c r="J402" i="8"/>
  <c r="J401" i="8"/>
  <c r="H401" i="8"/>
  <c r="J400" i="8"/>
  <c r="J399" i="8"/>
  <c r="H399" i="8"/>
  <c r="J398" i="8"/>
  <c r="J397" i="8"/>
  <c r="J395" i="8" s="1"/>
  <c r="D397" i="8"/>
  <c r="D398" i="8" s="1"/>
  <c r="H398" i="8" s="1"/>
  <c r="J394" i="8"/>
  <c r="J393" i="8" s="1"/>
  <c r="H394" i="8"/>
  <c r="I393" i="8" s="1"/>
  <c r="J392" i="8"/>
  <c r="H392" i="8"/>
  <c r="J391" i="8"/>
  <c r="J390" i="8" s="1"/>
  <c r="H391" i="8"/>
  <c r="I390" i="8" s="1"/>
  <c r="J388" i="8"/>
  <c r="J387" i="8" s="1"/>
  <c r="H388" i="8"/>
  <c r="I387" i="8" s="1"/>
  <c r="H290" i="8"/>
  <c r="H291" i="8"/>
  <c r="D261" i="8"/>
  <c r="D300" i="8" s="1"/>
  <c r="H300" i="8" s="1"/>
  <c r="J247" i="8"/>
  <c r="J246" i="8"/>
  <c r="H246" i="8"/>
  <c r="J245" i="8"/>
  <c r="J244" i="8"/>
  <c r="H244" i="8"/>
  <c r="D242" i="8"/>
  <c r="D243" i="8" s="1"/>
  <c r="H243" i="8" s="1"/>
  <c r="H237" i="8"/>
  <c r="J237" i="8"/>
  <c r="H317" i="8"/>
  <c r="I316" i="8" s="1"/>
  <c r="J316" i="8"/>
  <c r="H315" i="8"/>
  <c r="I314" i="8" s="1"/>
  <c r="J314" i="8"/>
  <c r="H313" i="8"/>
  <c r="I312" i="8" s="1"/>
  <c r="J312" i="8"/>
  <c r="H311" i="8"/>
  <c r="I310" i="8" s="1"/>
  <c r="J310" i="8"/>
  <c r="H309" i="8"/>
  <c r="H308" i="8"/>
  <c r="H307" i="8"/>
  <c r="J306" i="8"/>
  <c r="H305" i="8"/>
  <c r="H304" i="8"/>
  <c r="H303" i="8"/>
  <c r="J301" i="8"/>
  <c r="H299" i="8"/>
  <c r="J298" i="8"/>
  <c r="H296" i="8"/>
  <c r="I295" i="8" s="1"/>
  <c r="J295" i="8"/>
  <c r="H294" i="8"/>
  <c r="I293" i="8" s="1"/>
  <c r="J293" i="8"/>
  <c r="H292" i="8"/>
  <c r="J289" i="8"/>
  <c r="J288" i="8"/>
  <c r="J287" i="8" s="1"/>
  <c r="H288" i="8"/>
  <c r="I287" i="8" s="1"/>
  <c r="J286" i="8"/>
  <c r="J285" i="8" s="1"/>
  <c r="H286" i="8"/>
  <c r="I285" i="8" s="1"/>
  <c r="J284" i="8"/>
  <c r="J283" i="8" s="1"/>
  <c r="H284" i="8"/>
  <c r="I283" i="8" s="1"/>
  <c r="J282" i="8"/>
  <c r="J281" i="8" s="1"/>
  <c r="H282" i="8"/>
  <c r="I281" i="8" s="1"/>
  <c r="J277" i="8"/>
  <c r="J276" i="8" s="1"/>
  <c r="H277" i="8"/>
  <c r="I276" i="8" s="1"/>
  <c r="J275" i="8"/>
  <c r="J274" i="8" s="1"/>
  <c r="H275" i="8"/>
  <c r="I274" i="8" s="1"/>
  <c r="J273" i="8"/>
  <c r="J272" i="8" s="1"/>
  <c r="H273" i="8"/>
  <c r="I272" i="8" s="1"/>
  <c r="J271" i="8"/>
  <c r="J270" i="8" s="1"/>
  <c r="H271" i="8"/>
  <c r="I270" i="8" s="1"/>
  <c r="J269" i="8"/>
  <c r="J268" i="8" s="1"/>
  <c r="H269" i="8"/>
  <c r="I268" i="8" s="1"/>
  <c r="J267" i="8"/>
  <c r="H267" i="8"/>
  <c r="J266" i="8"/>
  <c r="J265" i="8" s="1"/>
  <c r="H266" i="8"/>
  <c r="J264" i="8"/>
  <c r="J263" i="8" s="1"/>
  <c r="H264" i="8"/>
  <c r="I263" i="8" s="1"/>
  <c r="J260" i="8"/>
  <c r="H259" i="8"/>
  <c r="I258" i="8" s="1"/>
  <c r="J258" i="8"/>
  <c r="J257" i="8"/>
  <c r="H257" i="8"/>
  <c r="J256" i="8"/>
  <c r="H256" i="8"/>
  <c r="J255" i="8"/>
  <c r="J254" i="8" s="1"/>
  <c r="H255" i="8"/>
  <c r="J253" i="8"/>
  <c r="H253" i="8"/>
  <c r="J252" i="8"/>
  <c r="H252" i="8"/>
  <c r="J251" i="8"/>
  <c r="H251" i="8"/>
  <c r="J250" i="8"/>
  <c r="H250" i="8"/>
  <c r="J249" i="8"/>
  <c r="J248" i="8" s="1"/>
  <c r="H249" i="8"/>
  <c r="J243" i="8"/>
  <c r="J242" i="8"/>
  <c r="J240" i="8" s="1"/>
  <c r="J239" i="8"/>
  <c r="J238" i="8" s="1"/>
  <c r="H239" i="8"/>
  <c r="I238" i="8" s="1"/>
  <c r="J236" i="8"/>
  <c r="J235" i="8" s="1"/>
  <c r="H236" i="8"/>
  <c r="I235" i="8" s="1"/>
  <c r="J233" i="8"/>
  <c r="J232" i="8" s="1"/>
  <c r="H233" i="8"/>
  <c r="I232" i="8" s="1"/>
  <c r="H140" i="8"/>
  <c r="H157" i="8"/>
  <c r="H153" i="8"/>
  <c r="I152" i="8" s="1"/>
  <c r="H147" i="8"/>
  <c r="H151" i="8"/>
  <c r="I150" i="8" s="1"/>
  <c r="H143" i="8"/>
  <c r="H132" i="8"/>
  <c r="H131" i="8"/>
  <c r="H108" i="8"/>
  <c r="J108" i="8"/>
  <c r="J88" i="8"/>
  <c r="H88" i="8"/>
  <c r="J87" i="8"/>
  <c r="J85" i="8" s="1"/>
  <c r="H87" i="8"/>
  <c r="H100" i="8"/>
  <c r="H92" i="8"/>
  <c r="J92" i="8"/>
  <c r="J91" i="8"/>
  <c r="H91" i="8"/>
  <c r="H3490" i="6"/>
  <c r="I3489" i="6" s="1"/>
  <c r="J3489" i="6"/>
  <c r="J99" i="6" s="1"/>
  <c r="H3488" i="6"/>
  <c r="I3487" i="6" s="1"/>
  <c r="J3487" i="6"/>
  <c r="H3485" i="6"/>
  <c r="I3484" i="6" s="1"/>
  <c r="J3484" i="6"/>
  <c r="H3483" i="6"/>
  <c r="I3482" i="6" s="1"/>
  <c r="J3482" i="6"/>
  <c r="H3476" i="6"/>
  <c r="H3475" i="6"/>
  <c r="H3474" i="6"/>
  <c r="J3473" i="6"/>
  <c r="J93" i="6" s="1"/>
  <c r="H3472" i="6"/>
  <c r="H3471" i="6"/>
  <c r="H3470" i="6"/>
  <c r="J3469" i="6"/>
  <c r="H3468" i="6"/>
  <c r="H3467" i="6"/>
  <c r="H3466" i="6"/>
  <c r="J3465" i="6"/>
  <c r="H3463" i="6"/>
  <c r="H3462" i="6"/>
  <c r="H3461" i="6"/>
  <c r="J3460" i="6"/>
  <c r="H3459" i="6"/>
  <c r="H3458" i="6"/>
  <c r="H3457" i="6"/>
  <c r="J3456" i="6"/>
  <c r="H3455" i="6"/>
  <c r="H3454" i="6"/>
  <c r="H3453" i="6"/>
  <c r="J3452" i="6"/>
  <c r="H3451" i="6"/>
  <c r="H3450" i="6"/>
  <c r="H3449" i="6"/>
  <c r="J3448" i="6"/>
  <c r="H3447" i="6"/>
  <c r="H3446" i="6"/>
  <c r="H3445" i="6"/>
  <c r="J3444" i="6"/>
  <c r="H3443" i="6"/>
  <c r="H3442" i="6"/>
  <c r="H3441" i="6"/>
  <c r="J3440" i="6"/>
  <c r="H3439" i="6"/>
  <c r="H3438" i="6"/>
  <c r="H3437" i="6"/>
  <c r="J3436" i="6"/>
  <c r="H3435" i="6"/>
  <c r="H3434" i="6"/>
  <c r="H3433" i="6"/>
  <c r="J3432" i="6"/>
  <c r="H3431" i="6"/>
  <c r="H3430" i="6"/>
  <c r="H3429" i="6"/>
  <c r="J3428" i="6"/>
  <c r="H3427" i="6"/>
  <c r="H3426" i="6"/>
  <c r="H3425" i="6"/>
  <c r="J3424" i="6"/>
  <c r="H3423" i="6"/>
  <c r="H3422" i="6"/>
  <c r="H3421" i="6"/>
  <c r="H3420" i="6"/>
  <c r="J3419" i="6"/>
  <c r="H3418" i="6"/>
  <c r="H3417" i="6"/>
  <c r="H3416" i="6"/>
  <c r="J3415" i="6"/>
  <c r="H3414" i="6"/>
  <c r="H3413" i="6"/>
  <c r="H3412" i="6"/>
  <c r="J3411" i="6"/>
  <c r="H3410" i="6"/>
  <c r="H3409" i="6"/>
  <c r="H3408" i="6"/>
  <c r="J3407" i="6"/>
  <c r="H3406" i="6"/>
  <c r="H3405" i="6"/>
  <c r="H3404" i="6"/>
  <c r="J3403" i="6"/>
  <c r="H3402" i="6"/>
  <c r="H3401" i="6"/>
  <c r="H3400" i="6"/>
  <c r="H3399" i="6"/>
  <c r="J3398" i="6"/>
  <c r="H3397" i="6"/>
  <c r="H3396" i="6"/>
  <c r="H3395" i="6"/>
  <c r="J3394" i="6"/>
  <c r="H3393" i="6"/>
  <c r="H3392" i="6"/>
  <c r="H3391" i="6"/>
  <c r="H3390" i="6"/>
  <c r="J3389" i="6"/>
  <c r="H3388" i="6"/>
  <c r="H3387" i="6"/>
  <c r="H3386" i="6"/>
  <c r="J3385" i="6"/>
  <c r="H3384" i="6"/>
  <c r="H3383" i="6"/>
  <c r="H3382" i="6"/>
  <c r="J3381" i="6"/>
  <c r="H3380" i="6"/>
  <c r="H3379" i="6"/>
  <c r="H3378" i="6"/>
  <c r="J3377" i="6"/>
  <c r="J3375" i="6"/>
  <c r="H3375" i="6"/>
  <c r="J3374" i="6"/>
  <c r="H3374" i="6"/>
  <c r="J3373" i="6"/>
  <c r="J3372" i="6" s="1"/>
  <c r="H3373" i="6"/>
  <c r="J3371" i="6"/>
  <c r="H3371" i="6"/>
  <c r="J3370" i="6"/>
  <c r="H3370" i="6"/>
  <c r="J3369" i="6"/>
  <c r="H3369" i="6"/>
  <c r="J3368" i="6"/>
  <c r="J3367" i="6" s="1"/>
  <c r="H3368" i="6"/>
  <c r="J3365" i="6"/>
  <c r="H3365" i="6"/>
  <c r="J3364" i="6"/>
  <c r="H3364" i="6"/>
  <c r="J3363" i="6"/>
  <c r="J3362" i="6" s="1"/>
  <c r="H3363" i="6"/>
  <c r="J3361" i="6"/>
  <c r="H3361" i="6"/>
  <c r="J3360" i="6"/>
  <c r="H3360" i="6"/>
  <c r="J3359" i="6"/>
  <c r="J3358" i="6" s="1"/>
  <c r="H3359" i="6"/>
  <c r="J3357" i="6"/>
  <c r="H3357" i="6"/>
  <c r="J3355" i="6"/>
  <c r="H3355" i="6"/>
  <c r="J3353" i="6"/>
  <c r="H3353" i="6"/>
  <c r="J3352" i="6"/>
  <c r="J3351" i="6" s="1"/>
  <c r="J3350" i="6"/>
  <c r="H3350" i="6"/>
  <c r="J3349" i="6"/>
  <c r="H3349" i="6"/>
  <c r="J3348" i="6"/>
  <c r="H3348" i="6"/>
  <c r="J3347" i="6"/>
  <c r="H3347" i="6"/>
  <c r="J3346" i="6"/>
  <c r="J3344" i="6" s="1"/>
  <c r="H3346" i="6"/>
  <c r="J3343" i="6"/>
  <c r="H3343" i="6"/>
  <c r="J3342" i="6"/>
  <c r="H3342" i="6"/>
  <c r="J3341" i="6"/>
  <c r="H3341" i="6"/>
  <c r="J3340" i="6"/>
  <c r="H3340" i="6"/>
  <c r="J3339" i="6"/>
  <c r="J3337" i="6" s="1"/>
  <c r="H3339" i="6"/>
  <c r="J3336" i="6"/>
  <c r="H3336" i="6"/>
  <c r="J3335" i="6"/>
  <c r="H3335" i="6"/>
  <c r="J3334" i="6"/>
  <c r="J3333" i="6"/>
  <c r="H3333" i="6"/>
  <c r="J3332" i="6"/>
  <c r="H3332" i="6"/>
  <c r="J3331" i="6"/>
  <c r="J3330" i="6"/>
  <c r="H3330" i="6"/>
  <c r="J3329" i="6"/>
  <c r="J3326" i="6" s="1"/>
  <c r="H3329" i="6"/>
  <c r="J3328" i="6"/>
  <c r="H3328" i="6"/>
  <c r="H3324" i="6"/>
  <c r="H3323" i="6"/>
  <c r="H3322" i="6"/>
  <c r="J3321" i="6"/>
  <c r="H3320" i="6"/>
  <c r="H3319" i="6"/>
  <c r="H3318" i="6"/>
  <c r="H3317" i="6"/>
  <c r="H3315" i="6"/>
  <c r="H3314" i="6"/>
  <c r="H3313" i="6"/>
  <c r="H3311" i="6"/>
  <c r="H3310" i="6"/>
  <c r="H3309" i="6"/>
  <c r="J3307" i="6"/>
  <c r="D3304" i="6"/>
  <c r="H3304" i="6" s="1"/>
  <c r="D3303" i="6"/>
  <c r="H3303" i="6" s="1"/>
  <c r="D3302" i="6"/>
  <c r="H3302" i="6" s="1"/>
  <c r="J3301" i="6"/>
  <c r="D3299" i="6"/>
  <c r="H3299" i="6" s="1"/>
  <c r="D3298" i="6"/>
  <c r="H3298" i="6" s="1"/>
  <c r="D3297" i="6"/>
  <c r="H3297" i="6" s="1"/>
  <c r="J3296" i="6"/>
  <c r="H3294" i="6"/>
  <c r="H3293" i="6"/>
  <c r="H3292" i="6"/>
  <c r="J3291" i="6"/>
  <c r="H3290" i="6"/>
  <c r="H3289" i="6"/>
  <c r="H3288" i="6"/>
  <c r="J3287" i="6"/>
  <c r="H3286" i="6"/>
  <c r="H3285" i="6"/>
  <c r="H3284" i="6"/>
  <c r="J3283" i="6"/>
  <c r="H3282" i="6"/>
  <c r="H3281" i="6"/>
  <c r="H3280" i="6"/>
  <c r="J3279" i="6"/>
  <c r="H3278" i="6"/>
  <c r="H3277" i="6"/>
  <c r="H3276" i="6"/>
  <c r="J3275" i="6"/>
  <c r="H3274" i="6"/>
  <c r="H3273" i="6"/>
  <c r="H3272" i="6"/>
  <c r="J3271" i="6"/>
  <c r="H3266" i="6"/>
  <c r="H3265" i="6"/>
  <c r="H3264" i="6"/>
  <c r="J3263" i="6"/>
  <c r="H3262" i="6"/>
  <c r="H3261" i="6"/>
  <c r="H3260" i="6"/>
  <c r="J3259" i="6"/>
  <c r="H3258" i="6"/>
  <c r="H3257" i="6"/>
  <c r="H3256" i="6"/>
  <c r="J3255" i="6"/>
  <c r="H3254" i="6"/>
  <c r="H3253" i="6"/>
  <c r="H3252" i="6"/>
  <c r="J3251" i="6"/>
  <c r="H3250" i="6"/>
  <c r="H3249" i="6"/>
  <c r="H3248" i="6"/>
  <c r="J3247" i="6"/>
  <c r="H3246" i="6"/>
  <c r="H3245" i="6"/>
  <c r="H3244" i="6"/>
  <c r="J3243" i="6"/>
  <c r="H3242" i="6"/>
  <c r="H3241" i="6"/>
  <c r="H3240" i="6"/>
  <c r="J3239" i="6"/>
  <c r="H3238" i="6"/>
  <c r="H3237" i="6"/>
  <c r="H3236" i="6"/>
  <c r="J3235" i="6"/>
  <c r="H3234" i="6"/>
  <c r="H3233" i="6"/>
  <c r="H3232" i="6"/>
  <c r="J3231" i="6"/>
  <c r="H3230" i="6"/>
  <c r="H3229" i="6"/>
  <c r="H3228" i="6"/>
  <c r="H3227" i="6"/>
  <c r="J3226" i="6"/>
  <c r="H3225" i="6"/>
  <c r="H3224" i="6"/>
  <c r="H3223" i="6"/>
  <c r="J3222" i="6"/>
  <c r="H3221" i="6"/>
  <c r="H3220" i="6"/>
  <c r="H3219" i="6"/>
  <c r="J3218" i="6"/>
  <c r="H3217" i="6"/>
  <c r="H3216" i="6"/>
  <c r="H3215" i="6"/>
  <c r="J3214" i="6"/>
  <c r="H3213" i="6"/>
  <c r="H3212" i="6"/>
  <c r="H3211" i="6"/>
  <c r="J3210" i="6"/>
  <c r="H3208" i="6"/>
  <c r="H3207" i="6"/>
  <c r="H3206" i="6"/>
  <c r="J3205" i="6"/>
  <c r="H3204" i="6"/>
  <c r="H3203" i="6"/>
  <c r="H3202" i="6"/>
  <c r="J3201" i="6"/>
  <c r="H3200" i="6"/>
  <c r="H3199" i="6"/>
  <c r="H3198" i="6"/>
  <c r="J3197" i="6"/>
  <c r="H3196" i="6"/>
  <c r="H3194" i="6"/>
  <c r="H3192" i="6"/>
  <c r="J3190" i="6"/>
  <c r="H3189" i="6"/>
  <c r="H3188" i="6"/>
  <c r="H3187" i="6"/>
  <c r="H3186" i="6"/>
  <c r="H3185" i="6"/>
  <c r="J3183" i="6"/>
  <c r="H3182" i="6"/>
  <c r="H3181" i="6"/>
  <c r="H3180" i="6"/>
  <c r="J3179" i="6"/>
  <c r="H3178" i="6"/>
  <c r="H3176" i="6"/>
  <c r="H3174" i="6"/>
  <c r="J3172" i="6"/>
  <c r="J3003" i="6"/>
  <c r="H3003" i="6"/>
  <c r="H2945" i="6"/>
  <c r="D2936" i="6"/>
  <c r="I1994" i="8" l="1"/>
  <c r="I1215" i="8"/>
  <c r="I1665" i="8"/>
  <c r="I1975" i="8"/>
  <c r="I1521" i="8"/>
  <c r="I1529" i="8"/>
  <c r="I1550" i="8"/>
  <c r="I1799" i="8"/>
  <c r="I1820" i="8"/>
  <c r="I1860" i="8"/>
  <c r="I2015" i="8"/>
  <c r="I455" i="8"/>
  <c r="I1684" i="8"/>
  <c r="I1946" i="8"/>
  <c r="I1823" i="8"/>
  <c r="I1867" i="8"/>
  <c r="I1513" i="8"/>
  <c r="I1676" i="8"/>
  <c r="I1702" i="8"/>
  <c r="I1857" i="8"/>
  <c r="I2022" i="8"/>
  <c r="I1510" i="8"/>
  <c r="I1807" i="8"/>
  <c r="I1839" i="8"/>
  <c r="I1978" i="8"/>
  <c r="I1652" i="8"/>
  <c r="I2012" i="8"/>
  <c r="I899" i="8"/>
  <c r="I1712" i="8"/>
  <c r="I1355" i="8"/>
  <c r="I1547" i="8"/>
  <c r="I1831" i="8"/>
  <c r="I1986" i="8"/>
  <c r="I1370" i="8"/>
  <c r="I1791" i="8"/>
  <c r="I1962" i="8"/>
  <c r="I1954" i="8"/>
  <c r="I1705" i="8"/>
  <c r="I1668" i="8"/>
  <c r="I1644" i="8"/>
  <c r="I1636" i="8"/>
  <c r="I1557" i="8"/>
  <c r="I1326" i="8"/>
  <c r="I1342" i="8"/>
  <c r="I1388" i="8"/>
  <c r="I1497" i="8"/>
  <c r="I1200" i="8"/>
  <c r="I1334" i="8"/>
  <c r="I1489" i="8"/>
  <c r="I1398" i="8"/>
  <c r="I1481" i="8"/>
  <c r="I1391" i="8"/>
  <c r="I869" i="8"/>
  <c r="D1018" i="8"/>
  <c r="H1018" i="8" s="1"/>
  <c r="I1075" i="8"/>
  <c r="I906" i="8"/>
  <c r="I1243" i="8"/>
  <c r="I1187" i="8"/>
  <c r="I1233" i="8"/>
  <c r="I1055" i="8"/>
  <c r="I934" i="8"/>
  <c r="I924" i="8"/>
  <c r="I1031" i="8"/>
  <c r="I1179" i="8"/>
  <c r="I927" i="8"/>
  <c r="I1042" i="8"/>
  <c r="I1066" i="8"/>
  <c r="I1085" i="8"/>
  <c r="I1236" i="8"/>
  <c r="I877" i="8"/>
  <c r="I1171" i="8"/>
  <c r="I1209" i="8"/>
  <c r="I1078" i="8"/>
  <c r="I1023" i="8"/>
  <c r="D1020" i="8"/>
  <c r="H1020" i="8" s="1"/>
  <c r="H1017" i="8"/>
  <c r="I892" i="8"/>
  <c r="I861" i="8"/>
  <c r="I778" i="8"/>
  <c r="I618" i="8"/>
  <c r="I771" i="8"/>
  <c r="I581" i="8"/>
  <c r="I603" i="8"/>
  <c r="I768" i="8"/>
  <c r="I403" i="8"/>
  <c r="I594" i="8"/>
  <c r="I614" i="8"/>
  <c r="I248" i="8"/>
  <c r="I750" i="8"/>
  <c r="I737" i="8"/>
  <c r="I722" i="8"/>
  <c r="I714" i="8"/>
  <c r="I706" i="8"/>
  <c r="I632" i="8"/>
  <c r="I566" i="8"/>
  <c r="I558" i="8"/>
  <c r="I119" i="8"/>
  <c r="I635" i="8"/>
  <c r="I642" i="8"/>
  <c r="I465" i="8"/>
  <c r="H555" i="8"/>
  <c r="H552" i="8"/>
  <c r="H553" i="8"/>
  <c r="I458" i="8"/>
  <c r="I289" i="8"/>
  <c r="I130" i="8"/>
  <c r="I446" i="8"/>
  <c r="H261" i="8"/>
  <c r="I260" i="8" s="1"/>
  <c r="I411" i="8"/>
  <c r="I422" i="8"/>
  <c r="I435" i="8"/>
  <c r="I469" i="8"/>
  <c r="H418" i="8"/>
  <c r="I417" i="8" s="1"/>
  <c r="D402" i="8"/>
  <c r="H402" i="8" s="1"/>
  <c r="D400" i="8"/>
  <c r="H400" i="8" s="1"/>
  <c r="H397" i="8"/>
  <c r="I278" i="8"/>
  <c r="I265" i="8"/>
  <c r="H242" i="8"/>
  <c r="D245" i="8"/>
  <c r="H245" i="8" s="1"/>
  <c r="D247" i="8"/>
  <c r="H247" i="8" s="1"/>
  <c r="I301" i="8"/>
  <c r="I306" i="8"/>
  <c r="I298" i="8"/>
  <c r="I254" i="8"/>
  <c r="I3201" i="6"/>
  <c r="I3251" i="6"/>
  <c r="I3424" i="6"/>
  <c r="I3440" i="6"/>
  <c r="I3448" i="6"/>
  <c r="I3456" i="6"/>
  <c r="I3411" i="6"/>
  <c r="I3403" i="6"/>
  <c r="I3172" i="6"/>
  <c r="I3381" i="6"/>
  <c r="I3444" i="6"/>
  <c r="I3326" i="6"/>
  <c r="I3377" i="6"/>
  <c r="I3385" i="6"/>
  <c r="I3372" i="6"/>
  <c r="I3226" i="6"/>
  <c r="I3243" i="6"/>
  <c r="I3473" i="6"/>
  <c r="I3239" i="6"/>
  <c r="I3351" i="6"/>
  <c r="I3398" i="6"/>
  <c r="I3179" i="6"/>
  <c r="I3183" i="6"/>
  <c r="I3291" i="6"/>
  <c r="I3358" i="6"/>
  <c r="I3205" i="6"/>
  <c r="I3287" i="6"/>
  <c r="I3428" i="6"/>
  <c r="I3436" i="6"/>
  <c r="I3255" i="6"/>
  <c r="I3263" i="6"/>
  <c r="I3283" i="6"/>
  <c r="I3307" i="6"/>
  <c r="I3415" i="6"/>
  <c r="I3460" i="6"/>
  <c r="I3469" i="6"/>
  <c r="I3210" i="6"/>
  <c r="I3218" i="6"/>
  <c r="I3389" i="6"/>
  <c r="I3197" i="6"/>
  <c r="I3259" i="6"/>
  <c r="I3279" i="6"/>
  <c r="I3432" i="6"/>
  <c r="I3235" i="6"/>
  <c r="I3367" i="6"/>
  <c r="I3465" i="6"/>
  <c r="I3214" i="6"/>
  <c r="I3271" i="6"/>
  <c r="I3344" i="6"/>
  <c r="I3362" i="6"/>
  <c r="I3419" i="6"/>
  <c r="I3407" i="6"/>
  <c r="I3452" i="6"/>
  <c r="I3190" i="6"/>
  <c r="I3222" i="6"/>
  <c r="I3231" i="6"/>
  <c r="I3247" i="6"/>
  <c r="I3275" i="6"/>
  <c r="I3321" i="6"/>
  <c r="I3337" i="6"/>
  <c r="I3394" i="6"/>
  <c r="I3301" i="6"/>
  <c r="I3296" i="6"/>
  <c r="H3124" i="6"/>
  <c r="I3123" i="6" s="1"/>
  <c r="J3123" i="6"/>
  <c r="H3122" i="6"/>
  <c r="I3121" i="6" s="1"/>
  <c r="J3121" i="6"/>
  <c r="H3119" i="6"/>
  <c r="I3118" i="6" s="1"/>
  <c r="J3118" i="6"/>
  <c r="H3117" i="6"/>
  <c r="I3116" i="6" s="1"/>
  <c r="J3116" i="6"/>
  <c r="H3110" i="6"/>
  <c r="H3109" i="6"/>
  <c r="H3108" i="6"/>
  <c r="J3107" i="6"/>
  <c r="H3106" i="6"/>
  <c r="H3105" i="6"/>
  <c r="H3104" i="6"/>
  <c r="J3103" i="6"/>
  <c r="H3102" i="6"/>
  <c r="H3101" i="6"/>
  <c r="H3100" i="6"/>
  <c r="J3099" i="6"/>
  <c r="H3097" i="6"/>
  <c r="H3096" i="6"/>
  <c r="H3095" i="6"/>
  <c r="J3094" i="6"/>
  <c r="H3093" i="6"/>
  <c r="H3092" i="6"/>
  <c r="H3091" i="6"/>
  <c r="J3090" i="6"/>
  <c r="H3089" i="6"/>
  <c r="H3088" i="6"/>
  <c r="H3087" i="6"/>
  <c r="J3086" i="6"/>
  <c r="H3085" i="6"/>
  <c r="H3084" i="6"/>
  <c r="H3083" i="6"/>
  <c r="J3082" i="6"/>
  <c r="H3081" i="6"/>
  <c r="H3080" i="6"/>
  <c r="H3079" i="6"/>
  <c r="J3078" i="6"/>
  <c r="H3077" i="6"/>
  <c r="H3076" i="6"/>
  <c r="H3075" i="6"/>
  <c r="J3074" i="6"/>
  <c r="H3073" i="6"/>
  <c r="H3072" i="6"/>
  <c r="H3071" i="6"/>
  <c r="J3070" i="6"/>
  <c r="H3069" i="6"/>
  <c r="H3068" i="6"/>
  <c r="H3067" i="6"/>
  <c r="J3066" i="6"/>
  <c r="H3065" i="6"/>
  <c r="H3064" i="6"/>
  <c r="H3063" i="6"/>
  <c r="J3062" i="6"/>
  <c r="H3061" i="6"/>
  <c r="H3060" i="6"/>
  <c r="H3059" i="6"/>
  <c r="J3058" i="6"/>
  <c r="H3057" i="6"/>
  <c r="H3056" i="6"/>
  <c r="H3055" i="6"/>
  <c r="H3054" i="6"/>
  <c r="J3053" i="6"/>
  <c r="H3052" i="6"/>
  <c r="H3051" i="6"/>
  <c r="H3050" i="6"/>
  <c r="J3049" i="6"/>
  <c r="H3048" i="6"/>
  <c r="H3047" i="6"/>
  <c r="H3046" i="6"/>
  <c r="J3045" i="6"/>
  <c r="H3044" i="6"/>
  <c r="H3043" i="6"/>
  <c r="H3042" i="6"/>
  <c r="J3041" i="6"/>
  <c r="H3040" i="6"/>
  <c r="H3039" i="6"/>
  <c r="H3038" i="6"/>
  <c r="J3037" i="6"/>
  <c r="H3036" i="6"/>
  <c r="H3035" i="6"/>
  <c r="H3034" i="6"/>
  <c r="H3033" i="6"/>
  <c r="J3032" i="6"/>
  <c r="H3031" i="6"/>
  <c r="H3030" i="6"/>
  <c r="H3029" i="6"/>
  <c r="J3028" i="6"/>
  <c r="H3027" i="6"/>
  <c r="H3026" i="6"/>
  <c r="H3025" i="6"/>
  <c r="H3024" i="6"/>
  <c r="J3023" i="6"/>
  <c r="H3022" i="6"/>
  <c r="H3021" i="6"/>
  <c r="H3020" i="6"/>
  <c r="J3019" i="6"/>
  <c r="H3018" i="6"/>
  <c r="H3017" i="6"/>
  <c r="H3016" i="6"/>
  <c r="J3015" i="6"/>
  <c r="H3014" i="6"/>
  <c r="H3013" i="6"/>
  <c r="H3012" i="6"/>
  <c r="J3011" i="6"/>
  <c r="J3009" i="6"/>
  <c r="H3009" i="6"/>
  <c r="J3008" i="6"/>
  <c r="H3008" i="6"/>
  <c r="J3007" i="6"/>
  <c r="J3006" i="6" s="1"/>
  <c r="H3007" i="6"/>
  <c r="J3005" i="6"/>
  <c r="H3005" i="6"/>
  <c r="J3004" i="6"/>
  <c r="H3004" i="6"/>
  <c r="J3002" i="6"/>
  <c r="J3001" i="6" s="1"/>
  <c r="H3002" i="6"/>
  <c r="J2999" i="6"/>
  <c r="H2999" i="6"/>
  <c r="J2998" i="6"/>
  <c r="H2998" i="6"/>
  <c r="J2997" i="6"/>
  <c r="J2996" i="6" s="1"/>
  <c r="H2997" i="6"/>
  <c r="J2995" i="6"/>
  <c r="H2995" i="6"/>
  <c r="J2994" i="6"/>
  <c r="H2994" i="6"/>
  <c r="J2993" i="6"/>
  <c r="J2992" i="6" s="1"/>
  <c r="H2993" i="6"/>
  <c r="J2991" i="6"/>
  <c r="H2991" i="6"/>
  <c r="J2989" i="6"/>
  <c r="H2989" i="6"/>
  <c r="J2987" i="6"/>
  <c r="H2987" i="6"/>
  <c r="J2986" i="6"/>
  <c r="J2985" i="6" s="1"/>
  <c r="J2984" i="6"/>
  <c r="H2984" i="6"/>
  <c r="J2983" i="6"/>
  <c r="H2983" i="6"/>
  <c r="J2982" i="6"/>
  <c r="H2982" i="6"/>
  <c r="J2981" i="6"/>
  <c r="H2981" i="6"/>
  <c r="J2980" i="6"/>
  <c r="J2978" i="6" s="1"/>
  <c r="J2977" i="6"/>
  <c r="H2977" i="6"/>
  <c r="J2976" i="6"/>
  <c r="H2976" i="6"/>
  <c r="J2975" i="6"/>
  <c r="H2975" i="6"/>
  <c r="J2974" i="6"/>
  <c r="H2974" i="6"/>
  <c r="J2973" i="6"/>
  <c r="J2971" i="6" s="1"/>
  <c r="H2973" i="6"/>
  <c r="J2970" i="6"/>
  <c r="H2970" i="6"/>
  <c r="J2969" i="6"/>
  <c r="H2969" i="6"/>
  <c r="J2968" i="6"/>
  <c r="J2967" i="6"/>
  <c r="H2967" i="6"/>
  <c r="J2966" i="6"/>
  <c r="J2965" i="6"/>
  <c r="J2964" i="6"/>
  <c r="H2964" i="6"/>
  <c r="J2963" i="6"/>
  <c r="J2960" i="6" s="1"/>
  <c r="H2963" i="6"/>
  <c r="J2962" i="6"/>
  <c r="H2962" i="6"/>
  <c r="H2958" i="6"/>
  <c r="H2957" i="6"/>
  <c r="H2956" i="6"/>
  <c r="J2955" i="6"/>
  <c r="H2954" i="6"/>
  <c r="H2953" i="6"/>
  <c r="H2952" i="6"/>
  <c r="H2951" i="6"/>
  <c r="H2949" i="6"/>
  <c r="H2948" i="6"/>
  <c r="H2947" i="6"/>
  <c r="H2944" i="6"/>
  <c r="H2943" i="6"/>
  <c r="J2941" i="6"/>
  <c r="D2938" i="6"/>
  <c r="H2938" i="6" s="1"/>
  <c r="D2937" i="6"/>
  <c r="H2937" i="6" s="1"/>
  <c r="H2936" i="6"/>
  <c r="J2935" i="6"/>
  <c r="D2933" i="6"/>
  <c r="H2933" i="6" s="1"/>
  <c r="D2932" i="6"/>
  <c r="H2932" i="6" s="1"/>
  <c r="D2931" i="6"/>
  <c r="H2931" i="6" s="1"/>
  <c r="J2930" i="6"/>
  <c r="H2928" i="6"/>
  <c r="H2927" i="6"/>
  <c r="H2926" i="6"/>
  <c r="J2925" i="6"/>
  <c r="H2924" i="6"/>
  <c r="H2923" i="6"/>
  <c r="H2922" i="6"/>
  <c r="J2921" i="6"/>
  <c r="H2920" i="6"/>
  <c r="H2919" i="6"/>
  <c r="H2918" i="6"/>
  <c r="J2917" i="6"/>
  <c r="H2916" i="6"/>
  <c r="H2915" i="6"/>
  <c r="H2914" i="6"/>
  <c r="J2913" i="6"/>
  <c r="H2912" i="6"/>
  <c r="H2911" i="6"/>
  <c r="H2910" i="6"/>
  <c r="J2909" i="6"/>
  <c r="H2908" i="6"/>
  <c r="H2907" i="6"/>
  <c r="H2906" i="6"/>
  <c r="J2905" i="6"/>
  <c r="H2900" i="6"/>
  <c r="H2899" i="6"/>
  <c r="H2898" i="6"/>
  <c r="J2897" i="6"/>
  <c r="H2896" i="6"/>
  <c r="H2895" i="6"/>
  <c r="H2894" i="6"/>
  <c r="J2893" i="6"/>
  <c r="H2892" i="6"/>
  <c r="H2891" i="6"/>
  <c r="H2890" i="6"/>
  <c r="J2889" i="6"/>
  <c r="H2888" i="6"/>
  <c r="H2887" i="6"/>
  <c r="H2886" i="6"/>
  <c r="J2885" i="6"/>
  <c r="H2884" i="6"/>
  <c r="H2883" i="6"/>
  <c r="H2882" i="6"/>
  <c r="J2881" i="6"/>
  <c r="H2880" i="6"/>
  <c r="H2879" i="6"/>
  <c r="H2878" i="6"/>
  <c r="J2877" i="6"/>
  <c r="H2876" i="6"/>
  <c r="H2875" i="6"/>
  <c r="H2874" i="6"/>
  <c r="J2873" i="6"/>
  <c r="H2872" i="6"/>
  <c r="H2871" i="6"/>
  <c r="H2870" i="6"/>
  <c r="J2869" i="6"/>
  <c r="H2868" i="6"/>
  <c r="H2867" i="6"/>
  <c r="H2866" i="6"/>
  <c r="J2865" i="6"/>
  <c r="H2864" i="6"/>
  <c r="H2863" i="6"/>
  <c r="H2862" i="6"/>
  <c r="H2861" i="6"/>
  <c r="J2860" i="6"/>
  <c r="H2859" i="6"/>
  <c r="H2858" i="6"/>
  <c r="H2857" i="6"/>
  <c r="J2856" i="6"/>
  <c r="H2855" i="6"/>
  <c r="H2854" i="6"/>
  <c r="H2853" i="6"/>
  <c r="J2852" i="6"/>
  <c r="H2851" i="6"/>
  <c r="H2850" i="6"/>
  <c r="H2849" i="6"/>
  <c r="J2848" i="6"/>
  <c r="H2847" i="6"/>
  <c r="H2846" i="6"/>
  <c r="H2845" i="6"/>
  <c r="J2844" i="6"/>
  <c r="H2842" i="6"/>
  <c r="H2841" i="6"/>
  <c r="H2840" i="6"/>
  <c r="J2839" i="6"/>
  <c r="H2838" i="6"/>
  <c r="H2837" i="6"/>
  <c r="H2836" i="6"/>
  <c r="J2835" i="6"/>
  <c r="H2834" i="6"/>
  <c r="H2833" i="6"/>
  <c r="H2832" i="6"/>
  <c r="J2831" i="6"/>
  <c r="H2830" i="6"/>
  <c r="H2828" i="6"/>
  <c r="H2826" i="6"/>
  <c r="J2824" i="6"/>
  <c r="H2823" i="6"/>
  <c r="H2822" i="6"/>
  <c r="H2821" i="6"/>
  <c r="H2820" i="6"/>
  <c r="H2819" i="6"/>
  <c r="J2817" i="6"/>
  <c r="H2816" i="6"/>
  <c r="H2815" i="6"/>
  <c r="H2814" i="6"/>
  <c r="J2813" i="6"/>
  <c r="H2812" i="6"/>
  <c r="H2810" i="6"/>
  <c r="H2808" i="6"/>
  <c r="J2806" i="6"/>
  <c r="J2622" i="6"/>
  <c r="H2622" i="6"/>
  <c r="E2621" i="6"/>
  <c r="H2621" i="6" s="1"/>
  <c r="E2616" i="6"/>
  <c r="J2616" i="6" s="1"/>
  <c r="J2614" i="6" s="1"/>
  <c r="H2606" i="6"/>
  <c r="J2606" i="6"/>
  <c r="E2600" i="6"/>
  <c r="J2600" i="6" s="1"/>
  <c r="D2572" i="6"/>
  <c r="D2571" i="6"/>
  <c r="H2571" i="6" s="1"/>
  <c r="D2570" i="6"/>
  <c r="D2567" i="6"/>
  <c r="H2567" i="6" s="1"/>
  <c r="D2566" i="6"/>
  <c r="H2566" i="6" s="1"/>
  <c r="D2565" i="6"/>
  <c r="H2565" i="6" s="1"/>
  <c r="H2763" i="6"/>
  <c r="I2762" i="6" s="1"/>
  <c r="J2762" i="6"/>
  <c r="H2761" i="6"/>
  <c r="I2760" i="6" s="1"/>
  <c r="J2760" i="6"/>
  <c r="H2758" i="6"/>
  <c r="I2757" i="6" s="1"/>
  <c r="J2757" i="6"/>
  <c r="H2756" i="6"/>
  <c r="I2755" i="6" s="1"/>
  <c r="J2755" i="6"/>
  <c r="H2749" i="6"/>
  <c r="H2748" i="6"/>
  <c r="H2747" i="6"/>
  <c r="J2746" i="6"/>
  <c r="H2745" i="6"/>
  <c r="H2744" i="6"/>
  <c r="H2743" i="6"/>
  <c r="J2742" i="6"/>
  <c r="H2741" i="6"/>
  <c r="H2740" i="6"/>
  <c r="H2739" i="6"/>
  <c r="J2738" i="6"/>
  <c r="H2736" i="6"/>
  <c r="H2735" i="6"/>
  <c r="H2734" i="6"/>
  <c r="J2733" i="6"/>
  <c r="H2732" i="6"/>
  <c r="H2731" i="6"/>
  <c r="H2730" i="6"/>
  <c r="J2729" i="6"/>
  <c r="H2728" i="6"/>
  <c r="H2727" i="6"/>
  <c r="H2726" i="6"/>
  <c r="J2725" i="6"/>
  <c r="H2724" i="6"/>
  <c r="H2723" i="6"/>
  <c r="H2722" i="6"/>
  <c r="J2721" i="6"/>
  <c r="H2720" i="6"/>
  <c r="H2719" i="6"/>
  <c r="H2718" i="6"/>
  <c r="J2717" i="6"/>
  <c r="H2716" i="6"/>
  <c r="H2715" i="6"/>
  <c r="H2714" i="6"/>
  <c r="J2713" i="6"/>
  <c r="H2712" i="6"/>
  <c r="H2711" i="6"/>
  <c r="H2710" i="6"/>
  <c r="J2709" i="6"/>
  <c r="H2708" i="6"/>
  <c r="H2707" i="6"/>
  <c r="H2706" i="6"/>
  <c r="J2705" i="6"/>
  <c r="H2704" i="6"/>
  <c r="H2703" i="6"/>
  <c r="H2702" i="6"/>
  <c r="J2701" i="6"/>
  <c r="H2700" i="6"/>
  <c r="H2699" i="6"/>
  <c r="H2698" i="6"/>
  <c r="J2697" i="6"/>
  <c r="H2696" i="6"/>
  <c r="H2695" i="6"/>
  <c r="H2694" i="6"/>
  <c r="H2693" i="6"/>
  <c r="J2692" i="6"/>
  <c r="H2691" i="6"/>
  <c r="H2690" i="6"/>
  <c r="H2689" i="6"/>
  <c r="J2688" i="6"/>
  <c r="H2687" i="6"/>
  <c r="H2686" i="6"/>
  <c r="H2685" i="6"/>
  <c r="J2684" i="6"/>
  <c r="H2683" i="6"/>
  <c r="H2682" i="6"/>
  <c r="H2681" i="6"/>
  <c r="J2680" i="6"/>
  <c r="H2679" i="6"/>
  <c r="H2678" i="6"/>
  <c r="H2677" i="6"/>
  <c r="J2676" i="6"/>
  <c r="H2675" i="6"/>
  <c r="H2674" i="6"/>
  <c r="H2673" i="6"/>
  <c r="H2672" i="6"/>
  <c r="J2671" i="6"/>
  <c r="H2670" i="6"/>
  <c r="H2669" i="6"/>
  <c r="H2668" i="6"/>
  <c r="J2667" i="6"/>
  <c r="H2666" i="6"/>
  <c r="H2665" i="6"/>
  <c r="H2664" i="6"/>
  <c r="H2663" i="6"/>
  <c r="J2662" i="6"/>
  <c r="H2661" i="6"/>
  <c r="H2660" i="6"/>
  <c r="H2659" i="6"/>
  <c r="J2658" i="6"/>
  <c r="H2657" i="6"/>
  <c r="H2656" i="6"/>
  <c r="H2655" i="6"/>
  <c r="J2654" i="6"/>
  <c r="H2653" i="6"/>
  <c r="H2652" i="6"/>
  <c r="H2651" i="6"/>
  <c r="J2650" i="6"/>
  <c r="J2648" i="6"/>
  <c r="H2648" i="6"/>
  <c r="J2647" i="6"/>
  <c r="H2647" i="6"/>
  <c r="J2646" i="6"/>
  <c r="H2646" i="6"/>
  <c r="J2645" i="6"/>
  <c r="H2645" i="6"/>
  <c r="J2644" i="6"/>
  <c r="J2643" i="6" s="1"/>
  <c r="H2644" i="6"/>
  <c r="J2642" i="6"/>
  <c r="H2642" i="6"/>
  <c r="J2641" i="6"/>
  <c r="H2641" i="6"/>
  <c r="J2640" i="6"/>
  <c r="J2639" i="6" s="1"/>
  <c r="H2640" i="6"/>
  <c r="J2637" i="6"/>
  <c r="H2637" i="6"/>
  <c r="J2636" i="6"/>
  <c r="H2636" i="6"/>
  <c r="J2635" i="6"/>
  <c r="J2634" i="6" s="1"/>
  <c r="H2635" i="6"/>
  <c r="J2633" i="6"/>
  <c r="H2633" i="6"/>
  <c r="J2632" i="6"/>
  <c r="H2632" i="6"/>
  <c r="J2631" i="6"/>
  <c r="J2630" i="6" s="1"/>
  <c r="H2631" i="6"/>
  <c r="J2629" i="6"/>
  <c r="H2629" i="6"/>
  <c r="J2627" i="6"/>
  <c r="H2627" i="6"/>
  <c r="J2625" i="6"/>
  <c r="H2625" i="6"/>
  <c r="J2624" i="6"/>
  <c r="J2623" i="6" s="1"/>
  <c r="J2620" i="6"/>
  <c r="H2620" i="6"/>
  <c r="J2619" i="6"/>
  <c r="H2619" i="6"/>
  <c r="J2618" i="6"/>
  <c r="H2618" i="6"/>
  <c r="J2617" i="6"/>
  <c r="H2617" i="6"/>
  <c r="J2613" i="6"/>
  <c r="H2613" i="6"/>
  <c r="J2612" i="6"/>
  <c r="H2612" i="6"/>
  <c r="J2611" i="6"/>
  <c r="H2611" i="6"/>
  <c r="J2610" i="6"/>
  <c r="H2610" i="6"/>
  <c r="J2609" i="6"/>
  <c r="J2607" i="6" s="1"/>
  <c r="H2609" i="6"/>
  <c r="J2605" i="6"/>
  <c r="H2605" i="6"/>
  <c r="J2604" i="6"/>
  <c r="H2604" i="6"/>
  <c r="J2603" i="6"/>
  <c r="H2603" i="6"/>
  <c r="J2602" i="6"/>
  <c r="J2601" i="6"/>
  <c r="H2601" i="6"/>
  <c r="J2599" i="6"/>
  <c r="J2598" i="6"/>
  <c r="H2598" i="6"/>
  <c r="J2597" i="6"/>
  <c r="J2594" i="6" s="1"/>
  <c r="H2597" i="6"/>
  <c r="J2596" i="6"/>
  <c r="H2596" i="6"/>
  <c r="H2592" i="6"/>
  <c r="H2591" i="6"/>
  <c r="H2590" i="6"/>
  <c r="J2589" i="6"/>
  <c r="H2588" i="6"/>
  <c r="H2587" i="6"/>
  <c r="H2586" i="6"/>
  <c r="H2585" i="6"/>
  <c r="H2583" i="6"/>
  <c r="H2582" i="6"/>
  <c r="H2581" i="6"/>
  <c r="H2579" i="6"/>
  <c r="H2578" i="6"/>
  <c r="H2577" i="6"/>
  <c r="J2575" i="6"/>
  <c r="H2572" i="6"/>
  <c r="J2569" i="6"/>
  <c r="J2564" i="6"/>
  <c r="H2562" i="6"/>
  <c r="H2561" i="6"/>
  <c r="H2560" i="6"/>
  <c r="J2559" i="6"/>
  <c r="H2558" i="6"/>
  <c r="H2557" i="6"/>
  <c r="H2556" i="6"/>
  <c r="J2555" i="6"/>
  <c r="H2554" i="6"/>
  <c r="H2553" i="6"/>
  <c r="H2552" i="6"/>
  <c r="J2551" i="6"/>
  <c r="H2550" i="6"/>
  <c r="H2549" i="6"/>
  <c r="H2548" i="6"/>
  <c r="J2547" i="6"/>
  <c r="H2546" i="6"/>
  <c r="H2545" i="6"/>
  <c r="H2544" i="6"/>
  <c r="J2543" i="6"/>
  <c r="H2542" i="6"/>
  <c r="H2541" i="6"/>
  <c r="H2540" i="6"/>
  <c r="J2539" i="6"/>
  <c r="H2534" i="6"/>
  <c r="H2533" i="6"/>
  <c r="H2532" i="6"/>
  <c r="J2531" i="6"/>
  <c r="H2530" i="6"/>
  <c r="H2529" i="6"/>
  <c r="H2528" i="6"/>
  <c r="J2527" i="6"/>
  <c r="H2526" i="6"/>
  <c r="H2525" i="6"/>
  <c r="H2524" i="6"/>
  <c r="J2523" i="6"/>
  <c r="H2522" i="6"/>
  <c r="H2521" i="6"/>
  <c r="H2520" i="6"/>
  <c r="J2519" i="6"/>
  <c r="H2518" i="6"/>
  <c r="H2517" i="6"/>
  <c r="H2516" i="6"/>
  <c r="J2515" i="6"/>
  <c r="H2514" i="6"/>
  <c r="H2513" i="6"/>
  <c r="H2512" i="6"/>
  <c r="J2511" i="6"/>
  <c r="H2510" i="6"/>
  <c r="H2509" i="6"/>
  <c r="H2508" i="6"/>
  <c r="J2507" i="6"/>
  <c r="H2506" i="6"/>
  <c r="H2505" i="6"/>
  <c r="H2504" i="6"/>
  <c r="J2503" i="6"/>
  <c r="H2502" i="6"/>
  <c r="H2501" i="6"/>
  <c r="H2500" i="6"/>
  <c r="J2499" i="6"/>
  <c r="H2498" i="6"/>
  <c r="H2497" i="6"/>
  <c r="H2496" i="6"/>
  <c r="H2495" i="6"/>
  <c r="J2494" i="6"/>
  <c r="H2493" i="6"/>
  <c r="H2492" i="6"/>
  <c r="H2491" i="6"/>
  <c r="J2490" i="6"/>
  <c r="H2489" i="6"/>
  <c r="H2488" i="6"/>
  <c r="H2487" i="6"/>
  <c r="J2486" i="6"/>
  <c r="H2485" i="6"/>
  <c r="H2484" i="6"/>
  <c r="H2483" i="6"/>
  <c r="J2482" i="6"/>
  <c r="H2481" i="6"/>
  <c r="H2480" i="6"/>
  <c r="H2479" i="6"/>
  <c r="J2478" i="6"/>
  <c r="H2476" i="6"/>
  <c r="H2475" i="6"/>
  <c r="H2474" i="6"/>
  <c r="J2473" i="6"/>
  <c r="H2472" i="6"/>
  <c r="H2471" i="6"/>
  <c r="H2470" i="6"/>
  <c r="J2469" i="6"/>
  <c r="H2468" i="6"/>
  <c r="H2467" i="6"/>
  <c r="H2466" i="6"/>
  <c r="J2465" i="6"/>
  <c r="H2464" i="6"/>
  <c r="H2462" i="6"/>
  <c r="H2460" i="6"/>
  <c r="J2458" i="6"/>
  <c r="H2457" i="6"/>
  <c r="H2456" i="6"/>
  <c r="H2455" i="6"/>
  <c r="H2454" i="6"/>
  <c r="H2453" i="6"/>
  <c r="J2451" i="6"/>
  <c r="H2450" i="6"/>
  <c r="H2449" i="6"/>
  <c r="H2448" i="6"/>
  <c r="J2447" i="6"/>
  <c r="H2446" i="6"/>
  <c r="H2444" i="6"/>
  <c r="H2442" i="6"/>
  <c r="J2440" i="6"/>
  <c r="H2215" i="6"/>
  <c r="D2199" i="6"/>
  <c r="H2199" i="6" s="1"/>
  <c r="H2400" i="6"/>
  <c r="I2399" i="6" s="1"/>
  <c r="J2399" i="6"/>
  <c r="H2398" i="6"/>
  <c r="I2397" i="6" s="1"/>
  <c r="J2397" i="6"/>
  <c r="H2395" i="6"/>
  <c r="I2394" i="6" s="1"/>
  <c r="J2394" i="6"/>
  <c r="H2393" i="6"/>
  <c r="I2392" i="6" s="1"/>
  <c r="J2392" i="6"/>
  <c r="H2386" i="6"/>
  <c r="H2385" i="6"/>
  <c r="H2384" i="6"/>
  <c r="J2383" i="6"/>
  <c r="H2382" i="6"/>
  <c r="H2381" i="6"/>
  <c r="H2380" i="6"/>
  <c r="J2379" i="6"/>
  <c r="H2378" i="6"/>
  <c r="H2377" i="6"/>
  <c r="H2376" i="6"/>
  <c r="J2375" i="6"/>
  <c r="H2373" i="6"/>
  <c r="H2372" i="6"/>
  <c r="H2371" i="6"/>
  <c r="J2370" i="6"/>
  <c r="H2369" i="6"/>
  <c r="H2368" i="6"/>
  <c r="H2367" i="6"/>
  <c r="J2366" i="6"/>
  <c r="H2365" i="6"/>
  <c r="H2364" i="6"/>
  <c r="H2363" i="6"/>
  <c r="J2362" i="6"/>
  <c r="H2361" i="6"/>
  <c r="H2360" i="6"/>
  <c r="H2359" i="6"/>
  <c r="J2358" i="6"/>
  <c r="H2357" i="6"/>
  <c r="H2356" i="6"/>
  <c r="H2355" i="6"/>
  <c r="J2354" i="6"/>
  <c r="H2353" i="6"/>
  <c r="H2352" i="6"/>
  <c r="H2351" i="6"/>
  <c r="J2350" i="6"/>
  <c r="H2349" i="6"/>
  <c r="H2348" i="6"/>
  <c r="H2347" i="6"/>
  <c r="J2346" i="6"/>
  <c r="H2345" i="6"/>
  <c r="H2344" i="6"/>
  <c r="H2343" i="6"/>
  <c r="J2342" i="6"/>
  <c r="H2341" i="6"/>
  <c r="H2340" i="6"/>
  <c r="H2339" i="6"/>
  <c r="J2338" i="6"/>
  <c r="H2337" i="6"/>
  <c r="H2336" i="6"/>
  <c r="H2335" i="6"/>
  <c r="J2334" i="6"/>
  <c r="H2333" i="6"/>
  <c r="H2332" i="6"/>
  <c r="H2331" i="6"/>
  <c r="H2330" i="6"/>
  <c r="J2329" i="6"/>
  <c r="H2328" i="6"/>
  <c r="H2327" i="6"/>
  <c r="H2326" i="6"/>
  <c r="J2325" i="6"/>
  <c r="H2324" i="6"/>
  <c r="H2323" i="6"/>
  <c r="H2322" i="6"/>
  <c r="J2321" i="6"/>
  <c r="H2320" i="6"/>
  <c r="H2319" i="6"/>
  <c r="H2318" i="6"/>
  <c r="J2317" i="6"/>
  <c r="H2316" i="6"/>
  <c r="H2315" i="6"/>
  <c r="H2314" i="6"/>
  <c r="J2313" i="6"/>
  <c r="H2312" i="6"/>
  <c r="H2311" i="6"/>
  <c r="H2310" i="6"/>
  <c r="H2309" i="6"/>
  <c r="J2308" i="6"/>
  <c r="H2307" i="6"/>
  <c r="H2306" i="6"/>
  <c r="H2305" i="6"/>
  <c r="J2304" i="6"/>
  <c r="H2303" i="6"/>
  <c r="H2302" i="6"/>
  <c r="H2301" i="6"/>
  <c r="H2300" i="6"/>
  <c r="J2299" i="6"/>
  <c r="H2298" i="6"/>
  <c r="H2297" i="6"/>
  <c r="H2296" i="6"/>
  <c r="J2295" i="6"/>
  <c r="H2294" i="6"/>
  <c r="H2293" i="6"/>
  <c r="H2292" i="6"/>
  <c r="J2291" i="6"/>
  <c r="H2290" i="6"/>
  <c r="H2289" i="6"/>
  <c r="H2288" i="6"/>
  <c r="J2287" i="6"/>
  <c r="J2285" i="6"/>
  <c r="H2285" i="6"/>
  <c r="J2284" i="6"/>
  <c r="H2284" i="6"/>
  <c r="J2283" i="6"/>
  <c r="H2283" i="6"/>
  <c r="J2282" i="6"/>
  <c r="H2282" i="6"/>
  <c r="J2281" i="6"/>
  <c r="J2280" i="6" s="1"/>
  <c r="H2281" i="6"/>
  <c r="J2279" i="6"/>
  <c r="H2279" i="6"/>
  <c r="J2278" i="6"/>
  <c r="H2278" i="6"/>
  <c r="J2277" i="6"/>
  <c r="J2276" i="6" s="1"/>
  <c r="H2277" i="6"/>
  <c r="J2274" i="6"/>
  <c r="H2274" i="6"/>
  <c r="J2273" i="6"/>
  <c r="H2273" i="6"/>
  <c r="J2272" i="6"/>
  <c r="J2271" i="6" s="1"/>
  <c r="H2272" i="6"/>
  <c r="J2270" i="6"/>
  <c r="H2270" i="6"/>
  <c r="J2269" i="6"/>
  <c r="H2269" i="6"/>
  <c r="J2268" i="6"/>
  <c r="J2267" i="6" s="1"/>
  <c r="H2268" i="6"/>
  <c r="J2266" i="6"/>
  <c r="J2264" i="6"/>
  <c r="H2264" i="6"/>
  <c r="J2262" i="6"/>
  <c r="H2262" i="6"/>
  <c r="J2261" i="6"/>
  <c r="J2260" i="6" s="1"/>
  <c r="J2259" i="6"/>
  <c r="H2259" i="6"/>
  <c r="J2258" i="6"/>
  <c r="H2258" i="6"/>
  <c r="J2257" i="6"/>
  <c r="H2257" i="6"/>
  <c r="J2256" i="6"/>
  <c r="H2256" i="6"/>
  <c r="J2255" i="6"/>
  <c r="H2255" i="6"/>
  <c r="J2254" i="6"/>
  <c r="J2252" i="6" s="1"/>
  <c r="H2254" i="6"/>
  <c r="J2251" i="6"/>
  <c r="H2251" i="6"/>
  <c r="J2250" i="6"/>
  <c r="H2250" i="6"/>
  <c r="J2249" i="6"/>
  <c r="H2249" i="6"/>
  <c r="J2248" i="6"/>
  <c r="H2248" i="6"/>
  <c r="J2247" i="6"/>
  <c r="J2245" i="6" s="1"/>
  <c r="H2247" i="6"/>
  <c r="J2244" i="6"/>
  <c r="H2244" i="6"/>
  <c r="J2243" i="6"/>
  <c r="H2243" i="6"/>
  <c r="J2242" i="6"/>
  <c r="H2242" i="6"/>
  <c r="J2241" i="6"/>
  <c r="J2240" i="6"/>
  <c r="H2240" i="6"/>
  <c r="J2239" i="6"/>
  <c r="H2239" i="6"/>
  <c r="J2238" i="6"/>
  <c r="H2238" i="6"/>
  <c r="J2237" i="6"/>
  <c r="J2236" i="6"/>
  <c r="H2236" i="6"/>
  <c r="J2235" i="6"/>
  <c r="H2235" i="6"/>
  <c r="J2234" i="6"/>
  <c r="J2231" i="6" s="1"/>
  <c r="H2234" i="6"/>
  <c r="J2233" i="6"/>
  <c r="H2233" i="6"/>
  <c r="H2229" i="6"/>
  <c r="H2228" i="6"/>
  <c r="H2227" i="6"/>
  <c r="J2226" i="6"/>
  <c r="H2225" i="6"/>
  <c r="H2224" i="6"/>
  <c r="H2223" i="6"/>
  <c r="H2222" i="6"/>
  <c r="H2220" i="6"/>
  <c r="H2219" i="6"/>
  <c r="H2218" i="6"/>
  <c r="H2217" i="6"/>
  <c r="H2214" i="6"/>
  <c r="H2213" i="6"/>
  <c r="H2212" i="6"/>
  <c r="H2211" i="6"/>
  <c r="J2209" i="6"/>
  <c r="H2206" i="6"/>
  <c r="H2205" i="6"/>
  <c r="J2203" i="6"/>
  <c r="H2201" i="6"/>
  <c r="H2200" i="6"/>
  <c r="J2198" i="6"/>
  <c r="H2196" i="6"/>
  <c r="H2195" i="6"/>
  <c r="H2194" i="6"/>
  <c r="J2193" i="6"/>
  <c r="H2192" i="6"/>
  <c r="H2191" i="6"/>
  <c r="H2190" i="6"/>
  <c r="J2189" i="6"/>
  <c r="H2188" i="6"/>
  <c r="H2187" i="6"/>
  <c r="H2186" i="6"/>
  <c r="J2185" i="6"/>
  <c r="H2184" i="6"/>
  <c r="H2183" i="6"/>
  <c r="H2182" i="6"/>
  <c r="J2181" i="6"/>
  <c r="H2180" i="6"/>
  <c r="H2179" i="6"/>
  <c r="H2178" i="6"/>
  <c r="J2177" i="6"/>
  <c r="H2176" i="6"/>
  <c r="H2175" i="6"/>
  <c r="H2174" i="6"/>
  <c r="J2173" i="6"/>
  <c r="H2168" i="6"/>
  <c r="H2167" i="6"/>
  <c r="H2166" i="6"/>
  <c r="J2165" i="6"/>
  <c r="H2164" i="6"/>
  <c r="H2163" i="6"/>
  <c r="H2162" i="6"/>
  <c r="J2161" i="6"/>
  <c r="H2160" i="6"/>
  <c r="H2159" i="6"/>
  <c r="H2158" i="6"/>
  <c r="J2157" i="6"/>
  <c r="H2156" i="6"/>
  <c r="H2155" i="6"/>
  <c r="H2154" i="6"/>
  <c r="J2153" i="6"/>
  <c r="H2152" i="6"/>
  <c r="H2151" i="6"/>
  <c r="H2150" i="6"/>
  <c r="J2149" i="6"/>
  <c r="H2148" i="6"/>
  <c r="H2147" i="6"/>
  <c r="H2146" i="6"/>
  <c r="J2145" i="6"/>
  <c r="H2144" i="6"/>
  <c r="H2143" i="6"/>
  <c r="H2142" i="6"/>
  <c r="J2141" i="6"/>
  <c r="H2140" i="6"/>
  <c r="H2139" i="6"/>
  <c r="H2138" i="6"/>
  <c r="J2137" i="6"/>
  <c r="H2136" i="6"/>
  <c r="H2135" i="6"/>
  <c r="H2134" i="6"/>
  <c r="J2133" i="6"/>
  <c r="H2132" i="6"/>
  <c r="H2131" i="6"/>
  <c r="H2130" i="6"/>
  <c r="H2129" i="6"/>
  <c r="J2128" i="6"/>
  <c r="H2127" i="6"/>
  <c r="H2126" i="6"/>
  <c r="H2125" i="6"/>
  <c r="J2124" i="6"/>
  <c r="H2123" i="6"/>
  <c r="H2122" i="6"/>
  <c r="H2121" i="6"/>
  <c r="J2120" i="6"/>
  <c r="H2119" i="6"/>
  <c r="H2118" i="6"/>
  <c r="H2117" i="6"/>
  <c r="J2116" i="6"/>
  <c r="H2115" i="6"/>
  <c r="H2114" i="6"/>
  <c r="H2113" i="6"/>
  <c r="J2112" i="6"/>
  <c r="H2110" i="6"/>
  <c r="H2109" i="6"/>
  <c r="H2108" i="6"/>
  <c r="J2107" i="6"/>
  <c r="H2106" i="6"/>
  <c r="H2105" i="6"/>
  <c r="H2104" i="6"/>
  <c r="J2103" i="6"/>
  <c r="H2102" i="6"/>
  <c r="H2101" i="6"/>
  <c r="H2100" i="6"/>
  <c r="J2099" i="6"/>
  <c r="H2098" i="6"/>
  <c r="H2096" i="6"/>
  <c r="H2094" i="6"/>
  <c r="J2092" i="6"/>
  <c r="H2091" i="6"/>
  <c r="H2090" i="6"/>
  <c r="H2089" i="6"/>
  <c r="H2088" i="6"/>
  <c r="H2087" i="6"/>
  <c r="J2085" i="6"/>
  <c r="H2084" i="6"/>
  <c r="H2083" i="6"/>
  <c r="H2082" i="6"/>
  <c r="J2081" i="6"/>
  <c r="H2080" i="6"/>
  <c r="H2078" i="6"/>
  <c r="H2076" i="6"/>
  <c r="J2074" i="6"/>
  <c r="H2033" i="6"/>
  <c r="I2032" i="6" s="1"/>
  <c r="J2032" i="6"/>
  <c r="H2031" i="6"/>
  <c r="I2030" i="6" s="1"/>
  <c r="J2030" i="6"/>
  <c r="H2028" i="6"/>
  <c r="I2027" i="6" s="1"/>
  <c r="J2027" i="6"/>
  <c r="H2026" i="6"/>
  <c r="I2025" i="6" s="1"/>
  <c r="J2025" i="6"/>
  <c r="H2019" i="6"/>
  <c r="H2018" i="6"/>
  <c r="H2017" i="6"/>
  <c r="J2016" i="6"/>
  <c r="H2015" i="6"/>
  <c r="H2014" i="6"/>
  <c r="H2013" i="6"/>
  <c r="J2012" i="6"/>
  <c r="H2011" i="6"/>
  <c r="H2010" i="6"/>
  <c r="H2009" i="6"/>
  <c r="J2008" i="6"/>
  <c r="H2006" i="6"/>
  <c r="H2005" i="6"/>
  <c r="H2004" i="6"/>
  <c r="J2003" i="6"/>
  <c r="H2002" i="6"/>
  <c r="H2001" i="6"/>
  <c r="H2000" i="6"/>
  <c r="J1999" i="6"/>
  <c r="H1998" i="6"/>
  <c r="H1997" i="6"/>
  <c r="H1996" i="6"/>
  <c r="J1995" i="6"/>
  <c r="H1994" i="6"/>
  <c r="H1993" i="6"/>
  <c r="H1992" i="6"/>
  <c r="J1991" i="6"/>
  <c r="H1990" i="6"/>
  <c r="H1989" i="6"/>
  <c r="H1988" i="6"/>
  <c r="J1987" i="6"/>
  <c r="H1986" i="6"/>
  <c r="H1985" i="6"/>
  <c r="H1984" i="6"/>
  <c r="J1983" i="6"/>
  <c r="H1982" i="6"/>
  <c r="H1981" i="6"/>
  <c r="H1980" i="6"/>
  <c r="J1979" i="6"/>
  <c r="H1978" i="6"/>
  <c r="H1977" i="6"/>
  <c r="H1976" i="6"/>
  <c r="J1975" i="6"/>
  <c r="H1974" i="6"/>
  <c r="H1973" i="6"/>
  <c r="H1972" i="6"/>
  <c r="J1971" i="6"/>
  <c r="H1970" i="6"/>
  <c r="H1969" i="6"/>
  <c r="H1968" i="6"/>
  <c r="J1967" i="6"/>
  <c r="H1966" i="6"/>
  <c r="H1965" i="6"/>
  <c r="H1964" i="6"/>
  <c r="H1963" i="6"/>
  <c r="J1962" i="6"/>
  <c r="H1961" i="6"/>
  <c r="H1960" i="6"/>
  <c r="H1959" i="6"/>
  <c r="J1958" i="6"/>
  <c r="H1957" i="6"/>
  <c r="H1956" i="6"/>
  <c r="H1955" i="6"/>
  <c r="J1954" i="6"/>
  <c r="H1953" i="6"/>
  <c r="H1952" i="6"/>
  <c r="H1951" i="6"/>
  <c r="J1950" i="6"/>
  <c r="H1949" i="6"/>
  <c r="H1948" i="6"/>
  <c r="H1947" i="6"/>
  <c r="J1946" i="6"/>
  <c r="H1945" i="6"/>
  <c r="H1944" i="6"/>
  <c r="H1943" i="6"/>
  <c r="H1942" i="6"/>
  <c r="J1941" i="6"/>
  <c r="H1940" i="6"/>
  <c r="H1939" i="6"/>
  <c r="H1938" i="6"/>
  <c r="J1937" i="6"/>
  <c r="H1936" i="6"/>
  <c r="H1935" i="6"/>
  <c r="H1934" i="6"/>
  <c r="H1933" i="6"/>
  <c r="J1932" i="6"/>
  <c r="H1931" i="6"/>
  <c r="H1930" i="6"/>
  <c r="H1929" i="6"/>
  <c r="J1928" i="6"/>
  <c r="H1927" i="6"/>
  <c r="H1926" i="6"/>
  <c r="H1925" i="6"/>
  <c r="J1924" i="6"/>
  <c r="H1923" i="6"/>
  <c r="H1922" i="6"/>
  <c r="H1921" i="6"/>
  <c r="J1920" i="6"/>
  <c r="J1918" i="6"/>
  <c r="H1918" i="6"/>
  <c r="J1917" i="6"/>
  <c r="H1917" i="6"/>
  <c r="J1916" i="6"/>
  <c r="H1916" i="6"/>
  <c r="J1915" i="6"/>
  <c r="H1915" i="6"/>
  <c r="J1914" i="6"/>
  <c r="J1913" i="6" s="1"/>
  <c r="H1914" i="6"/>
  <c r="J1912" i="6"/>
  <c r="H1912" i="6"/>
  <c r="J1911" i="6"/>
  <c r="H1911" i="6"/>
  <c r="J1910" i="6"/>
  <c r="J1909" i="6" s="1"/>
  <c r="H1910" i="6"/>
  <c r="J1907" i="6"/>
  <c r="H1907" i="6"/>
  <c r="J1906" i="6"/>
  <c r="H1906" i="6"/>
  <c r="J1905" i="6"/>
  <c r="J1904" i="6" s="1"/>
  <c r="H1905" i="6"/>
  <c r="J1903" i="6"/>
  <c r="H1903" i="6"/>
  <c r="J1902" i="6"/>
  <c r="H1902" i="6"/>
  <c r="J1901" i="6"/>
  <c r="J1900" i="6" s="1"/>
  <c r="H1901" i="6"/>
  <c r="E1899" i="6"/>
  <c r="J1899" i="6" s="1"/>
  <c r="J1897" i="6"/>
  <c r="H1897" i="6"/>
  <c r="J1895" i="6"/>
  <c r="H1895" i="6"/>
  <c r="J1894" i="6"/>
  <c r="J1893" i="6" s="1"/>
  <c r="J1892" i="6"/>
  <c r="H1892" i="6"/>
  <c r="J1891" i="6"/>
  <c r="H1891" i="6"/>
  <c r="J1890" i="6"/>
  <c r="H1890" i="6"/>
  <c r="J1889" i="6"/>
  <c r="H1889" i="6"/>
  <c r="J1888" i="6"/>
  <c r="H1888" i="6"/>
  <c r="J1887" i="6"/>
  <c r="J1885" i="6" s="1"/>
  <c r="H1887" i="6"/>
  <c r="J1884" i="6"/>
  <c r="H1884" i="6"/>
  <c r="J1883" i="6"/>
  <c r="H1883" i="6"/>
  <c r="J1882" i="6"/>
  <c r="H1882" i="6"/>
  <c r="J1881" i="6"/>
  <c r="H1881" i="6"/>
  <c r="J1880" i="6"/>
  <c r="J1878" i="6" s="1"/>
  <c r="H1880" i="6"/>
  <c r="J1877" i="6"/>
  <c r="H1877" i="6"/>
  <c r="J1876" i="6"/>
  <c r="H1876" i="6"/>
  <c r="J1875" i="6"/>
  <c r="H1875" i="6"/>
  <c r="J1874" i="6"/>
  <c r="J1873" i="6"/>
  <c r="H1873" i="6"/>
  <c r="J1872" i="6"/>
  <c r="H1872" i="6"/>
  <c r="J1871" i="6"/>
  <c r="H1871" i="6"/>
  <c r="J1870" i="6"/>
  <c r="J1869" i="6"/>
  <c r="H1869" i="6"/>
  <c r="J1868" i="6"/>
  <c r="H1868" i="6"/>
  <c r="J1867" i="6"/>
  <c r="J1864" i="6" s="1"/>
  <c r="H1867" i="6"/>
  <c r="J1866" i="6"/>
  <c r="H1866" i="6"/>
  <c r="H1862" i="6"/>
  <c r="H1861" i="6"/>
  <c r="H1860" i="6"/>
  <c r="J1859" i="6"/>
  <c r="H1858" i="6"/>
  <c r="H1857" i="6"/>
  <c r="H1856" i="6"/>
  <c r="H1855" i="6"/>
  <c r="H1853" i="6"/>
  <c r="H1852" i="6"/>
  <c r="H1851" i="6"/>
  <c r="H1850" i="6"/>
  <c r="H1848" i="6"/>
  <c r="H1847" i="6"/>
  <c r="H1846" i="6"/>
  <c r="H1845" i="6"/>
  <c r="J1843" i="6"/>
  <c r="D1840" i="6"/>
  <c r="H1840" i="6" s="1"/>
  <c r="D1839" i="6"/>
  <c r="H1839" i="6" s="1"/>
  <c r="D1838" i="6"/>
  <c r="H1838" i="6" s="1"/>
  <c r="J1837" i="6"/>
  <c r="H1835" i="6"/>
  <c r="H1834" i="6"/>
  <c r="H1833" i="6"/>
  <c r="J1832" i="6"/>
  <c r="H1830" i="6"/>
  <c r="H1829" i="6"/>
  <c r="H1828" i="6"/>
  <c r="J1827" i="6"/>
  <c r="H1826" i="6"/>
  <c r="H1825" i="6"/>
  <c r="H1824" i="6"/>
  <c r="J1823" i="6"/>
  <c r="H1822" i="6"/>
  <c r="H1821" i="6"/>
  <c r="H1820" i="6"/>
  <c r="J1819" i="6"/>
  <c r="H1818" i="6"/>
  <c r="H1817" i="6"/>
  <c r="H1816" i="6"/>
  <c r="J1815" i="6"/>
  <c r="H1814" i="6"/>
  <c r="H1813" i="6"/>
  <c r="H1812" i="6"/>
  <c r="J1811" i="6"/>
  <c r="H1810" i="6"/>
  <c r="H1809" i="6"/>
  <c r="H1808" i="6"/>
  <c r="J1807" i="6"/>
  <c r="H1802" i="6"/>
  <c r="H1801" i="6"/>
  <c r="H1800" i="6"/>
  <c r="J1799" i="6"/>
  <c r="H1798" i="6"/>
  <c r="H1797" i="6"/>
  <c r="H1796" i="6"/>
  <c r="J1795" i="6"/>
  <c r="H1794" i="6"/>
  <c r="H1793" i="6"/>
  <c r="H1792" i="6"/>
  <c r="J1791" i="6"/>
  <c r="H1790" i="6"/>
  <c r="H1789" i="6"/>
  <c r="H1788" i="6"/>
  <c r="J1787" i="6"/>
  <c r="H1786" i="6"/>
  <c r="H1785" i="6"/>
  <c r="H1784" i="6"/>
  <c r="J1783" i="6"/>
  <c r="H1782" i="6"/>
  <c r="H1781" i="6"/>
  <c r="H1780" i="6"/>
  <c r="J1779" i="6"/>
  <c r="H1778" i="6"/>
  <c r="H1777" i="6"/>
  <c r="H1776" i="6"/>
  <c r="J1775" i="6"/>
  <c r="H1774" i="6"/>
  <c r="H1773" i="6"/>
  <c r="H1772" i="6"/>
  <c r="J1771" i="6"/>
  <c r="H1770" i="6"/>
  <c r="H1769" i="6"/>
  <c r="H1768" i="6"/>
  <c r="J1767" i="6"/>
  <c r="H1766" i="6"/>
  <c r="H1765" i="6"/>
  <c r="H1764" i="6"/>
  <c r="H1763" i="6"/>
  <c r="J1762" i="6"/>
  <c r="H1761" i="6"/>
  <c r="H1760" i="6"/>
  <c r="H1759" i="6"/>
  <c r="J1758" i="6"/>
  <c r="H1757" i="6"/>
  <c r="H1756" i="6"/>
  <c r="H1755" i="6"/>
  <c r="J1754" i="6"/>
  <c r="H1753" i="6"/>
  <c r="H1752" i="6"/>
  <c r="H1751" i="6"/>
  <c r="J1750" i="6"/>
  <c r="H1749" i="6"/>
  <c r="H1748" i="6"/>
  <c r="H1747" i="6"/>
  <c r="J1746" i="6"/>
  <c r="H1744" i="6"/>
  <c r="H1743" i="6"/>
  <c r="H1742" i="6"/>
  <c r="J1741" i="6"/>
  <c r="H1740" i="6"/>
  <c r="H1739" i="6"/>
  <c r="H1738" i="6"/>
  <c r="J1737" i="6"/>
  <c r="H1736" i="6"/>
  <c r="H1735" i="6"/>
  <c r="H1734" i="6"/>
  <c r="J1733" i="6"/>
  <c r="H1732" i="6"/>
  <c r="H1730" i="6"/>
  <c r="H1728" i="6"/>
  <c r="J1726" i="6"/>
  <c r="H1725" i="6"/>
  <c r="H1724" i="6"/>
  <c r="H1723" i="6"/>
  <c r="H1722" i="6"/>
  <c r="H1721" i="6"/>
  <c r="J1719" i="6"/>
  <c r="H1718" i="6"/>
  <c r="H1717" i="6"/>
  <c r="H1716" i="6"/>
  <c r="J1715" i="6"/>
  <c r="H1714" i="6"/>
  <c r="H1712" i="6"/>
  <c r="H1710" i="6"/>
  <c r="J1708" i="6"/>
  <c r="H1638" i="6"/>
  <c r="H1637" i="6"/>
  <c r="H1633" i="6"/>
  <c r="H1632" i="6"/>
  <c r="H1591" i="6"/>
  <c r="H1590" i="6"/>
  <c r="H1577" i="6"/>
  <c r="H1576" i="6"/>
  <c r="H1572" i="6"/>
  <c r="H1571" i="6"/>
  <c r="H1567" i="6"/>
  <c r="H1566" i="6"/>
  <c r="H1548" i="6"/>
  <c r="H1547" i="6"/>
  <c r="H1543" i="6"/>
  <c r="H1542" i="6"/>
  <c r="H1538" i="6"/>
  <c r="J1515" i="6"/>
  <c r="H1515" i="6"/>
  <c r="J1514" i="6"/>
  <c r="H1514" i="6"/>
  <c r="J1508" i="6"/>
  <c r="H1508" i="6"/>
  <c r="J1506" i="6"/>
  <c r="H1506" i="6"/>
  <c r="J1504" i="6"/>
  <c r="J1500" i="6" s="1"/>
  <c r="H1504" i="6"/>
  <c r="J1502" i="6"/>
  <c r="H1502" i="6"/>
  <c r="H1473" i="6"/>
  <c r="J1473" i="6"/>
  <c r="H1492" i="6"/>
  <c r="J1492" i="6"/>
  <c r="J1491" i="6"/>
  <c r="H1491" i="6"/>
  <c r="J1490" i="6"/>
  <c r="H1490" i="6"/>
  <c r="H1446" i="6"/>
  <c r="J1472" i="6"/>
  <c r="H1472" i="6"/>
  <c r="J1471" i="6"/>
  <c r="H1471" i="6"/>
  <c r="J1470" i="6"/>
  <c r="H1470" i="6"/>
  <c r="J1469" i="6"/>
  <c r="H1469" i="6"/>
  <c r="H1445" i="6"/>
  <c r="H1444" i="6"/>
  <c r="H1443" i="6"/>
  <c r="H1442" i="6"/>
  <c r="H1441" i="6"/>
  <c r="D1436" i="6"/>
  <c r="H1436" i="6" s="1"/>
  <c r="D1435" i="6"/>
  <c r="H1435" i="6" s="1"/>
  <c r="D1434" i="6"/>
  <c r="D1433" i="6"/>
  <c r="H1433" i="6" s="1"/>
  <c r="D1430" i="6"/>
  <c r="H1430" i="6" s="1"/>
  <c r="D1429" i="6"/>
  <c r="H1429" i="6" s="1"/>
  <c r="D1428" i="6"/>
  <c r="D1427" i="6"/>
  <c r="H1427" i="6" s="1"/>
  <c r="H1422" i="6"/>
  <c r="H1421" i="6"/>
  <c r="H1409" i="6"/>
  <c r="H1408" i="6"/>
  <c r="H1404" i="6"/>
  <c r="H1403" i="6"/>
  <c r="H1391" i="6"/>
  <c r="H1390" i="6"/>
  <c r="H1382" i="6"/>
  <c r="H1381" i="6"/>
  <c r="H1377" i="6"/>
  <c r="H1376" i="6"/>
  <c r="H1372" i="6"/>
  <c r="H1371" i="6"/>
  <c r="H1367" i="6"/>
  <c r="H1366" i="6"/>
  <c r="H1354" i="6"/>
  <c r="H1353" i="6"/>
  <c r="H1349" i="6"/>
  <c r="H1344" i="6"/>
  <c r="H1343" i="6"/>
  <c r="H1339" i="6"/>
  <c r="H1338" i="6"/>
  <c r="H1334" i="6"/>
  <c r="H1333" i="6"/>
  <c r="H1329" i="6"/>
  <c r="H1319" i="6"/>
  <c r="H1318" i="6"/>
  <c r="H1314" i="6"/>
  <c r="H1307" i="6"/>
  <c r="H1305" i="6"/>
  <c r="H1298" i="6"/>
  <c r="H1285" i="6"/>
  <c r="H1658" i="6"/>
  <c r="I1657" i="6" s="1"/>
  <c r="J1657" i="6"/>
  <c r="H1656" i="6"/>
  <c r="I1655" i="6" s="1"/>
  <c r="J1655" i="6"/>
  <c r="H1653" i="6"/>
  <c r="I1652" i="6" s="1"/>
  <c r="J1652" i="6"/>
  <c r="H1651" i="6"/>
  <c r="I1650" i="6" s="1"/>
  <c r="J1650" i="6"/>
  <c r="H1644" i="6"/>
  <c r="H1643" i="6"/>
  <c r="H1642" i="6"/>
  <c r="J1641" i="6"/>
  <c r="H1640" i="6"/>
  <c r="H1639" i="6"/>
  <c r="J1636" i="6"/>
  <c r="H1635" i="6"/>
  <c r="H1634" i="6"/>
  <c r="J1631" i="6"/>
  <c r="H1629" i="6"/>
  <c r="H1628" i="6"/>
  <c r="H1627" i="6"/>
  <c r="J1626" i="6"/>
  <c r="H1625" i="6"/>
  <c r="H1624" i="6"/>
  <c r="H1623" i="6"/>
  <c r="J1622" i="6"/>
  <c r="H1621" i="6"/>
  <c r="H1620" i="6"/>
  <c r="H1619" i="6"/>
  <c r="J1618" i="6"/>
  <c r="H1617" i="6"/>
  <c r="H1616" i="6"/>
  <c r="H1615" i="6"/>
  <c r="J1614" i="6"/>
  <c r="H1613" i="6"/>
  <c r="H1612" i="6"/>
  <c r="H1611" i="6"/>
  <c r="J1610" i="6"/>
  <c r="H1609" i="6"/>
  <c r="H1608" i="6"/>
  <c r="H1607" i="6"/>
  <c r="J1606" i="6"/>
  <c r="H1605" i="6"/>
  <c r="H1604" i="6"/>
  <c r="H1603" i="6"/>
  <c r="J1602" i="6"/>
  <c r="H1601" i="6"/>
  <c r="H1600" i="6"/>
  <c r="H1599" i="6"/>
  <c r="J1598" i="6"/>
  <c r="H1597" i="6"/>
  <c r="H1596" i="6"/>
  <c r="H1595" i="6"/>
  <c r="J1594" i="6"/>
  <c r="H1593" i="6"/>
  <c r="H1592" i="6"/>
  <c r="J1589" i="6"/>
  <c r="H1588" i="6"/>
  <c r="H1587" i="6"/>
  <c r="H1586" i="6"/>
  <c r="H1585" i="6"/>
  <c r="J1584" i="6"/>
  <c r="H1583" i="6"/>
  <c r="H1582" i="6"/>
  <c r="H1581" i="6"/>
  <c r="J1580" i="6"/>
  <c r="H1579" i="6"/>
  <c r="H1578" i="6"/>
  <c r="J1575" i="6"/>
  <c r="H1574" i="6"/>
  <c r="H1573" i="6"/>
  <c r="J1570" i="6"/>
  <c r="H1569" i="6"/>
  <c r="H1568" i="6"/>
  <c r="J1565" i="6"/>
  <c r="H1564" i="6"/>
  <c r="H1563" i="6"/>
  <c r="H1562" i="6"/>
  <c r="H1561" i="6"/>
  <c r="J1560" i="6"/>
  <c r="H1559" i="6"/>
  <c r="H1558" i="6"/>
  <c r="H1557" i="6"/>
  <c r="J1556" i="6"/>
  <c r="H1555" i="6"/>
  <c r="H1554" i="6"/>
  <c r="H1553" i="6"/>
  <c r="H1552" i="6"/>
  <c r="J1551" i="6"/>
  <c r="H1550" i="6"/>
  <c r="H1549" i="6"/>
  <c r="J1546" i="6"/>
  <c r="H1545" i="6"/>
  <c r="H1544" i="6"/>
  <c r="J1541" i="6"/>
  <c r="H1540" i="6"/>
  <c r="H1539" i="6"/>
  <c r="H1537" i="6"/>
  <c r="J1536" i="6"/>
  <c r="J1534" i="6"/>
  <c r="H1534" i="6"/>
  <c r="J1533" i="6"/>
  <c r="H1533" i="6"/>
  <c r="J1532" i="6"/>
  <c r="H1532" i="6"/>
  <c r="J1531" i="6"/>
  <c r="H1531" i="6"/>
  <c r="J1530" i="6"/>
  <c r="J1529" i="6" s="1"/>
  <c r="H1530" i="6"/>
  <c r="J1528" i="6"/>
  <c r="H1528" i="6"/>
  <c r="J1527" i="6"/>
  <c r="H1527" i="6"/>
  <c r="J1526" i="6"/>
  <c r="J1525" i="6" s="1"/>
  <c r="H1526" i="6"/>
  <c r="J1523" i="6"/>
  <c r="J1522" i="6"/>
  <c r="H1522" i="6"/>
  <c r="J1521" i="6"/>
  <c r="J1520" i="6" s="1"/>
  <c r="H1521" i="6"/>
  <c r="J1519" i="6"/>
  <c r="H1519" i="6"/>
  <c r="J1518" i="6"/>
  <c r="H1518" i="6"/>
  <c r="J1517" i="6"/>
  <c r="J1516" i="6" s="1"/>
  <c r="H1517" i="6"/>
  <c r="J1513" i="6"/>
  <c r="H1513" i="6"/>
  <c r="J1511" i="6"/>
  <c r="H1511" i="6"/>
  <c r="J1510" i="6"/>
  <c r="J1509" i="6" s="1"/>
  <c r="J1507" i="6"/>
  <c r="H1507" i="6"/>
  <c r="J1505" i="6"/>
  <c r="H1505" i="6"/>
  <c r="J1499" i="6"/>
  <c r="H1499" i="6"/>
  <c r="J1498" i="6"/>
  <c r="H1498" i="6"/>
  <c r="J1497" i="6"/>
  <c r="J1496" i="6"/>
  <c r="H1496" i="6"/>
  <c r="J1495" i="6"/>
  <c r="H1495" i="6"/>
  <c r="J1494" i="6"/>
  <c r="J1488" i="6" s="1"/>
  <c r="H1494" i="6"/>
  <c r="J1487" i="6"/>
  <c r="H1487" i="6"/>
  <c r="J1486" i="6"/>
  <c r="H1486" i="6"/>
  <c r="J1485" i="6"/>
  <c r="H1485" i="6"/>
  <c r="J1484" i="6"/>
  <c r="J1483" i="6"/>
  <c r="H1483" i="6"/>
  <c r="J1482" i="6"/>
  <c r="H1482" i="6"/>
  <c r="J1481" i="6"/>
  <c r="H1481" i="6"/>
  <c r="J1480" i="6"/>
  <c r="H1480" i="6"/>
  <c r="J1479" i="6"/>
  <c r="J1478" i="6"/>
  <c r="H1478" i="6"/>
  <c r="J1477" i="6"/>
  <c r="H1477" i="6"/>
  <c r="J1476" i="6"/>
  <c r="H1476" i="6"/>
  <c r="J1475" i="6"/>
  <c r="J1467" i="6" s="1"/>
  <c r="H1475" i="6"/>
  <c r="H1465" i="6"/>
  <c r="H1464" i="6"/>
  <c r="H1463" i="6"/>
  <c r="J1462" i="6"/>
  <c r="H1461" i="6"/>
  <c r="H1460" i="6"/>
  <c r="H1459" i="6"/>
  <c r="H1458" i="6"/>
  <c r="H1456" i="6"/>
  <c r="H1455" i="6"/>
  <c r="H1454" i="6"/>
  <c r="H1453" i="6"/>
  <c r="H1451" i="6"/>
  <c r="H1450" i="6"/>
  <c r="H1449" i="6"/>
  <c r="H1448" i="6"/>
  <c r="J1439" i="6"/>
  <c r="J1432" i="6"/>
  <c r="J1426" i="6"/>
  <c r="H1424" i="6"/>
  <c r="H1423" i="6"/>
  <c r="J1420" i="6"/>
  <c r="H1419" i="6"/>
  <c r="H1418" i="6"/>
  <c r="H1417" i="6"/>
  <c r="J1416" i="6"/>
  <c r="H1415" i="6"/>
  <c r="H1414" i="6"/>
  <c r="H1413" i="6"/>
  <c r="J1412" i="6"/>
  <c r="H1411" i="6"/>
  <c r="H1410" i="6"/>
  <c r="J1407" i="6"/>
  <c r="H1406" i="6"/>
  <c r="H1405" i="6"/>
  <c r="J1402" i="6"/>
  <c r="H1401" i="6"/>
  <c r="H1400" i="6"/>
  <c r="H1399" i="6"/>
  <c r="J1398" i="6"/>
  <c r="H1393" i="6"/>
  <c r="H1392" i="6"/>
  <c r="J1389" i="6"/>
  <c r="H1388" i="6"/>
  <c r="H1387" i="6"/>
  <c r="H1386" i="6"/>
  <c r="J1385" i="6"/>
  <c r="H1384" i="6"/>
  <c r="H1383" i="6"/>
  <c r="J1380" i="6"/>
  <c r="H1379" i="6"/>
  <c r="H1378" i="6"/>
  <c r="J1375" i="6"/>
  <c r="H1374" i="6"/>
  <c r="H1373" i="6"/>
  <c r="J1370" i="6"/>
  <c r="H1369" i="6"/>
  <c r="H1368" i="6"/>
  <c r="J1365" i="6"/>
  <c r="H1364" i="6"/>
  <c r="H1363" i="6"/>
  <c r="H1362" i="6"/>
  <c r="J1361" i="6"/>
  <c r="H1360" i="6"/>
  <c r="H1359" i="6"/>
  <c r="H1358" i="6"/>
  <c r="J1357" i="6"/>
  <c r="H1356" i="6"/>
  <c r="H1355" i="6"/>
  <c r="J1352" i="6"/>
  <c r="H1351" i="6"/>
  <c r="H1350" i="6"/>
  <c r="H1348" i="6"/>
  <c r="J1347" i="6"/>
  <c r="H1346" i="6"/>
  <c r="H1345" i="6"/>
  <c r="J1342" i="6"/>
  <c r="H1341" i="6"/>
  <c r="H1340" i="6"/>
  <c r="J1337" i="6"/>
  <c r="H1336" i="6"/>
  <c r="H1335" i="6"/>
  <c r="J1332" i="6"/>
  <c r="H1331" i="6"/>
  <c r="H1330" i="6"/>
  <c r="H1328" i="6"/>
  <c r="J1327" i="6"/>
  <c r="H1325" i="6"/>
  <c r="H1324" i="6"/>
  <c r="H1323" i="6"/>
  <c r="J1322" i="6"/>
  <c r="H1321" i="6"/>
  <c r="H1320" i="6"/>
  <c r="J1317" i="6"/>
  <c r="H1316" i="6"/>
  <c r="H1315" i="6"/>
  <c r="H1313" i="6"/>
  <c r="J1312" i="6"/>
  <c r="H1311" i="6"/>
  <c r="H1309" i="6"/>
  <c r="J1303" i="6"/>
  <c r="H1302" i="6"/>
  <c r="H1301" i="6"/>
  <c r="H1300" i="6"/>
  <c r="H1299" i="6"/>
  <c r="H1296" i="6"/>
  <c r="J1294" i="6"/>
  <c r="H1293" i="6"/>
  <c r="H1292" i="6"/>
  <c r="H1291" i="6"/>
  <c r="J1290" i="6"/>
  <c r="H1289" i="6"/>
  <c r="H1287" i="6"/>
  <c r="H1283" i="6"/>
  <c r="J1281" i="6"/>
  <c r="J2621" i="6" l="1"/>
  <c r="I1015" i="8"/>
  <c r="I550" i="8"/>
  <c r="I395" i="8"/>
  <c r="I240" i="8"/>
  <c r="I3082" i="6"/>
  <c r="I3090" i="6"/>
  <c r="H2616" i="6"/>
  <c r="I2985" i="6"/>
  <c r="I3094" i="6"/>
  <c r="I2848" i="6"/>
  <c r="I3107" i="6"/>
  <c r="I2992" i="6"/>
  <c r="I1937" i="6"/>
  <c r="I2806" i="6"/>
  <c r="I2630" i="6"/>
  <c r="I2856" i="6"/>
  <c r="I2865" i="6"/>
  <c r="I2873" i="6"/>
  <c r="I2897" i="6"/>
  <c r="I2971" i="6"/>
  <c r="I3015" i="6"/>
  <c r="I3062" i="6"/>
  <c r="I2925" i="6"/>
  <c r="I3023" i="6"/>
  <c r="I3078" i="6"/>
  <c r="I3049" i="6"/>
  <c r="I2905" i="6"/>
  <c r="I3011" i="6"/>
  <c r="I3066" i="6"/>
  <c r="I3037" i="6"/>
  <c r="I3045" i="6"/>
  <c r="I2658" i="6"/>
  <c r="I2817" i="6"/>
  <c r="I2852" i="6"/>
  <c r="I2893" i="6"/>
  <c r="I2869" i="6"/>
  <c r="I2913" i="6"/>
  <c r="I2930" i="6"/>
  <c r="I3028" i="6"/>
  <c r="I3058" i="6"/>
  <c r="I3103" i="6"/>
  <c r="I3074" i="6"/>
  <c r="I2733" i="6"/>
  <c r="I2921" i="6"/>
  <c r="I2955" i="6"/>
  <c r="I3006" i="6"/>
  <c r="I2813" i="6"/>
  <c r="I2917" i="6"/>
  <c r="I3001" i="6"/>
  <c r="I3032" i="6"/>
  <c r="I3053" i="6"/>
  <c r="I3099" i="6"/>
  <c r="I3070" i="6"/>
  <c r="I2824" i="6"/>
  <c r="I2835" i="6"/>
  <c r="I2996" i="6"/>
  <c r="I3019" i="6"/>
  <c r="I3041" i="6"/>
  <c r="I3086" i="6"/>
  <c r="I2941" i="6"/>
  <c r="I2909" i="6"/>
  <c r="I2889" i="6"/>
  <c r="I2885" i="6"/>
  <c r="I2881" i="6"/>
  <c r="I2877" i="6"/>
  <c r="I2860" i="6"/>
  <c r="I2844" i="6"/>
  <c r="I2935" i="6"/>
  <c r="I2839" i="6"/>
  <c r="I2831" i="6"/>
  <c r="H2966" i="6"/>
  <c r="I2960" i="6" s="1"/>
  <c r="H2980" i="6"/>
  <c r="I2978" i="6" s="1"/>
  <c r="I2701" i="6"/>
  <c r="I2684" i="6"/>
  <c r="I2650" i="6"/>
  <c r="H2600" i="6"/>
  <c r="I2594" i="6" s="1"/>
  <c r="I2276" i="6"/>
  <c r="I1509" i="6"/>
  <c r="I1954" i="6"/>
  <c r="I1995" i="6"/>
  <c r="I2003" i="6"/>
  <c r="I1811" i="6"/>
  <c r="I1924" i="6"/>
  <c r="I2338" i="6"/>
  <c r="I2346" i="6"/>
  <c r="I2469" i="6"/>
  <c r="I1708" i="6"/>
  <c r="I1904" i="6"/>
  <c r="I2185" i="6"/>
  <c r="I2016" i="6"/>
  <c r="I2507" i="6"/>
  <c r="I2551" i="6"/>
  <c r="I2145" i="6"/>
  <c r="I2181" i="6"/>
  <c r="I2742" i="6"/>
  <c r="I1932" i="6"/>
  <c r="I2654" i="6"/>
  <c r="I1726" i="6"/>
  <c r="I1584" i="6"/>
  <c r="I1779" i="6"/>
  <c r="I1795" i="6"/>
  <c r="I1967" i="6"/>
  <c r="I1983" i="6"/>
  <c r="I1999" i="6"/>
  <c r="I2107" i="6"/>
  <c r="I2116" i="6"/>
  <c r="I2124" i="6"/>
  <c r="I2133" i="6"/>
  <c r="I2141" i="6"/>
  <c r="I2149" i="6"/>
  <c r="I2165" i="6"/>
  <c r="I2177" i="6"/>
  <c r="I2688" i="6"/>
  <c r="I2697" i="6"/>
  <c r="I2705" i="6"/>
  <c r="I2713" i="6"/>
  <c r="I2721" i="6"/>
  <c r="I2729" i="6"/>
  <c r="I2746" i="6"/>
  <c r="I1636" i="6"/>
  <c r="I1767" i="6"/>
  <c r="I1775" i="6"/>
  <c r="I1783" i="6"/>
  <c r="I1799" i="6"/>
  <c r="I2555" i="6"/>
  <c r="I2676" i="6"/>
  <c r="I1610" i="6"/>
  <c r="I1626" i="6"/>
  <c r="I1575" i="6"/>
  <c r="I1827" i="6"/>
  <c r="I2325" i="6"/>
  <c r="I2440" i="6"/>
  <c r="I1589" i="6"/>
  <c r="I1762" i="6"/>
  <c r="I1971" i="6"/>
  <c r="I2103" i="6"/>
  <c r="I2128" i="6"/>
  <c r="I2304" i="6"/>
  <c r="I2607" i="6"/>
  <c r="I2662" i="6"/>
  <c r="I2680" i="6"/>
  <c r="I1719" i="6"/>
  <c r="I1746" i="6"/>
  <c r="I1958" i="6"/>
  <c r="I2515" i="6"/>
  <c r="I1631" i="6"/>
  <c r="I2299" i="6"/>
  <c r="I2494" i="6"/>
  <c r="I2667" i="6"/>
  <c r="I2738" i="6"/>
  <c r="I1715" i="6"/>
  <c r="I1928" i="6"/>
  <c r="I1987" i="6"/>
  <c r="I2267" i="6"/>
  <c r="I2313" i="6"/>
  <c r="I2350" i="6"/>
  <c r="I2366" i="6"/>
  <c r="I2375" i="6"/>
  <c r="I1516" i="6"/>
  <c r="I1737" i="6"/>
  <c r="I1754" i="6"/>
  <c r="I1819" i="6"/>
  <c r="I1900" i="6"/>
  <c r="I1946" i="6"/>
  <c r="I2081" i="6"/>
  <c r="I2092" i="6"/>
  <c r="I2527" i="6"/>
  <c r="I2547" i="6"/>
  <c r="I2643" i="6"/>
  <c r="I1791" i="6"/>
  <c r="I1975" i="6"/>
  <c r="I2012" i="6"/>
  <c r="I2120" i="6"/>
  <c r="I2157" i="6"/>
  <c r="I2692" i="6"/>
  <c r="I1565" i="6"/>
  <c r="I1913" i="6"/>
  <c r="I1962" i="6"/>
  <c r="I1991" i="6"/>
  <c r="I2193" i="6"/>
  <c r="I2226" i="6"/>
  <c r="I2473" i="6"/>
  <c r="I2482" i="6"/>
  <c r="I2639" i="6"/>
  <c r="I1771" i="6"/>
  <c r="I1859" i="6"/>
  <c r="I1878" i="6"/>
  <c r="I2317" i="6"/>
  <c r="I2198" i="6"/>
  <c r="I2451" i="6"/>
  <c r="I2614" i="6"/>
  <c r="I1733" i="6"/>
  <c r="I1787" i="6"/>
  <c r="I1807" i="6"/>
  <c r="I1815" i="6"/>
  <c r="I1832" i="6"/>
  <c r="I1843" i="6"/>
  <c r="I1909" i="6"/>
  <c r="I1950" i="6"/>
  <c r="I2008" i="6"/>
  <c r="I2099" i="6"/>
  <c r="I2173" i="6"/>
  <c r="I2252" i="6"/>
  <c r="I2379" i="6"/>
  <c r="D2204" i="6"/>
  <c r="H2204" i="6" s="1"/>
  <c r="I2203" i="6" s="1"/>
  <c r="I2447" i="6"/>
  <c r="I2490" i="6"/>
  <c r="I2499" i="6"/>
  <c r="I2543" i="6"/>
  <c r="I2623" i="6"/>
  <c r="I2634" i="6"/>
  <c r="I2709" i="6"/>
  <c r="I2725" i="6"/>
  <c r="I1741" i="6"/>
  <c r="I1750" i="6"/>
  <c r="I1758" i="6"/>
  <c r="I1823" i="6"/>
  <c r="I1864" i="6"/>
  <c r="I1885" i="6"/>
  <c r="I1920" i="6"/>
  <c r="I1941" i="6"/>
  <c r="I1979" i="6"/>
  <c r="I2189" i="6"/>
  <c r="I2271" i="6"/>
  <c r="I2308" i="6"/>
  <c r="I2458" i="6"/>
  <c r="I2523" i="6"/>
  <c r="I2671" i="6"/>
  <c r="I2717" i="6"/>
  <c r="I2589" i="6"/>
  <c r="I2575" i="6"/>
  <c r="I2564" i="6"/>
  <c r="I2559" i="6"/>
  <c r="I2539" i="6"/>
  <c r="I2531" i="6"/>
  <c r="I2519" i="6"/>
  <c r="I2511" i="6"/>
  <c r="I2503" i="6"/>
  <c r="I2486" i="6"/>
  <c r="I2478" i="6"/>
  <c r="I2465" i="6"/>
  <c r="H2570" i="6"/>
  <c r="I2569" i="6" s="1"/>
  <c r="I2370" i="6"/>
  <c r="I2362" i="6"/>
  <c r="I2354" i="6"/>
  <c r="I2334" i="6"/>
  <c r="I2329" i="6"/>
  <c r="I2321" i="6"/>
  <c r="I2295" i="6"/>
  <c r="I2280" i="6"/>
  <c r="I2245" i="6"/>
  <c r="I2153" i="6"/>
  <c r="I2137" i="6"/>
  <c r="I2112" i="6"/>
  <c r="I2383" i="6"/>
  <c r="I2358" i="6"/>
  <c r="I2342" i="6"/>
  <c r="I2291" i="6"/>
  <c r="I2287" i="6"/>
  <c r="I2231" i="6"/>
  <c r="I2209" i="6"/>
  <c r="I2161" i="6"/>
  <c r="I2085" i="6"/>
  <c r="I2074" i="6"/>
  <c r="H2266" i="6"/>
  <c r="I2260" i="6" s="1"/>
  <c r="I1837" i="6"/>
  <c r="H1899" i="6"/>
  <c r="I1893" i="6" s="1"/>
  <c r="I1500" i="6"/>
  <c r="I1402" i="6"/>
  <c r="I1594" i="6"/>
  <c r="I1614" i="6"/>
  <c r="I1467" i="6"/>
  <c r="I1439" i="6"/>
  <c r="I1342" i="6"/>
  <c r="I1622" i="6"/>
  <c r="I1370" i="6"/>
  <c r="I1462" i="6"/>
  <c r="I1352" i="6"/>
  <c r="I1337" i="6"/>
  <c r="I1347" i="6"/>
  <c r="I1580" i="6"/>
  <c r="I1641" i="6"/>
  <c r="I1322" i="6"/>
  <c r="I1618" i="6"/>
  <c r="I1375" i="6"/>
  <c r="I1541" i="6"/>
  <c r="I1551" i="6"/>
  <c r="I1327" i="6"/>
  <c r="I1598" i="6"/>
  <c r="H1497" i="6"/>
  <c r="I1488" i="6" s="1"/>
  <c r="I1380" i="6"/>
  <c r="I1389" i="6"/>
  <c r="I1529" i="6"/>
  <c r="I1570" i="6"/>
  <c r="I1312" i="6"/>
  <c r="I1525" i="6"/>
  <c r="I1365" i="6"/>
  <c r="I1407" i="6"/>
  <c r="I1416" i="6"/>
  <c r="I1536" i="6"/>
  <c r="I1317" i="6"/>
  <c r="I1303" i="6"/>
  <c r="I1412" i="6"/>
  <c r="I1420" i="6"/>
  <c r="I1560" i="6"/>
  <c r="I1357" i="6"/>
  <c r="I1385" i="6"/>
  <c r="I1546" i="6"/>
  <c r="I1602" i="6"/>
  <c r="I1332" i="6"/>
  <c r="I1398" i="6"/>
  <c r="I1556" i="6"/>
  <c r="I1361" i="6"/>
  <c r="I1606" i="6"/>
  <c r="I1294" i="6"/>
  <c r="I1290" i="6"/>
  <c r="I1281" i="6"/>
  <c r="I1426" i="6"/>
  <c r="I1432" i="6"/>
  <c r="H1523" i="6"/>
  <c r="I1520" i="6" s="1"/>
  <c r="F1117" i="6"/>
  <c r="J1117" i="6" s="1"/>
  <c r="H1113" i="6"/>
  <c r="E1099" i="6"/>
  <c r="J1099" i="6" s="1"/>
  <c r="E1098" i="6"/>
  <c r="J1098" i="6" s="1"/>
  <c r="E1091" i="6"/>
  <c r="J1091" i="6" s="1"/>
  <c r="H1088" i="6"/>
  <c r="J1088" i="6"/>
  <c r="J1079" i="6"/>
  <c r="H1079" i="6"/>
  <c r="H1075" i="6"/>
  <c r="J1075" i="6"/>
  <c r="D1046" i="6"/>
  <c r="H1046" i="6" s="1"/>
  <c r="D1045" i="6"/>
  <c r="H1045" i="6" s="1"/>
  <c r="D1044" i="6"/>
  <c r="H1044" i="6" s="1"/>
  <c r="D1041" i="6"/>
  <c r="H1041" i="6" s="1"/>
  <c r="D1040" i="6"/>
  <c r="H1040" i="6" s="1"/>
  <c r="D1039" i="6"/>
  <c r="H1039" i="6" s="1"/>
  <c r="H603" i="6"/>
  <c r="J706" i="6"/>
  <c r="H706" i="6"/>
  <c r="H1243" i="6"/>
  <c r="I1242" i="6" s="1"/>
  <c r="J1242" i="6"/>
  <c r="H1241" i="6"/>
  <c r="I1240" i="6" s="1"/>
  <c r="J1240" i="6"/>
  <c r="H1238" i="6"/>
  <c r="I1237" i="6" s="1"/>
  <c r="J1237" i="6"/>
  <c r="H1236" i="6"/>
  <c r="I1235" i="6" s="1"/>
  <c r="J1235" i="6"/>
  <c r="H1229" i="6"/>
  <c r="H1228" i="6"/>
  <c r="H1227" i="6"/>
  <c r="J1226" i="6"/>
  <c r="H1225" i="6"/>
  <c r="H1224" i="6"/>
  <c r="H1223" i="6"/>
  <c r="J1222" i="6"/>
  <c r="H1221" i="6"/>
  <c r="H1220" i="6"/>
  <c r="H1219" i="6"/>
  <c r="J1218" i="6"/>
  <c r="H1216" i="6"/>
  <c r="H1215" i="6"/>
  <c r="H1214" i="6"/>
  <c r="J1213" i="6"/>
  <c r="H1212" i="6"/>
  <c r="H1211" i="6"/>
  <c r="H1210" i="6"/>
  <c r="J1209" i="6"/>
  <c r="H1208" i="6"/>
  <c r="H1207" i="6"/>
  <c r="H1206" i="6"/>
  <c r="J1205" i="6"/>
  <c r="H1204" i="6"/>
  <c r="H1203" i="6"/>
  <c r="H1202" i="6"/>
  <c r="J1201" i="6"/>
  <c r="H1200" i="6"/>
  <c r="H1199" i="6"/>
  <c r="H1198" i="6"/>
  <c r="J1197" i="6"/>
  <c r="H1196" i="6"/>
  <c r="H1195" i="6"/>
  <c r="H1194" i="6"/>
  <c r="J1193" i="6"/>
  <c r="H1192" i="6"/>
  <c r="H1191" i="6"/>
  <c r="H1190" i="6"/>
  <c r="J1189" i="6"/>
  <c r="H1188" i="6"/>
  <c r="H1187" i="6"/>
  <c r="H1186" i="6"/>
  <c r="J1185" i="6"/>
  <c r="H1184" i="6"/>
  <c r="H1183" i="6"/>
  <c r="H1182" i="6"/>
  <c r="J1181" i="6"/>
  <c r="H1180" i="6"/>
  <c r="H1179" i="6"/>
  <c r="H1178" i="6"/>
  <c r="J1177" i="6"/>
  <c r="H1176" i="6"/>
  <c r="H1175" i="6"/>
  <c r="H1174" i="6"/>
  <c r="H1173" i="6"/>
  <c r="J1172" i="6"/>
  <c r="H1171" i="6"/>
  <c r="H1170" i="6"/>
  <c r="H1169" i="6"/>
  <c r="J1168" i="6"/>
  <c r="H1167" i="6"/>
  <c r="H1166" i="6"/>
  <c r="H1165" i="6"/>
  <c r="J1164" i="6"/>
  <c r="H1163" i="6"/>
  <c r="H1162" i="6"/>
  <c r="H1161" i="6"/>
  <c r="J1160" i="6"/>
  <c r="H1159" i="6"/>
  <c r="H1158" i="6"/>
  <c r="H1157" i="6"/>
  <c r="J1156" i="6"/>
  <c r="H1155" i="6"/>
  <c r="H1154" i="6"/>
  <c r="H1153" i="6"/>
  <c r="H1152" i="6"/>
  <c r="J1151" i="6"/>
  <c r="H1150" i="6"/>
  <c r="H1149" i="6"/>
  <c r="H1148" i="6"/>
  <c r="J1147" i="6"/>
  <c r="H1146" i="6"/>
  <c r="H1145" i="6"/>
  <c r="H1144" i="6"/>
  <c r="H1143" i="6"/>
  <c r="J1142" i="6"/>
  <c r="H1141" i="6"/>
  <c r="H1140" i="6"/>
  <c r="H1139" i="6"/>
  <c r="J1138" i="6"/>
  <c r="H1137" i="6"/>
  <c r="H1136" i="6"/>
  <c r="H1135" i="6"/>
  <c r="J1134" i="6"/>
  <c r="H1133" i="6"/>
  <c r="H1132" i="6"/>
  <c r="H1131" i="6"/>
  <c r="J1130" i="6"/>
  <c r="J1128" i="6"/>
  <c r="H1128" i="6"/>
  <c r="J1127" i="6"/>
  <c r="H1127" i="6"/>
  <c r="J1126" i="6"/>
  <c r="H1126" i="6"/>
  <c r="J1125" i="6"/>
  <c r="H1125" i="6"/>
  <c r="J1124" i="6"/>
  <c r="J1123" i="6" s="1"/>
  <c r="H1124" i="6"/>
  <c r="J1122" i="6"/>
  <c r="H1122" i="6"/>
  <c r="J1121" i="6"/>
  <c r="H1121" i="6"/>
  <c r="J1120" i="6"/>
  <c r="J1119" i="6" s="1"/>
  <c r="H1120" i="6"/>
  <c r="J1116" i="6"/>
  <c r="H1116" i="6"/>
  <c r="J1115" i="6"/>
  <c r="J1114" i="6" s="1"/>
  <c r="H1115" i="6"/>
  <c r="J1113" i="6"/>
  <c r="J1112" i="6"/>
  <c r="H1112" i="6"/>
  <c r="J1111" i="6"/>
  <c r="J1110" i="6" s="1"/>
  <c r="H1111" i="6"/>
  <c r="J1109" i="6"/>
  <c r="J1107" i="6"/>
  <c r="H1107" i="6"/>
  <c r="J1105" i="6"/>
  <c r="H1105" i="6"/>
  <c r="J1104" i="6"/>
  <c r="J1103" i="6" s="1"/>
  <c r="J1102" i="6"/>
  <c r="H1102" i="6"/>
  <c r="J1101" i="6"/>
  <c r="H1101" i="6"/>
  <c r="J1100" i="6"/>
  <c r="H1100" i="6"/>
  <c r="J1097" i="6"/>
  <c r="H1097" i="6"/>
  <c r="J1096" i="6"/>
  <c r="J1094" i="6" s="1"/>
  <c r="H1096" i="6"/>
  <c r="J1093" i="6"/>
  <c r="H1093" i="6"/>
  <c r="J1092" i="6"/>
  <c r="H1092" i="6"/>
  <c r="J1090" i="6"/>
  <c r="H1090" i="6"/>
  <c r="J1089" i="6"/>
  <c r="H1089" i="6"/>
  <c r="J1087" i="6"/>
  <c r="J1085" i="6" s="1"/>
  <c r="H1087" i="6"/>
  <c r="J1084" i="6"/>
  <c r="H1084" i="6"/>
  <c r="J1083" i="6"/>
  <c r="H1083" i="6"/>
  <c r="J1082" i="6"/>
  <c r="H1082" i="6"/>
  <c r="J1081" i="6"/>
  <c r="J1080" i="6"/>
  <c r="H1080" i="6"/>
  <c r="J1078" i="6"/>
  <c r="H1078" i="6"/>
  <c r="J1077" i="6"/>
  <c r="H1077" i="6"/>
  <c r="J1076" i="6"/>
  <c r="J1074" i="6"/>
  <c r="H1074" i="6"/>
  <c r="J1073" i="6"/>
  <c r="H1073" i="6"/>
  <c r="J1072" i="6"/>
  <c r="J1070" i="6" s="1"/>
  <c r="H1072" i="6"/>
  <c r="H1068" i="6"/>
  <c r="H1067" i="6"/>
  <c r="H1066" i="6"/>
  <c r="J1065" i="6"/>
  <c r="H1064" i="6"/>
  <c r="H1063" i="6"/>
  <c r="H1062" i="6"/>
  <c r="H1061" i="6"/>
  <c r="H1059" i="6"/>
  <c r="H1058" i="6"/>
  <c r="H1057" i="6"/>
  <c r="H1056" i="6"/>
  <c r="H1054" i="6"/>
  <c r="H1053" i="6"/>
  <c r="H1052" i="6"/>
  <c r="H1051" i="6"/>
  <c r="J1049" i="6"/>
  <c r="J1043" i="6"/>
  <c r="J1038" i="6"/>
  <c r="H1036" i="6"/>
  <c r="H1035" i="6"/>
  <c r="H1034" i="6"/>
  <c r="J1033" i="6"/>
  <c r="H1032" i="6"/>
  <c r="H1031" i="6"/>
  <c r="H1030" i="6"/>
  <c r="J1029" i="6"/>
  <c r="H1028" i="6"/>
  <c r="H1027" i="6"/>
  <c r="H1026" i="6"/>
  <c r="J1025" i="6"/>
  <c r="H1024" i="6"/>
  <c r="H1023" i="6"/>
  <c r="H1022" i="6"/>
  <c r="J1021" i="6"/>
  <c r="H1020" i="6"/>
  <c r="H1019" i="6"/>
  <c r="H1018" i="6"/>
  <c r="J1017" i="6"/>
  <c r="H1016" i="6"/>
  <c r="H1015" i="6"/>
  <c r="H1014" i="6"/>
  <c r="J1013" i="6"/>
  <c r="H1008" i="6"/>
  <c r="H1007" i="6"/>
  <c r="H1006" i="6"/>
  <c r="J1005" i="6"/>
  <c r="H1004" i="6"/>
  <c r="H1003" i="6"/>
  <c r="H1002" i="6"/>
  <c r="J1001" i="6"/>
  <c r="H1000" i="6"/>
  <c r="H999" i="6"/>
  <c r="H998" i="6"/>
  <c r="J997" i="6"/>
  <c r="H996" i="6"/>
  <c r="H995" i="6"/>
  <c r="H994" i="6"/>
  <c r="J993" i="6"/>
  <c r="H992" i="6"/>
  <c r="H991" i="6"/>
  <c r="H990" i="6"/>
  <c r="J989" i="6"/>
  <c r="H988" i="6"/>
  <c r="H987" i="6"/>
  <c r="H986" i="6"/>
  <c r="J985" i="6"/>
  <c r="H984" i="6"/>
  <c r="H983" i="6"/>
  <c r="H982" i="6"/>
  <c r="J981" i="6"/>
  <c r="H980" i="6"/>
  <c r="H979" i="6"/>
  <c r="H978" i="6"/>
  <c r="J977" i="6"/>
  <c r="H976" i="6"/>
  <c r="H975" i="6"/>
  <c r="H974" i="6"/>
  <c r="J973" i="6"/>
  <c r="H972" i="6"/>
  <c r="H971" i="6"/>
  <c r="H970" i="6"/>
  <c r="J969" i="6"/>
  <c r="H968" i="6"/>
  <c r="H967" i="6"/>
  <c r="H966" i="6"/>
  <c r="J965" i="6"/>
  <c r="H964" i="6"/>
  <c r="H963" i="6"/>
  <c r="H962" i="6"/>
  <c r="J961" i="6"/>
  <c r="H960" i="6"/>
  <c r="H959" i="6"/>
  <c r="H958" i="6"/>
  <c r="J957" i="6"/>
  <c r="H956" i="6"/>
  <c r="H955" i="6"/>
  <c r="H954" i="6"/>
  <c r="J953" i="6"/>
  <c r="H951" i="6"/>
  <c r="H950" i="6"/>
  <c r="H949" i="6"/>
  <c r="J948" i="6"/>
  <c r="H947" i="6"/>
  <c r="H946" i="6"/>
  <c r="H945" i="6"/>
  <c r="J944" i="6"/>
  <c r="H943" i="6"/>
  <c r="H942" i="6"/>
  <c r="H941" i="6"/>
  <c r="J940" i="6"/>
  <c r="H939" i="6"/>
  <c r="H937" i="6"/>
  <c r="H935" i="6"/>
  <c r="J933" i="6"/>
  <c r="H932" i="6"/>
  <c r="H931" i="6"/>
  <c r="H930" i="6"/>
  <c r="H929" i="6"/>
  <c r="H928" i="6"/>
  <c r="J926" i="6"/>
  <c r="H925" i="6"/>
  <c r="H924" i="6"/>
  <c r="H923" i="6"/>
  <c r="J922" i="6"/>
  <c r="H921" i="6"/>
  <c r="H919" i="6"/>
  <c r="H917" i="6"/>
  <c r="J915" i="6"/>
  <c r="H1117" i="6" l="1"/>
  <c r="I1114" i="6" s="1"/>
  <c r="I993" i="6"/>
  <c r="I1209" i="6"/>
  <c r="H1099" i="6"/>
  <c r="H1091" i="6"/>
  <c r="I1085" i="6" s="1"/>
  <c r="I1197" i="6"/>
  <c r="I1119" i="6"/>
  <c r="I1201" i="6"/>
  <c r="I1025" i="6"/>
  <c r="I1033" i="6"/>
  <c r="I997" i="6"/>
  <c r="H1098" i="6"/>
  <c r="I953" i="6"/>
  <c r="I969" i="6"/>
  <c r="I1142" i="6"/>
  <c r="I1151" i="6"/>
  <c r="I1001" i="6"/>
  <c r="I1013" i="6"/>
  <c r="I1222" i="6"/>
  <c r="I1168" i="6"/>
  <c r="I1185" i="6"/>
  <c r="I965" i="6"/>
  <c r="I973" i="6"/>
  <c r="I1147" i="6"/>
  <c r="I957" i="6"/>
  <c r="I1156" i="6"/>
  <c r="I1172" i="6"/>
  <c r="I1226" i="6"/>
  <c r="I1218" i="6"/>
  <c r="I1205" i="6"/>
  <c r="I1213" i="6"/>
  <c r="I1193" i="6"/>
  <c r="I1189" i="6"/>
  <c r="I1181" i="6"/>
  <c r="I1177" i="6"/>
  <c r="I1164" i="6"/>
  <c r="I1160" i="6"/>
  <c r="I1138" i="6"/>
  <c r="I1134" i="6"/>
  <c r="I1130" i="6"/>
  <c r="I1123" i="6"/>
  <c r="I1110" i="6"/>
  <c r="I1070" i="6"/>
  <c r="I1065" i="6"/>
  <c r="I1049" i="6"/>
  <c r="I1038" i="6"/>
  <c r="I1029" i="6"/>
  <c r="I1021" i="6"/>
  <c r="I1017" i="6"/>
  <c r="I1005" i="6"/>
  <c r="I989" i="6"/>
  <c r="I985" i="6"/>
  <c r="I981" i="6"/>
  <c r="I977" i="6"/>
  <c r="I961" i="6"/>
  <c r="I948" i="6"/>
  <c r="I944" i="6"/>
  <c r="I940" i="6"/>
  <c r="I933" i="6"/>
  <c r="I926" i="6"/>
  <c r="I922" i="6"/>
  <c r="I915" i="6"/>
  <c r="I1043" i="6"/>
  <c r="H1109" i="6"/>
  <c r="I1103" i="6" s="1"/>
  <c r="I1094" i="6" l="1"/>
  <c r="H333" i="6"/>
  <c r="H328" i="6"/>
  <c r="H806" i="6"/>
  <c r="H785" i="6"/>
  <c r="H784" i="6"/>
  <c r="H776" i="6"/>
  <c r="B66" i="6" l="1"/>
  <c r="J346" i="6"/>
  <c r="H346" i="6"/>
  <c r="J345" i="6"/>
  <c r="H345" i="6"/>
  <c r="J344" i="6"/>
  <c r="J343" i="6" s="1"/>
  <c r="H344" i="6"/>
  <c r="J752" i="6"/>
  <c r="H752" i="6"/>
  <c r="J751" i="6"/>
  <c r="H751" i="6"/>
  <c r="J750" i="6"/>
  <c r="J749" i="6" s="1"/>
  <c r="H750" i="6"/>
  <c r="H756" i="6"/>
  <c r="J756" i="6"/>
  <c r="J755" i="6"/>
  <c r="H755" i="6"/>
  <c r="E739" i="6"/>
  <c r="J739" i="6" s="1"/>
  <c r="J737" i="6"/>
  <c r="H737" i="6"/>
  <c r="I343" i="6" l="1"/>
  <c r="H739" i="6"/>
  <c r="C66" i="6"/>
  <c r="I749" i="6"/>
  <c r="J735" i="6"/>
  <c r="H735" i="6"/>
  <c r="I733" i="6" l="1"/>
  <c r="J729" i="6"/>
  <c r="H729" i="6"/>
  <c r="J732" i="6"/>
  <c r="H732" i="6"/>
  <c r="J731" i="6"/>
  <c r="H731" i="6"/>
  <c r="J727" i="6"/>
  <c r="J725" i="6" s="1"/>
  <c r="H727" i="6"/>
  <c r="J724" i="6"/>
  <c r="H724" i="6"/>
  <c r="J722" i="6"/>
  <c r="H722" i="6"/>
  <c r="J717" i="6"/>
  <c r="H717" i="6"/>
  <c r="J716" i="6"/>
  <c r="H716" i="6"/>
  <c r="J715" i="6"/>
  <c r="H715" i="6"/>
  <c r="J713" i="6"/>
  <c r="H713" i="6"/>
  <c r="J712" i="6"/>
  <c r="H712" i="6"/>
  <c r="J711" i="6"/>
  <c r="H711" i="6"/>
  <c r="J683" i="6"/>
  <c r="H698" i="6"/>
  <c r="H697" i="6"/>
  <c r="H696" i="6"/>
  <c r="H695" i="6"/>
  <c r="H693" i="6"/>
  <c r="H692" i="6"/>
  <c r="H691" i="6"/>
  <c r="H690" i="6"/>
  <c r="D679" i="6"/>
  <c r="H679" i="6" s="1"/>
  <c r="D680" i="6"/>
  <c r="H680" i="6" s="1"/>
  <c r="D678" i="6"/>
  <c r="H678" i="6" s="1"/>
  <c r="H606" i="6"/>
  <c r="H605" i="6"/>
  <c r="H604" i="6"/>
  <c r="H589" i="6"/>
  <c r="H588" i="6"/>
  <c r="H587" i="6"/>
  <c r="H601" i="6"/>
  <c r="H600" i="6"/>
  <c r="H599" i="6"/>
  <c r="J590" i="6"/>
  <c r="H591" i="6"/>
  <c r="H596" i="6"/>
  <c r="H597" i="6"/>
  <c r="H584" i="6"/>
  <c r="H578" i="6"/>
  <c r="H579" i="6"/>
  <c r="H575" i="6"/>
  <c r="H576" i="6"/>
  <c r="H572" i="6"/>
  <c r="H570" i="6"/>
  <c r="H132" i="6"/>
  <c r="H130" i="6"/>
  <c r="H565" i="6"/>
  <c r="H563" i="6"/>
  <c r="H554" i="6"/>
  <c r="H552" i="6"/>
  <c r="H873" i="6"/>
  <c r="I872" i="6" s="1"/>
  <c r="J872" i="6"/>
  <c r="H871" i="6"/>
  <c r="J870" i="6"/>
  <c r="H868" i="6"/>
  <c r="J867" i="6"/>
  <c r="H866" i="6"/>
  <c r="J865" i="6"/>
  <c r="H859" i="6"/>
  <c r="H858" i="6"/>
  <c r="H857" i="6"/>
  <c r="J856" i="6"/>
  <c r="H855" i="6"/>
  <c r="H854" i="6"/>
  <c r="H853" i="6"/>
  <c r="J852" i="6"/>
  <c r="H851" i="6"/>
  <c r="H850" i="6"/>
  <c r="H849" i="6"/>
  <c r="J848" i="6"/>
  <c r="H846" i="6"/>
  <c r="H845" i="6"/>
  <c r="H844" i="6"/>
  <c r="J843" i="6"/>
  <c r="H842" i="6"/>
  <c r="H841" i="6"/>
  <c r="H840" i="6"/>
  <c r="J839" i="6"/>
  <c r="H838" i="6"/>
  <c r="H837" i="6"/>
  <c r="H836" i="6"/>
  <c r="J835" i="6"/>
  <c r="H834" i="6"/>
  <c r="H833" i="6"/>
  <c r="H832" i="6"/>
  <c r="J831" i="6"/>
  <c r="H830" i="6"/>
  <c r="H829" i="6"/>
  <c r="H828" i="6"/>
  <c r="J827" i="6"/>
  <c r="H826" i="6"/>
  <c r="H825" i="6"/>
  <c r="H824" i="6"/>
  <c r="J823" i="6"/>
  <c r="H822" i="6"/>
  <c r="H821" i="6"/>
  <c r="H820" i="6"/>
  <c r="J819" i="6"/>
  <c r="H818" i="6"/>
  <c r="H817" i="6"/>
  <c r="H816" i="6"/>
  <c r="J815" i="6"/>
  <c r="H814" i="6"/>
  <c r="H813" i="6"/>
  <c r="H812" i="6"/>
  <c r="J811" i="6"/>
  <c r="H810" i="6"/>
  <c r="H809" i="6"/>
  <c r="H808" i="6"/>
  <c r="J807" i="6"/>
  <c r="H805" i="6"/>
  <c r="H804" i="6"/>
  <c r="H803" i="6"/>
  <c r="J802" i="6"/>
  <c r="H801" i="6"/>
  <c r="H800" i="6"/>
  <c r="H799" i="6"/>
  <c r="J798" i="6"/>
  <c r="H797" i="6"/>
  <c r="H796" i="6"/>
  <c r="H795" i="6"/>
  <c r="J794" i="6"/>
  <c r="H793" i="6"/>
  <c r="H792" i="6"/>
  <c r="H791" i="6"/>
  <c r="J790" i="6"/>
  <c r="H789" i="6"/>
  <c r="H788" i="6"/>
  <c r="H787" i="6"/>
  <c r="J786" i="6"/>
  <c r="H783" i="6"/>
  <c r="H782" i="6"/>
  <c r="J781" i="6"/>
  <c r="H780" i="6"/>
  <c r="H779" i="6"/>
  <c r="H778" i="6"/>
  <c r="J777" i="6"/>
  <c r="H775" i="6"/>
  <c r="H774" i="6"/>
  <c r="H773" i="6"/>
  <c r="J772" i="6"/>
  <c r="H771" i="6"/>
  <c r="H770" i="6"/>
  <c r="H769" i="6"/>
  <c r="J768" i="6"/>
  <c r="H767" i="6"/>
  <c r="H766" i="6"/>
  <c r="H765" i="6"/>
  <c r="J764" i="6"/>
  <c r="H763" i="6"/>
  <c r="H762" i="6"/>
  <c r="H761" i="6"/>
  <c r="J760" i="6"/>
  <c r="J758" i="6"/>
  <c r="H758" i="6"/>
  <c r="J757" i="6"/>
  <c r="H757" i="6"/>
  <c r="J754" i="6"/>
  <c r="J753" i="6" s="1"/>
  <c r="J66" i="6" s="1"/>
  <c r="H754" i="6"/>
  <c r="J747" i="6"/>
  <c r="H747" i="6"/>
  <c r="J746" i="6"/>
  <c r="H746" i="6"/>
  <c r="J745" i="6"/>
  <c r="J744" i="6" s="1"/>
  <c r="H745" i="6"/>
  <c r="J743" i="6"/>
  <c r="H743" i="6"/>
  <c r="J742" i="6"/>
  <c r="H742" i="6"/>
  <c r="J741" i="6"/>
  <c r="J740" i="6" s="1"/>
  <c r="H741" i="6"/>
  <c r="J734" i="6"/>
  <c r="J733" i="6" s="1"/>
  <c r="J730" i="6"/>
  <c r="H730" i="6"/>
  <c r="J728" i="6"/>
  <c r="H728" i="6"/>
  <c r="J723" i="6"/>
  <c r="H723" i="6"/>
  <c r="J721" i="6"/>
  <c r="H721" i="6"/>
  <c r="J720" i="6"/>
  <c r="J718" i="6" s="1"/>
  <c r="H720" i="6"/>
  <c r="J714" i="6"/>
  <c r="J710" i="6"/>
  <c r="J709" i="6"/>
  <c r="H709" i="6"/>
  <c r="J708" i="6"/>
  <c r="H708" i="6"/>
  <c r="J707" i="6"/>
  <c r="J704" i="6" s="1"/>
  <c r="H707" i="6"/>
  <c r="H702" i="6"/>
  <c r="H701" i="6"/>
  <c r="H700" i="6"/>
  <c r="J699" i="6"/>
  <c r="H688" i="6"/>
  <c r="H687" i="6"/>
  <c r="H686" i="6"/>
  <c r="H685" i="6"/>
  <c r="J677" i="6"/>
  <c r="H675" i="6"/>
  <c r="H674" i="6"/>
  <c r="H673" i="6"/>
  <c r="J672" i="6"/>
  <c r="H670" i="6"/>
  <c r="H669" i="6"/>
  <c r="H668" i="6"/>
  <c r="J667" i="6"/>
  <c r="H666" i="6"/>
  <c r="H665" i="6"/>
  <c r="H664" i="6"/>
  <c r="J663" i="6"/>
  <c r="H662" i="6"/>
  <c r="H661" i="6"/>
  <c r="H660" i="6"/>
  <c r="J659" i="6"/>
  <c r="H658" i="6"/>
  <c r="H657" i="6"/>
  <c r="H656" i="6"/>
  <c r="J655" i="6"/>
  <c r="H654" i="6"/>
  <c r="H653" i="6"/>
  <c r="H652" i="6"/>
  <c r="J651" i="6"/>
  <c r="H650" i="6"/>
  <c r="H649" i="6"/>
  <c r="H648" i="6"/>
  <c r="J647" i="6"/>
  <c r="H642" i="6"/>
  <c r="H641" i="6"/>
  <c r="H640" i="6"/>
  <c r="J639" i="6"/>
  <c r="H638" i="6"/>
  <c r="H637" i="6"/>
  <c r="H636" i="6"/>
  <c r="J635" i="6"/>
  <c r="H634" i="6"/>
  <c r="H633" i="6"/>
  <c r="H632" i="6"/>
  <c r="J631" i="6"/>
  <c r="H630" i="6"/>
  <c r="H629" i="6"/>
  <c r="H628" i="6"/>
  <c r="J627" i="6"/>
  <c r="H626" i="6"/>
  <c r="H625" i="6"/>
  <c r="H624" i="6"/>
  <c r="J623" i="6"/>
  <c r="H622" i="6"/>
  <c r="H621" i="6"/>
  <c r="H620" i="6"/>
  <c r="J619" i="6"/>
  <c r="H618" i="6"/>
  <c r="H617" i="6"/>
  <c r="H616" i="6"/>
  <c r="J615" i="6"/>
  <c r="H614" i="6"/>
  <c r="H613" i="6"/>
  <c r="H612" i="6"/>
  <c r="J611" i="6"/>
  <c r="H610" i="6"/>
  <c r="H609" i="6"/>
  <c r="H608" i="6"/>
  <c r="J607" i="6"/>
  <c r="J602" i="6"/>
  <c r="J598" i="6"/>
  <c r="H595" i="6"/>
  <c r="J594" i="6"/>
  <c r="H593" i="6"/>
  <c r="H592" i="6"/>
  <c r="J586" i="6"/>
  <c r="H583" i="6"/>
  <c r="H582" i="6"/>
  <c r="J581" i="6"/>
  <c r="H580" i="6"/>
  <c r="J577" i="6"/>
  <c r="H574" i="6"/>
  <c r="J573" i="6"/>
  <c r="H568" i="6"/>
  <c r="J566" i="6"/>
  <c r="H564" i="6"/>
  <c r="H562" i="6"/>
  <c r="H561" i="6"/>
  <c r="J559" i="6"/>
  <c r="H558" i="6"/>
  <c r="H557" i="6"/>
  <c r="H556" i="6"/>
  <c r="J555" i="6"/>
  <c r="H550" i="6"/>
  <c r="J548" i="6"/>
  <c r="D266" i="6"/>
  <c r="D265" i="6"/>
  <c r="D262" i="6"/>
  <c r="D261" i="6"/>
  <c r="D260" i="6"/>
  <c r="H176" i="6"/>
  <c r="H175" i="6"/>
  <c r="B48" i="6"/>
  <c r="B45" i="6"/>
  <c r="B40" i="6"/>
  <c r="B36" i="6"/>
  <c r="B29" i="6"/>
  <c r="C29" i="6" s="1"/>
  <c r="H174" i="6"/>
  <c r="J172" i="6"/>
  <c r="H171" i="6"/>
  <c r="C40" i="6" l="1"/>
  <c r="C48" i="6"/>
  <c r="C45" i="6"/>
  <c r="I619" i="6"/>
  <c r="I627" i="6"/>
  <c r="I635" i="6"/>
  <c r="I647" i="6"/>
  <c r="I655" i="6"/>
  <c r="I663" i="6"/>
  <c r="I718" i="6"/>
  <c r="I772" i="6"/>
  <c r="I602" i="6"/>
  <c r="I798" i="6"/>
  <c r="I815" i="6"/>
  <c r="I598" i="6"/>
  <c r="I725" i="6"/>
  <c r="I607" i="6"/>
  <c r="I615" i="6"/>
  <c r="I623" i="6"/>
  <c r="I631" i="6"/>
  <c r="I639" i="6"/>
  <c r="I651" i="6"/>
  <c r="I659" i="6"/>
  <c r="I667" i="6"/>
  <c r="I781" i="6"/>
  <c r="I802" i="6"/>
  <c r="I704" i="6"/>
  <c r="I586" i="6"/>
  <c r="I590" i="6"/>
  <c r="I577" i="6"/>
  <c r="I566" i="6"/>
  <c r="I856" i="6"/>
  <c r="I548" i="6"/>
  <c r="I753" i="6"/>
  <c r="I66" i="6" s="1"/>
  <c r="I865" i="6"/>
  <c r="I744" i="6"/>
  <c r="I870" i="6"/>
  <c r="I794" i="6"/>
  <c r="I827" i="6"/>
  <c r="I764" i="6"/>
  <c r="I807" i="6"/>
  <c r="I839" i="6"/>
  <c r="I848" i="6"/>
  <c r="I740" i="6"/>
  <c r="I559" i="6"/>
  <c r="I777" i="6"/>
  <c r="I852" i="6"/>
  <c r="I611" i="6"/>
  <c r="I843" i="6"/>
  <c r="I699" i="6"/>
  <c r="I790" i="6"/>
  <c r="I823" i="6"/>
  <c r="I760" i="6"/>
  <c r="I819" i="6"/>
  <c r="I573" i="6"/>
  <c r="I811" i="6"/>
  <c r="I835" i="6"/>
  <c r="I867" i="6"/>
  <c r="I581" i="6"/>
  <c r="I594" i="6"/>
  <c r="I555" i="6"/>
  <c r="I768" i="6"/>
  <c r="I683" i="6"/>
  <c r="I786" i="6"/>
  <c r="I831" i="6"/>
  <c r="I672" i="6"/>
  <c r="I677" i="6"/>
  <c r="I172" i="6"/>
  <c r="J29" i="6"/>
  <c r="I29" i="6"/>
  <c r="B39" i="9"/>
  <c r="C39" i="9" s="1"/>
  <c r="H183" i="9"/>
  <c r="H182" i="9"/>
  <c r="H181" i="9"/>
  <c r="J180" i="9"/>
  <c r="J159" i="9"/>
  <c r="H159" i="9"/>
  <c r="J158" i="9"/>
  <c r="J156" i="9"/>
  <c r="H156" i="9"/>
  <c r="I154" i="9" s="1"/>
  <c r="H145" i="6"/>
  <c r="H139" i="6"/>
  <c r="H128" i="6"/>
  <c r="I126" i="6" s="1"/>
  <c r="J152" i="9"/>
  <c r="H152" i="9"/>
  <c r="J151" i="9"/>
  <c r="H151" i="9"/>
  <c r="J150" i="9"/>
  <c r="H150" i="9"/>
  <c r="J149" i="9"/>
  <c r="H149" i="9"/>
  <c r="H147" i="9"/>
  <c r="J147" i="9"/>
  <c r="J146" i="9"/>
  <c r="H146" i="9"/>
  <c r="J145" i="9"/>
  <c r="H145" i="9"/>
  <c r="J144" i="9"/>
  <c r="H144" i="9"/>
  <c r="H141" i="9"/>
  <c r="J141" i="9"/>
  <c r="J137" i="9" s="1"/>
  <c r="H142" i="9"/>
  <c r="J142" i="9"/>
  <c r="J140" i="9"/>
  <c r="H140" i="9"/>
  <c r="J139" i="9"/>
  <c r="H139" i="9"/>
  <c r="H135" i="9"/>
  <c r="J135" i="9"/>
  <c r="H136" i="9"/>
  <c r="J136" i="9"/>
  <c r="H133" i="9"/>
  <c r="J133" i="9"/>
  <c r="E134" i="9"/>
  <c r="H134" i="9" s="1"/>
  <c r="J132" i="9"/>
  <c r="H132" i="9"/>
  <c r="J127" i="9"/>
  <c r="H127" i="9"/>
  <c r="J124" i="9"/>
  <c r="H124" i="9"/>
  <c r="J122" i="9"/>
  <c r="H122" i="9"/>
  <c r="J121" i="9"/>
  <c r="H121" i="9"/>
  <c r="J117" i="9"/>
  <c r="J116" i="9"/>
  <c r="H119" i="9"/>
  <c r="J119" i="9"/>
  <c r="J118" i="9"/>
  <c r="H116" i="9"/>
  <c r="H110" i="9"/>
  <c r="H112" i="9"/>
  <c r="H111" i="9"/>
  <c r="H109" i="9"/>
  <c r="H103" i="9"/>
  <c r="H104" i="9"/>
  <c r="H98" i="9"/>
  <c r="H93" i="9"/>
  <c r="H92" i="9"/>
  <c r="H90" i="9"/>
  <c r="H88" i="9"/>
  <c r="H89" i="9"/>
  <c r="H87" i="9"/>
  <c r="J131" i="9"/>
  <c r="J155" i="9"/>
  <c r="J115" i="9"/>
  <c r="J129" i="9"/>
  <c r="B27" i="9"/>
  <c r="C27" i="9" s="1"/>
  <c r="H149" i="8"/>
  <c r="H148" i="8"/>
  <c r="H136" i="8"/>
  <c r="I135" i="8" s="1"/>
  <c r="H134" i="8"/>
  <c r="H102" i="8"/>
  <c r="I180" i="9" l="1"/>
  <c r="I146" i="8"/>
  <c r="J39" i="9"/>
  <c r="I39" i="9"/>
  <c r="J134" i="9"/>
  <c r="I143" i="9"/>
  <c r="I148" i="9"/>
  <c r="I137" i="9"/>
  <c r="I27" i="9" s="1"/>
  <c r="I130" i="9"/>
  <c r="H117" i="9"/>
  <c r="H118" i="9"/>
  <c r="I107" i="9"/>
  <c r="I125" i="9"/>
  <c r="J27" i="9"/>
  <c r="J17" i="10"/>
  <c r="I17" i="10"/>
  <c r="B48" i="8"/>
  <c r="I48" i="8" s="1"/>
  <c r="J152" i="8"/>
  <c r="B47" i="8"/>
  <c r="C47" i="8" s="1"/>
  <c r="J150" i="8"/>
  <c r="I114" i="9" l="1"/>
  <c r="J47" i="8"/>
  <c r="I47" i="8"/>
  <c r="C48" i="8"/>
  <c r="J48" i="8"/>
  <c r="B51" i="9"/>
  <c r="B50" i="9"/>
  <c r="B28" i="8"/>
  <c r="C28" i="8" s="1"/>
  <c r="B26" i="8"/>
  <c r="C26" i="8" s="1"/>
  <c r="B25" i="8"/>
  <c r="B24" i="8"/>
  <c r="B23" i="8"/>
  <c r="B22" i="8"/>
  <c r="B21" i="8"/>
  <c r="B20" i="8"/>
  <c r="B19" i="8"/>
  <c r="J101" i="8"/>
  <c r="I101" i="8"/>
  <c r="J98" i="8"/>
  <c r="H98" i="8"/>
  <c r="J97" i="8"/>
  <c r="H97" i="8"/>
  <c r="J96" i="8"/>
  <c r="J95" i="8" s="1"/>
  <c r="H96" i="8"/>
  <c r="H79" i="8"/>
  <c r="J79" i="8"/>
  <c r="I95" i="8" l="1"/>
  <c r="C50" i="9"/>
  <c r="C51" i="9"/>
  <c r="J26" i="8"/>
  <c r="I26" i="8"/>
  <c r="C25" i="8"/>
  <c r="J105" i="8" l="1"/>
  <c r="J104" i="8" s="1"/>
  <c r="J28" i="8" s="1"/>
  <c r="H105" i="8"/>
  <c r="I104" i="8" s="1"/>
  <c r="H231" i="9"/>
  <c r="H230" i="9"/>
  <c r="H229" i="9"/>
  <c r="J228" i="9"/>
  <c r="J51" i="9" s="1"/>
  <c r="H227" i="9"/>
  <c r="H226" i="9"/>
  <c r="H225" i="9"/>
  <c r="J224" i="9"/>
  <c r="J50" i="9" s="1"/>
  <c r="I228" i="9" l="1"/>
  <c r="I51" i="9" s="1"/>
  <c r="I224" i="9"/>
  <c r="I50" i="9" s="1"/>
  <c r="I28" i="8"/>
  <c r="B25" i="6"/>
  <c r="C25" i="6" s="1"/>
  <c r="B61" i="9" l="1"/>
  <c r="B60" i="9"/>
  <c r="B59" i="9"/>
  <c r="C59" i="9" s="1"/>
  <c r="J243" i="9"/>
  <c r="H244" i="9"/>
  <c r="I243" i="9" s="1"/>
  <c r="H249" i="9"/>
  <c r="I248" i="9" s="1"/>
  <c r="J248" i="9"/>
  <c r="H247" i="9"/>
  <c r="I246" i="9" s="1"/>
  <c r="J246" i="9"/>
  <c r="B58" i="9"/>
  <c r="B57" i="9"/>
  <c r="C57" i="9" s="1"/>
  <c r="B56" i="9"/>
  <c r="B55" i="9"/>
  <c r="B54" i="9"/>
  <c r="B53" i="9"/>
  <c r="B52" i="9"/>
  <c r="B49" i="9"/>
  <c r="B48" i="9"/>
  <c r="B47" i="9"/>
  <c r="C47" i="9" s="1"/>
  <c r="B46" i="9"/>
  <c r="C46" i="9" s="1"/>
  <c r="B45" i="9"/>
  <c r="C45" i="9" s="1"/>
  <c r="B44" i="9"/>
  <c r="C44" i="9" s="1"/>
  <c r="B43" i="9"/>
  <c r="C43" i="9" s="1"/>
  <c r="B42" i="9"/>
  <c r="C42" i="9" s="1"/>
  <c r="B41" i="9"/>
  <c r="C41" i="9" s="1"/>
  <c r="B40" i="9"/>
  <c r="C40" i="9" s="1"/>
  <c r="B38" i="9"/>
  <c r="C38" i="9" s="1"/>
  <c r="B37" i="9"/>
  <c r="C37" i="9" s="1"/>
  <c r="B36" i="9"/>
  <c r="C36" i="9" s="1"/>
  <c r="B35" i="9"/>
  <c r="B32" i="9"/>
  <c r="C32" i="9" s="1"/>
  <c r="B31" i="9"/>
  <c r="C31" i="9" s="1"/>
  <c r="B30" i="9"/>
  <c r="B29" i="9"/>
  <c r="B28" i="9"/>
  <c r="B26" i="9"/>
  <c r="B25" i="9"/>
  <c r="B24" i="9"/>
  <c r="B23" i="9"/>
  <c r="B22" i="9"/>
  <c r="B21" i="9"/>
  <c r="B20" i="9"/>
  <c r="B19" i="9"/>
  <c r="B18" i="9"/>
  <c r="H241" i="9"/>
  <c r="I240" i="9" s="1"/>
  <c r="J240" i="9"/>
  <c r="H239" i="9"/>
  <c r="I238" i="9" s="1"/>
  <c r="J238" i="9"/>
  <c r="H237" i="9"/>
  <c r="H234" i="9"/>
  <c r="I233" i="9" s="1"/>
  <c r="H223" i="9"/>
  <c r="H222" i="9"/>
  <c r="H221" i="9"/>
  <c r="J220" i="9"/>
  <c r="H219" i="9"/>
  <c r="H218" i="9"/>
  <c r="H217" i="9"/>
  <c r="J216" i="9"/>
  <c r="H215" i="9"/>
  <c r="H214" i="9"/>
  <c r="H213" i="9"/>
  <c r="J212" i="9"/>
  <c r="H211" i="9"/>
  <c r="H210" i="9"/>
  <c r="H209" i="9"/>
  <c r="J208" i="9"/>
  <c r="H207" i="9"/>
  <c r="H206" i="9"/>
  <c r="H205" i="9"/>
  <c r="J204" i="9"/>
  <c r="H203" i="9"/>
  <c r="H202" i="9"/>
  <c r="H201" i="9"/>
  <c r="J200" i="9"/>
  <c r="H199" i="9"/>
  <c r="H198" i="9"/>
  <c r="H197" i="9"/>
  <c r="J196" i="9"/>
  <c r="H195" i="9"/>
  <c r="H194" i="9"/>
  <c r="H193" i="9"/>
  <c r="J192" i="9"/>
  <c r="H191" i="9"/>
  <c r="H190" i="9"/>
  <c r="H189" i="9"/>
  <c r="J188" i="9"/>
  <c r="H187" i="9"/>
  <c r="H186" i="9"/>
  <c r="H185" i="9"/>
  <c r="J184" i="9"/>
  <c r="H179" i="9"/>
  <c r="H178" i="9"/>
  <c r="H177" i="9"/>
  <c r="J176" i="9"/>
  <c r="H175" i="9"/>
  <c r="H174" i="9"/>
  <c r="H173" i="9"/>
  <c r="J172" i="9"/>
  <c r="H171" i="9"/>
  <c r="H170" i="9"/>
  <c r="H169" i="9"/>
  <c r="J168" i="9"/>
  <c r="J157" i="9"/>
  <c r="C48" i="9" l="1"/>
  <c r="J58" i="9"/>
  <c r="J60" i="9"/>
  <c r="J61" i="9"/>
  <c r="C61" i="9"/>
  <c r="I61" i="9"/>
  <c r="C60" i="9"/>
  <c r="I60" i="9"/>
  <c r="C58" i="9"/>
  <c r="I58" i="9"/>
  <c r="J37" i="9"/>
  <c r="J48" i="9"/>
  <c r="J46" i="9"/>
  <c r="J44" i="9"/>
  <c r="J42" i="9"/>
  <c r="J40" i="9"/>
  <c r="J47" i="9"/>
  <c r="J45" i="9"/>
  <c r="J43" i="9"/>
  <c r="J41" i="9"/>
  <c r="J38" i="9"/>
  <c r="J36" i="9"/>
  <c r="J32" i="9"/>
  <c r="I236" i="9"/>
  <c r="I220" i="9"/>
  <c r="I157" i="9"/>
  <c r="I32" i="9" s="1"/>
  <c r="I184" i="9"/>
  <c r="I40" i="9" s="1"/>
  <c r="I192" i="9"/>
  <c r="I42" i="9" s="1"/>
  <c r="I208" i="9"/>
  <c r="I46" i="9" s="1"/>
  <c r="I216" i="9"/>
  <c r="I48" i="9" s="1"/>
  <c r="I176" i="9"/>
  <c r="I38" i="9" s="1"/>
  <c r="I168" i="9"/>
  <c r="I36" i="9" s="1"/>
  <c r="I196" i="9"/>
  <c r="I43" i="9" s="1"/>
  <c r="I212" i="9"/>
  <c r="I47" i="9" s="1"/>
  <c r="I204" i="9"/>
  <c r="I45" i="9" s="1"/>
  <c r="I172" i="9"/>
  <c r="I37" i="9" s="1"/>
  <c r="I200" i="9"/>
  <c r="I44" i="9" s="1"/>
  <c r="I188" i="9"/>
  <c r="I41" i="9" s="1"/>
  <c r="J236" i="9" l="1"/>
  <c r="J233" i="9"/>
  <c r="H167" i="9"/>
  <c r="H166" i="9"/>
  <c r="J164" i="9"/>
  <c r="J154" i="9"/>
  <c r="J148" i="9"/>
  <c r="J29" i="9" s="1"/>
  <c r="J143" i="9"/>
  <c r="J130" i="9"/>
  <c r="J26" i="9" s="1"/>
  <c r="J125" i="9"/>
  <c r="J114" i="9"/>
  <c r="J107" i="9"/>
  <c r="H106" i="9"/>
  <c r="H105" i="9"/>
  <c r="J101" i="9"/>
  <c r="H100" i="9"/>
  <c r="H99" i="9"/>
  <c r="J96" i="9"/>
  <c r="H95" i="9"/>
  <c r="I85" i="9" s="1"/>
  <c r="I19" i="9" s="1"/>
  <c r="J85" i="9"/>
  <c r="C55" i="9"/>
  <c r="C53" i="9"/>
  <c r="C52" i="9"/>
  <c r="C49" i="9"/>
  <c r="B34" i="9"/>
  <c r="C34" i="9" s="1"/>
  <c r="C30" i="9"/>
  <c r="C28" i="9"/>
  <c r="C25" i="9"/>
  <c r="C23" i="9"/>
  <c r="C19" i="9"/>
  <c r="C18" i="9"/>
  <c r="B17" i="9"/>
  <c r="C17" i="9" s="1"/>
  <c r="B50" i="8"/>
  <c r="B49" i="8"/>
  <c r="B46" i="8"/>
  <c r="B45" i="8"/>
  <c r="B44" i="8"/>
  <c r="C44" i="8" s="1"/>
  <c r="B43" i="8"/>
  <c r="C43" i="8" s="1"/>
  <c r="B42" i="8"/>
  <c r="C42" i="8" s="1"/>
  <c r="B41" i="8"/>
  <c r="C41" i="8" s="1"/>
  <c r="B40" i="8"/>
  <c r="C40" i="8" s="1"/>
  <c r="B39" i="8"/>
  <c r="C39" i="8" s="1"/>
  <c r="B38" i="8"/>
  <c r="C38" i="8" s="1"/>
  <c r="B37" i="8"/>
  <c r="C37" i="8" s="1"/>
  <c r="B36" i="8"/>
  <c r="C36" i="8" s="1"/>
  <c r="B35" i="8"/>
  <c r="B34" i="8"/>
  <c r="C34" i="8" s="1"/>
  <c r="B33" i="8"/>
  <c r="B32" i="8"/>
  <c r="C32" i="8" s="1"/>
  <c r="B31" i="8"/>
  <c r="B30" i="8"/>
  <c r="C30" i="8" s="1"/>
  <c r="B29" i="8"/>
  <c r="B27" i="8"/>
  <c r="C27" i="8" s="1"/>
  <c r="C24" i="8"/>
  <c r="C23" i="8"/>
  <c r="C21" i="8"/>
  <c r="B18" i="8"/>
  <c r="C18" i="8" s="1"/>
  <c r="B17" i="8"/>
  <c r="C17" i="8" s="1"/>
  <c r="J156" i="8"/>
  <c r="J154" i="8"/>
  <c r="I156" i="8"/>
  <c r="H155" i="8"/>
  <c r="I154" i="8" s="1"/>
  <c r="J146" i="8"/>
  <c r="J141" i="8"/>
  <c r="H145" i="8"/>
  <c r="H144" i="8"/>
  <c r="J138" i="8"/>
  <c r="H139" i="8"/>
  <c r="I138" i="8" s="1"/>
  <c r="J99" i="8"/>
  <c r="J25" i="8" s="1"/>
  <c r="I99" i="8"/>
  <c r="I25" i="8" s="1"/>
  <c r="J94" i="8"/>
  <c r="H94" i="8"/>
  <c r="J93" i="8"/>
  <c r="H93" i="8"/>
  <c r="J90" i="8"/>
  <c r="J89" i="8" s="1"/>
  <c r="H90" i="8"/>
  <c r="J135" i="8"/>
  <c r="J133" i="8"/>
  <c r="J130" i="8"/>
  <c r="J129" i="8"/>
  <c r="J128" i="8" s="1"/>
  <c r="H129" i="8"/>
  <c r="J127" i="8"/>
  <c r="J126" i="8" s="1"/>
  <c r="H127" i="8"/>
  <c r="J125" i="8"/>
  <c r="J124" i="8" s="1"/>
  <c r="H125" i="8"/>
  <c r="I124" i="8" s="1"/>
  <c r="J123" i="8"/>
  <c r="J122" i="8" s="1"/>
  <c r="H123" i="8"/>
  <c r="J119" i="8"/>
  <c r="J118" i="8"/>
  <c r="J117" i="8" s="1"/>
  <c r="H118" i="8"/>
  <c r="I117" i="8" s="1"/>
  <c r="J116" i="8"/>
  <c r="J115" i="8" s="1"/>
  <c r="H116" i="8"/>
  <c r="I115" i="8" s="1"/>
  <c r="J114" i="8"/>
  <c r="J113" i="8" s="1"/>
  <c r="H114" i="8"/>
  <c r="I113" i="8" s="1"/>
  <c r="J112" i="8"/>
  <c r="J111" i="8" s="1"/>
  <c r="H112" i="8"/>
  <c r="I111" i="8" s="1"/>
  <c r="J110" i="8"/>
  <c r="J109" i="8" s="1"/>
  <c r="H110" i="8"/>
  <c r="I109" i="8" s="1"/>
  <c r="J107" i="8"/>
  <c r="J106" i="8" s="1"/>
  <c r="H107" i="8"/>
  <c r="I106" i="8" s="1"/>
  <c r="J84" i="8"/>
  <c r="J83" i="8" s="1"/>
  <c r="H84" i="8"/>
  <c r="I83" i="8" s="1"/>
  <c r="J82" i="8"/>
  <c r="J81" i="8" s="1"/>
  <c r="H82" i="8"/>
  <c r="I81" i="8" s="1"/>
  <c r="J78" i="8"/>
  <c r="I78" i="8"/>
  <c r="I19" i="8" s="1"/>
  <c r="B98" i="6"/>
  <c r="C98" i="6" s="1"/>
  <c r="B97" i="6"/>
  <c r="C97" i="6" s="1"/>
  <c r="B96" i="6"/>
  <c r="C96" i="6" s="1"/>
  <c r="B95" i="6"/>
  <c r="B94" i="6"/>
  <c r="C94" i="6" s="1"/>
  <c r="B92" i="6"/>
  <c r="C92" i="6" s="1"/>
  <c r="B91" i="6"/>
  <c r="C91" i="6" s="1"/>
  <c r="B90" i="6"/>
  <c r="B89" i="6"/>
  <c r="C89" i="6" s="1"/>
  <c r="B88" i="6"/>
  <c r="C88" i="6" s="1"/>
  <c r="B87" i="6"/>
  <c r="C87" i="6" s="1"/>
  <c r="B86" i="6"/>
  <c r="C86" i="6" s="1"/>
  <c r="B85" i="6"/>
  <c r="C85" i="6" s="1"/>
  <c r="B84" i="6"/>
  <c r="C84" i="6" s="1"/>
  <c r="B83" i="6"/>
  <c r="C83" i="6" s="1"/>
  <c r="B82" i="6"/>
  <c r="C82" i="6" s="1"/>
  <c r="B81" i="6"/>
  <c r="C81" i="6" s="1"/>
  <c r="B80" i="6"/>
  <c r="C80" i="6" s="1"/>
  <c r="B79" i="6"/>
  <c r="C79" i="6" s="1"/>
  <c r="B78" i="6"/>
  <c r="C78" i="6" s="1"/>
  <c r="B77" i="6"/>
  <c r="C77" i="6" s="1"/>
  <c r="B76" i="6"/>
  <c r="C76" i="6" s="1"/>
  <c r="B75" i="6"/>
  <c r="C75" i="6" s="1"/>
  <c r="B74" i="6"/>
  <c r="C74" i="6" s="1"/>
  <c r="B73" i="6"/>
  <c r="C73" i="6" s="1"/>
  <c r="B72" i="6"/>
  <c r="C72" i="6" s="1"/>
  <c r="B71" i="6"/>
  <c r="C71" i="6" s="1"/>
  <c r="B70" i="6"/>
  <c r="C70" i="6" s="1"/>
  <c r="B69" i="6"/>
  <c r="C69" i="6" s="1"/>
  <c r="B68" i="6"/>
  <c r="C68" i="6" s="1"/>
  <c r="B67" i="6"/>
  <c r="C67" i="6" s="1"/>
  <c r="B65" i="6"/>
  <c r="B64" i="6"/>
  <c r="C64" i="6" s="1"/>
  <c r="B63" i="6"/>
  <c r="C63" i="6" s="1"/>
  <c r="B62" i="6"/>
  <c r="C62" i="6" s="1"/>
  <c r="B61" i="6"/>
  <c r="C61" i="6" s="1"/>
  <c r="B60" i="6"/>
  <c r="C60" i="6" s="1"/>
  <c r="B59" i="6"/>
  <c r="C59" i="6" s="1"/>
  <c r="B58" i="6"/>
  <c r="C58" i="6" s="1"/>
  <c r="B57" i="6"/>
  <c r="C57" i="6" s="1"/>
  <c r="B56" i="6"/>
  <c r="C56" i="6" s="1"/>
  <c r="B55" i="6"/>
  <c r="B52" i="6"/>
  <c r="C52" i="6" s="1"/>
  <c r="B54" i="6"/>
  <c r="B53" i="6"/>
  <c r="B51" i="6"/>
  <c r="B50" i="6"/>
  <c r="B49" i="6"/>
  <c r="C49" i="6" s="1"/>
  <c r="B47" i="6"/>
  <c r="B46" i="6"/>
  <c r="B44" i="6"/>
  <c r="B39" i="6"/>
  <c r="C39" i="6" s="1"/>
  <c r="B38" i="6"/>
  <c r="C38" i="6" s="1"/>
  <c r="B37" i="6"/>
  <c r="C36" i="6"/>
  <c r="B35" i="6"/>
  <c r="C35" i="6" s="1"/>
  <c r="B34" i="6"/>
  <c r="C34" i="6" s="1"/>
  <c r="B33" i="6"/>
  <c r="C33" i="6" s="1"/>
  <c r="B32" i="6"/>
  <c r="C32" i="6" s="1"/>
  <c r="B31" i="6"/>
  <c r="B30" i="6"/>
  <c r="C30" i="6" s="1"/>
  <c r="B28" i="6"/>
  <c r="C28" i="6" s="1"/>
  <c r="B27" i="6"/>
  <c r="B26" i="6"/>
  <c r="C26" i="6" s="1"/>
  <c r="B24" i="6"/>
  <c r="C24" i="6" s="1"/>
  <c r="B23" i="6"/>
  <c r="C23" i="6" s="1"/>
  <c r="B22" i="6"/>
  <c r="C22" i="6" s="1"/>
  <c r="B21" i="6"/>
  <c r="C21" i="6" s="1"/>
  <c r="B20" i="6"/>
  <c r="B19" i="6"/>
  <c r="B18" i="6"/>
  <c r="B17" i="6"/>
  <c r="B17" i="10" s="1"/>
  <c r="C46" i="8"/>
  <c r="H462" i="6"/>
  <c r="H461" i="6"/>
  <c r="J460" i="6"/>
  <c r="H459" i="6"/>
  <c r="H458" i="6"/>
  <c r="J457" i="6"/>
  <c r="H455" i="6"/>
  <c r="H454" i="6"/>
  <c r="J453" i="6"/>
  <c r="H452" i="6"/>
  <c r="H451" i="6"/>
  <c r="J450" i="6"/>
  <c r="H444" i="6"/>
  <c r="H443" i="6"/>
  <c r="H442" i="6"/>
  <c r="J441" i="6"/>
  <c r="H440" i="6"/>
  <c r="H439" i="6"/>
  <c r="H438" i="6"/>
  <c r="J437" i="6"/>
  <c r="H436" i="6"/>
  <c r="H435" i="6"/>
  <c r="H434" i="6"/>
  <c r="J433" i="6"/>
  <c r="H421" i="6"/>
  <c r="H413" i="6"/>
  <c r="H371" i="6"/>
  <c r="H370" i="6"/>
  <c r="H369" i="6"/>
  <c r="J368" i="6"/>
  <c r="J329" i="6"/>
  <c r="H329" i="6"/>
  <c r="H431" i="6"/>
  <c r="H430" i="6"/>
  <c r="H429" i="6"/>
  <c r="J428" i="6"/>
  <c r="H427" i="6"/>
  <c r="H426" i="6"/>
  <c r="H425" i="6"/>
  <c r="J424" i="6"/>
  <c r="H423" i="6"/>
  <c r="H422" i="6"/>
  <c r="J420" i="6"/>
  <c r="H419" i="6"/>
  <c r="H418" i="6"/>
  <c r="H417" i="6"/>
  <c r="J416" i="6"/>
  <c r="H279" i="6"/>
  <c r="H280" i="6"/>
  <c r="D267" i="6"/>
  <c r="H274" i="6"/>
  <c r="H272" i="6"/>
  <c r="H273" i="6"/>
  <c r="H276" i="6"/>
  <c r="H278" i="6"/>
  <c r="H282" i="6"/>
  <c r="H275" i="6"/>
  <c r="H193" i="6"/>
  <c r="H192" i="6"/>
  <c r="H190" i="6"/>
  <c r="J188" i="6"/>
  <c r="H415" i="6"/>
  <c r="H414" i="6"/>
  <c r="J412" i="6"/>
  <c r="C47" i="6" l="1"/>
  <c r="C44" i="6"/>
  <c r="C46" i="6"/>
  <c r="I101" i="9"/>
  <c r="I141" i="8"/>
  <c r="I89" i="8"/>
  <c r="I23" i="8" s="1"/>
  <c r="I50" i="8"/>
  <c r="J73" i="6"/>
  <c r="C95" i="6"/>
  <c r="J95" i="6"/>
  <c r="C20" i="6"/>
  <c r="I96" i="9"/>
  <c r="J90" i="6"/>
  <c r="I270" i="6"/>
  <c r="I55" i="6" s="1"/>
  <c r="I45" i="8"/>
  <c r="C49" i="8"/>
  <c r="J49" i="8"/>
  <c r="I49" i="8"/>
  <c r="C19" i="8"/>
  <c r="I33" i="8"/>
  <c r="J20" i="8"/>
  <c r="I85" i="8"/>
  <c r="I20" i="8" s="1"/>
  <c r="I35" i="8"/>
  <c r="C90" i="6"/>
  <c r="J87" i="6"/>
  <c r="I22" i="9"/>
  <c r="I26" i="9"/>
  <c r="I20" i="9"/>
  <c r="I29" i="9"/>
  <c r="J55" i="9"/>
  <c r="J24" i="9"/>
  <c r="J20" i="9"/>
  <c r="J31" i="9"/>
  <c r="J35" i="9"/>
  <c r="I53" i="9"/>
  <c r="I55" i="9"/>
  <c r="I28" i="9"/>
  <c r="J53" i="9"/>
  <c r="J56" i="9"/>
  <c r="I25" i="9"/>
  <c r="J22" i="9"/>
  <c r="J25" i="9"/>
  <c r="I24" i="9"/>
  <c r="I21" i="9"/>
  <c r="J28" i="9"/>
  <c r="J21" i="9"/>
  <c r="C21" i="9"/>
  <c r="I164" i="9"/>
  <c r="J49" i="9"/>
  <c r="I49" i="9"/>
  <c r="J19" i="9"/>
  <c r="J54" i="9"/>
  <c r="I54" i="9"/>
  <c r="I56" i="9"/>
  <c r="C24" i="9"/>
  <c r="C26" i="9"/>
  <c r="C29" i="9"/>
  <c r="C35" i="9"/>
  <c r="C54" i="9"/>
  <c r="C56" i="9"/>
  <c r="C20" i="9"/>
  <c r="C22" i="9"/>
  <c r="J44" i="8"/>
  <c r="J45" i="8"/>
  <c r="J46" i="8"/>
  <c r="J50" i="8"/>
  <c r="I44" i="8"/>
  <c r="I42" i="8"/>
  <c r="I29" i="8"/>
  <c r="I46" i="8"/>
  <c r="C33" i="8"/>
  <c r="I31" i="8"/>
  <c r="I24" i="8"/>
  <c r="C31" i="8"/>
  <c r="C35" i="8"/>
  <c r="C29" i="8"/>
  <c r="C22" i="8"/>
  <c r="J41" i="8"/>
  <c r="J39" i="8"/>
  <c r="J37" i="8"/>
  <c r="J35" i="8"/>
  <c r="J33" i="8"/>
  <c r="J31" i="8"/>
  <c r="J29" i="8"/>
  <c r="J24" i="8"/>
  <c r="J22" i="8"/>
  <c r="J42" i="8"/>
  <c r="J40" i="8"/>
  <c r="J38" i="8"/>
  <c r="J36" i="8"/>
  <c r="J34" i="8"/>
  <c r="J32" i="8"/>
  <c r="J30" i="8"/>
  <c r="J23" i="8"/>
  <c r="J21" i="8"/>
  <c r="I34" i="8"/>
  <c r="I32" i="8"/>
  <c r="I30" i="8"/>
  <c r="I122" i="8"/>
  <c r="I36" i="8" s="1"/>
  <c r="I128" i="8"/>
  <c r="I39" i="8" s="1"/>
  <c r="I133" i="8"/>
  <c r="I41" i="8" s="1"/>
  <c r="I21" i="8"/>
  <c r="I37" i="8"/>
  <c r="I126" i="8"/>
  <c r="I38" i="8" s="1"/>
  <c r="I40" i="8"/>
  <c r="J19" i="8"/>
  <c r="J85" i="6"/>
  <c r="J100" i="6"/>
  <c r="J92" i="6"/>
  <c r="J98" i="6"/>
  <c r="J96" i="6"/>
  <c r="J91" i="6"/>
  <c r="J88" i="6"/>
  <c r="J86" i="6"/>
  <c r="J84" i="6"/>
  <c r="C65" i="6"/>
  <c r="C55" i="6"/>
  <c r="C31" i="6"/>
  <c r="C37" i="6"/>
  <c r="C27" i="6"/>
  <c r="J32" i="6"/>
  <c r="I457" i="6"/>
  <c r="I98" i="6" s="1"/>
  <c r="I453" i="6"/>
  <c r="I96" i="6" s="1"/>
  <c r="I460" i="6"/>
  <c r="C20" i="8"/>
  <c r="C45" i="8"/>
  <c r="C50" i="8"/>
  <c r="I368" i="6"/>
  <c r="I73" i="6" s="1"/>
  <c r="I424" i="6"/>
  <c r="I87" i="6" s="1"/>
  <c r="I437" i="6"/>
  <c r="I91" i="6" s="1"/>
  <c r="I416" i="6"/>
  <c r="I85" i="6" s="1"/>
  <c r="I428" i="6"/>
  <c r="I88" i="6" s="1"/>
  <c r="I412" i="6"/>
  <c r="I84" i="6" s="1"/>
  <c r="I433" i="6"/>
  <c r="I90" i="6" s="1"/>
  <c r="I420" i="6"/>
  <c r="I86" i="6" s="1"/>
  <c r="I441" i="6"/>
  <c r="I92" i="6" s="1"/>
  <c r="I450" i="6"/>
  <c r="I95" i="6" s="1"/>
  <c r="I188" i="6"/>
  <c r="I32" i="6" s="1"/>
  <c r="I100" i="6" l="1"/>
  <c r="I99" i="6"/>
  <c r="I22" i="8"/>
  <c r="I31" i="9"/>
  <c r="I35" i="9"/>
  <c r="H411" i="6" l="1"/>
  <c r="H410" i="6"/>
  <c r="H409" i="6"/>
  <c r="J408" i="6"/>
  <c r="J83" i="6" s="1"/>
  <c r="H407" i="6"/>
  <c r="H406" i="6"/>
  <c r="H405" i="6"/>
  <c r="J404" i="6"/>
  <c r="J82" i="6" s="1"/>
  <c r="H403" i="6"/>
  <c r="H402" i="6"/>
  <c r="H401" i="6"/>
  <c r="J400" i="6"/>
  <c r="J81" i="6" s="1"/>
  <c r="H399" i="6"/>
  <c r="H398" i="6"/>
  <c r="H397" i="6"/>
  <c r="J396" i="6"/>
  <c r="J80" i="6" s="1"/>
  <c r="H395" i="6"/>
  <c r="H394" i="6"/>
  <c r="H393" i="6"/>
  <c r="J392" i="6"/>
  <c r="J79" i="6" s="1"/>
  <c r="H391" i="6"/>
  <c r="H390" i="6"/>
  <c r="H389" i="6"/>
  <c r="J388" i="6"/>
  <c r="J78" i="6" s="1"/>
  <c r="H387" i="6"/>
  <c r="H386" i="6"/>
  <c r="H385" i="6"/>
  <c r="J384" i="6"/>
  <c r="J77" i="6" s="1"/>
  <c r="H383" i="6"/>
  <c r="H382" i="6"/>
  <c r="H381" i="6"/>
  <c r="J380" i="6"/>
  <c r="J76" i="6" s="1"/>
  <c r="H379" i="6"/>
  <c r="H378" i="6"/>
  <c r="H377" i="6"/>
  <c r="J376" i="6"/>
  <c r="J75" i="6" s="1"/>
  <c r="H375" i="6"/>
  <c r="H374" i="6"/>
  <c r="H373" i="6"/>
  <c r="J372" i="6"/>
  <c r="J74" i="6" s="1"/>
  <c r="H367" i="6"/>
  <c r="H366" i="6"/>
  <c r="H365" i="6"/>
  <c r="J364" i="6"/>
  <c r="J72" i="6" s="1"/>
  <c r="H363" i="6"/>
  <c r="H362" i="6"/>
  <c r="H361" i="6"/>
  <c r="J360" i="6"/>
  <c r="J71" i="6" s="1"/>
  <c r="H359" i="6"/>
  <c r="H358" i="6"/>
  <c r="H357" i="6"/>
  <c r="J356" i="6"/>
  <c r="J70" i="6" s="1"/>
  <c r="H355" i="6"/>
  <c r="H354" i="6"/>
  <c r="H353" i="6"/>
  <c r="J352" i="6"/>
  <c r="J69" i="6" s="1"/>
  <c r="J325" i="6"/>
  <c r="H325" i="6"/>
  <c r="J324" i="6"/>
  <c r="H324" i="6"/>
  <c r="J313" i="6"/>
  <c r="H313" i="6"/>
  <c r="J312" i="6"/>
  <c r="H312" i="6"/>
  <c r="J328" i="6"/>
  <c r="J327" i="6"/>
  <c r="J326" i="6" s="1"/>
  <c r="J61" i="6" s="1"/>
  <c r="H327" i="6"/>
  <c r="J333" i="6"/>
  <c r="J332" i="6"/>
  <c r="H332" i="6"/>
  <c r="J331" i="6"/>
  <c r="J330" i="6" s="1"/>
  <c r="J62" i="6" s="1"/>
  <c r="H331" i="6"/>
  <c r="J337" i="6"/>
  <c r="H337" i="6"/>
  <c r="J336" i="6"/>
  <c r="H336" i="6"/>
  <c r="J335" i="6"/>
  <c r="J334" i="6" s="1"/>
  <c r="J63" i="6" s="1"/>
  <c r="H335" i="6"/>
  <c r="J341" i="6"/>
  <c r="J342" i="6"/>
  <c r="H342" i="6"/>
  <c r="H351" i="6"/>
  <c r="H350" i="6"/>
  <c r="H349" i="6"/>
  <c r="J348" i="6"/>
  <c r="J68" i="6" s="1"/>
  <c r="H341" i="6"/>
  <c r="J340" i="6"/>
  <c r="J339" i="6" s="1"/>
  <c r="J65" i="6" s="1"/>
  <c r="H340" i="6"/>
  <c r="H318" i="6"/>
  <c r="J318" i="6"/>
  <c r="H319" i="6"/>
  <c r="J319" i="6"/>
  <c r="H320" i="6"/>
  <c r="J320" i="6"/>
  <c r="H321" i="6"/>
  <c r="J321" i="6"/>
  <c r="H322" i="6"/>
  <c r="J322" i="6"/>
  <c r="H323" i="6"/>
  <c r="J323" i="6"/>
  <c r="J317" i="6"/>
  <c r="H317" i="6"/>
  <c r="J316" i="6"/>
  <c r="H316" i="6"/>
  <c r="J315" i="6"/>
  <c r="J314" i="6" s="1"/>
  <c r="J60" i="6" s="1"/>
  <c r="H315" i="6"/>
  <c r="H303" i="6"/>
  <c r="J303" i="6"/>
  <c r="H304" i="6"/>
  <c r="J304" i="6"/>
  <c r="H305" i="6"/>
  <c r="J305" i="6"/>
  <c r="H306" i="6"/>
  <c r="J306" i="6"/>
  <c r="H307" i="6"/>
  <c r="J307" i="6"/>
  <c r="H308" i="6"/>
  <c r="J308" i="6"/>
  <c r="H309" i="6"/>
  <c r="J309" i="6"/>
  <c r="H302" i="6"/>
  <c r="J302" i="6"/>
  <c r="H310" i="6"/>
  <c r="J310" i="6"/>
  <c r="H311" i="6"/>
  <c r="J311" i="6"/>
  <c r="J301" i="6"/>
  <c r="H301" i="6"/>
  <c r="J300" i="6"/>
  <c r="J299" i="6" s="1"/>
  <c r="J59" i="6" s="1"/>
  <c r="H300" i="6"/>
  <c r="H295" i="6"/>
  <c r="H298" i="6"/>
  <c r="J298" i="6"/>
  <c r="H297" i="6"/>
  <c r="J297" i="6"/>
  <c r="H290" i="6"/>
  <c r="J290" i="6"/>
  <c r="H291" i="6"/>
  <c r="J291" i="6"/>
  <c r="H292" i="6"/>
  <c r="J292" i="6"/>
  <c r="H293" i="6"/>
  <c r="J293" i="6"/>
  <c r="H294" i="6"/>
  <c r="J294" i="6"/>
  <c r="J296" i="6"/>
  <c r="J289" i="6"/>
  <c r="J288" i="6" s="1"/>
  <c r="J58" i="6" s="1"/>
  <c r="H296" i="6"/>
  <c r="H289" i="6"/>
  <c r="H286" i="6"/>
  <c r="H285" i="6"/>
  <c r="H284" i="6"/>
  <c r="J283" i="6"/>
  <c r="J56" i="6" s="1"/>
  <c r="J270" i="6"/>
  <c r="J55" i="6" s="1"/>
  <c r="H266" i="6"/>
  <c r="H267" i="6"/>
  <c r="H265" i="6"/>
  <c r="J264" i="6"/>
  <c r="H261" i="6"/>
  <c r="H262" i="6"/>
  <c r="H260" i="6"/>
  <c r="J259" i="6"/>
  <c r="J52" i="6" l="1"/>
  <c r="I404" i="6"/>
  <c r="I82" i="6" s="1"/>
  <c r="I334" i="6"/>
  <c r="I63" i="6" s="1"/>
  <c r="I330" i="6"/>
  <c r="I62" i="6" s="1"/>
  <c r="I400" i="6"/>
  <c r="I81" i="6" s="1"/>
  <c r="I314" i="6"/>
  <c r="I60" i="6" s="1"/>
  <c r="I408" i="6"/>
  <c r="I83" i="6" s="1"/>
  <c r="I392" i="6"/>
  <c r="I79" i="6" s="1"/>
  <c r="I380" i="6"/>
  <c r="I76" i="6" s="1"/>
  <c r="I339" i="6"/>
  <c r="I65" i="6" s="1"/>
  <c r="I326" i="6"/>
  <c r="I61" i="6" s="1"/>
  <c r="I396" i="6"/>
  <c r="I80" i="6" s="1"/>
  <c r="I372" i="6"/>
  <c r="I74" i="6" s="1"/>
  <c r="I388" i="6"/>
  <c r="I78" i="6" s="1"/>
  <c r="I376" i="6"/>
  <c r="I75" i="6" s="1"/>
  <c r="I384" i="6"/>
  <c r="I77" i="6" s="1"/>
  <c r="I364" i="6"/>
  <c r="I72" i="6" s="1"/>
  <c r="I352" i="6"/>
  <c r="I69" i="6" s="1"/>
  <c r="I288" i="6"/>
  <c r="I58" i="6" s="1"/>
  <c r="I299" i="6"/>
  <c r="I59" i="6" s="1"/>
  <c r="I348" i="6"/>
  <c r="I68" i="6" s="1"/>
  <c r="I360" i="6"/>
  <c r="I71" i="6" s="1"/>
  <c r="I356" i="6"/>
  <c r="I70" i="6" s="1"/>
  <c r="I283" i="6"/>
  <c r="I56" i="6" s="1"/>
  <c r="I264" i="6"/>
  <c r="I259" i="6"/>
  <c r="I52" i="6" l="1"/>
  <c r="H257" i="6" l="1"/>
  <c r="H256" i="6"/>
  <c r="H255" i="6"/>
  <c r="J254" i="6"/>
  <c r="J48" i="6" s="1"/>
  <c r="H187" i="6"/>
  <c r="H186" i="6"/>
  <c r="H184" i="6"/>
  <c r="J183" i="6"/>
  <c r="J31" i="6" s="1"/>
  <c r="H158" i="6"/>
  <c r="H157" i="6"/>
  <c r="H155" i="6"/>
  <c r="J154" i="6"/>
  <c r="J25" i="6" s="1"/>
  <c r="I154" i="6" l="1"/>
  <c r="I25" i="6" s="1"/>
  <c r="I254" i="6"/>
  <c r="I48" i="6" s="1"/>
  <c r="I183" i="6"/>
  <c r="I31" i="6" s="1"/>
  <c r="H253" i="6" l="1"/>
  <c r="H252" i="6"/>
  <c r="H251" i="6"/>
  <c r="J250" i="6"/>
  <c r="J47" i="6" s="1"/>
  <c r="H249" i="6"/>
  <c r="H248" i="6"/>
  <c r="H247" i="6"/>
  <c r="J246" i="6"/>
  <c r="J46" i="6" s="1"/>
  <c r="H245" i="6"/>
  <c r="H244" i="6"/>
  <c r="H243" i="6"/>
  <c r="J242" i="6"/>
  <c r="J45" i="6" s="1"/>
  <c r="H241" i="6"/>
  <c r="H240" i="6"/>
  <c r="H239" i="6"/>
  <c r="J238" i="6"/>
  <c r="J44" i="6" s="1"/>
  <c r="H237" i="6"/>
  <c r="H236" i="6"/>
  <c r="H235" i="6"/>
  <c r="J234" i="6"/>
  <c r="J43" i="6" s="1"/>
  <c r="H229" i="6"/>
  <c r="H228" i="6"/>
  <c r="H227" i="6"/>
  <c r="J226" i="6"/>
  <c r="J41" i="6" s="1"/>
  <c r="H225" i="6"/>
  <c r="H224" i="6"/>
  <c r="H223" i="6"/>
  <c r="J222" i="6"/>
  <c r="J40" i="6" s="1"/>
  <c r="H221" i="6"/>
  <c r="H220" i="6"/>
  <c r="H219" i="6"/>
  <c r="J218" i="6"/>
  <c r="J39" i="6" s="1"/>
  <c r="H217" i="6"/>
  <c r="H216" i="6"/>
  <c r="H215" i="6"/>
  <c r="J214" i="6"/>
  <c r="J38" i="6" s="1"/>
  <c r="H213" i="6"/>
  <c r="H212" i="6"/>
  <c r="H211" i="6"/>
  <c r="J210" i="6"/>
  <c r="J37" i="6" s="1"/>
  <c r="H209" i="6"/>
  <c r="H208" i="6"/>
  <c r="H207" i="6"/>
  <c r="J206" i="6"/>
  <c r="J36" i="6" s="1"/>
  <c r="J133" i="6"/>
  <c r="J21" i="6" s="1"/>
  <c r="H136" i="6"/>
  <c r="H135" i="6"/>
  <c r="H134" i="6"/>
  <c r="I133" i="6" s="1"/>
  <c r="I210" i="6" l="1"/>
  <c r="I37" i="6" s="1"/>
  <c r="I218" i="6"/>
  <c r="I39" i="6" s="1"/>
  <c r="I226" i="6"/>
  <c r="I41" i="6" s="1"/>
  <c r="I246" i="6"/>
  <c r="I46" i="6" s="1"/>
  <c r="I234" i="6"/>
  <c r="I43" i="6" s="1"/>
  <c r="I242" i="6"/>
  <c r="I45" i="6" s="1"/>
  <c r="I206" i="6"/>
  <c r="I36" i="6" s="1"/>
  <c r="I222" i="6"/>
  <c r="I40" i="6" s="1"/>
  <c r="I250" i="6"/>
  <c r="I47" i="6" s="1"/>
  <c r="I21" i="6"/>
  <c r="I214" i="6"/>
  <c r="I38" i="6" s="1"/>
  <c r="I238" i="6"/>
  <c r="I44" i="6" s="1"/>
  <c r="H205" i="6" l="1"/>
  <c r="H204" i="6"/>
  <c r="H203" i="6"/>
  <c r="J202" i="6"/>
  <c r="J35" i="6" s="1"/>
  <c r="H201" i="6"/>
  <c r="H200" i="6"/>
  <c r="H199" i="6"/>
  <c r="J198" i="6"/>
  <c r="J34" i="6" s="1"/>
  <c r="H197" i="6"/>
  <c r="H196" i="6"/>
  <c r="H195" i="6"/>
  <c r="J194" i="6"/>
  <c r="J33" i="6" s="1"/>
  <c r="H182" i="6"/>
  <c r="H180" i="6"/>
  <c r="H178" i="6"/>
  <c r="J177" i="6"/>
  <c r="J30" i="6" s="1"/>
  <c r="H169" i="6"/>
  <c r="H167" i="6"/>
  <c r="J165" i="6"/>
  <c r="J28" i="6" s="1"/>
  <c r="H163" i="6"/>
  <c r="H161" i="6"/>
  <c r="H160" i="6"/>
  <c r="J159" i="6"/>
  <c r="J26" i="6" s="1"/>
  <c r="H153" i="6"/>
  <c r="H152" i="6"/>
  <c r="H150" i="6"/>
  <c r="J149" i="6"/>
  <c r="J24" i="6" s="1"/>
  <c r="H148" i="6"/>
  <c r="H147" i="6"/>
  <c r="H144" i="6"/>
  <c r="J142" i="6"/>
  <c r="J23" i="6" s="1"/>
  <c r="H141" i="6"/>
  <c r="H140" i="6"/>
  <c r="I159" i="6" l="1"/>
  <c r="I26" i="6" s="1"/>
  <c r="I165" i="6"/>
  <c r="I142" i="6"/>
  <c r="I23" i="6" s="1"/>
  <c r="I194" i="6"/>
  <c r="I33" i="6" s="1"/>
  <c r="I137" i="6"/>
  <c r="I22" i="6" s="1"/>
  <c r="I20" i="6"/>
  <c r="I202" i="6"/>
  <c r="I35" i="6" s="1"/>
  <c r="I177" i="6"/>
  <c r="I30" i="6" s="1"/>
  <c r="I198" i="6"/>
  <c r="I34" i="6" s="1"/>
  <c r="I149" i="6"/>
  <c r="I24" i="6" s="1"/>
  <c r="I28" i="6"/>
  <c r="C54" i="6" l="1"/>
  <c r="C53" i="6"/>
  <c r="C18" i="6"/>
  <c r="C17" i="6"/>
  <c r="C17" i="10" s="1"/>
  <c r="B23" i="5"/>
  <c r="C23" i="5" s="1"/>
  <c r="B22" i="5"/>
  <c r="B21" i="5"/>
  <c r="B20" i="5"/>
  <c r="C20" i="5" s="1"/>
  <c r="B24" i="5"/>
  <c r="C24" i="5" s="1"/>
  <c r="B25" i="5"/>
  <c r="C25" i="5" s="1"/>
  <c r="D83" i="5"/>
  <c r="G82" i="5"/>
  <c r="G83" i="5"/>
  <c r="E105" i="5"/>
  <c r="E106" i="5"/>
  <c r="E121" i="5" s="1"/>
  <c r="E97" i="5"/>
  <c r="E108" i="5" s="1"/>
  <c r="E100" i="5"/>
  <c r="E94" i="5"/>
  <c r="E93" i="5"/>
  <c r="E120" i="5" s="1"/>
  <c r="E188" i="5" s="1"/>
  <c r="F95" i="5"/>
  <c r="E95" i="5"/>
  <c r="F75" i="5"/>
  <c r="E75" i="5"/>
  <c r="E79" i="5" s="1"/>
  <c r="J70" i="5"/>
  <c r="E74" i="5"/>
  <c r="E78" i="5" s="1"/>
  <c r="F69" i="5"/>
  <c r="F87" i="5" s="1"/>
  <c r="E87" i="5"/>
  <c r="J50" i="6" l="1"/>
  <c r="C50" i="6"/>
  <c r="C51" i="6"/>
  <c r="J126" i="6"/>
  <c r="J20" i="6" s="1"/>
  <c r="C19" i="6"/>
  <c r="H87" i="5"/>
  <c r="H75" i="5"/>
  <c r="C22" i="5"/>
  <c r="C21" i="5"/>
  <c r="F79" i="5"/>
  <c r="H79" i="5" s="1"/>
  <c r="E82" i="5"/>
  <c r="E83" i="5"/>
  <c r="F83" i="5"/>
  <c r="J83" i="5" s="1"/>
  <c r="F100" i="5"/>
  <c r="E110" i="5"/>
  <c r="E98" i="5"/>
  <c r="E103" i="5" s="1"/>
  <c r="E119" i="5" s="1"/>
  <c r="H95" i="5"/>
  <c r="J95" i="5"/>
  <c r="F74" i="5"/>
  <c r="J75" i="5"/>
  <c r="J87" i="5"/>
  <c r="F188" i="5"/>
  <c r="D188" i="5"/>
  <c r="H183" i="5"/>
  <c r="I182" i="5" s="1"/>
  <c r="J182" i="5"/>
  <c r="H181" i="5"/>
  <c r="I180" i="5" s="1"/>
  <c r="J180" i="5"/>
  <c r="H177" i="5"/>
  <c r="I176" i="5" s="1"/>
  <c r="J176" i="5"/>
  <c r="H174" i="5"/>
  <c r="I173" i="5" s="1"/>
  <c r="J173" i="5"/>
  <c r="H171" i="5"/>
  <c r="H170" i="5"/>
  <c r="J169" i="5"/>
  <c r="H168" i="5"/>
  <c r="I167" i="5" s="1"/>
  <c r="J167" i="5"/>
  <c r="H152" i="5"/>
  <c r="I151" i="5" s="1"/>
  <c r="J151" i="5"/>
  <c r="H124" i="5"/>
  <c r="I123" i="5" s="1"/>
  <c r="J123" i="5"/>
  <c r="G121" i="5"/>
  <c r="G120" i="5"/>
  <c r="G188" i="5" s="1"/>
  <c r="D187" i="5"/>
  <c r="H113" i="5"/>
  <c r="H112" i="5"/>
  <c r="J111" i="5"/>
  <c r="G105" i="5"/>
  <c r="G106" i="5" s="1"/>
  <c r="G103" i="5"/>
  <c r="F101" i="5"/>
  <c r="E101" i="5"/>
  <c r="J97" i="5"/>
  <c r="J96" i="5" s="1"/>
  <c r="J94" i="5"/>
  <c r="H94" i="5"/>
  <c r="J93" i="5"/>
  <c r="J91" i="5" s="1"/>
  <c r="H93" i="5"/>
  <c r="F88" i="5"/>
  <c r="E88" i="5"/>
  <c r="H70" i="5"/>
  <c r="J69" i="5"/>
  <c r="J68" i="5" s="1"/>
  <c r="H69" i="5"/>
  <c r="B48" i="5"/>
  <c r="C48" i="5" s="1"/>
  <c r="B47" i="5"/>
  <c r="C47" i="5" s="1"/>
  <c r="B46" i="5"/>
  <c r="B45" i="5"/>
  <c r="B44" i="5"/>
  <c r="C44" i="5" s="1"/>
  <c r="B43" i="5"/>
  <c r="C43" i="5" s="1"/>
  <c r="B42" i="5"/>
  <c r="C42" i="5" s="1"/>
  <c r="B41" i="5"/>
  <c r="B40" i="5"/>
  <c r="C40" i="5" s="1"/>
  <c r="B39" i="5"/>
  <c r="C39" i="5" s="1"/>
  <c r="B38" i="5"/>
  <c r="B37" i="5"/>
  <c r="C37" i="5" s="1"/>
  <c r="B36" i="5"/>
  <c r="B35" i="5"/>
  <c r="C35" i="5" s="1"/>
  <c r="B34" i="5"/>
  <c r="C34" i="5" s="1"/>
  <c r="B33" i="5"/>
  <c r="C33" i="5" s="1"/>
  <c r="B32" i="5"/>
  <c r="B31" i="5"/>
  <c r="B30" i="5"/>
  <c r="C30" i="5" s="1"/>
  <c r="B29" i="5"/>
  <c r="C29" i="5" s="1"/>
  <c r="B28" i="5"/>
  <c r="C28" i="5" s="1"/>
  <c r="B27" i="5"/>
  <c r="C27" i="5" s="1"/>
  <c r="B26" i="5"/>
  <c r="C26" i="5" s="1"/>
  <c r="B19" i="5"/>
  <c r="B18" i="5"/>
  <c r="C18" i="5" s="1"/>
  <c r="B17" i="5"/>
  <c r="C17" i="5" s="1"/>
  <c r="J137" i="6" l="1"/>
  <c r="J22" i="6" s="1"/>
  <c r="J46" i="5"/>
  <c r="E104" i="5"/>
  <c r="J79" i="5"/>
  <c r="H83" i="5"/>
  <c r="J74" i="5"/>
  <c r="J73" i="5" s="1"/>
  <c r="J21" i="5" s="1"/>
  <c r="F78" i="5"/>
  <c r="F82" i="5"/>
  <c r="J98" i="5"/>
  <c r="G104" i="5"/>
  <c r="G116" i="5" s="1"/>
  <c r="G119" i="5"/>
  <c r="H119" i="5" s="1"/>
  <c r="J38" i="5"/>
  <c r="F110" i="5"/>
  <c r="J110" i="5" s="1"/>
  <c r="F108" i="5"/>
  <c r="H108" i="5" s="1"/>
  <c r="H74" i="5"/>
  <c r="I73" i="5" s="1"/>
  <c r="E116" i="5"/>
  <c r="J41" i="5"/>
  <c r="J36" i="5"/>
  <c r="J43" i="5"/>
  <c r="H101" i="5"/>
  <c r="J45" i="5"/>
  <c r="J106" i="5"/>
  <c r="J39" i="5"/>
  <c r="H121" i="5"/>
  <c r="I169" i="5"/>
  <c r="C38" i="5"/>
  <c r="J88" i="5"/>
  <c r="J86" i="5" s="1"/>
  <c r="J25" i="5" s="1"/>
  <c r="H97" i="5"/>
  <c r="H103" i="5"/>
  <c r="I68" i="5"/>
  <c r="M19" i="5" s="1"/>
  <c r="J121" i="5"/>
  <c r="H105" i="5"/>
  <c r="J101" i="5"/>
  <c r="H106" i="5"/>
  <c r="J188" i="5"/>
  <c r="H88" i="5"/>
  <c r="I86" i="5" s="1"/>
  <c r="H120" i="5"/>
  <c r="E109" i="5"/>
  <c r="J109" i="5" s="1"/>
  <c r="J120" i="5"/>
  <c r="J29" i="5"/>
  <c r="J34" i="5"/>
  <c r="J27" i="5"/>
  <c r="I111" i="5"/>
  <c r="H188" i="5"/>
  <c r="E187" i="5"/>
  <c r="E117" i="5"/>
  <c r="C32" i="5"/>
  <c r="C45" i="5"/>
  <c r="C19" i="5"/>
  <c r="H100" i="5"/>
  <c r="J100" i="5"/>
  <c r="J99" i="5" s="1"/>
  <c r="C41" i="5"/>
  <c r="C31" i="5"/>
  <c r="C36" i="5"/>
  <c r="H98" i="5"/>
  <c r="J103" i="5"/>
  <c r="J102" i="5" s="1"/>
  <c r="J28" i="5" s="1"/>
  <c r="J105" i="5"/>
  <c r="C46" i="5"/>
  <c r="M19" i="3"/>
  <c r="G337" i="3"/>
  <c r="F336" i="3"/>
  <c r="D336" i="3"/>
  <c r="F335" i="3"/>
  <c r="D335" i="3"/>
  <c r="G334" i="3"/>
  <c r="F334" i="3"/>
  <c r="D334" i="3"/>
  <c r="G333" i="3"/>
  <c r="D333" i="3"/>
  <c r="F332" i="3"/>
  <c r="H328" i="3"/>
  <c r="I327" i="3" s="1"/>
  <c r="J327" i="3"/>
  <c r="H326" i="3"/>
  <c r="I325" i="3" s="1"/>
  <c r="J325" i="3"/>
  <c r="G323" i="3"/>
  <c r="H322" i="3"/>
  <c r="I321" i="3" s="1"/>
  <c r="J321" i="3"/>
  <c r="H319" i="3"/>
  <c r="I318" i="3" s="1"/>
  <c r="J318" i="3"/>
  <c r="H316" i="3"/>
  <c r="H315" i="3"/>
  <c r="J314" i="3"/>
  <c r="H313" i="3"/>
  <c r="I312" i="3" s="1"/>
  <c r="J312" i="3"/>
  <c r="H297" i="3"/>
  <c r="I296" i="3" s="1"/>
  <c r="J296" i="3"/>
  <c r="H267" i="3"/>
  <c r="I266" i="3" s="1"/>
  <c r="J266" i="3"/>
  <c r="F264" i="3"/>
  <c r="F337" i="3" s="1"/>
  <c r="E264" i="3"/>
  <c r="E337" i="3" s="1"/>
  <c r="D264" i="3"/>
  <c r="D337" i="3" s="1"/>
  <c r="G263" i="3"/>
  <c r="G336" i="3" s="1"/>
  <c r="E263" i="3"/>
  <c r="E336" i="3" s="1"/>
  <c r="G262" i="3"/>
  <c r="E262" i="3"/>
  <c r="E335" i="3" s="1"/>
  <c r="D259" i="3"/>
  <c r="D332" i="3" s="1"/>
  <c r="H253" i="3"/>
  <c r="H252" i="3"/>
  <c r="J251" i="3"/>
  <c r="G245" i="3"/>
  <c r="G246" i="3" s="1"/>
  <c r="E245" i="3"/>
  <c r="E246" i="3" s="1"/>
  <c r="G243" i="3"/>
  <c r="G259" i="3" s="1"/>
  <c r="E243" i="3"/>
  <c r="E244" i="3" s="1"/>
  <c r="E256" i="3" s="1"/>
  <c r="J256" i="3" s="1"/>
  <c r="J255" i="3" s="1"/>
  <c r="F241" i="3"/>
  <c r="E241" i="3"/>
  <c r="E250" i="3" s="1"/>
  <c r="F240" i="3"/>
  <c r="F248" i="3" s="1"/>
  <c r="E240" i="3"/>
  <c r="E248" i="3" s="1"/>
  <c r="E260" i="3" s="1"/>
  <c r="E238" i="3"/>
  <c r="J238" i="3" s="1"/>
  <c r="E237" i="3"/>
  <c r="H237" i="3" s="1"/>
  <c r="J235" i="3"/>
  <c r="H235" i="3"/>
  <c r="J234" i="3"/>
  <c r="H234" i="3"/>
  <c r="J233" i="3"/>
  <c r="J231" i="3" s="1"/>
  <c r="H233" i="3"/>
  <c r="F229" i="3"/>
  <c r="E229" i="3"/>
  <c r="H226" i="3"/>
  <c r="J225" i="3"/>
  <c r="J224" i="3" s="1"/>
  <c r="H225" i="3"/>
  <c r="J82" i="5" l="1"/>
  <c r="J81" i="5" s="1"/>
  <c r="J23" i="5" s="1"/>
  <c r="H82" i="5"/>
  <c r="I81" i="5" s="1"/>
  <c r="H78" i="5"/>
  <c r="I77" i="5" s="1"/>
  <c r="J78" i="5"/>
  <c r="J77" i="5" s="1"/>
  <c r="J22" i="5" s="1"/>
  <c r="G187" i="5"/>
  <c r="H187" i="5" s="1"/>
  <c r="I118" i="5"/>
  <c r="J119" i="5"/>
  <c r="J118" i="5" s="1"/>
  <c r="J32" i="5" s="1"/>
  <c r="J108" i="5"/>
  <c r="J107" i="5" s="1"/>
  <c r="H109" i="5"/>
  <c r="I91" i="5"/>
  <c r="H104" i="5"/>
  <c r="J104" i="5"/>
  <c r="H110" i="5"/>
  <c r="F117" i="5"/>
  <c r="H117" i="5" s="1"/>
  <c r="I251" i="3"/>
  <c r="H241" i="3"/>
  <c r="I314" i="3"/>
  <c r="J262" i="3"/>
  <c r="H240" i="3"/>
  <c r="E249" i="3"/>
  <c r="J249" i="3" s="1"/>
  <c r="H263" i="3"/>
  <c r="J263" i="3"/>
  <c r="J229" i="3"/>
  <c r="J228" i="3" s="1"/>
  <c r="E259" i="3"/>
  <c r="E332" i="3" s="1"/>
  <c r="J337" i="3"/>
  <c r="H248" i="3"/>
  <c r="F260" i="3"/>
  <c r="F333" i="3" s="1"/>
  <c r="H229" i="3"/>
  <c r="I228" i="3" s="1"/>
  <c r="J237" i="3"/>
  <c r="J236" i="3" s="1"/>
  <c r="F250" i="3"/>
  <c r="F257" i="3" s="1"/>
  <c r="G335" i="3"/>
  <c r="H335" i="3" s="1"/>
  <c r="H262" i="3"/>
  <c r="H336" i="3"/>
  <c r="I224" i="3"/>
  <c r="J240" i="3"/>
  <c r="J239" i="3" s="1"/>
  <c r="J336" i="3"/>
  <c r="G332" i="3"/>
  <c r="H337" i="3"/>
  <c r="J246" i="3"/>
  <c r="H246" i="3"/>
  <c r="E257" i="3"/>
  <c r="E333" i="3"/>
  <c r="H243" i="3"/>
  <c r="H245" i="3"/>
  <c r="H264" i="3"/>
  <c r="H238" i="3"/>
  <c r="J243" i="3"/>
  <c r="J242" i="3" s="1"/>
  <c r="J245" i="3"/>
  <c r="H256" i="3"/>
  <c r="J264" i="3"/>
  <c r="J248" i="3"/>
  <c r="J247" i="3" s="1"/>
  <c r="J241" i="3"/>
  <c r="G244" i="3"/>
  <c r="H249" i="3"/>
  <c r="G134" i="4"/>
  <c r="F133" i="4"/>
  <c r="D133" i="4"/>
  <c r="F132" i="4"/>
  <c r="D132" i="4"/>
  <c r="G131" i="4"/>
  <c r="F131" i="4"/>
  <c r="D131" i="4"/>
  <c r="G130" i="4"/>
  <c r="D130" i="4"/>
  <c r="F129" i="4"/>
  <c r="H125" i="4"/>
  <c r="I124" i="4" s="1"/>
  <c r="J124" i="4"/>
  <c r="H123" i="4"/>
  <c r="I122" i="4" s="1"/>
  <c r="J122" i="4"/>
  <c r="G120" i="4"/>
  <c r="H119" i="4"/>
  <c r="I118" i="4" s="1"/>
  <c r="J118" i="4"/>
  <c r="H116" i="4"/>
  <c r="I115" i="4" s="1"/>
  <c r="J115" i="4"/>
  <c r="H113" i="4"/>
  <c r="H112" i="4"/>
  <c r="J111" i="4"/>
  <c r="I111" i="4"/>
  <c r="H110" i="4"/>
  <c r="I109" i="4" s="1"/>
  <c r="J109" i="4"/>
  <c r="H96" i="4"/>
  <c r="I95" i="4" s="1"/>
  <c r="J95" i="4"/>
  <c r="H66" i="4"/>
  <c r="J65" i="4"/>
  <c r="I65" i="4"/>
  <c r="F63" i="4"/>
  <c r="H63" i="4" s="1"/>
  <c r="E63" i="4"/>
  <c r="D63" i="4"/>
  <c r="D134" i="4" s="1"/>
  <c r="G62" i="4"/>
  <c r="G133" i="4" s="1"/>
  <c r="E62" i="4"/>
  <c r="E133" i="4" s="1"/>
  <c r="G61" i="4"/>
  <c r="G132" i="4" s="1"/>
  <c r="E61" i="4"/>
  <c r="E132" i="4" s="1"/>
  <c r="D58" i="4"/>
  <c r="D129" i="4" s="1"/>
  <c r="H52" i="4"/>
  <c r="H51" i="4"/>
  <c r="J50" i="4"/>
  <c r="G44" i="4"/>
  <c r="H44" i="4" s="1"/>
  <c r="E44" i="4"/>
  <c r="E45" i="4" s="1"/>
  <c r="G42" i="4"/>
  <c r="G43" i="4" s="1"/>
  <c r="E42" i="4"/>
  <c r="J42" i="4" s="1"/>
  <c r="J41" i="4" s="1"/>
  <c r="F40" i="4"/>
  <c r="F49" i="4" s="1"/>
  <c r="E40" i="4"/>
  <c r="E49" i="4" s="1"/>
  <c r="E56" i="4" s="1"/>
  <c r="F39" i="4"/>
  <c r="F47" i="4" s="1"/>
  <c r="E39" i="4"/>
  <c r="E47" i="4" s="1"/>
  <c r="E37" i="4"/>
  <c r="J37" i="4" s="1"/>
  <c r="H36" i="4"/>
  <c r="E36" i="4"/>
  <c r="J36" i="4" s="1"/>
  <c r="J35" i="4" s="1"/>
  <c r="J34" i="4"/>
  <c r="H34" i="4"/>
  <c r="J33" i="4"/>
  <c r="H33" i="4"/>
  <c r="J32" i="4"/>
  <c r="H32" i="4"/>
  <c r="J30" i="4"/>
  <c r="F28" i="4"/>
  <c r="H28" i="4" s="1"/>
  <c r="I27" i="4" s="1"/>
  <c r="E28" i="4"/>
  <c r="J28" i="4" s="1"/>
  <c r="J27" i="4" s="1"/>
  <c r="H25" i="4"/>
  <c r="J24" i="4"/>
  <c r="J23" i="4" s="1"/>
  <c r="H24" i="4"/>
  <c r="H37" i="4" l="1"/>
  <c r="H39" i="4"/>
  <c r="E48" i="4"/>
  <c r="J48" i="4" s="1"/>
  <c r="H133" i="4"/>
  <c r="J333" i="3"/>
  <c r="I50" i="4"/>
  <c r="I50" i="6"/>
  <c r="I22" i="5"/>
  <c r="J187" i="5"/>
  <c r="J186" i="5" s="1"/>
  <c r="J19" i="5" s="1"/>
  <c r="J117" i="5"/>
  <c r="I32" i="5"/>
  <c r="J116" i="5"/>
  <c r="J115" i="5" s="1"/>
  <c r="J31" i="5" s="1"/>
  <c r="H116" i="5"/>
  <c r="I115" i="5" s="1"/>
  <c r="I19" i="5"/>
  <c r="I102" i="5"/>
  <c r="I28" i="5" s="1"/>
  <c r="J48" i="5"/>
  <c r="I46" i="5"/>
  <c r="I27" i="5"/>
  <c r="J250" i="3"/>
  <c r="J260" i="3"/>
  <c r="I231" i="3"/>
  <c r="H260" i="3"/>
  <c r="J257" i="3"/>
  <c r="H250" i="3"/>
  <c r="E261" i="3"/>
  <c r="J261" i="3" s="1"/>
  <c r="J332" i="3"/>
  <c r="J331" i="3" s="1"/>
  <c r="H259" i="3"/>
  <c r="J259" i="3"/>
  <c r="J258" i="3" s="1"/>
  <c r="J335" i="3"/>
  <c r="H257" i="3"/>
  <c r="I255" i="3" s="1"/>
  <c r="J244" i="3"/>
  <c r="H244" i="3"/>
  <c r="I242" i="3" s="1"/>
  <c r="H332" i="3"/>
  <c r="H333" i="3"/>
  <c r="I23" i="4"/>
  <c r="H40" i="4"/>
  <c r="I30" i="4" s="1"/>
  <c r="J40" i="4"/>
  <c r="G45" i="4"/>
  <c r="H45" i="4" s="1"/>
  <c r="J63" i="4"/>
  <c r="E58" i="4"/>
  <c r="E129" i="4" s="1"/>
  <c r="J129" i="4" s="1"/>
  <c r="J128" i="4" s="1"/>
  <c r="H42" i="4"/>
  <c r="G58" i="4"/>
  <c r="G129" i="4" s="1"/>
  <c r="E43" i="4"/>
  <c r="E55" i="4" s="1"/>
  <c r="J132" i="4"/>
  <c r="J61" i="4"/>
  <c r="J44" i="4"/>
  <c r="F134" i="4"/>
  <c r="H134" i="4" s="1"/>
  <c r="H132" i="4"/>
  <c r="E59" i="4"/>
  <c r="J47" i="4"/>
  <c r="J46" i="4" s="1"/>
  <c r="J49" i="4"/>
  <c r="H49" i="4"/>
  <c r="F56" i="4"/>
  <c r="H56" i="4" s="1"/>
  <c r="H47" i="4"/>
  <c r="F59" i="4"/>
  <c r="H55" i="4"/>
  <c r="J55" i="4"/>
  <c r="J54" i="4" s="1"/>
  <c r="J133" i="4"/>
  <c r="H48" i="4"/>
  <c r="J62" i="4"/>
  <c r="E134" i="4"/>
  <c r="J39" i="4"/>
  <c r="J38" i="4" s="1"/>
  <c r="H61" i="4"/>
  <c r="H62" i="4"/>
  <c r="H43" i="4" l="1"/>
  <c r="I41" i="4" s="1"/>
  <c r="J43" i="4"/>
  <c r="I21" i="5"/>
  <c r="I23" i="5"/>
  <c r="I25" i="5"/>
  <c r="I31" i="5"/>
  <c r="I186" i="5"/>
  <c r="I48" i="5" s="1"/>
  <c r="I38" i="5"/>
  <c r="I34" i="5"/>
  <c r="I39" i="5"/>
  <c r="I45" i="5"/>
  <c r="I29" i="5"/>
  <c r="I41" i="5"/>
  <c r="I43" i="5"/>
  <c r="I36" i="5"/>
  <c r="H261" i="3"/>
  <c r="I258" i="3" s="1"/>
  <c r="E334" i="3"/>
  <c r="J334" i="3" s="1"/>
  <c r="H58" i="4"/>
  <c r="H129" i="4"/>
  <c r="J134" i="4"/>
  <c r="J58" i="4"/>
  <c r="J57" i="4" s="1"/>
  <c r="I54" i="4"/>
  <c r="J45" i="4"/>
  <c r="H59" i="4"/>
  <c r="F130" i="4"/>
  <c r="J59" i="4"/>
  <c r="E130" i="4"/>
  <c r="E60" i="4"/>
  <c r="J56" i="4"/>
  <c r="H130" i="4" l="1"/>
  <c r="H334" i="3"/>
  <c r="I331" i="3" s="1"/>
  <c r="J60" i="4"/>
  <c r="E131" i="4"/>
  <c r="H60" i="4"/>
  <c r="I57" i="4" s="1"/>
  <c r="J130" i="4"/>
  <c r="J131" i="4" l="1"/>
  <c r="H131" i="4"/>
  <c r="I128" i="4" s="1"/>
  <c r="B31" i="3" l="1"/>
  <c r="C31" i="3" s="1"/>
  <c r="B44" i="3"/>
  <c r="B43" i="3"/>
  <c r="B42" i="3"/>
  <c r="C42" i="3" s="1"/>
  <c r="B41" i="3"/>
  <c r="C41" i="3" s="1"/>
  <c r="B40" i="3"/>
  <c r="C40" i="3" s="1"/>
  <c r="B39" i="3"/>
  <c r="C39" i="3" s="1"/>
  <c r="B38" i="3"/>
  <c r="C38" i="3" s="1"/>
  <c r="B37" i="3"/>
  <c r="B36" i="3"/>
  <c r="C36" i="3" s="1"/>
  <c r="B35" i="3"/>
  <c r="B34" i="3"/>
  <c r="B33" i="3"/>
  <c r="C33" i="3" s="1"/>
  <c r="B32" i="3"/>
  <c r="B30" i="3"/>
  <c r="B29" i="3"/>
  <c r="B28" i="3"/>
  <c r="B27" i="3"/>
  <c r="B26" i="3"/>
  <c r="B25" i="3"/>
  <c r="B24" i="3"/>
  <c r="C24" i="3" s="1"/>
  <c r="B23" i="3"/>
  <c r="C23" i="3" s="1"/>
  <c r="B22" i="3"/>
  <c r="C22" i="3" s="1"/>
  <c r="B21" i="3"/>
  <c r="C21" i="3" s="1"/>
  <c r="B20" i="3"/>
  <c r="C20" i="3" s="1"/>
  <c r="B19" i="3"/>
  <c r="B18" i="3"/>
  <c r="B17" i="3"/>
  <c r="C17" i="3" s="1"/>
  <c r="H168" i="3"/>
  <c r="I167" i="3" s="1"/>
  <c r="J167" i="3"/>
  <c r="J42" i="3" s="1"/>
  <c r="H74" i="3"/>
  <c r="H75" i="3"/>
  <c r="G173" i="3"/>
  <c r="F174" i="3"/>
  <c r="G174" i="3"/>
  <c r="F175" i="3"/>
  <c r="F176" i="3"/>
  <c r="G177" i="3"/>
  <c r="F172" i="3"/>
  <c r="D173" i="3"/>
  <c r="D174" i="3"/>
  <c r="D175" i="3"/>
  <c r="D176" i="3"/>
  <c r="G163" i="3"/>
  <c r="H162" i="3"/>
  <c r="I161" i="3" s="1"/>
  <c r="J161" i="3"/>
  <c r="H159" i="3"/>
  <c r="I158" i="3" s="1"/>
  <c r="J158" i="3"/>
  <c r="H156" i="3"/>
  <c r="H155" i="3"/>
  <c r="J154" i="3"/>
  <c r="H107" i="3"/>
  <c r="I106" i="3" s="1"/>
  <c r="J106" i="3"/>
  <c r="F104" i="3"/>
  <c r="F177" i="3" s="1"/>
  <c r="E104" i="3"/>
  <c r="E177" i="3" s="1"/>
  <c r="D104" i="3"/>
  <c r="D177" i="3" s="1"/>
  <c r="G103" i="3"/>
  <c r="G102" i="3"/>
  <c r="E103" i="3"/>
  <c r="E176" i="3" s="1"/>
  <c r="E102" i="3"/>
  <c r="E175" i="3" s="1"/>
  <c r="D99" i="3"/>
  <c r="D172" i="3" s="1"/>
  <c r="E81" i="3"/>
  <c r="E90" i="3" s="1"/>
  <c r="E97" i="3" s="1"/>
  <c r="E85" i="3"/>
  <c r="E86" i="3" s="1"/>
  <c r="G85" i="3"/>
  <c r="E83" i="3"/>
  <c r="E84" i="3" s="1"/>
  <c r="E96" i="3" s="1"/>
  <c r="F80" i="3"/>
  <c r="F88" i="3" s="1"/>
  <c r="F100" i="3" s="1"/>
  <c r="F173" i="3" s="1"/>
  <c r="E80" i="3"/>
  <c r="F81" i="3"/>
  <c r="F90" i="3" s="1"/>
  <c r="E78" i="3"/>
  <c r="H78" i="3" s="1"/>
  <c r="E77" i="3"/>
  <c r="J75" i="3"/>
  <c r="F69" i="3"/>
  <c r="E69" i="3"/>
  <c r="I154" i="3" l="1"/>
  <c r="J30" i="3"/>
  <c r="J35" i="3"/>
  <c r="H103" i="3"/>
  <c r="J37" i="3"/>
  <c r="C37" i="3"/>
  <c r="C35" i="3"/>
  <c r="C34" i="3"/>
  <c r="J39" i="3"/>
  <c r="C32" i="3"/>
  <c r="H102" i="3"/>
  <c r="G176" i="3"/>
  <c r="H81" i="3"/>
  <c r="H104" i="3"/>
  <c r="G175" i="3"/>
  <c r="E89" i="3"/>
  <c r="H89" i="3" s="1"/>
  <c r="H90" i="3"/>
  <c r="F97" i="3"/>
  <c r="E88" i="3"/>
  <c r="E100" i="3" s="1"/>
  <c r="E99" i="3"/>
  <c r="E172" i="3" s="1"/>
  <c r="J90" i="3"/>
  <c r="C19" i="3"/>
  <c r="C25" i="3"/>
  <c r="C26" i="3"/>
  <c r="C27" i="3"/>
  <c r="C28" i="3"/>
  <c r="C29" i="3"/>
  <c r="H66" i="3"/>
  <c r="E101" i="3" l="1"/>
  <c r="E174" i="3" s="1"/>
  <c r="E173" i="3"/>
  <c r="J89" i="3"/>
  <c r="H166" i="3"/>
  <c r="I165" i="3" s="1"/>
  <c r="J165" i="3"/>
  <c r="J41" i="3" s="1"/>
  <c r="H153" i="3"/>
  <c r="I152" i="3" s="1"/>
  <c r="J152" i="3"/>
  <c r="J34" i="3" s="1"/>
  <c r="H137" i="3"/>
  <c r="I136" i="3" s="1"/>
  <c r="J136" i="3"/>
  <c r="J32" i="3" s="1"/>
  <c r="H93" i="3"/>
  <c r="H92" i="3"/>
  <c r="J91" i="3"/>
  <c r="J25" i="3" s="1"/>
  <c r="G83" i="3"/>
  <c r="J81" i="3"/>
  <c r="J78" i="3"/>
  <c r="H77" i="3"/>
  <c r="J74" i="3"/>
  <c r="J73" i="3"/>
  <c r="J71" i="3" s="1"/>
  <c r="H73" i="3"/>
  <c r="J65" i="3"/>
  <c r="J64" i="3" s="1"/>
  <c r="H65" i="3"/>
  <c r="I64" i="3" s="1"/>
  <c r="C44" i="3"/>
  <c r="C18" i="3"/>
  <c r="I91" i="3" l="1"/>
  <c r="J83" i="3"/>
  <c r="J82" i="3" s="1"/>
  <c r="J24" i="3" s="1"/>
  <c r="G99" i="3"/>
  <c r="G172" i="3" s="1"/>
  <c r="H172" i="3" s="1"/>
  <c r="J69" i="3"/>
  <c r="J68" i="3" s="1"/>
  <c r="J21" i="3" s="1"/>
  <c r="J80" i="3"/>
  <c r="J79" i="3" s="1"/>
  <c r="H69" i="3"/>
  <c r="I68" i="3" s="1"/>
  <c r="J77" i="3"/>
  <c r="J76" i="3" s="1"/>
  <c r="G84" i="3"/>
  <c r="J84" i="3" s="1"/>
  <c r="H100" i="3"/>
  <c r="J85" i="3"/>
  <c r="J88" i="3"/>
  <c r="J87" i="3" s="1"/>
  <c r="H83" i="3"/>
  <c r="C43" i="3"/>
  <c r="G86" i="3"/>
  <c r="C30" i="3"/>
  <c r="H80" i="3"/>
  <c r="I71" i="3" s="1"/>
  <c r="H85" i="3"/>
  <c r="J172" i="3" l="1"/>
  <c r="J171" i="3" s="1"/>
  <c r="J44" i="3" s="1"/>
  <c r="J99" i="3"/>
  <c r="J98" i="3" s="1"/>
  <c r="J28" i="3" s="1"/>
  <c r="H99" i="3"/>
  <c r="J100" i="3"/>
  <c r="H173" i="3"/>
  <c r="J19" i="3"/>
  <c r="J101" i="3"/>
  <c r="H84" i="3"/>
  <c r="H176" i="3"/>
  <c r="H88" i="3"/>
  <c r="J102" i="3"/>
  <c r="H177" i="3"/>
  <c r="J176" i="3"/>
  <c r="J97" i="3"/>
  <c r="H97" i="3"/>
  <c r="H101" i="3"/>
  <c r="J23" i="3"/>
  <c r="J86" i="3"/>
  <c r="H86" i="3"/>
  <c r="H174" i="3"/>
  <c r="J174" i="3"/>
  <c r="I98" i="3" l="1"/>
  <c r="I82" i="3"/>
  <c r="J173" i="3"/>
  <c r="J177" i="3"/>
  <c r="J96" i="3"/>
  <c r="J95" i="3" s="1"/>
  <c r="J27" i="3" s="1"/>
  <c r="H96" i="3"/>
  <c r="I95" i="3" s="1"/>
  <c r="J103" i="3"/>
  <c r="J175" i="3"/>
  <c r="H175" i="3"/>
  <c r="I171" i="3" s="1"/>
  <c r="I28" i="3" l="1"/>
  <c r="I42" i="3"/>
  <c r="I35" i="3"/>
  <c r="I19" i="3"/>
  <c r="J104" i="3"/>
  <c r="I39" i="3"/>
  <c r="I24" i="3" l="1"/>
  <c r="I41" i="3"/>
  <c r="I27" i="3"/>
  <c r="I44" i="3"/>
  <c r="I34" i="3"/>
  <c r="I37" i="3"/>
  <c r="I30" i="3"/>
  <c r="I32" i="3"/>
  <c r="I25" i="3"/>
  <c r="I23" i="3"/>
  <c r="I21" i="3"/>
</calcChain>
</file>

<file path=xl/sharedStrings.xml><?xml version="1.0" encoding="utf-8"?>
<sst xmlns="http://schemas.openxmlformats.org/spreadsheetml/2006/main" count="15501" uniqueCount="1017">
  <si>
    <t>DESCRIPCION</t>
  </si>
  <si>
    <t>MEDIDAS</t>
  </si>
  <si>
    <t>ANCHO</t>
  </si>
  <si>
    <t>ALTURA</t>
  </si>
  <si>
    <t>GBL</t>
  </si>
  <si>
    <t>m3</t>
  </si>
  <si>
    <t>TANQUE ELEVADO</t>
  </si>
  <si>
    <t>PARTIDA</t>
  </si>
  <si>
    <t>TOTAL</t>
  </si>
  <si>
    <t>UNID.</t>
  </si>
  <si>
    <t>OBRAS DE CONCRETO SIMPLE</t>
  </si>
  <si>
    <t xml:space="preserve">CONCRETO F'C= 100 KG/CM2 PARA SOLADO </t>
  </si>
  <si>
    <t>OBRAS DE CONCRETO ARMADO</t>
  </si>
  <si>
    <t>CONCRETO  F'C= 210 KG/CM2</t>
  </si>
  <si>
    <t>ENCOFRADO Y DESENCOFRADO NORMAL DE MUROS</t>
  </si>
  <si>
    <t>ACERO CORRUGADO FY= 4,200 KG/CM2 GRADO 60</t>
  </si>
  <si>
    <t>REVESTIMIENTOS</t>
  </si>
  <si>
    <t>TARRAJEO CON IMPERMEABILIZANTES</t>
  </si>
  <si>
    <t>TARRAJEO EN EXTERIORES ACABADO CON CEMENTO-ARENA</t>
  </si>
  <si>
    <t>ACCESORIOS DE CONTROL Y REGULACION EN CAMARA DE VALVULAS</t>
  </si>
  <si>
    <t>TAPAS SANITARIAS</t>
  </si>
  <si>
    <t>PINTURA</t>
  </si>
  <si>
    <t>Fecha        :</t>
  </si>
  <si>
    <t>VECES</t>
  </si>
  <si>
    <t>LONG.</t>
  </si>
  <si>
    <t>SUB-TOTAL</t>
  </si>
  <si>
    <t>TRAZO, NIVELES Y REPLANTEO DURANTE LA EJECUCION</t>
  </si>
  <si>
    <t>CONCRETO EN MUROS F'C= 210 KG/CM2</t>
  </si>
  <si>
    <t>CONCRETO EN LOSA MACIZAS F'C= 210 KG/CM2</t>
  </si>
  <si>
    <t>CASETA VALVULAS INTERIOR</t>
  </si>
  <si>
    <t>ENCOFRADO Y DESENCOFRADO NORMAL EN LOSAS MACIZAS</t>
  </si>
  <si>
    <t>kg</t>
  </si>
  <si>
    <t>DE PLANILLA DE ARMADURA CASETA VALV.</t>
  </si>
  <si>
    <t>MUROS EXTERIORES CASETA DE VALVULAS 1</t>
  </si>
  <si>
    <t>MUROS EXTERIORES CASETA DE VALVULAS 2</t>
  </si>
  <si>
    <t>und</t>
  </si>
  <si>
    <t>OBRAS PRELIMINARES</t>
  </si>
  <si>
    <t xml:space="preserve">CONCRETO F'C= 140 KG/CM2 PARA SOLADO </t>
  </si>
  <si>
    <t>CONCRETO EN CASETA DE VALVULAS</t>
  </si>
  <si>
    <t xml:space="preserve">MUROS DE CASETA 1 </t>
  </si>
  <si>
    <t>MUROS DE CASETA 2</t>
  </si>
  <si>
    <t>TANQUE MUROS 1</t>
  </si>
  <si>
    <t>TANQUEMUROS 2</t>
  </si>
  <si>
    <t>CASETA VALVULAS EXTERIOR</t>
  </si>
  <si>
    <t xml:space="preserve">  TANQUE LOSA DE TECHO</t>
  </si>
  <si>
    <t xml:space="preserve"> TANQUE LOSA DE FONDO</t>
  </si>
  <si>
    <t>DE PLANILLA DE ARMADURA TANQUE</t>
  </si>
  <si>
    <t>FONDO INTERIOR DE TANQUE</t>
  </si>
  <si>
    <t xml:space="preserve">  LATERAL TANQUE LOSA DE TECHO</t>
  </si>
  <si>
    <t>LATERAL  TANQUE LOSA DE TECHO</t>
  </si>
  <si>
    <t>MUROS INTERIORES TANQUE</t>
  </si>
  <si>
    <t xml:space="preserve">MUROS EXTERIOR  TANQUE </t>
  </si>
  <si>
    <t>TECHO VALVULA</t>
  </si>
  <si>
    <t>ACCESORIOS DE LIMPIA, REBOSE Y VENTILACION EN TANQUES CAMARA DE VALVULAS</t>
  </si>
  <si>
    <t>TECHO CASETA DE VALVULA</t>
  </si>
  <si>
    <t xml:space="preserve">SUMINISTRO E INSTALACION DE ACCESORIOS DE CONTROL Y REGULACION </t>
  </si>
  <si>
    <t>VALVULA ESFERICA DE 1 1/2"</t>
  </si>
  <si>
    <t>GLB</t>
  </si>
  <si>
    <t>VALVULA ESFERICA DE 2"</t>
  </si>
  <si>
    <t>ADAPTADOR UPR 1 1/2"</t>
  </si>
  <si>
    <t>ADAPTADOR UPR 2"</t>
  </si>
  <si>
    <t>NIPLE DE 1 1/2" X2 "</t>
  </si>
  <si>
    <t>NIPLE DE  2" X2 "</t>
  </si>
  <si>
    <t>UNION UNIVERSAL 1  1/2"</t>
  </si>
  <si>
    <t>UNION UNIVERSAL 2"</t>
  </si>
  <si>
    <t>TEE PCV SAP DE 1 1/2"</t>
  </si>
  <si>
    <t>TEE PCV SAP DE 2"</t>
  </si>
  <si>
    <t>CODO PCV SAP DE 1 1/2" X 90°</t>
  </si>
  <si>
    <t>CODO PCV SAP DE 2" X 90°</t>
  </si>
  <si>
    <t>UNION SIMPLE  1 1/2"</t>
  </si>
  <si>
    <t>UNION SIMPLE 2"</t>
  </si>
  <si>
    <t>BRIDA ROMPE AGUA DE 1 1/2" X 20 CM</t>
  </si>
  <si>
    <t>BRIDA ROMPE AGUA DE 2" X 20 CM</t>
  </si>
  <si>
    <t>NIPLE DE PCV SAP DE 1 1/2" X 20 CM</t>
  </si>
  <si>
    <t>NIPLE DE PCV SAP DE 2" X 20 CM</t>
  </si>
  <si>
    <t>CANASTILLA DE PVC SAP DE 2"</t>
  </si>
  <si>
    <t>CANASTILLA DE PVC SAP DE 3"</t>
  </si>
  <si>
    <t>JUEGO DE ELECTRONIVELES</t>
  </si>
  <si>
    <t>NIPLE DE PVC SAL DE 1 1/2" X 30 CM</t>
  </si>
  <si>
    <t>SOPORTE DE TUBERIA</t>
  </si>
  <si>
    <t>TUBERIA PVC  SAP 1 1/2"</t>
  </si>
  <si>
    <t>TUBERIA PVC  SAP 2"</t>
  </si>
  <si>
    <t>ML</t>
  </si>
  <si>
    <t>SUMINISTRO E INSTALACION DE ACCESORIOS DE LIMPIS, REBOSE Y VENTILACION</t>
  </si>
  <si>
    <t>ACCESORIOS EN GENERAL</t>
  </si>
  <si>
    <t>CONO DE REBOSE PVC SAL DE 3" X4"</t>
  </si>
  <si>
    <t>UNION  SIMPLE PVC SAL DE 3"</t>
  </si>
  <si>
    <t>NIPLE PVC SAL DE 3" X 30 CM</t>
  </si>
  <si>
    <t>TEE PVC SAL DE 3 "</t>
  </si>
  <si>
    <t>CODO PVC SAL DE 3" X 90°</t>
  </si>
  <si>
    <t>NIPLE PVC SAL DE 32 X 15 CM</t>
  </si>
  <si>
    <t>SOMBRERO PVC SAL DE VENTILACION DE 3"</t>
  </si>
  <si>
    <t>VALVULA ESFERICA DE 3"</t>
  </si>
  <si>
    <t>BRIDA ROMPE AGA DE 3"</t>
  </si>
  <si>
    <t>TUBERIA PVC SAL DE 3"</t>
  </si>
  <si>
    <t>TAPA SANITARIA METALICA 0,80 x 0,80 mts.</t>
  </si>
  <si>
    <t>BUZON DE INPSECCION DEL TANQUE</t>
  </si>
  <si>
    <t>TAPA SANITARIA METALICA 0,60 x 0,70 mts.</t>
  </si>
  <si>
    <t>BUZON DE INPSECCION DE LA CASETA DE VALVULA</t>
  </si>
  <si>
    <t>BUZON DE INPSECCION EN LOSA DEL TERCER NIVEL</t>
  </si>
  <si>
    <t>CAJA DE CONTROL</t>
  </si>
  <si>
    <t>CAJA DE CONTROL DE NIVEL</t>
  </si>
  <si>
    <t>PINTURA LATEX ACRILICO SATINADO EN EXTERIORES 2 MANOS</t>
  </si>
  <si>
    <t>ESCALERA GATO</t>
  </si>
  <si>
    <t xml:space="preserve">ESCALERA GATO </t>
  </si>
  <si>
    <t>ESCALERA GATO -ACCESO DEL TERCE NIVEL</t>
  </si>
  <si>
    <t xml:space="preserve">RESUMEN DE HOJA DE METRADOS DE TANQUE ELEVADO BLOQUE 3 Y 7 </t>
  </si>
  <si>
    <t xml:space="preserve">HOJA DE METRADOS DE TANQUE ELEVADO BLOQUE  7 </t>
  </si>
  <si>
    <t xml:space="preserve">CAJA DE CONTROL </t>
  </si>
  <si>
    <t>LIMPIEZA Y DESINFECCION EN TANQUES</t>
  </si>
  <si>
    <t>LIMPIEZA Y DESINFECCION Y PRUEBA HIDRAULICA</t>
  </si>
  <si>
    <t>PRUEBA HIDRAULICA EN TUBERIAS</t>
  </si>
  <si>
    <t>PRUEBA HIDRAULICA EN TUBERIAS DE TANQUES</t>
  </si>
  <si>
    <t>04.03.01</t>
  </si>
  <si>
    <t>04.03.01.01</t>
  </si>
  <si>
    <t>04.03.02</t>
  </si>
  <si>
    <t>04.03.02.01</t>
  </si>
  <si>
    <t>04.03.03</t>
  </si>
  <si>
    <t>04.03.03.01</t>
  </si>
  <si>
    <t>04.03.03.02</t>
  </si>
  <si>
    <t>04.03.03.03</t>
  </si>
  <si>
    <t>04.03.04</t>
  </si>
  <si>
    <t>04.03.04.01</t>
  </si>
  <si>
    <t>04.03.04.02</t>
  </si>
  <si>
    <t>04.03.05</t>
  </si>
  <si>
    <t>04.03.05.01</t>
  </si>
  <si>
    <t>04.03.06</t>
  </si>
  <si>
    <t>04.03.06.01</t>
  </si>
  <si>
    <t>04.03.07</t>
  </si>
  <si>
    <t>04.03.07.01</t>
  </si>
  <si>
    <t>04.03.07.02</t>
  </si>
  <si>
    <t>04.03.08</t>
  </si>
  <si>
    <t>04.03.08.01</t>
  </si>
  <si>
    <t>04.03.09</t>
  </si>
  <si>
    <t>04.03.09.01</t>
  </si>
  <si>
    <t>04.03.10</t>
  </si>
  <si>
    <t>04.03.10.01</t>
  </si>
  <si>
    <t>04.03.10.02</t>
  </si>
  <si>
    <t>04.03.11</t>
  </si>
  <si>
    <t>04.03.11.01</t>
  </si>
  <si>
    <t>PROYECTO: “Mejoramiento del Servicio Educativo en la I.E.P. N° 54002 Santa Rosa e I.E.S. Santa Rosa del Distrito de Abancay, Provincia de Abancay-Región Apurímac”</t>
  </si>
  <si>
    <t>METRADO DE INSTALACIONES SANITARIAS</t>
  </si>
  <si>
    <t>ABANCAY</t>
  </si>
  <si>
    <t xml:space="preserve">Departamento :  </t>
  </si>
  <si>
    <t>APURIMAC</t>
  </si>
  <si>
    <t xml:space="preserve">Distrito                 : </t>
  </si>
  <si>
    <t xml:space="preserve">Localidad          : </t>
  </si>
  <si>
    <t xml:space="preserve">Provincia           :  </t>
  </si>
  <si>
    <t>Propietario        :</t>
  </si>
  <si>
    <t>GOBIERNO REGIONAL DE APURÍMAC</t>
  </si>
  <si>
    <t>Área del tanque</t>
  </si>
  <si>
    <t>Área de caja de válvulas</t>
  </si>
  <si>
    <t xml:space="preserve">Relleno para relleno para pendiente </t>
  </si>
  <si>
    <t>Gobierno Regional de Apurímac</t>
  </si>
  <si>
    <t>Gerencia Regional de Infraestructura</t>
  </si>
  <si>
    <t>Sub Gerencia de Estudios Definitivos</t>
  </si>
  <si>
    <t>“Año del Buen Servicio al Ciudadano”</t>
  </si>
  <si>
    <t>Revisado            :</t>
  </si>
  <si>
    <t>SGDE</t>
  </si>
  <si>
    <t xml:space="preserve">Elaborado           :  </t>
  </si>
  <si>
    <t>ING. SUMAQ CHASKA PILLACA FARFAN</t>
  </si>
  <si>
    <t>WATER STOP</t>
  </si>
  <si>
    <t>m2</t>
  </si>
  <si>
    <t>HOJA DE METRADOS DE TANQUE ELEVADO BLOQUE  3</t>
  </si>
  <si>
    <t>TANQUE CISTERNA</t>
  </si>
  <si>
    <t>04.04.01</t>
  </si>
  <si>
    <t>04.04.01.01</t>
  </si>
  <si>
    <t>RESUMEN DE HOJA DE METRADOS DE TANQUE CISTERNA BLOQUE 11-12</t>
  </si>
  <si>
    <t>04.04.02</t>
  </si>
  <si>
    <t>MOVIMINETO DE TIERRAS</t>
  </si>
  <si>
    <t>SOLADO</t>
  </si>
  <si>
    <t>LOSA DE FONDO CASETA</t>
  </si>
  <si>
    <t>LATERAL LOSA DE FONDO</t>
  </si>
  <si>
    <t>TANQUE MUROS 2</t>
  </si>
  <si>
    <t>CASETA MUROS EXTERIOR</t>
  </si>
  <si>
    <t>CASETA MUROS INTERIOR</t>
  </si>
  <si>
    <t xml:space="preserve"> CASETA MUROS  1 </t>
  </si>
  <si>
    <t>CASETA MUROS  2</t>
  </si>
  <si>
    <t>FILTRO PARA SEDIMENTOS</t>
  </si>
  <si>
    <t>ADAPTADOR UPR 1"</t>
  </si>
  <si>
    <t>UNION UNIVERSAL 1"</t>
  </si>
  <si>
    <t>CODO PVC SAP DE 1"X90°</t>
  </si>
  <si>
    <t xml:space="preserve">UNION SIMPLE 1" </t>
  </si>
  <si>
    <t>BRIDA ROMPE AGUA DE 1"X20CM</t>
  </si>
  <si>
    <t>VALVULA Y FLOTADOR DE 1"</t>
  </si>
  <si>
    <t>ELECTROBOMBAS DE 1.5 HP</t>
  </si>
  <si>
    <t>TEE DE 2"</t>
  </si>
  <si>
    <t>TAPON DE CEBADO</t>
  </si>
  <si>
    <t>UNION UNIVERSAL DE 2"</t>
  </si>
  <si>
    <t>VALVULA CHECK DE 2"</t>
  </si>
  <si>
    <r>
      <t>VALVULA DE COMPUERTA DE 2</t>
    </r>
    <r>
      <rPr>
        <b/>
        <sz val="10"/>
        <rFont val="Arial"/>
        <family val="2"/>
      </rPr>
      <t>"</t>
    </r>
  </si>
  <si>
    <t>CODO DE 2"X90°</t>
  </si>
  <si>
    <t>SOPORTE DE TUBERÍA</t>
  </si>
  <si>
    <t>TUBERIA PVC SAP DE 2"</t>
  </si>
  <si>
    <t>NIPLE DE  2"X10 CM</t>
  </si>
  <si>
    <t>CONO DE REBOSE PVC SAL DE 4"</t>
  </si>
  <si>
    <t>TUBERIA PVC SAL DE 4"</t>
  </si>
  <si>
    <t>CODO PVC SAL DE 4"X90°</t>
  </si>
  <si>
    <t>UNION SIMPLE DE 4"</t>
  </si>
  <si>
    <t>BRIDA ROMPE AGUA DE 4"</t>
  </si>
  <si>
    <t>VALVULA ESFERICA DE BRONCE DE 4"</t>
  </si>
  <si>
    <t>TEE DE 4"</t>
  </si>
  <si>
    <t>TAPA METALICA 0.80X0.80M</t>
  </si>
  <si>
    <t>TAPA METALICA 0.60X1.00M</t>
  </si>
  <si>
    <t>JUEGO D EELECTONIVELES</t>
  </si>
  <si>
    <t>TAPA SANITARIA METALICA 0,60 x 1.00 mts.</t>
  </si>
  <si>
    <t>CASETA DE VALVULA 1</t>
  </si>
  <si>
    <t>CASETA DE VALVULA</t>
  </si>
  <si>
    <t>CAJA DE INPSECCION DEL TANQUE</t>
  </si>
  <si>
    <t>ESCALERA GATO -ACCESO PARA LIMPIEZA</t>
  </si>
  <si>
    <t>04.04.02.01</t>
  </si>
  <si>
    <t>04.04.03</t>
  </si>
  <si>
    <t>04.04.03.01</t>
  </si>
  <si>
    <t>04.04.04</t>
  </si>
  <si>
    <t>04.04.04.01</t>
  </si>
  <si>
    <t>04.04.04.02</t>
  </si>
  <si>
    <t>04.04.04.03</t>
  </si>
  <si>
    <t>04.04.05</t>
  </si>
  <si>
    <t>04.04.05.01</t>
  </si>
  <si>
    <t>04.04.05.02</t>
  </si>
  <si>
    <t>04.04.06.01</t>
  </si>
  <si>
    <t>04.04.06</t>
  </si>
  <si>
    <t>04.04.07.01</t>
  </si>
  <si>
    <t>04.04.07</t>
  </si>
  <si>
    <t>04.04.08</t>
  </si>
  <si>
    <t>04.04.08.01</t>
  </si>
  <si>
    <t>04.04.08.02</t>
  </si>
  <si>
    <t>04.04.09</t>
  </si>
  <si>
    <t>04.04.09.01</t>
  </si>
  <si>
    <t>04.04.10</t>
  </si>
  <si>
    <t>04.04.10.01</t>
  </si>
  <si>
    <t>04.04.11</t>
  </si>
  <si>
    <t>04.04.11.01</t>
  </si>
  <si>
    <t>04.04.11.02</t>
  </si>
  <si>
    <t>04.04.12</t>
  </si>
  <si>
    <t>04.04.12.01</t>
  </si>
  <si>
    <t>04.04.02.02</t>
  </si>
  <si>
    <t>CORTE DE MATERIAL PROPIO</t>
  </si>
  <si>
    <t>NIVELACIÓN INTERIOR Y APISONAMIENTO</t>
  </si>
  <si>
    <t>ELIMINACION DE MATERIAL EXCEDENTE</t>
  </si>
  <si>
    <t>04.04.02.03</t>
  </si>
  <si>
    <t>HOJA DE METRADOS INSTALACIONES SANITARIAS</t>
  </si>
  <si>
    <t>INSTALACIONES SANITARIAS</t>
  </si>
  <si>
    <t>APARATOS SANITARIOS Y ACCESORIOS</t>
  </si>
  <si>
    <t>04</t>
  </si>
  <si>
    <t>04.01</t>
  </si>
  <si>
    <t>04.01.01</t>
  </si>
  <si>
    <t>04.01.01.01</t>
  </si>
  <si>
    <t>1er nivel</t>
  </si>
  <si>
    <t>2do nivel</t>
  </si>
  <si>
    <t>3er nivel</t>
  </si>
  <si>
    <t>04.01.01.02</t>
  </si>
  <si>
    <t>04.01.01.03</t>
  </si>
  <si>
    <t>04.01.01.04</t>
  </si>
  <si>
    <t>LAVADERO DE ACERO INOXIDABLE 1 POZA SIN ESCURRIDOR</t>
  </si>
  <si>
    <t>LLAVE DE LAVATORIO TEMPORIZADA, CROMADA</t>
  </si>
  <si>
    <t>LLAVE DE LAVADERO PARA COCINA MONOCOMANDO, CROMADA</t>
  </si>
  <si>
    <t>04.01.01.05</t>
  </si>
  <si>
    <t>04.01.01.06</t>
  </si>
  <si>
    <t>04.01.01.07</t>
  </si>
  <si>
    <t>URINARIO DE LOSA VITRIFICADA BLANCO</t>
  </si>
  <si>
    <t>04.01.02.01</t>
  </si>
  <si>
    <t>SOPORTE PORTA PAPEL HIGIENICO CROMADO</t>
  </si>
  <si>
    <t>04.01.02.02</t>
  </si>
  <si>
    <t>TACHO DE ACERO INOXIDABLE DE 7 L, CON TAPA Y SISTEMA PEDAL</t>
  </si>
  <si>
    <t>04.01.02.03</t>
  </si>
  <si>
    <t>04.01.02.04</t>
  </si>
  <si>
    <t>04.01.02.05</t>
  </si>
  <si>
    <t>SECADOR DE MANOS AUTOMATICO DE PARED DE ACERO INOXIDABLE</t>
  </si>
  <si>
    <t>04.01.02.06</t>
  </si>
  <si>
    <t xml:space="preserve">ESPEJO BISELADO DE 0.45 x 0.75 m, e = 4 mm </t>
  </si>
  <si>
    <t>04.01.02.07</t>
  </si>
  <si>
    <t>BARRA DE SEGURIDAD DE ACERO INOXIDABLE L = 0.90m</t>
  </si>
  <si>
    <t>04.01.02.08</t>
  </si>
  <si>
    <t>PERCHA SIMPLE CROMADA, ADOSADA</t>
  </si>
  <si>
    <t>04.01.02.10</t>
  </si>
  <si>
    <t>PORTA JABÓN CROMADO, ADOSADO</t>
  </si>
  <si>
    <t>04.01.02.09</t>
  </si>
  <si>
    <t>PERCHERO DE ALUMINIO CON 4 GANCHOS</t>
  </si>
  <si>
    <t>04.01.02.11</t>
  </si>
  <si>
    <t>SILLA REBATIBLE PARA DUCHA</t>
  </si>
  <si>
    <t>LAVADERO DE ACERO INOXIDABLE 1 POZA CON  02 ESCURRIDERO</t>
  </si>
  <si>
    <t>LLAVE DE LAVADERO PARA COCINA MONOCOMANDO CON RESORTE, CROMADA</t>
  </si>
  <si>
    <t>04.01.02.12</t>
  </si>
  <si>
    <t>SISTEMA DE PURIFICADOR DE AGUA DE 3 O 4 ETAPAS</t>
  </si>
  <si>
    <t>SUMINISTRO DE APARATOS SANITARIOS</t>
  </si>
  <si>
    <t>SUMINISTRO  ACCESORIOS SANITARIOS</t>
  </si>
  <si>
    <t>04.01.02</t>
  </si>
  <si>
    <t>04.01.03.01</t>
  </si>
  <si>
    <t>INSTALACIONES DE APARATOS SANITARIOS</t>
  </si>
  <si>
    <t>04.01.03</t>
  </si>
  <si>
    <t>INSTALACION DE APARATOS SANITARIOS</t>
  </si>
  <si>
    <t>04.01.04</t>
  </si>
  <si>
    <t>INSTALACIONES DE ACCESORIOS SANITARIOS</t>
  </si>
  <si>
    <t>INSTALACION DE ACCESORIOS SANITARIOS</t>
  </si>
  <si>
    <t>04.02</t>
  </si>
  <si>
    <t>SISTEMA DE AGUA FRIA</t>
  </si>
  <si>
    <t>04.02.01</t>
  </si>
  <si>
    <t>Pto</t>
  </si>
  <si>
    <t>04.02.02</t>
  </si>
  <si>
    <t>SALIDA DE AGUA FRÍA</t>
  </si>
  <si>
    <t>04.02.01.01</t>
  </si>
  <si>
    <t>04.02.01.02</t>
  </si>
  <si>
    <t>RED DE DISTRIBUCION</t>
  </si>
  <si>
    <t>04.02.02.01</t>
  </si>
  <si>
    <t>04.02.02.02</t>
  </si>
  <si>
    <t>04.02.02.03</t>
  </si>
  <si>
    <t>Baja tubería del techo al 1er nivel</t>
  </si>
  <si>
    <t>04.02.02.04</t>
  </si>
  <si>
    <t>04.02.02.05</t>
  </si>
  <si>
    <t>TUBERÍA DE PVC C-10 Ø 2" SP</t>
  </si>
  <si>
    <t>04.02.02.06</t>
  </si>
  <si>
    <t xml:space="preserve">TUBERÍA DE F°G° C/R  Ø 2" </t>
  </si>
  <si>
    <t>04.02.03</t>
  </si>
  <si>
    <t>REDES DE ALIMENTACIÓN</t>
  </si>
  <si>
    <t>04.02.03.01</t>
  </si>
  <si>
    <t>04.02.04</t>
  </si>
  <si>
    <t>ACCESORIOS DE REDES DE AGUA</t>
  </si>
  <si>
    <t>04.02.04.01</t>
  </si>
  <si>
    <t>CODO DE PVC Ø 1/2" x 90° SP</t>
  </si>
  <si>
    <t>04.02.04.02</t>
  </si>
  <si>
    <t>CODO DE PVC Ø 3/4" x 90° SP</t>
  </si>
  <si>
    <t>04.02.04.03</t>
  </si>
  <si>
    <t>CODO DE PVC Ø 1" x 90° SP</t>
  </si>
  <si>
    <t>04.02.04.04</t>
  </si>
  <si>
    <t>CODO DE PVC Ø 1 1/2" x 90° SP</t>
  </si>
  <si>
    <t>04.02.04.05</t>
  </si>
  <si>
    <t>CODO DE PVC Ø 2" x 90° SP</t>
  </si>
  <si>
    <t>TEE DE PVC Ø 3/4" SP</t>
  </si>
  <si>
    <t>04.02.04.06</t>
  </si>
  <si>
    <t>TEE DE PVC Ø 1/2" SP</t>
  </si>
  <si>
    <t>TEE DE PVC Ø 1" SP</t>
  </si>
  <si>
    <t>TEE DE PVC Ø 1 1/2" SP</t>
  </si>
  <si>
    <t>TEE DE PVC Ø 2" SP</t>
  </si>
  <si>
    <t>04.02.04.07</t>
  </si>
  <si>
    <t>04.02.04.08</t>
  </si>
  <si>
    <t>04.02.04.09</t>
  </si>
  <si>
    <t>04.02.04.10</t>
  </si>
  <si>
    <t>04.02.04.11</t>
  </si>
  <si>
    <t>REDUCCIÓN DE PVC Ø 1" A 1/2" SP</t>
  </si>
  <si>
    <t>REDUCCIÓN DE PVC Ø 1" A 3/4" SP</t>
  </si>
  <si>
    <t>REDUCCIÓN DE PVC Ø 1 1/2" A 3/4" SP</t>
  </si>
  <si>
    <t>REDUCCIÓN DE PVC Ø 1 1/2" A 1" SP</t>
  </si>
  <si>
    <t>04.02.04.12</t>
  </si>
  <si>
    <t>04.02.04.13</t>
  </si>
  <si>
    <t>04.02.04.14</t>
  </si>
  <si>
    <t>04.02.04.15</t>
  </si>
  <si>
    <t>REDUCCIÓN DE PVC Ø 3/4" A 1/2" SP</t>
  </si>
  <si>
    <t>INODORO TANQUE BAJO DE CERÁMICA VITRIFICADA BLANCO</t>
  </si>
  <si>
    <t>SALIDA DE AGUA FRIA  CON TUBERÍA DE PVC SAP C-10 Ø 1/2"</t>
  </si>
  <si>
    <t>SALIDA DE AGUA FRIA CON TUBERÍA DE PVC SAP C-10  Ø 1"</t>
  </si>
  <si>
    <t>TUBERÍA DE PVC SAP C-10 Ø 1/2" SP</t>
  </si>
  <si>
    <t>TUBERÍA DE PVC SAP C-10 Ø 3/4" SP</t>
  </si>
  <si>
    <t>TUBERÍA DE PVC SAP C-10 Ø 1" SP</t>
  </si>
  <si>
    <t>TUBERÍA DE PVC SAP C-10 Ø 1 1/2" SP</t>
  </si>
  <si>
    <t>TUBERÍA DE PVC SAP C-10 Ø 2" SP</t>
  </si>
  <si>
    <t>UNION DE PVC SAP  Ø 1/2"</t>
  </si>
  <si>
    <t>04.02.04.16</t>
  </si>
  <si>
    <t>BLOQUE 01</t>
  </si>
  <si>
    <t>1er nivel-Camerinos</t>
  </si>
  <si>
    <t>1er nivel-SS.HH.</t>
  </si>
  <si>
    <t>1er nivel-Duchas</t>
  </si>
  <si>
    <t>2do nivel-Cocina</t>
  </si>
  <si>
    <t>LAVADERO DE ACERO INOXIDABLE 1 POZA CON 01 ESCURRIDERO</t>
  </si>
  <si>
    <t>GRIFOS ESFERICOS DOBLE MANGUERA</t>
  </si>
  <si>
    <t>1er nivel-Ducha de Discapacitados</t>
  </si>
  <si>
    <t>DIFUSOR DE DUCHA CROMADA DE 1 LLAVE</t>
  </si>
  <si>
    <t>DIFUSOR DE DUCHA TELEFONO CON SOPORTE BARRA REGULABLE</t>
  </si>
  <si>
    <t>DIFUSOR DE DUCHA   Y LAVAOJOS DE EMERGENCIAS</t>
  </si>
  <si>
    <t>1er nivel-SS.HH. Discapacitado</t>
  </si>
  <si>
    <t>1er nivel-Duchas y camerinos</t>
  </si>
  <si>
    <t>2do nivel-cuato de limpieza</t>
  </si>
  <si>
    <t>DISPENSADOR DE JABON LIQUIDO DE 1000ml, ADOSADO</t>
  </si>
  <si>
    <t>DOSIFICADOR DE JABON AUTOMATICO CROMADO-EMPOTRADO</t>
  </si>
  <si>
    <t>1er nivel-duchas</t>
  </si>
  <si>
    <t>1er nivel-bebederos</t>
  </si>
  <si>
    <t>04.01.02.13</t>
  </si>
  <si>
    <t>04.01.02.14</t>
  </si>
  <si>
    <t>04.01.02.15</t>
  </si>
  <si>
    <t>04.01.02.16</t>
  </si>
  <si>
    <t>04.01.02.17</t>
  </si>
  <si>
    <t>04.01.02.18</t>
  </si>
  <si>
    <t>04.01.02.19</t>
  </si>
  <si>
    <t>duchas</t>
  </si>
  <si>
    <t>UNION DE PVC SAP  Ø 3/4"</t>
  </si>
  <si>
    <t>UNION DE PVC SAP  Ø 1"</t>
  </si>
  <si>
    <t>UNION DE PVC SAP  Ø 1 1/2"</t>
  </si>
  <si>
    <t>UNION DE PVC SAP  Ø 2"</t>
  </si>
  <si>
    <t>3er nivel - viene del bloque 3</t>
  </si>
  <si>
    <t>3er nivel-montante</t>
  </si>
  <si>
    <t>CODO DE F°G°   Ø 2" X 90°</t>
  </si>
  <si>
    <t>3er nivel-TECHO</t>
  </si>
  <si>
    <t>04.02.04.17</t>
  </si>
  <si>
    <t>04.02.04.18</t>
  </si>
  <si>
    <t>04.02.04.19</t>
  </si>
  <si>
    <t>04.02.04.20</t>
  </si>
  <si>
    <t>04.02.04.21</t>
  </si>
  <si>
    <t>04.02.05</t>
  </si>
  <si>
    <t>VÁLVULAS</t>
  </si>
  <si>
    <t>04.02.05.01</t>
  </si>
  <si>
    <t>VÁLVULA COMPUERTA DE BRONCE Ø 3/4"</t>
  </si>
  <si>
    <t>VÁLVULA COMPUERTA DE BRONCE Ø 1/2"</t>
  </si>
  <si>
    <t>04.02.05.02</t>
  </si>
  <si>
    <t>VÁLVULA COMPUERTA DE BRONCE Ø 1 "</t>
  </si>
  <si>
    <t>04.02.06</t>
  </si>
  <si>
    <t>ALMACENAMIENTO DE AGUA</t>
  </si>
  <si>
    <t>04.02.06.01</t>
  </si>
  <si>
    <t>ACCESORIOS TANQUE ELEVADO</t>
  </si>
  <si>
    <t>Tanque elevado primaria</t>
  </si>
  <si>
    <t>Glb</t>
  </si>
  <si>
    <t>ACCESORIOS TANQUE CISTERNA</t>
  </si>
  <si>
    <t>Tanque cisterna primaria</t>
  </si>
  <si>
    <t>04.02.07</t>
  </si>
  <si>
    <t>EQUIPOS Y OTRAS INSTALACIONES</t>
  </si>
  <si>
    <t>INSTALACIÓN DE ELECTROBOMBAS</t>
  </si>
  <si>
    <t>04.02.07.01</t>
  </si>
  <si>
    <t>04.02.07.02</t>
  </si>
  <si>
    <t>INSTALACIÓN DE ACCESORIOS DEL SISTEMA DE BOMBEO</t>
  </si>
  <si>
    <t>SISTEMA DE DRENAJE PLUVIAL</t>
  </si>
  <si>
    <t>ACCESORIOS</t>
  </si>
  <si>
    <t xml:space="preserve">RED DE RECOLECCION </t>
  </si>
  <si>
    <t>RED DE RAMALES DE COLECTORES</t>
  </si>
  <si>
    <t>TAPA DE CONCRETO 70x50x5cm f'c=175kg/cm2</t>
  </si>
  <si>
    <t>CANALETA DE EVACUACION PLUVIAL</t>
  </si>
  <si>
    <t>RED RECOLECTORA TUBERÍA PVC UF Ø DE 8"</t>
  </si>
  <si>
    <t>04.02.05.03</t>
  </si>
  <si>
    <t>04.02.06.02</t>
  </si>
  <si>
    <t>Techo</t>
  </si>
  <si>
    <t>04.03.01.02</t>
  </si>
  <si>
    <t>04.03.01.03</t>
  </si>
  <si>
    <t>04.03.01.04</t>
  </si>
  <si>
    <t>CANAL DE CONCRETO EN TECHO A=25cm, H=10 cm, E=5cm</t>
  </si>
  <si>
    <t>CANAL DE CONCRETO DRAMIX EN TECHO 30X30CM, E=10cm</t>
  </si>
  <si>
    <t>CANAL DE CONCRETO EN PISO A=20 CM H=VARIABLE, E=10cm</t>
  </si>
  <si>
    <t>Tramos</t>
  </si>
  <si>
    <t>CANAL DE CONCRETO EN PISO A=30 CM H=VARIABLE, E=10cm</t>
  </si>
  <si>
    <t>04.03.02.02</t>
  </si>
  <si>
    <t>04.03.02.03</t>
  </si>
  <si>
    <t>CANAL DE CONCRETO EN PISO A=50 CM H=VARIABLE, E=15cm</t>
  </si>
  <si>
    <t>04.03.02.04</t>
  </si>
  <si>
    <t>04.03.02.05</t>
  </si>
  <si>
    <t>REJILLA METALICA TIPO I A=30cm</t>
  </si>
  <si>
    <t>REJILLA METALICA TIPO II A=40cm</t>
  </si>
  <si>
    <t>REJILLA METALICA TIPO III A=70cm</t>
  </si>
  <si>
    <t>04.03.02.06</t>
  </si>
  <si>
    <t>04.03.02.07</t>
  </si>
  <si>
    <t>RED RECOLECTORA TUBERÍA PVC UF Ø DE 10"</t>
  </si>
  <si>
    <t>RED RECOLECTORA TUBERÍA PVC UF Ø DE 12"</t>
  </si>
  <si>
    <t>RED RECOLECTORA TUBERÍA PVC UF Ø DE 14"</t>
  </si>
  <si>
    <t>CAJAS DE INSPECCIÓN TIPO I A=1.00M L=1.00M H=VARIABLE</t>
  </si>
  <si>
    <t>CAJAS DE INSPECCIÓN TIPO II A=0.60M L=1.00M H=VARIABLE</t>
  </si>
  <si>
    <t>CAJAS DE INSPECCIÓN TIPO III A=1.45M L=4.50M H=VARIABLE</t>
  </si>
  <si>
    <t>04.03.02.08</t>
  </si>
  <si>
    <t>04.03.02.09</t>
  </si>
  <si>
    <t>04.03.02.10</t>
  </si>
  <si>
    <t>04.03.02.11</t>
  </si>
  <si>
    <t>04.03.02.12</t>
  </si>
  <si>
    <t>04.03.02.13</t>
  </si>
  <si>
    <t>04.03.02.14</t>
  </si>
  <si>
    <t>CONEXIONES A LA RED RECOLECTORA TUBERÍA PVC UF Ø DE 8"</t>
  </si>
  <si>
    <t>CONEXIONES A LA RED RECOLECTORA TUBERÍA PVC UF Ø DE 10"</t>
  </si>
  <si>
    <t>SUMIDEROS SIFONICO INOXIDABLE 200X200 CON DIAMETRO DE SALIDA DE 3"</t>
  </si>
  <si>
    <t>ABRAZADERA DE FIJACION DE MONTANTE TUBO DE 4"</t>
  </si>
  <si>
    <t>MONTANTE DE TUB. PVC SAP C-10 Ø 3" EMBEBIDA EN TABIQUERIA</t>
  </si>
  <si>
    <t>04.03.01.05</t>
  </si>
  <si>
    <t>MONTANTE DE TUB. PVC SAP C-10 Ø 4" ADOSADA</t>
  </si>
  <si>
    <t>04.03.01.06</t>
  </si>
  <si>
    <t>COLUMNETAS DE CONCRETO F´C=175 KG/CM2 PARA  BAJANTES</t>
  </si>
  <si>
    <t>ABRAZADERA DE FIJACION DE MONTANTE TUBO DE 3"</t>
  </si>
  <si>
    <t>04.03.03.04</t>
  </si>
  <si>
    <t>04.03.03.05</t>
  </si>
  <si>
    <t>RESUMEN DE HOJA DE METRADOS DE SISTEMA DE DRENAJE PLUVIAL</t>
  </si>
  <si>
    <t>SISTEMA DE DESAGUE Y VENTILACIÓN</t>
  </si>
  <si>
    <t>SALIDAS DE DESAGÜE Ø 2"</t>
  </si>
  <si>
    <t>SALIDAS DE DESAGUE</t>
  </si>
  <si>
    <t>04.04.01.02</t>
  </si>
  <si>
    <t>SALIDAS DE DESAGÜE Ø 3"</t>
  </si>
  <si>
    <t>SALIDAS DE DESAGÜE Ø 4"</t>
  </si>
  <si>
    <t>SALIDAS DE VENTILACIÓN Ø 2"</t>
  </si>
  <si>
    <t>04.04.01.03</t>
  </si>
  <si>
    <t>04.04.01.04</t>
  </si>
  <si>
    <t>REDES DE DERIVACIÓN</t>
  </si>
  <si>
    <t>TUBERÍA PVC SAL Ø 2"</t>
  </si>
  <si>
    <t>TUBERÍA PVC SAL Ø 3"</t>
  </si>
  <si>
    <t>MONTANTE PVC SAL Ø 2"</t>
  </si>
  <si>
    <t>TUBERÍA PVC SAL Ø 4"</t>
  </si>
  <si>
    <t>MONTANTE PVC SAL Ø 4"</t>
  </si>
  <si>
    <t>REDES COLECTORAS</t>
  </si>
  <si>
    <t>TUBERÍA PVC UF  Ø 6"</t>
  </si>
  <si>
    <t xml:space="preserve">ACCESORIOS DE REDES DE DESAGÜE </t>
  </si>
  <si>
    <t>04.01.04.01</t>
  </si>
  <si>
    <t xml:space="preserve">CODO DE PVC Ø 2" x 45° </t>
  </si>
  <si>
    <t xml:space="preserve">CODO DE PVC Ø 3" x 45° </t>
  </si>
  <si>
    <t xml:space="preserve">CODO DE PVC Ø 4" x 45° </t>
  </si>
  <si>
    <t xml:space="preserve">YEE DE PVC Ø 2" </t>
  </si>
  <si>
    <t xml:space="preserve">YEE DE PVC Ø 3" </t>
  </si>
  <si>
    <t>04.04.04.04</t>
  </si>
  <si>
    <t>04.04.04.05</t>
  </si>
  <si>
    <t>04.04.04.06</t>
  </si>
  <si>
    <t xml:space="preserve">YEE DE PVC Ø 4" </t>
  </si>
  <si>
    <t xml:space="preserve">YEE CON REDUCCIÓN DE PVC Ø 3" A 2" </t>
  </si>
  <si>
    <t xml:space="preserve">YEE CON REDUCCIÓN DE PVC Ø 4" A 2" </t>
  </si>
  <si>
    <t xml:space="preserve">YEE CON REDUCCIÓN DE PVC Ø 4" A 3" </t>
  </si>
  <si>
    <t xml:space="preserve">REDUCCIÓN DE PVC Ø 3" A 2" </t>
  </si>
  <si>
    <t xml:space="preserve">REDUCCIÓN DE PVC Ø 4" A 2" </t>
  </si>
  <si>
    <t xml:space="preserve">SUMIDERO Ø 2" </t>
  </si>
  <si>
    <t xml:space="preserve">SUMIDERO Ø 3" </t>
  </si>
  <si>
    <t>SUMIDERO SIFONICO DE ACERO INOXIDABLE</t>
  </si>
  <si>
    <t xml:space="preserve">REGISTRO ROSCADO Ø 4" </t>
  </si>
  <si>
    <t>CAJAS DE INSPECCIÓN</t>
  </si>
  <si>
    <t>CAJA DE REGISTRO DE 12" x 24"</t>
  </si>
  <si>
    <t>montante</t>
  </si>
  <si>
    <t>BUZONETAS DE D=0.60M E=0.15M H=VARIABLE</t>
  </si>
  <si>
    <t>buzonetas 01</t>
  </si>
  <si>
    <t>Buzon</t>
  </si>
  <si>
    <t xml:space="preserve">BUZON  TIPO I DE D=1.20M E=0.15M H=1.20 </t>
  </si>
  <si>
    <t>BUZON  TIPO II DE D=1.20M E=0.15M H&gt;3.00M</t>
  </si>
  <si>
    <t>04.04.02.04</t>
  </si>
  <si>
    <t>04.04.02.05</t>
  </si>
  <si>
    <t>04.04.03.02</t>
  </si>
  <si>
    <t>04.04.04.07</t>
  </si>
  <si>
    <t>04.04.04.08</t>
  </si>
  <si>
    <t>04.04.04.09</t>
  </si>
  <si>
    <t>04.04.04.10</t>
  </si>
  <si>
    <t>04.04.04.11</t>
  </si>
  <si>
    <t>04.04.04.12</t>
  </si>
  <si>
    <t>04.04.04.13</t>
  </si>
  <si>
    <t>04.04.04.14</t>
  </si>
  <si>
    <t>04.04.04.15</t>
  </si>
  <si>
    <t>04.04.05.03</t>
  </si>
  <si>
    <t>04.04.05.04</t>
  </si>
  <si>
    <t>INSTALACIONES ESPECIALES</t>
  </si>
  <si>
    <t>VARIOS</t>
  </si>
  <si>
    <t>PRUEBA HIDRAULICA TUBERIA DE AGUA FRIA</t>
  </si>
  <si>
    <t>04.04.07.02</t>
  </si>
  <si>
    <t>PRUEBA HIDRAULICA TUBERIA DE DESAGUE</t>
  </si>
  <si>
    <t>LAVATORIO OVALIN DE CERAMICA VITRIFICADA BLANCO EMPOTRADO</t>
  </si>
  <si>
    <t>LAVATORIO DE PARED DE CERAMICA VITRIFICADA BLANCO -ADOSADO</t>
  </si>
  <si>
    <t>RESUMEN DE HOJA DE METRADOS INSTALACIONES SANITARIAS</t>
  </si>
  <si>
    <t xml:space="preserve">SOMBRERO DE VENTILACIÓN DE  Ø 4" </t>
  </si>
  <si>
    <t>trampa de grasas</t>
  </si>
  <si>
    <t>TRAMPA DE GRASAS 0.30X0.60m H=0.6M</t>
  </si>
  <si>
    <t>04.03.01.07</t>
  </si>
  <si>
    <t>CANAL RANURADO MODULAR</t>
  </si>
  <si>
    <t>Losa primaria</t>
  </si>
  <si>
    <t>ml</t>
  </si>
  <si>
    <t>04.03.01.08</t>
  </si>
  <si>
    <t>MONTANTE DE TUB. PVC SAP C-10 Ø 3" ADOSADA</t>
  </si>
  <si>
    <t>DADO DE CONCRETO F´C=175 KG/CM2 PARA  BAJANTES</t>
  </si>
  <si>
    <t>Montante</t>
  </si>
  <si>
    <t>04.03.02.15</t>
  </si>
  <si>
    <t>04.04.04.16</t>
  </si>
  <si>
    <t>04.04.04.17</t>
  </si>
  <si>
    <t xml:space="preserve">SOMBRERO DE VENTILACIÓN DE  Ø 2" </t>
  </si>
  <si>
    <t>SOPORTE METALICO DE CANALETAS DE 15 cm</t>
  </si>
  <si>
    <t>04.03.03.06</t>
  </si>
  <si>
    <t>04.03.03.07</t>
  </si>
  <si>
    <t>EMBUDO DE CONEXIÓN DE CANALETA Y MONTANTE</t>
  </si>
  <si>
    <t>ACTIVIDADES PRELIMINARES</t>
  </si>
  <si>
    <t>RECOLECCCIÓN DE INFORMACIÓN DE CAMPO</t>
  </si>
  <si>
    <t>DATOS DE RECORRIDO VISUAL</t>
  </si>
  <si>
    <t>CARACTERISTICA GEOMORFOLOGICAS</t>
  </si>
  <si>
    <t>VARIACION ALTITUDINAL</t>
  </si>
  <si>
    <t>COTA INICIO</t>
  </si>
  <si>
    <t>COTA FINAL</t>
  </si>
  <si>
    <t>CARACTERISTICA HIDROLOGICAS</t>
  </si>
  <si>
    <t>SECCION 1-1</t>
  </si>
  <si>
    <t>SECCION 1-2</t>
  </si>
  <si>
    <t>SECCION 1-3</t>
  </si>
  <si>
    <t>SECCION 1-4</t>
  </si>
  <si>
    <t>SECCION 1-5</t>
  </si>
  <si>
    <t>LONGITUD</t>
  </si>
  <si>
    <t>CARACTERISTICAS DE LOS RIOS, RIACHUELOS</t>
  </si>
  <si>
    <t>AREA</t>
  </si>
  <si>
    <t>TIEMPO</t>
  </si>
  <si>
    <t>CAUDAL</t>
  </si>
  <si>
    <t>HUELLAS HISTORICAS</t>
  </si>
  <si>
    <t>NIVELES MAXIMOS</t>
  </si>
  <si>
    <t>NIVELES MINIMOS</t>
  </si>
  <si>
    <t>MESES</t>
  </si>
  <si>
    <t>ACONTECIMIENTOS EXTRAORDINARIOS</t>
  </si>
  <si>
    <t>ENTREVISTAS A POBLADORES DEL ALREDEDORES</t>
  </si>
  <si>
    <t>SR.</t>
  </si>
  <si>
    <t>OBSERVACIONES</t>
  </si>
  <si>
    <t>FORMATO 01</t>
  </si>
  <si>
    <t>1.-</t>
  </si>
  <si>
    <t>2.-</t>
  </si>
  <si>
    <t>3.-</t>
  </si>
  <si>
    <t>4.-</t>
  </si>
  <si>
    <t>COORDENADAS UTM</t>
  </si>
  <si>
    <t>X=</t>
  </si>
  <si>
    <t>Y=</t>
  </si>
  <si>
    <t>Z=</t>
  </si>
  <si>
    <t>5.-</t>
  </si>
  <si>
    <t>6.-</t>
  </si>
  <si>
    <t>SECCION</t>
  </si>
  <si>
    <t>7.-</t>
  </si>
  <si>
    <t>8.-</t>
  </si>
  <si>
    <t>9.-</t>
  </si>
  <si>
    <t>COBERTURA VEGETAL</t>
  </si>
  <si>
    <t>TIPO DE SUELOS</t>
  </si>
  <si>
    <t>APORTE -AFLUENTES DE OTROS RIOS</t>
  </si>
  <si>
    <t>RIO</t>
  </si>
  <si>
    <t>10.-</t>
  </si>
  <si>
    <t>11.-</t>
  </si>
  <si>
    <t>DETERMINACION HIDROLOGICA POR USO Y COSTUMBRES</t>
  </si>
  <si>
    <t>USOS</t>
  </si>
  <si>
    <t>12.-</t>
  </si>
  <si>
    <t>PROYECTO:</t>
  </si>
  <si>
    <t>UBICACIÓN:</t>
  </si>
  <si>
    <t>ACCESIBILIDAD:</t>
  </si>
  <si>
    <t>MEJORAMIENTO DEL SERVICIO EDUCATIVO DEL CETPRO DE CHINCHEROS, DISTRITO DE CHINCHEROS-PROVINCIA DE CHINCHEROS, REGION APURIMAC</t>
  </si>
  <si>
    <t>Distrito:</t>
  </si>
  <si>
    <t>Provincia:</t>
  </si>
  <si>
    <t>Región:</t>
  </si>
  <si>
    <t>CANALETA  METALICA DE EVACUACION DE AGUAS PLUVIALES</t>
  </si>
  <si>
    <t>BLOQUE 02</t>
  </si>
  <si>
    <t>04.04.02.06</t>
  </si>
  <si>
    <t>TUBERÍA DE VENTILACIÓN PVC SAL Ø 2"</t>
  </si>
  <si>
    <t>Bebederos</t>
  </si>
  <si>
    <t>Duchas</t>
  </si>
  <si>
    <t>Inodoros</t>
  </si>
  <si>
    <t>Lavatorios</t>
  </si>
  <si>
    <t>Grifo de riego</t>
  </si>
  <si>
    <t>Lavadero-cocina</t>
  </si>
  <si>
    <t>Lavadero-patio</t>
  </si>
  <si>
    <t>Lavadero-cuarto de limpieza</t>
  </si>
  <si>
    <t>Lavadero-Taller de Arte</t>
  </si>
  <si>
    <t>Sumideros</t>
  </si>
  <si>
    <t>Duchas-Sumideros</t>
  </si>
  <si>
    <t>Lavaderos</t>
  </si>
  <si>
    <t>Registros roscado</t>
  </si>
  <si>
    <t>Ramal de Derivación</t>
  </si>
  <si>
    <t>Techo nivel</t>
  </si>
  <si>
    <t>SS.HH.</t>
  </si>
  <si>
    <t>Cocina</t>
  </si>
  <si>
    <t xml:space="preserve">DOBLE YEE DE PVC Ø 2" </t>
  </si>
  <si>
    <t>Bloque 1</t>
  </si>
  <si>
    <t>Patio</t>
  </si>
  <si>
    <t>LLAVE PARA BEBEDEROS, CROMADA</t>
  </si>
  <si>
    <t>04.01.02.20</t>
  </si>
  <si>
    <t>jardin</t>
  </si>
  <si>
    <t>Lavaderos-Taller de Arte</t>
  </si>
  <si>
    <t>Lavadero-Cocina patio</t>
  </si>
  <si>
    <t>Lavamopas-Cuarto de Limpieza</t>
  </si>
  <si>
    <t>1er nivel-ducha de emergencia</t>
  </si>
  <si>
    <t>BLOQUE 03</t>
  </si>
  <si>
    <t>2do nivel-SS.HH. Discapacitado</t>
  </si>
  <si>
    <t>3er nivel-SS.HH. Discapacitado</t>
  </si>
  <si>
    <t>1er nivel-cuarto de limpieza</t>
  </si>
  <si>
    <t>2do nivel-cuarto de limpieza</t>
  </si>
  <si>
    <t>3er nivel-cuarto de limpieza</t>
  </si>
  <si>
    <t>1er nivel-lavatorio</t>
  </si>
  <si>
    <t>2do nivel-lavatorio</t>
  </si>
  <si>
    <t>3er nivel-lavatorio</t>
  </si>
  <si>
    <t>1er nivel-Cuarto de Limpieza.</t>
  </si>
  <si>
    <t>2do nivel-Cuarto de Limpieza.</t>
  </si>
  <si>
    <t>3er nivel-Cuarto de Limpieza.</t>
  </si>
  <si>
    <t>cuarto de limpieza</t>
  </si>
  <si>
    <t>inodoros</t>
  </si>
  <si>
    <t>lavatorios</t>
  </si>
  <si>
    <t>Lavadero</t>
  </si>
  <si>
    <t xml:space="preserve">3er nivel </t>
  </si>
  <si>
    <t>Alimentación del T.C.</t>
  </si>
  <si>
    <t>TUBERÍA DE PVC C-10 Ø 1 1/2" SP</t>
  </si>
  <si>
    <t>04.02.03.02</t>
  </si>
  <si>
    <t>4to nivel-Techo</t>
  </si>
  <si>
    <t>BLOQUE 04</t>
  </si>
  <si>
    <r>
      <t xml:space="preserve">LLAVE DE LAVADERO  TIPO CUELLO DE CISNE </t>
    </r>
    <r>
      <rPr>
        <sz val="10"/>
        <rFont val="Calibri"/>
        <family val="2"/>
      </rPr>
      <t xml:space="preserve">Ø </t>
    </r>
    <r>
      <rPr>
        <sz val="10"/>
        <rFont val="Arial"/>
        <family val="2"/>
      </rPr>
      <t>1/2" PARA COCINA MONOCOMANDO, CROMADA</t>
    </r>
  </si>
  <si>
    <t>LLAVE DE LAVADERO TIPO CUELLO DE CISNE Ø 1/2" PARA COCINA MONOCOMANDO CON RESORTE, CROMADA</t>
  </si>
  <si>
    <t>Jardines</t>
  </si>
  <si>
    <t>1er nivel-Riego</t>
  </si>
  <si>
    <t>3er nivel-</t>
  </si>
  <si>
    <t>Urinario</t>
  </si>
  <si>
    <t>1er nivel-</t>
  </si>
  <si>
    <t>2do nivel-ducha de emergencia</t>
  </si>
  <si>
    <t>Inodoro-ducha</t>
  </si>
  <si>
    <t>lavaderos</t>
  </si>
  <si>
    <t>BLOQUE 05</t>
  </si>
  <si>
    <t>Sotano nivel</t>
  </si>
  <si>
    <t>Sotano nivel-lavatorio</t>
  </si>
  <si>
    <t>Sotano nivel-Bebederos</t>
  </si>
  <si>
    <t>Grifo de Riego</t>
  </si>
  <si>
    <t>Inodoro-Lavatorio</t>
  </si>
  <si>
    <t>Riego</t>
  </si>
  <si>
    <t>red</t>
  </si>
  <si>
    <t>BLOQUE 07</t>
  </si>
  <si>
    <t>BLOQUE 09</t>
  </si>
  <si>
    <t>Grifo Jardin</t>
  </si>
  <si>
    <t>viene del bloque 7</t>
  </si>
  <si>
    <t>BLOQUE 10</t>
  </si>
  <si>
    <t>aparatos de laboratorio</t>
  </si>
  <si>
    <t>BLOQUE 11</t>
  </si>
  <si>
    <t>Alimentación de la red publica</t>
  </si>
  <si>
    <t>BLOQUE 12</t>
  </si>
  <si>
    <t>Techo- rampas</t>
  </si>
  <si>
    <t>Derivación hacia canales</t>
  </si>
  <si>
    <t>Columnetas</t>
  </si>
  <si>
    <t>Tramos-Gradas</t>
  </si>
  <si>
    <t>Tramos 11</t>
  </si>
  <si>
    <t>Caja 4</t>
  </si>
  <si>
    <t>Caja 5</t>
  </si>
  <si>
    <t>Canaleta metalica</t>
  </si>
  <si>
    <t>tramo 11</t>
  </si>
  <si>
    <t>Desarenador</t>
  </si>
  <si>
    <t>Techo transversal</t>
  </si>
  <si>
    <t>Techo longitudinal</t>
  </si>
  <si>
    <t>Tramos 14</t>
  </si>
  <si>
    <t>Caja 14</t>
  </si>
  <si>
    <t>Caja 15</t>
  </si>
  <si>
    <t>Caja 3</t>
  </si>
  <si>
    <t>tramo 12</t>
  </si>
  <si>
    <t>tramo 14</t>
  </si>
  <si>
    <t>Tramos 12</t>
  </si>
  <si>
    <t>Techo- escaleras</t>
  </si>
  <si>
    <t>Tramos 6</t>
  </si>
  <si>
    <t>Tramos 13</t>
  </si>
  <si>
    <t>Caja 6</t>
  </si>
  <si>
    <t>Caja 7</t>
  </si>
  <si>
    <t>Caja 2</t>
  </si>
  <si>
    <t>Caja 8</t>
  </si>
  <si>
    <t>Caja 10</t>
  </si>
  <si>
    <t>Desarenador-CAJA  9</t>
  </si>
  <si>
    <t>Tramos 15</t>
  </si>
  <si>
    <t>Tramos 16</t>
  </si>
  <si>
    <t>Tramos--SOTANO</t>
  </si>
  <si>
    <t>Tramos 4</t>
  </si>
  <si>
    <t>Tramo 4</t>
  </si>
  <si>
    <t xml:space="preserve">Tramos </t>
  </si>
  <si>
    <t>Caja 1</t>
  </si>
  <si>
    <t>Tramos 17</t>
  </si>
  <si>
    <t>Tramos 18</t>
  </si>
  <si>
    <t>Tramos 19</t>
  </si>
  <si>
    <t>Tramos 20</t>
  </si>
  <si>
    <t>Tramos 21</t>
  </si>
  <si>
    <t>Tramos 22</t>
  </si>
  <si>
    <t>Tramos 23</t>
  </si>
  <si>
    <t>Tramos 24</t>
  </si>
  <si>
    <t>Tramos 25</t>
  </si>
  <si>
    <t>Caja 11</t>
  </si>
  <si>
    <t>Caja 12</t>
  </si>
  <si>
    <t>Caja 13</t>
  </si>
  <si>
    <t>Caja 16</t>
  </si>
  <si>
    <t>Caja 17</t>
  </si>
  <si>
    <t>Caja 18</t>
  </si>
  <si>
    <t>Caja 19</t>
  </si>
  <si>
    <t>Caja 20</t>
  </si>
  <si>
    <t>tramo 4</t>
  </si>
  <si>
    <t>BLOQUE 06</t>
  </si>
  <si>
    <t>Tramos-2</t>
  </si>
  <si>
    <t>Tramos-3</t>
  </si>
  <si>
    <t>BLOQUE 08</t>
  </si>
  <si>
    <t>Losa Secundaria</t>
  </si>
  <si>
    <t>Tramos-1</t>
  </si>
  <si>
    <t>Tramos-8</t>
  </si>
  <si>
    <t>Tramos-9</t>
  </si>
  <si>
    <t>Tramos-10</t>
  </si>
  <si>
    <t>BLOQUE 11 INGRESO SECUNADRIA</t>
  </si>
  <si>
    <t>BLOQUE 12 INGRESO PRIMARIA</t>
  </si>
  <si>
    <t>BLOQUE CANCHAS DEPORTIVAS</t>
  </si>
  <si>
    <t>C15-C16</t>
  </si>
  <si>
    <t>C16-C17</t>
  </si>
  <si>
    <t>C17-C18</t>
  </si>
  <si>
    <t>C18-C19</t>
  </si>
  <si>
    <t>C14</t>
  </si>
  <si>
    <t>C15</t>
  </si>
  <si>
    <t>C-16</t>
  </si>
  <si>
    <t>C-17</t>
  </si>
  <si>
    <t>C-18</t>
  </si>
  <si>
    <t>C-19</t>
  </si>
  <si>
    <t>urinario</t>
  </si>
  <si>
    <t>ducha</t>
  </si>
  <si>
    <t>Lavaderos-baja</t>
  </si>
  <si>
    <t>C19-C20</t>
  </si>
  <si>
    <t>C20-C21</t>
  </si>
  <si>
    <t>C21-C22</t>
  </si>
  <si>
    <t>C22-C23</t>
  </si>
  <si>
    <t>C23-C24</t>
  </si>
  <si>
    <t>C24-C25</t>
  </si>
  <si>
    <t>C25-B7</t>
  </si>
  <si>
    <t>B7-B6</t>
  </si>
  <si>
    <t>C-20</t>
  </si>
  <si>
    <t>C-21</t>
  </si>
  <si>
    <t>C-22</t>
  </si>
  <si>
    <t>C-23</t>
  </si>
  <si>
    <t>C-24</t>
  </si>
  <si>
    <t>C-25</t>
  </si>
  <si>
    <t>Sotano</t>
  </si>
  <si>
    <t>red de derivacion</t>
  </si>
  <si>
    <t>B6-B5</t>
  </si>
  <si>
    <t>C26-B2</t>
  </si>
  <si>
    <t>B-5-B4</t>
  </si>
  <si>
    <t>B4-B3</t>
  </si>
  <si>
    <t>B3-B2</t>
  </si>
  <si>
    <t>C-26</t>
  </si>
  <si>
    <t>buzonetas 04</t>
  </si>
  <si>
    <t>Buzon 02-INTERNO</t>
  </si>
  <si>
    <t>BZ-01</t>
  </si>
  <si>
    <t>BZ-02</t>
  </si>
  <si>
    <t>BZ-03</t>
  </si>
  <si>
    <t>BZ-04</t>
  </si>
  <si>
    <t>BZ I-03</t>
  </si>
  <si>
    <t>buzonetas 03</t>
  </si>
  <si>
    <t>buzonetas 02</t>
  </si>
  <si>
    <t>BZ-05</t>
  </si>
  <si>
    <t>C9-C10</t>
  </si>
  <si>
    <t>C10-C11</t>
  </si>
  <si>
    <t>C11-C12</t>
  </si>
  <si>
    <t>C12-C13</t>
  </si>
  <si>
    <t>C13-BZTA 01</t>
  </si>
  <si>
    <t>C-09</t>
  </si>
  <si>
    <t>C-10</t>
  </si>
  <si>
    <t>C-11</t>
  </si>
  <si>
    <t>C-12</t>
  </si>
  <si>
    <t>C-13</t>
  </si>
  <si>
    <t>Sumideros-DUCHAS</t>
  </si>
  <si>
    <t>BZ 01- BZ 02</t>
  </si>
  <si>
    <t>BZ 02- BZ 03</t>
  </si>
  <si>
    <t>BZ 03- BZ 04</t>
  </si>
  <si>
    <t>BZ 04- BZ 05</t>
  </si>
  <si>
    <t>BZ 04- BZ EXISTENTE</t>
  </si>
  <si>
    <t>BZ I 02- BZ 01</t>
  </si>
  <si>
    <t>04.04.03.03</t>
  </si>
  <si>
    <t>RED DE EMPALME-TUBERÍA PVC UF  Ø 6" EXTERIORES CON REPOSIION DE VEREDAS</t>
  </si>
  <si>
    <t>C6-C7</t>
  </si>
  <si>
    <t>C7-C8</t>
  </si>
  <si>
    <t>C8-C9</t>
  </si>
  <si>
    <t>C-06</t>
  </si>
  <si>
    <t>C-07</t>
  </si>
  <si>
    <t>C-08</t>
  </si>
  <si>
    <t>C1-C2</t>
  </si>
  <si>
    <t>C2-C3</t>
  </si>
  <si>
    <t>C3-C4</t>
  </si>
  <si>
    <t>C4-C5</t>
  </si>
  <si>
    <t>C5-C6</t>
  </si>
  <si>
    <t>C-01</t>
  </si>
  <si>
    <t>C-02</t>
  </si>
  <si>
    <t>C-03</t>
  </si>
  <si>
    <t>C-04</t>
  </si>
  <si>
    <t>C-05</t>
  </si>
  <si>
    <t>BLOQUE 11-INGRESO SECUNDARIO</t>
  </si>
  <si>
    <t>C-01-EXTERIOR</t>
  </si>
  <si>
    <t>20.27</t>
  </si>
  <si>
    <t>20.28</t>
  </si>
  <si>
    <t>APARATOS SANITARIOS</t>
  </si>
  <si>
    <t>20.28.01</t>
  </si>
  <si>
    <t>INODORO TANQUE BAJO BLANCO</t>
  </si>
  <si>
    <t>pza</t>
  </si>
  <si>
    <t>20.28.02</t>
  </si>
  <si>
    <t>LAVATORIO DE PARED BLANCO + ACCESORIO</t>
  </si>
  <si>
    <t>20.29</t>
  </si>
  <si>
    <t>ACCESORIOS SANITARIOS</t>
  </si>
  <si>
    <t>20.29.01</t>
  </si>
  <si>
    <t>PAPELERA DE LOZA BLANCA DE 13 X 15</t>
  </si>
  <si>
    <t>20.29.02</t>
  </si>
  <si>
    <t>JABONERAS DE LOZA BLANCA SIMPLE DE 15 X 15</t>
  </si>
  <si>
    <t>20.30</t>
  </si>
  <si>
    <t>COLOCACION DE APARATOS SANITARIAS</t>
  </si>
  <si>
    <t>20.30.01</t>
  </si>
  <si>
    <t>COLOCACION DE INODORO TANQUE BAJO BLACO JUNIOR</t>
  </si>
  <si>
    <t>20.30.02</t>
  </si>
  <si>
    <t>COLOCACION DE LAVATORIO DE PARED BLANCO JUNIOR + ACCESORIO</t>
  </si>
  <si>
    <t>20.30.03</t>
  </si>
  <si>
    <t>COLOCACION DE PAPELERA DE LOZA BLANCA DE 13X15</t>
  </si>
  <si>
    <t>20.30.04</t>
  </si>
  <si>
    <t>COLOCACION DE JABONERA DE LOZA BLANCA SIMPLE DE 15X15</t>
  </si>
  <si>
    <t>20.31</t>
  </si>
  <si>
    <t>SALIDA DE DESAGUE Y VENTILACION</t>
  </si>
  <si>
    <t>20.31.01</t>
  </si>
  <si>
    <t>SALIDA DE DESAGUE  PVC PARA DESAGUE DE 2"</t>
  </si>
  <si>
    <t>pto</t>
  </si>
  <si>
    <t>20.31.02</t>
  </si>
  <si>
    <t>SALIDA DE DESAGUE  PVC PARA DESAGUE DE 4"</t>
  </si>
  <si>
    <t>20.31.03</t>
  </si>
  <si>
    <t>SALIDA DE VENTILACION PVC Ø 2"</t>
  </si>
  <si>
    <t>20.31.04</t>
  </si>
  <si>
    <t>SOMBRERO VENTILACION PVC DE 2"</t>
  </si>
  <si>
    <t>20.32</t>
  </si>
  <si>
    <t>REDES DE DESAGUE Y MONTANTES</t>
  </si>
  <si>
    <t>20.32.01</t>
  </si>
  <si>
    <t>RED DE DESAGUE TUBERIA PVC DE 2"</t>
  </si>
  <si>
    <t>m</t>
  </si>
  <si>
    <t>20.32.02</t>
  </si>
  <si>
    <t>RED DE DESAGUE TUBERIA PVC DE 4"</t>
  </si>
  <si>
    <t>20.32.03</t>
  </si>
  <si>
    <t>EXCAVACION DE ZANJA PARA TUBERIAS</t>
  </si>
  <si>
    <t>20.32.04</t>
  </si>
  <si>
    <t>RELLENO CON MATERIAL SELECCIONADO</t>
  </si>
  <si>
    <t>20.33</t>
  </si>
  <si>
    <t>REGISTRO Y SUMIDEROS</t>
  </si>
  <si>
    <t>20.33.01</t>
  </si>
  <si>
    <t>REGISTROS DE BRONCE DE 4"</t>
  </si>
  <si>
    <t>20.33.02</t>
  </si>
  <si>
    <t>SUMIDEROS DE 2"</t>
  </si>
  <si>
    <t>20.34</t>
  </si>
  <si>
    <t>CAJAS DE INSPECCION Y RETENCION</t>
  </si>
  <si>
    <t>20.34.01</t>
  </si>
  <si>
    <t>CAJA DE INSPECCION PARA VALVULAS DE AGUA FRIA</t>
  </si>
  <si>
    <t>20.35</t>
  </si>
  <si>
    <t>REDES DE AGUA FRIA Y ALIMENTADORES</t>
  </si>
  <si>
    <t>20.36</t>
  </si>
  <si>
    <t>SALIDA DE AGUA FRIA</t>
  </si>
  <si>
    <t>20.36.01</t>
  </si>
  <si>
    <t>SALIDA DE AGUA FRIA Ø 1/2"</t>
  </si>
  <si>
    <t>20.37</t>
  </si>
  <si>
    <t>REDES DE AGUA FRIA</t>
  </si>
  <si>
    <t>20.37.01</t>
  </si>
  <si>
    <t>RED DE DISTRIBUCION TUBERIA PVC SP C-10 Ø DE 1/2"</t>
  </si>
  <si>
    <t>M</t>
  </si>
  <si>
    <t>20.37.02</t>
  </si>
  <si>
    <t>RED DE DISTRIBUCION TUBERIA PVC SP C-10 Ø DE 3/4"</t>
  </si>
  <si>
    <t>20.37.03</t>
  </si>
  <si>
    <t>RED DE DISTRIBUCION TUBERIA DE  1" PVC-SAP</t>
  </si>
  <si>
    <t>20.37.04</t>
  </si>
  <si>
    <t>20.37.05</t>
  </si>
  <si>
    <t>20.38</t>
  </si>
  <si>
    <t>VALVULA Y ACCESORIOS DE AGUA FRIA</t>
  </si>
  <si>
    <t>20.38.01</t>
  </si>
  <si>
    <t>VALVULAS DE COMPUERTA DE BRONCE DE 1/2"</t>
  </si>
  <si>
    <t>20.38.02</t>
  </si>
  <si>
    <t>VALVULA DE COMPUERTA DE BRONCE DE 3/4"</t>
  </si>
  <si>
    <t>20.39</t>
  </si>
  <si>
    <t>PRUEBAS HIDRAULICA</t>
  </si>
  <si>
    <t>20.39.01</t>
  </si>
  <si>
    <t>20.39.02</t>
  </si>
  <si>
    <t>20.40</t>
  </si>
  <si>
    <t>SISTEMA DE EVACUACION DE AGUAS PLUVIALES</t>
  </si>
  <si>
    <t>20.41</t>
  </si>
  <si>
    <t>AGUAS PLUVIALES</t>
  </si>
  <si>
    <t>20.41.01</t>
  </si>
  <si>
    <t>MONTANTE PARA AGUAS PLUVIALES TUB. PVC SAP  Ø DE 4"</t>
  </si>
  <si>
    <t>20.41.02</t>
  </si>
  <si>
    <t>RED  COLECTORA PARA AGUAS PLUVIALES  TUB. PVC SAP Ø DE 6"</t>
  </si>
  <si>
    <t>20.41.03</t>
  </si>
  <si>
    <t>CAJA DE REGISTRO DE DESAGUE 12" X 24"</t>
  </si>
  <si>
    <t>20.42</t>
  </si>
  <si>
    <t>SISTEMA CONTRA INCENDIO</t>
  </si>
  <si>
    <t>20.42.01</t>
  </si>
  <si>
    <t>RED DE DISTRIBUCION TUBERIA F°G° DE 2 1/2" C/R. PESADO  P/ AGUAS CONTRA INCENDIOS</t>
  </si>
  <si>
    <t>20.42.02</t>
  </si>
  <si>
    <t>GRIFO  DE BRONCECONTRA INCENDIOS DE 2 1/2"</t>
  </si>
  <si>
    <t>20.42.03</t>
  </si>
  <si>
    <t>20.42.04</t>
  </si>
  <si>
    <t>RELLENO CON MATERIAL PROPIO SELECCIONADO</t>
  </si>
  <si>
    <t>20.42.05</t>
  </si>
  <si>
    <t>GABINETE CONTRA INCENDIO + ACCESORIOS</t>
  </si>
  <si>
    <t>20.42.06</t>
  </si>
  <si>
    <t>SALIDA PARA TELEFONO DIRECTO DE 2 VIAS</t>
  </si>
  <si>
    <t>RESUMEN DE HOJA DE METRADOS DE SISTEMA DE DESAGUE</t>
  </si>
  <si>
    <t xml:space="preserve"> </t>
  </si>
  <si>
    <t>Chincheros</t>
  </si>
  <si>
    <t>Apurímac</t>
  </si>
  <si>
    <t xml:space="preserve">Afloramiento de Roca, </t>
  </si>
  <si>
    <t>Eucallipto, aliso,</t>
  </si>
  <si>
    <t>El presente proyecto se encuentra por el norte con un riachuelo de la quebrada de Jampatakuna por el perimetro este le rodea un riachuelo de la quebrada  misquiyacu, presenta un cuenta con afloramiento de ojod de agua y se tiene en la parte superior terrenos pantanos de donde es el ares de recolección o alimentacipon  a dichas quebradas.</t>
  </si>
  <si>
    <t>Riachuelo de flujos laminares,</t>
  </si>
  <si>
    <t>TIRANTE</t>
  </si>
  <si>
    <t>PROMEDIOS</t>
  </si>
  <si>
    <t>TIEMPO (SEG)</t>
  </si>
  <si>
    <t>VELOCIDAD</t>
  </si>
  <si>
    <t>ANCHO (b)</t>
  </si>
  <si>
    <t>enero , febreo</t>
  </si>
  <si>
    <t>noviembre</t>
  </si>
  <si>
    <t>Pantanos y ojos de  aguas</t>
  </si>
  <si>
    <t>AFORO DE CAUDALES-Jampatacuna</t>
  </si>
  <si>
    <t>AFORO DE CAUDALES- miskiyacu</t>
  </si>
  <si>
    <t xml:space="preserve">Dionicia Palomino de Valer </t>
  </si>
  <si>
    <t>se usa elagua para:</t>
  </si>
  <si>
    <t>DISEÑO DE LA SECCIÓN DEL CANAL HORIZONTAL</t>
  </si>
  <si>
    <t>La capacidad de las cunetas depende de su sección transversal, pendiente y rugosida del material</t>
  </si>
  <si>
    <t xml:space="preserve">con que se construyen, por lo que la capacidad de conducción se hará en general utilizando la </t>
  </si>
  <si>
    <t>Ecuación de Manning</t>
  </si>
  <si>
    <t>Donde</t>
  </si>
  <si>
    <t>Q=</t>
  </si>
  <si>
    <t>Caudal de descarga m3/s</t>
  </si>
  <si>
    <t>n=</t>
  </si>
  <si>
    <t>Coeficiente de Rugosidad</t>
  </si>
  <si>
    <t>A=</t>
  </si>
  <si>
    <t>Área de la Sección m2</t>
  </si>
  <si>
    <t>R</t>
  </si>
  <si>
    <t>Radio Hidraúlico m</t>
  </si>
  <si>
    <t>S=</t>
  </si>
  <si>
    <t>Pendiente m/m</t>
  </si>
  <si>
    <t>04.02.07.03</t>
  </si>
  <si>
    <t>CONEXIÓN  DE AGUA A LA RED PÚBLICA</t>
  </si>
  <si>
    <t>Conexión de primaria</t>
  </si>
  <si>
    <t>Conexión de Secundaria</t>
  </si>
  <si>
    <t>FALSA COLUMNETAS DE CONCRETO F´C=175 KG/CM2 PARA  BAJANTES</t>
  </si>
  <si>
    <t>RED RECOLECTORA TUBERÍA PVC UF Ø DE 14" CON REPOSICIÓN DE VEREDAS EXISTENTE</t>
  </si>
  <si>
    <t>CAJAS DE INSPECCIÓN TIPO II A=0.80M L=1.00M H=VARIABLE</t>
  </si>
  <si>
    <t>04.01.02.21</t>
  </si>
  <si>
    <t>BARRA DE SEGURIDAD EN U PARA URINARIO DE ACERO INOXIDABLE</t>
  </si>
  <si>
    <t>CANAL DE CONCRETO CON FIBRA DE ACERO A=0.45M H=0.15M</t>
  </si>
  <si>
    <t>CANAL DE CONCRETO EN TECHO CON IMPERMEABILIZANTE</t>
  </si>
  <si>
    <t>TEE PVC SAP DE 1 1/2"</t>
  </si>
  <si>
    <t>TEE PVC SAP DE 2"</t>
  </si>
  <si>
    <t>CODO PVC SAP DE 1 1/2" X 90°</t>
  </si>
  <si>
    <t>CODO PVC SAP DE 2" X 90°</t>
  </si>
  <si>
    <t>NIPLE DE PVC SAP DE 1 1/2" X 20 CM</t>
  </si>
  <si>
    <t>NIPLE DE PVC SAP DE 2" X 20 CM</t>
  </si>
  <si>
    <t>VALVULA CHECK DE PIE DE 2 1/2"</t>
  </si>
  <si>
    <t>TUBERIA DE SUCCIÓN DE 2 1/2"</t>
  </si>
  <si>
    <t>CODO DE 2 1/2"X 90°</t>
  </si>
  <si>
    <t>UNION UNIVERSAL 2 1/2"</t>
  </si>
  <si>
    <t xml:space="preserve">CANAL RANURADO </t>
  </si>
  <si>
    <t>CANAL RANURADO</t>
  </si>
  <si>
    <t>04.02.05.04</t>
  </si>
  <si>
    <t>VÁLVULA COMPUERTA DE BRONCE Ø 1/2 " PARA RIEGO INCLUYE NICHO DE CONCRETO</t>
  </si>
  <si>
    <t>RESUMEN DE HOJA DE METRADOS DE SISTEMA DE AGUA</t>
  </si>
  <si>
    <t xml:space="preserve"> HOJA DE METRADOS DE SISTEMA DE AGUA </t>
  </si>
  <si>
    <t>BLOQUE 12-INGRESO PRIMARIA</t>
  </si>
  <si>
    <t>embudo recolector</t>
  </si>
  <si>
    <t>HOJA DE METRADOS DE SISTEMA DE DRENAJE PLUVIAL</t>
  </si>
  <si>
    <t>HOJA DE METRADOS DE TANQUE ELEVADO BLOQUE  3 y 7</t>
  </si>
  <si>
    <t>HOJA DE METRADOS DE TANQUE  CISTERNA BLOQUE INGRESO SECUNDARIA E INGRESO PRIMARIA</t>
  </si>
  <si>
    <t>HOJA DE METRADOS DE SISTEMA DE DESAGUE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</si>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</sst>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_)"/>
    <numFmt numFmtId="165" formatCode="[$-80A]d&quot; de &quot;mmmm&quot; de &quot;yyyy;@"/>
    <numFmt numFmtId="166" formatCode="#,##0.0"/>
    <numFmt numFmtId="167" formatCode="0.00\ &quot;m&quot;"/>
    <numFmt numFmtId="168" formatCode="0.000\ &quot;m2&quot;"/>
    <numFmt numFmtId="169" formatCode="0.00\ &quot;seg&quot;"/>
    <numFmt numFmtId="170" formatCode="0.000\ &quot;m/s&quot;"/>
    <numFmt numFmtId="171" formatCode="0.00000\ &quot;m3/seg&quot;"/>
    <numFmt numFmtId="172" formatCode="0.0000000000000"/>
  </numFmts>
  <fonts count="28" x14ac:knownFonts="1">
    <font>
      <sz val="11"/>
      <color theme="1"/>
      <name val="Calibri"/>
      <family val="2"/>
      <scheme val="minor"/>
    </font>
    <font>
      <b/>
      <sz val="10"/>
      <color theme="1"/>
      <name val="Arial"/>
      <family val="2"/>
    </font>
    <font>
      <sz val="10"/>
      <color theme="1"/>
      <name val="Arial"/>
      <family val="2"/>
    </font>
    <font>
      <sz val="10"/>
      <name val="Arial"/>
      <family val="2"/>
    </font>
    <font>
      <b/>
      <sz val="10"/>
      <name val="Arial"/>
      <family val="2"/>
    </font>
    <font>
      <sz val="9"/>
      <name val="Arial"/>
      <family val="2"/>
    </font>
    <font>
      <sz val="8"/>
      <name val="Arial"/>
      <family val="2"/>
    </font>
    <font>
      <sz val="10"/>
      <color indexed="8"/>
      <name val="Arial"/>
      <family val="2"/>
    </font>
    <font>
      <b/>
      <u/>
      <sz val="10"/>
      <name val="Arial"/>
      <family val="2"/>
    </font>
    <font>
      <i/>
      <sz val="10"/>
      <color theme="1"/>
      <name val="Arial"/>
      <family val="2"/>
    </font>
    <font>
      <u/>
      <sz val="10"/>
      <name val="Arial"/>
      <family val="2"/>
    </font>
    <font>
      <b/>
      <sz val="10"/>
      <color rgb="FFFF0000"/>
      <name val="Arial"/>
      <family val="2"/>
    </font>
    <font>
      <b/>
      <sz val="10"/>
      <color rgb="FF7030A0"/>
      <name val="Arial"/>
      <family val="2"/>
    </font>
    <font>
      <b/>
      <sz val="10"/>
      <color rgb="FF0070C0"/>
      <name val="Arial"/>
      <family val="2"/>
    </font>
    <font>
      <b/>
      <u/>
      <sz val="12"/>
      <name val="Arial"/>
      <family val="2"/>
    </font>
    <font>
      <b/>
      <u/>
      <sz val="14"/>
      <name val="Arial"/>
      <family val="2"/>
    </font>
    <font>
      <b/>
      <u/>
      <sz val="16"/>
      <name val="Arial"/>
      <family val="2"/>
    </font>
    <font>
      <b/>
      <u/>
      <sz val="18"/>
      <name val="Arial"/>
      <family val="2"/>
    </font>
    <font>
      <sz val="14"/>
      <color theme="1"/>
      <name val="Arial"/>
      <family val="2"/>
    </font>
    <font>
      <sz val="11"/>
      <color theme="1"/>
      <name val="Arial"/>
      <family val="2"/>
    </font>
    <font>
      <b/>
      <sz val="11"/>
      <color theme="1"/>
      <name val="Arial"/>
      <family val="2"/>
    </font>
    <font>
      <sz val="12"/>
      <color theme="1"/>
      <name val="Arial"/>
      <family val="2"/>
    </font>
    <font>
      <i/>
      <sz val="10"/>
      <name val="Arial"/>
      <family val="2"/>
    </font>
    <font>
      <sz val="10"/>
      <name val="Calibri"/>
      <family val="2"/>
    </font>
    <font>
      <sz val="7"/>
      <color indexed="12"/>
      <name val="Arial Narrow"/>
      <family val="2"/>
    </font>
    <font>
      <b/>
      <sz val="7"/>
      <color indexed="12"/>
      <name val="Arial Narrow"/>
      <family val="2"/>
    </font>
    <font>
      <sz val="7"/>
      <color indexed="8"/>
      <name val="Arial Narrow"/>
      <family val="2"/>
    </font>
    <font>
      <b/>
      <i/>
      <u/>
      <sz val="11"/>
      <color theme="1"/>
      <name val="Arial"/>
      <family val="2"/>
    </font>
  </fonts>
  <fills count="6">
    <fill>
      <patternFill patternType="none"/>
    </fill>
    <fill>
      <patternFill patternType="gray125"/>
    </fill>
    <fill>
      <patternFill patternType="solid">
        <fgColor theme="0" tint="-0.34998626667073579"/>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tint="-0.499984740745262"/>
        <bgColor indexed="64"/>
      </patternFill>
    </fill>
  </fills>
  <borders count="25">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4">
    <xf numFmtId="0" fontId="0" fillId="0" borderId="0"/>
    <xf numFmtId="0" fontId="5" fillId="0" borderId="0"/>
    <xf numFmtId="0" fontId="6" fillId="0" borderId="0"/>
    <xf numFmtId="0" fontId="3" fillId="0" borderId="0"/>
  </cellStyleXfs>
  <cellXfs count="199">
    <xf numFmtId="0" fontId="0" fillId="0" borderId="0" xfId="0"/>
    <xf numFmtId="0" fontId="2" fillId="0" borderId="0" xfId="0" applyFont="1"/>
    <xf numFmtId="0" fontId="9" fillId="0" borderId="0" xfId="0" applyFont="1" applyAlignment="1">
      <alignment horizontal="center" vertical="center"/>
    </xf>
    <xf numFmtId="0" fontId="8" fillId="0" borderId="0" xfId="2" applyFont="1" applyFill="1" applyAlignment="1" applyProtection="1">
      <alignment horizontal="center" vertical="center"/>
    </xf>
    <xf numFmtId="164" fontId="3" fillId="0" borderId="18" xfId="0" applyNumberFormat="1" applyFont="1" applyFill="1" applyBorder="1" applyAlignment="1" applyProtection="1">
      <alignment horizontal="left" vertical="center"/>
    </xf>
    <xf numFmtId="0" fontId="2" fillId="0" borderId="0" xfId="0" applyFont="1" applyFill="1" applyBorder="1" applyAlignment="1">
      <alignment vertical="center"/>
    </xf>
    <xf numFmtId="164" fontId="3" fillId="0" borderId="0" xfId="0" applyNumberFormat="1" applyFont="1" applyFill="1" applyBorder="1" applyAlignment="1" applyProtection="1">
      <alignment vertical="center"/>
    </xf>
    <xf numFmtId="164" fontId="4" fillId="0" borderId="0" xfId="0" applyNumberFormat="1" applyFont="1" applyFill="1" applyBorder="1" applyAlignment="1" applyProtection="1">
      <alignment vertical="center"/>
    </xf>
    <xf numFmtId="4" fontId="3" fillId="0" borderId="0" xfId="0" applyNumberFormat="1" applyFont="1" applyFill="1" applyBorder="1" applyAlignment="1" applyProtection="1">
      <alignment horizontal="right" vertical="center"/>
    </xf>
    <xf numFmtId="165" fontId="2" fillId="0" borderId="19" xfId="0" applyNumberFormat="1" applyFont="1" applyFill="1" applyBorder="1" applyAlignment="1">
      <alignment horizontal="center" vertical="center"/>
    </xf>
    <xf numFmtId="0" fontId="2" fillId="0" borderId="0" xfId="0" applyFont="1" applyBorder="1"/>
    <xf numFmtId="164" fontId="3" fillId="0" borderId="0" xfId="0" applyNumberFormat="1" applyFont="1" applyFill="1" applyBorder="1" applyAlignment="1" applyProtection="1">
      <alignment horizontal="left" vertical="center"/>
    </xf>
    <xf numFmtId="165" fontId="4" fillId="0" borderId="0" xfId="2" applyNumberFormat="1" applyFont="1" applyFill="1" applyBorder="1" applyAlignment="1" applyProtection="1">
      <alignment horizontal="left" vertical="center"/>
    </xf>
    <xf numFmtId="165" fontId="4" fillId="0" borderId="19" xfId="2" applyNumberFormat="1" applyFont="1" applyFill="1" applyBorder="1" applyAlignment="1" applyProtection="1">
      <alignment horizontal="center" vertical="center"/>
    </xf>
    <xf numFmtId="164" fontId="3" fillId="0" borderId="20" xfId="0" applyNumberFormat="1" applyFont="1" applyFill="1" applyBorder="1" applyAlignment="1" applyProtection="1">
      <alignment horizontal="left" vertical="center"/>
    </xf>
    <xf numFmtId="0" fontId="2" fillId="0" borderId="21" xfId="0" applyFont="1" applyFill="1" applyBorder="1" applyAlignment="1">
      <alignment vertical="center"/>
    </xf>
    <xf numFmtId="0" fontId="2" fillId="0" borderId="21" xfId="0" applyFont="1" applyBorder="1"/>
    <xf numFmtId="164" fontId="3" fillId="0" borderId="21" xfId="0" applyNumberFormat="1" applyFont="1" applyFill="1" applyBorder="1" applyAlignment="1" applyProtection="1">
      <alignment horizontal="left" vertical="center"/>
    </xf>
    <xf numFmtId="164" fontId="3" fillId="0" borderId="21" xfId="0" applyNumberFormat="1" applyFont="1" applyFill="1" applyBorder="1" applyAlignment="1" applyProtection="1">
      <alignment vertical="center"/>
    </xf>
    <xf numFmtId="165" fontId="4" fillId="0" borderId="21" xfId="2" applyNumberFormat="1" applyFont="1" applyFill="1" applyBorder="1" applyAlignment="1" applyProtection="1">
      <alignment horizontal="left" vertical="center"/>
    </xf>
    <xf numFmtId="165" fontId="4" fillId="0" borderId="22" xfId="2" applyNumberFormat="1" applyFont="1" applyFill="1" applyBorder="1" applyAlignment="1" applyProtection="1">
      <alignment horizontal="center" vertical="center"/>
    </xf>
    <xf numFmtId="164" fontId="3" fillId="0" borderId="7" xfId="0" applyNumberFormat="1" applyFont="1" applyFill="1" applyBorder="1" applyAlignment="1" applyProtection="1">
      <alignment horizontal="left" vertical="center"/>
    </xf>
    <xf numFmtId="165" fontId="4" fillId="0" borderId="8" xfId="2" applyNumberFormat="1" applyFont="1" applyFill="1" applyBorder="1" applyAlignment="1" applyProtection="1">
      <alignment horizontal="center" vertical="center"/>
    </xf>
    <xf numFmtId="4" fontId="4" fillId="3" borderId="5" xfId="1" applyNumberFormat="1" applyFont="1" applyFill="1" applyBorder="1" applyAlignment="1" applyProtection="1">
      <alignment horizontal="center" vertical="center"/>
    </xf>
    <xf numFmtId="0" fontId="4" fillId="3" borderId="5" xfId="1" applyFont="1" applyFill="1" applyBorder="1" applyAlignment="1" applyProtection="1">
      <alignment horizontal="center" vertical="center"/>
    </xf>
    <xf numFmtId="4" fontId="4" fillId="0" borderId="6" xfId="2" applyNumberFormat="1" applyFont="1" applyFill="1" applyBorder="1" applyAlignment="1" applyProtection="1">
      <alignment horizontal="left" vertical="center"/>
    </xf>
    <xf numFmtId="4" fontId="4" fillId="0" borderId="7" xfId="2" applyNumberFormat="1" applyFont="1" applyFill="1" applyBorder="1" applyAlignment="1" applyProtection="1">
      <alignment horizontal="left" vertical="center"/>
    </xf>
    <xf numFmtId="4" fontId="3" fillId="0" borderId="0" xfId="2" applyNumberFormat="1" applyFont="1" applyFill="1" applyBorder="1" applyAlignment="1" applyProtection="1">
      <alignment vertical="center"/>
    </xf>
    <xf numFmtId="4" fontId="3" fillId="0" borderId="8" xfId="2" applyNumberFormat="1" applyFont="1" applyFill="1" applyBorder="1" applyAlignment="1" applyProtection="1">
      <alignment vertical="center"/>
    </xf>
    <xf numFmtId="4" fontId="3" fillId="0" borderId="6" xfId="2" applyNumberFormat="1" applyFont="1" applyFill="1" applyBorder="1" applyAlignment="1" applyProtection="1">
      <alignment vertical="center"/>
    </xf>
    <xf numFmtId="4" fontId="3" fillId="0" borderId="6" xfId="2" applyNumberFormat="1" applyFont="1" applyFill="1" applyBorder="1" applyAlignment="1" applyProtection="1">
      <alignment horizontal="center" vertical="center"/>
    </xf>
    <xf numFmtId="4" fontId="4" fillId="0" borderId="6" xfId="2" applyNumberFormat="1" applyFont="1" applyFill="1" applyBorder="1" applyAlignment="1" applyProtection="1">
      <alignment vertical="center"/>
    </xf>
    <xf numFmtId="4" fontId="3" fillId="0" borderId="7" xfId="2" applyNumberFormat="1" applyFont="1" applyFill="1" applyBorder="1" applyAlignment="1" applyProtection="1">
      <alignment horizontal="left" vertical="center"/>
    </xf>
    <xf numFmtId="4" fontId="4" fillId="0" borderId="0" xfId="2" applyNumberFormat="1" applyFont="1" applyFill="1" applyBorder="1" applyAlignment="1" applyProtection="1">
      <alignment vertical="center"/>
    </xf>
    <xf numFmtId="4" fontId="4" fillId="0" borderId="8" xfId="2" applyNumberFormat="1" applyFont="1" applyFill="1" applyBorder="1" applyAlignment="1" applyProtection="1">
      <alignment vertical="center"/>
    </xf>
    <xf numFmtId="4" fontId="4" fillId="0" borderId="6" xfId="2" applyNumberFormat="1" applyFont="1" applyFill="1" applyBorder="1" applyAlignment="1" applyProtection="1">
      <alignment horizontal="center" vertical="center"/>
    </xf>
    <xf numFmtId="4" fontId="3" fillId="0" borderId="10" xfId="2" applyNumberFormat="1" applyFont="1" applyFill="1" applyBorder="1" applyAlignment="1" applyProtection="1">
      <alignment vertical="center"/>
    </xf>
    <xf numFmtId="4" fontId="3" fillId="0" borderId="11" xfId="2" applyNumberFormat="1" applyFont="1" applyFill="1" applyBorder="1" applyAlignment="1" applyProtection="1">
      <alignment horizontal="left" vertical="center"/>
    </xf>
    <xf numFmtId="4" fontId="3" fillId="0" borderId="12" xfId="2" applyNumberFormat="1" applyFont="1" applyFill="1" applyBorder="1" applyAlignment="1" applyProtection="1">
      <alignment vertical="center"/>
    </xf>
    <xf numFmtId="4" fontId="3" fillId="0" borderId="13" xfId="2" applyNumberFormat="1" applyFont="1" applyFill="1" applyBorder="1" applyAlignment="1" applyProtection="1">
      <alignment vertical="center"/>
    </xf>
    <xf numFmtId="4" fontId="3" fillId="0" borderId="10" xfId="2" applyNumberFormat="1" applyFont="1" applyFill="1" applyBorder="1" applyAlignment="1" applyProtection="1">
      <alignment horizontal="center" vertical="center"/>
    </xf>
    <xf numFmtId="4" fontId="3" fillId="0" borderId="0" xfId="1" applyNumberFormat="1" applyFont="1" applyAlignment="1" applyProtection="1">
      <alignment horizontal="center" vertical="center"/>
    </xf>
    <xf numFmtId="0" fontId="3" fillId="0" borderId="0" xfId="1" applyFont="1" applyAlignment="1" applyProtection="1">
      <alignment vertical="center"/>
    </xf>
    <xf numFmtId="4" fontId="4" fillId="0" borderId="14" xfId="1" applyNumberFormat="1" applyFont="1" applyBorder="1" applyAlignment="1" applyProtection="1">
      <alignment horizontal="center" vertical="center"/>
    </xf>
    <xf numFmtId="4" fontId="3" fillId="0" borderId="15" xfId="2" applyNumberFormat="1" applyFont="1" applyFill="1" applyBorder="1" applyAlignment="1" applyProtection="1">
      <alignment horizontal="right" vertical="center"/>
    </xf>
    <xf numFmtId="4" fontId="3" fillId="0" borderId="15" xfId="2" applyNumberFormat="1" applyFont="1" applyFill="1" applyBorder="1" applyAlignment="1" applyProtection="1">
      <alignment vertical="center"/>
    </xf>
    <xf numFmtId="4" fontId="3" fillId="0" borderId="15" xfId="2" applyNumberFormat="1" applyFont="1" applyFill="1" applyBorder="1" applyAlignment="1" applyProtection="1">
      <alignment horizontal="center" vertical="center"/>
    </xf>
    <xf numFmtId="4" fontId="3" fillId="0" borderId="15" xfId="1" applyNumberFormat="1" applyFont="1" applyFill="1" applyBorder="1" applyAlignment="1" applyProtection="1">
      <alignment horizontal="right" vertical="center"/>
    </xf>
    <xf numFmtId="4" fontId="3" fillId="0" borderId="15" xfId="1" applyNumberFormat="1" applyFont="1" applyFill="1" applyBorder="1" applyAlignment="1" applyProtection="1">
      <alignment vertical="center"/>
    </xf>
    <xf numFmtId="0" fontId="3" fillId="0" borderId="15" xfId="1" applyFont="1" applyFill="1" applyBorder="1" applyAlignment="1" applyProtection="1">
      <alignment horizontal="center" vertical="center"/>
    </xf>
    <xf numFmtId="4" fontId="3" fillId="4" borderId="15" xfId="1" applyNumberFormat="1" applyFont="1" applyFill="1" applyBorder="1" applyAlignment="1" applyProtection="1">
      <alignment vertical="center"/>
    </xf>
    <xf numFmtId="4" fontId="3" fillId="0" borderId="15" xfId="1" applyNumberFormat="1" applyFont="1" applyBorder="1" applyAlignment="1" applyProtection="1">
      <alignment horizontal="left" vertical="center"/>
    </xf>
    <xf numFmtId="4" fontId="3" fillId="0" borderId="15" xfId="1" applyNumberFormat="1" applyFont="1" applyBorder="1" applyAlignment="1" applyProtection="1">
      <alignment vertical="center"/>
    </xf>
    <xf numFmtId="4" fontId="3" fillId="0" borderId="15" xfId="1" applyNumberFormat="1" applyFont="1" applyBorder="1" applyAlignment="1" applyProtection="1">
      <alignment horizontal="right" vertical="center"/>
    </xf>
    <xf numFmtId="4" fontId="10" fillId="0" borderId="15" xfId="1" applyNumberFormat="1" applyFont="1" applyBorder="1" applyAlignment="1" applyProtection="1">
      <alignment horizontal="right" vertical="center"/>
    </xf>
    <xf numFmtId="4" fontId="4" fillId="0" borderId="14" xfId="1" applyNumberFormat="1" applyFont="1" applyBorder="1" applyAlignment="1" applyProtection="1">
      <alignment vertical="center"/>
    </xf>
    <xf numFmtId="4" fontId="4" fillId="2" borderId="14" xfId="1" applyNumberFormat="1" applyFont="1" applyFill="1" applyBorder="1" applyAlignment="1" applyProtection="1">
      <alignment horizontal="center" vertical="center"/>
    </xf>
    <xf numFmtId="0" fontId="1" fillId="0" borderId="14" xfId="0" applyFont="1" applyBorder="1"/>
    <xf numFmtId="4" fontId="3" fillId="0" borderId="14" xfId="1" applyNumberFormat="1" applyFont="1" applyBorder="1" applyAlignment="1" applyProtection="1">
      <alignment vertical="center"/>
    </xf>
    <xf numFmtId="4" fontId="4" fillId="0" borderId="15" xfId="1" applyNumberFormat="1" applyFont="1" applyBorder="1" applyAlignment="1" applyProtection="1">
      <alignment horizontal="center" vertical="center"/>
    </xf>
    <xf numFmtId="4" fontId="4" fillId="0" borderId="15" xfId="1" applyNumberFormat="1" applyFont="1" applyBorder="1" applyAlignment="1" applyProtection="1">
      <alignment vertical="center"/>
    </xf>
    <xf numFmtId="0" fontId="3" fillId="0" borderId="15" xfId="1" applyFont="1" applyBorder="1" applyAlignment="1" applyProtection="1">
      <alignment horizontal="center" vertical="center"/>
    </xf>
    <xf numFmtId="4" fontId="4" fillId="0" borderId="15" xfId="1" applyNumberFormat="1" applyFont="1" applyFill="1" applyBorder="1" applyAlignment="1" applyProtection="1">
      <alignment vertical="center"/>
    </xf>
    <xf numFmtId="4" fontId="4" fillId="0" borderId="15" xfId="2" applyNumberFormat="1" applyFont="1" applyFill="1" applyBorder="1" applyAlignment="1" applyProtection="1">
      <alignment horizontal="center" vertical="center"/>
    </xf>
    <xf numFmtId="0" fontId="3" fillId="0" borderId="15" xfId="1" applyFont="1" applyFill="1" applyBorder="1" applyProtection="1"/>
    <xf numFmtId="0" fontId="4" fillId="0" borderId="15" xfId="1" applyFont="1" applyFill="1" applyBorder="1" applyAlignment="1" applyProtection="1">
      <alignment horizontal="center" vertical="center"/>
    </xf>
    <xf numFmtId="4" fontId="3" fillId="0" borderId="15" xfId="1" applyNumberFormat="1" applyFont="1" applyFill="1" applyBorder="1" applyProtection="1"/>
    <xf numFmtId="4" fontId="4" fillId="0" borderId="15" xfId="2" applyNumberFormat="1" applyFont="1" applyFill="1" applyBorder="1" applyAlignment="1" applyProtection="1">
      <alignment vertical="center"/>
    </xf>
    <xf numFmtId="0" fontId="4" fillId="0" borderId="15" xfId="1" applyFont="1" applyFill="1" applyBorder="1" applyProtection="1"/>
    <xf numFmtId="0" fontId="7" fillId="0" borderId="15" xfId="0" applyFont="1" applyBorder="1" applyAlignment="1">
      <alignment vertical="top"/>
    </xf>
    <xf numFmtId="0" fontId="3" fillId="0" borderId="15" xfId="1" applyFont="1" applyBorder="1" applyProtection="1"/>
    <xf numFmtId="4" fontId="4" fillId="0" borderId="15" xfId="2" applyNumberFormat="1" applyFont="1" applyFill="1" applyBorder="1" applyAlignment="1" applyProtection="1">
      <alignment horizontal="left" vertical="center"/>
    </xf>
    <xf numFmtId="0" fontId="2" fillId="0" borderId="16" xfId="0" applyFont="1" applyBorder="1"/>
    <xf numFmtId="4" fontId="4" fillId="0" borderId="14" xfId="1" applyNumberFormat="1" applyFont="1" applyBorder="1" applyAlignment="1" applyProtection="1">
      <alignment horizontal="left" vertical="center"/>
    </xf>
    <xf numFmtId="4" fontId="4" fillId="0" borderId="15" xfId="1" applyNumberFormat="1" applyFont="1" applyBorder="1" applyAlignment="1" applyProtection="1">
      <alignment horizontal="left" vertical="center"/>
    </xf>
    <xf numFmtId="4" fontId="3" fillId="0" borderId="15" xfId="2" applyNumberFormat="1" applyFont="1" applyFill="1" applyBorder="1" applyAlignment="1" applyProtection="1">
      <alignment horizontal="left" vertical="center"/>
    </xf>
    <xf numFmtId="4" fontId="3" fillId="0" borderId="15" xfId="1" applyNumberFormat="1" applyFont="1" applyFill="1" applyBorder="1" applyAlignment="1" applyProtection="1">
      <alignment horizontal="left" vertical="center"/>
    </xf>
    <xf numFmtId="4" fontId="4" fillId="0" borderId="15" xfId="1" applyNumberFormat="1" applyFont="1" applyFill="1" applyBorder="1" applyAlignment="1" applyProtection="1">
      <alignment horizontal="left" vertical="center"/>
    </xf>
    <xf numFmtId="4" fontId="4" fillId="0" borderId="15" xfId="1" applyNumberFormat="1" applyFont="1" applyFill="1" applyBorder="1" applyAlignment="1" applyProtection="1">
      <alignment horizontal="left"/>
    </xf>
    <xf numFmtId="0" fontId="2" fillId="0" borderId="16" xfId="0" applyFont="1" applyBorder="1" applyAlignment="1">
      <alignment horizontal="left"/>
    </xf>
    <xf numFmtId="0" fontId="8" fillId="0" borderId="0" xfId="2" applyFont="1" applyFill="1" applyAlignment="1" applyProtection="1">
      <alignment horizontal="center" vertical="center"/>
    </xf>
    <xf numFmtId="0" fontId="9" fillId="0" borderId="0" xfId="0" applyFont="1" applyAlignment="1">
      <alignment horizontal="center" vertical="center"/>
    </xf>
    <xf numFmtId="4" fontId="3" fillId="0" borderId="0" xfId="1" applyNumberFormat="1" applyFont="1" applyBorder="1" applyAlignment="1" applyProtection="1">
      <alignment horizontal="left" vertical="center"/>
    </xf>
    <xf numFmtId="4" fontId="3" fillId="0" borderId="0" xfId="1" applyNumberFormat="1" applyFont="1" applyFill="1" applyBorder="1" applyAlignment="1" applyProtection="1">
      <alignment horizontal="right" vertical="center"/>
    </xf>
    <xf numFmtId="4" fontId="3" fillId="0" borderId="0" xfId="1" applyNumberFormat="1" applyFont="1" applyBorder="1" applyAlignment="1" applyProtection="1">
      <alignment vertical="center"/>
    </xf>
    <xf numFmtId="0" fontId="3" fillId="0" borderId="0" xfId="1" applyFont="1" applyFill="1" applyBorder="1" applyAlignment="1" applyProtection="1">
      <alignment horizontal="center" vertical="center"/>
    </xf>
    <xf numFmtId="4" fontId="4" fillId="2" borderId="5" xfId="1" applyNumberFormat="1" applyFont="1" applyFill="1" applyBorder="1" applyAlignment="1" applyProtection="1">
      <alignment horizontal="center" vertical="center"/>
    </xf>
    <xf numFmtId="0" fontId="4" fillId="2" borderId="2" xfId="1" applyFont="1" applyFill="1" applyBorder="1" applyAlignment="1" applyProtection="1">
      <alignment horizontal="center" vertical="center"/>
    </xf>
    <xf numFmtId="0" fontId="4" fillId="2" borderId="3" xfId="1" applyFont="1" applyFill="1" applyBorder="1" applyAlignment="1" applyProtection="1">
      <alignment horizontal="center" vertical="center"/>
    </xf>
    <xf numFmtId="0" fontId="4" fillId="2" borderId="4" xfId="1" applyFont="1" applyFill="1" applyBorder="1" applyAlignment="1" applyProtection="1">
      <alignment horizontal="center" vertical="center"/>
    </xf>
    <xf numFmtId="0" fontId="4" fillId="2" borderId="5" xfId="1" applyFont="1" applyFill="1" applyBorder="1" applyAlignment="1" applyProtection="1">
      <alignment horizontal="center" vertical="center"/>
    </xf>
    <xf numFmtId="0" fontId="8" fillId="0" borderId="0" xfId="2" applyFont="1" applyFill="1" applyAlignment="1" applyProtection="1">
      <alignment horizontal="center" vertical="center"/>
    </xf>
    <xf numFmtId="0" fontId="9" fillId="0" borderId="0" xfId="0" applyFont="1" applyAlignment="1">
      <alignment horizontal="center" vertical="center"/>
    </xf>
    <xf numFmtId="4" fontId="0" fillId="0" borderId="0" xfId="0" applyNumberFormat="1"/>
    <xf numFmtId="0" fontId="9" fillId="0" borderId="0" xfId="0" applyFont="1" applyAlignment="1">
      <alignment horizontal="center" vertical="center"/>
    </xf>
    <xf numFmtId="0" fontId="8" fillId="0" borderId="0" xfId="2" applyFont="1" applyFill="1" applyAlignment="1" applyProtection="1">
      <alignment horizontal="center" vertical="center"/>
    </xf>
    <xf numFmtId="4" fontId="11" fillId="0" borderId="15" xfId="1" applyNumberFormat="1" applyFont="1" applyBorder="1" applyAlignment="1" applyProtection="1">
      <alignment horizontal="left" vertical="center"/>
    </xf>
    <xf numFmtId="4" fontId="11" fillId="0" borderId="15" xfId="1" applyNumberFormat="1" applyFont="1" applyFill="1" applyBorder="1" applyAlignment="1" applyProtection="1">
      <alignment vertical="center"/>
    </xf>
    <xf numFmtId="4" fontId="12" fillId="0" borderId="15" xfId="1" applyNumberFormat="1" applyFont="1" applyBorder="1" applyAlignment="1" applyProtection="1">
      <alignment horizontal="left" vertical="center"/>
    </xf>
    <xf numFmtId="4" fontId="12" fillId="0" borderId="15" xfId="1" applyNumberFormat="1" applyFont="1" applyFill="1" applyBorder="1" applyAlignment="1" applyProtection="1">
      <alignment vertical="center"/>
    </xf>
    <xf numFmtId="4" fontId="13" fillId="0" borderId="15" xfId="1" applyNumberFormat="1" applyFont="1" applyBorder="1" applyAlignment="1" applyProtection="1">
      <alignment horizontal="left" vertical="center"/>
    </xf>
    <xf numFmtId="4" fontId="13" fillId="0" borderId="15" xfId="1" applyNumberFormat="1" applyFont="1" applyFill="1" applyBorder="1" applyAlignment="1" applyProtection="1">
      <alignment vertical="center"/>
    </xf>
    <xf numFmtId="4" fontId="3" fillId="0" borderId="9" xfId="2" applyNumberFormat="1" applyFont="1" applyFill="1" applyBorder="1" applyAlignment="1" applyProtection="1">
      <alignment horizontal="right" vertical="center"/>
    </xf>
    <xf numFmtId="4" fontId="3" fillId="0" borderId="9" xfId="2" applyNumberFormat="1" applyFont="1" applyFill="1" applyBorder="1" applyAlignment="1" applyProtection="1">
      <alignment vertical="center"/>
    </xf>
    <xf numFmtId="4" fontId="12" fillId="0" borderId="0" xfId="1" applyNumberFormat="1" applyFont="1" applyFill="1" applyBorder="1" applyAlignment="1" applyProtection="1">
      <alignment vertical="center"/>
    </xf>
    <xf numFmtId="4" fontId="11" fillId="0" borderId="0" xfId="1" applyNumberFormat="1" applyFont="1" applyFill="1" applyBorder="1" applyAlignment="1" applyProtection="1">
      <alignment vertical="center"/>
    </xf>
    <xf numFmtId="4" fontId="13" fillId="0" borderId="0" xfId="1" applyNumberFormat="1" applyFont="1" applyFill="1" applyBorder="1" applyAlignment="1" applyProtection="1">
      <alignment vertical="center"/>
    </xf>
    <xf numFmtId="4" fontId="4" fillId="2" borderId="1" xfId="1" applyNumberFormat="1" applyFont="1" applyFill="1" applyBorder="1" applyAlignment="1" applyProtection="1">
      <alignment horizontal="center" vertical="center"/>
    </xf>
    <xf numFmtId="4" fontId="3" fillId="0" borderId="0" xfId="2" applyNumberFormat="1" applyFont="1" applyFill="1" applyBorder="1" applyAlignment="1" applyProtection="1">
      <alignment horizontal="left" vertical="center"/>
    </xf>
    <xf numFmtId="4" fontId="3" fillId="0" borderId="7" xfId="1" applyNumberFormat="1" applyFont="1" applyFill="1" applyBorder="1" applyAlignment="1" applyProtection="1">
      <alignment vertical="center"/>
    </xf>
    <xf numFmtId="4" fontId="3" fillId="0" borderId="0" xfId="2" applyNumberFormat="1" applyFont="1" applyFill="1" applyBorder="1" applyAlignment="1" applyProtection="1">
      <alignment horizontal="center" vertical="center"/>
    </xf>
    <xf numFmtId="4" fontId="12" fillId="0" borderId="6" xfId="1" applyNumberFormat="1" applyFont="1" applyBorder="1" applyAlignment="1" applyProtection="1">
      <alignment horizontal="left" vertical="center"/>
    </xf>
    <xf numFmtId="4" fontId="11" fillId="0" borderId="6" xfId="1" applyNumberFormat="1" applyFont="1" applyBorder="1" applyAlignment="1" applyProtection="1">
      <alignment horizontal="left" vertical="center"/>
    </xf>
    <xf numFmtId="4" fontId="13" fillId="0" borderId="6" xfId="1" applyNumberFormat="1" applyFont="1" applyBorder="1" applyAlignment="1" applyProtection="1">
      <alignment horizontal="left" vertical="center"/>
    </xf>
    <xf numFmtId="4" fontId="11" fillId="0" borderId="6" xfId="2" applyNumberFormat="1" applyFont="1" applyFill="1" applyBorder="1" applyAlignment="1" applyProtection="1">
      <alignment horizontal="left" vertical="center"/>
    </xf>
    <xf numFmtId="4" fontId="11" fillId="0" borderId="7" xfId="2" applyNumberFormat="1" applyFont="1" applyFill="1" applyBorder="1" applyAlignment="1" applyProtection="1">
      <alignment horizontal="left" vertical="center"/>
    </xf>
    <xf numFmtId="4" fontId="13" fillId="0" borderId="6" xfId="2" applyNumberFormat="1" applyFont="1" applyFill="1" applyBorder="1" applyAlignment="1" applyProtection="1">
      <alignment vertical="center"/>
    </xf>
    <xf numFmtId="4" fontId="13" fillId="0" borderId="7" xfId="2" applyNumberFormat="1" applyFont="1" applyFill="1" applyBorder="1" applyAlignment="1" applyProtection="1">
      <alignment horizontal="left" vertical="center"/>
    </xf>
    <xf numFmtId="0" fontId="9" fillId="0" borderId="0" xfId="0" applyFont="1" applyAlignment="1">
      <alignment horizontal="center" vertical="center"/>
    </xf>
    <xf numFmtId="0" fontId="8" fillId="0" borderId="0" xfId="2" applyFont="1" applyFill="1" applyAlignment="1" applyProtection="1">
      <alignment horizontal="center" vertical="center"/>
    </xf>
    <xf numFmtId="0" fontId="18" fillId="0" borderId="0" xfId="0" applyFont="1"/>
    <xf numFmtId="4" fontId="3" fillId="0" borderId="9" xfId="1" applyNumberFormat="1" applyFont="1" applyBorder="1" applyAlignment="1" applyProtection="1">
      <alignment vertical="center"/>
    </xf>
    <xf numFmtId="0" fontId="21" fillId="0" borderId="5" xfId="0" applyFont="1" applyBorder="1"/>
    <xf numFmtId="0" fontId="20" fillId="0" borderId="0" xfId="0" applyFont="1" applyBorder="1"/>
    <xf numFmtId="0" fontId="20" fillId="0" borderId="0" xfId="0" applyFont="1"/>
    <xf numFmtId="0" fontId="20" fillId="0" borderId="5" xfId="0" applyFont="1" applyBorder="1" applyAlignment="1"/>
    <xf numFmtId="0" fontId="20" fillId="0" borderId="5" xfId="0" applyFont="1" applyBorder="1"/>
    <xf numFmtId="0" fontId="2" fillId="0" borderId="5" xfId="0" applyFont="1" applyBorder="1"/>
    <xf numFmtId="0" fontId="2" fillId="0" borderId="5" xfId="0" applyFont="1" applyBorder="1" applyAlignment="1"/>
    <xf numFmtId="4" fontId="22" fillId="0" borderId="15" xfId="2" applyNumberFormat="1" applyFont="1" applyFill="1" applyBorder="1" applyAlignment="1" applyProtection="1">
      <alignment horizontal="right" vertical="center"/>
    </xf>
    <xf numFmtId="4" fontId="22" fillId="0" borderId="15" xfId="2" applyNumberFormat="1" applyFont="1" applyFill="1" applyBorder="1" applyAlignment="1" applyProtection="1">
      <alignment horizontal="center" vertical="center"/>
    </xf>
    <xf numFmtId="166" fontId="22" fillId="0" borderId="15" xfId="2" applyNumberFormat="1" applyFont="1" applyFill="1" applyBorder="1" applyAlignment="1" applyProtection="1">
      <alignment horizontal="center" vertical="center"/>
    </xf>
    <xf numFmtId="0" fontId="8" fillId="0" borderId="0" xfId="2" applyFont="1" applyFill="1" applyAlignment="1" applyProtection="1">
      <alignment horizontal="center" vertical="center"/>
    </xf>
    <xf numFmtId="0" fontId="8" fillId="0" borderId="0" xfId="2" applyFont="1" applyFill="1" applyAlignment="1" applyProtection="1">
      <alignment horizontal="center" vertical="center"/>
    </xf>
    <xf numFmtId="0" fontId="8" fillId="0" borderId="0" xfId="2" applyFont="1" applyFill="1" applyAlignment="1" applyProtection="1">
      <alignment horizontal="center" vertical="center"/>
    </xf>
    <xf numFmtId="0" fontId="0" fillId="0" borderId="0" xfId="0" applyAlignment="1">
      <alignment vertical="top"/>
    </xf>
    <xf numFmtId="0" fontId="20" fillId="0" borderId="5" xfId="0" applyFont="1" applyBorder="1" applyAlignment="1">
      <alignment wrapText="1"/>
    </xf>
    <xf numFmtId="168" fontId="20" fillId="0" borderId="5" xfId="0" applyNumberFormat="1" applyFont="1" applyBorder="1"/>
    <xf numFmtId="167" fontId="19" fillId="0" borderId="5" xfId="0" applyNumberFormat="1" applyFont="1" applyBorder="1"/>
    <xf numFmtId="168" fontId="19" fillId="0" borderId="5" xfId="0" applyNumberFormat="1" applyFont="1" applyBorder="1"/>
    <xf numFmtId="169" fontId="19" fillId="0" borderId="5" xfId="0" applyNumberFormat="1" applyFont="1" applyBorder="1"/>
    <xf numFmtId="170" fontId="19" fillId="0" borderId="5" xfId="0" applyNumberFormat="1" applyFont="1" applyBorder="1"/>
    <xf numFmtId="0" fontId="19" fillId="0" borderId="5" xfId="0" applyFont="1" applyBorder="1"/>
    <xf numFmtId="0" fontId="19" fillId="0" borderId="0" xfId="0" applyFont="1"/>
    <xf numFmtId="171" fontId="19" fillId="0" borderId="0" xfId="0" applyNumberFormat="1" applyFont="1"/>
    <xf numFmtId="0" fontId="27" fillId="0" borderId="0" xfId="0" applyFont="1"/>
    <xf numFmtId="172" fontId="0" fillId="0" borderId="0" xfId="0" applyNumberFormat="1"/>
    <xf numFmtId="0" fontId="21" fillId="0" borderId="0" xfId="0" applyFont="1"/>
    <xf numFmtId="0" fontId="9" fillId="0" borderId="0" xfId="0" applyFont="1" applyAlignment="1">
      <alignment horizontal="center" vertical="center"/>
    </xf>
    <xf numFmtId="0" fontId="14" fillId="0" borderId="0" xfId="2" applyFont="1" applyFill="1" applyAlignment="1" applyProtection="1">
      <alignment horizontal="center" vertical="center"/>
    </xf>
    <xf numFmtId="165" fontId="4" fillId="0" borderId="0" xfId="2" applyNumberFormat="1" applyFont="1" applyFill="1" applyBorder="1" applyAlignment="1" applyProtection="1">
      <alignment horizontal="center" vertical="center"/>
    </xf>
    <xf numFmtId="0" fontId="9" fillId="0" borderId="0" xfId="0" applyFont="1" applyAlignment="1">
      <alignment horizontal="center" vertical="center"/>
    </xf>
    <xf numFmtId="0" fontId="8" fillId="0" borderId="0" xfId="2" applyFont="1" applyFill="1" applyAlignment="1" applyProtection="1">
      <alignment horizontal="center" vertical="center"/>
    </xf>
    <xf numFmtId="164" fontId="8" fillId="0" borderId="23" xfId="0" applyNumberFormat="1" applyFont="1" applyFill="1" applyBorder="1" applyAlignment="1" applyProtection="1">
      <alignment horizontal="left" vertical="center" wrapText="1"/>
    </xf>
    <xf numFmtId="164" fontId="8" fillId="0" borderId="17" xfId="0" applyNumberFormat="1" applyFont="1" applyFill="1" applyBorder="1" applyAlignment="1" applyProtection="1">
      <alignment horizontal="left" vertical="center" wrapText="1"/>
    </xf>
    <xf numFmtId="164" fontId="8" fillId="0" borderId="24" xfId="0" applyNumberFormat="1" applyFont="1" applyFill="1" applyBorder="1" applyAlignment="1" applyProtection="1">
      <alignment horizontal="left" vertical="center" wrapText="1"/>
    </xf>
    <xf numFmtId="165" fontId="2" fillId="0" borderId="0" xfId="0" applyNumberFormat="1" applyFont="1" applyFill="1" applyBorder="1" applyAlignment="1">
      <alignment horizontal="left" vertical="center"/>
    </xf>
    <xf numFmtId="0" fontId="14" fillId="0" borderId="0" xfId="2" applyFont="1" applyFill="1" applyAlignment="1" applyProtection="1">
      <alignment horizontal="center" vertical="center"/>
    </xf>
    <xf numFmtId="0" fontId="1" fillId="0" borderId="0" xfId="0" applyFont="1" applyAlignment="1">
      <alignment horizontal="center"/>
    </xf>
    <xf numFmtId="0" fontId="9" fillId="0" borderId="0" xfId="0" applyFont="1" applyAlignment="1">
      <alignment horizontal="center" vertical="center"/>
    </xf>
    <xf numFmtId="0" fontId="14" fillId="5" borderId="2" xfId="2" applyFont="1" applyFill="1" applyBorder="1" applyAlignment="1" applyProtection="1">
      <alignment horizontal="center" vertical="center"/>
    </xf>
    <xf numFmtId="0" fontId="14" fillId="5" borderId="3" xfId="2" applyFont="1" applyFill="1" applyBorder="1" applyAlignment="1" applyProtection="1">
      <alignment horizontal="center" vertical="center"/>
    </xf>
    <xf numFmtId="0" fontId="14" fillId="5" borderId="4" xfId="2" applyFont="1" applyFill="1" applyBorder="1" applyAlignment="1" applyProtection="1">
      <alignment horizontal="center" vertical="center"/>
    </xf>
    <xf numFmtId="0" fontId="17" fillId="5" borderId="2" xfId="2" applyFont="1" applyFill="1" applyBorder="1" applyAlignment="1" applyProtection="1">
      <alignment horizontal="center" vertical="center"/>
    </xf>
    <xf numFmtId="0" fontId="17" fillId="5" borderId="3" xfId="2" applyFont="1" applyFill="1" applyBorder="1" applyAlignment="1" applyProtection="1">
      <alignment horizontal="center" vertical="center"/>
    </xf>
    <xf numFmtId="0" fontId="17" fillId="5" borderId="4" xfId="2" applyFont="1" applyFill="1" applyBorder="1" applyAlignment="1" applyProtection="1">
      <alignment horizontal="center" vertical="center"/>
    </xf>
    <xf numFmtId="0" fontId="16" fillId="5" borderId="2" xfId="2" applyFont="1" applyFill="1" applyBorder="1" applyAlignment="1" applyProtection="1">
      <alignment horizontal="center" vertical="center"/>
    </xf>
    <xf numFmtId="0" fontId="16" fillId="5" borderId="3" xfId="2" applyFont="1" applyFill="1" applyBorder="1" applyAlignment="1" applyProtection="1">
      <alignment horizontal="center" vertical="center"/>
    </xf>
    <xf numFmtId="0" fontId="16" fillId="5" borderId="4" xfId="2" applyFont="1" applyFill="1" applyBorder="1" applyAlignment="1" applyProtection="1">
      <alignment horizontal="center" vertical="center"/>
    </xf>
    <xf numFmtId="0" fontId="15" fillId="0" borderId="0" xfId="2" applyFont="1" applyFill="1" applyAlignment="1" applyProtection="1">
      <alignment horizontal="center" vertical="center"/>
    </xf>
    <xf numFmtId="0" fontId="15" fillId="5" borderId="2" xfId="2" applyFont="1" applyFill="1" applyBorder="1" applyAlignment="1" applyProtection="1">
      <alignment horizontal="center" vertical="center"/>
    </xf>
    <xf numFmtId="0" fontId="15" fillId="5" borderId="3" xfId="2" applyFont="1" applyFill="1" applyBorder="1" applyAlignment="1" applyProtection="1">
      <alignment horizontal="center" vertical="center"/>
    </xf>
    <xf numFmtId="0" fontId="15" fillId="5" borderId="4" xfId="2" applyFont="1" applyFill="1" applyBorder="1" applyAlignment="1" applyProtection="1">
      <alignment horizontal="center" vertical="center"/>
    </xf>
    <xf numFmtId="0" fontId="8" fillId="5" borderId="2" xfId="2" applyFont="1" applyFill="1" applyBorder="1" applyAlignment="1" applyProtection="1">
      <alignment horizontal="center" vertical="center"/>
    </xf>
    <xf numFmtId="0" fontId="8" fillId="5" borderId="3" xfId="2" applyFont="1" applyFill="1" applyBorder="1" applyAlignment="1" applyProtection="1">
      <alignment horizontal="center" vertical="center"/>
    </xf>
    <xf numFmtId="0" fontId="8" fillId="5" borderId="4" xfId="2" applyFont="1" applyFill="1" applyBorder="1" applyAlignment="1" applyProtection="1">
      <alignment horizontal="center" vertical="center"/>
    </xf>
    <xf numFmtId="0" fontId="8" fillId="0" borderId="0" xfId="2" applyFont="1" applyFill="1" applyAlignment="1" applyProtection="1">
      <alignment horizontal="center" vertical="center"/>
    </xf>
    <xf numFmtId="0" fontId="26" fillId="0" borderId="0" xfId="0" applyFont="1" applyAlignment="1">
      <alignment horizontal="left" vertical="top"/>
    </xf>
    <xf numFmtId="0" fontId="26" fillId="0" borderId="0" xfId="0" applyFont="1" applyAlignment="1">
      <alignment horizontal="left" vertical="top" wrapText="1"/>
    </xf>
    <xf numFmtId="4" fontId="26" fillId="0" borderId="0" xfId="0" applyNumberFormat="1" applyFont="1" applyAlignment="1">
      <alignment horizontal="right" vertical="top"/>
    </xf>
    <xf numFmtId="0" fontId="24" fillId="0" borderId="0" xfId="0" applyFont="1" applyAlignment="1">
      <alignment horizontal="left" vertical="top"/>
    </xf>
    <xf numFmtId="0" fontId="25" fillId="0" borderId="0" xfId="0" applyFont="1" applyAlignment="1">
      <alignment horizontal="left" vertical="top" wrapText="1"/>
    </xf>
    <xf numFmtId="4" fontId="25" fillId="0" borderId="0" xfId="0" applyNumberFormat="1" applyFont="1" applyAlignment="1">
      <alignment horizontal="right" vertical="top"/>
    </xf>
    <xf numFmtId="0" fontId="26" fillId="0" borderId="0" xfId="0" applyFont="1" applyAlignment="1">
      <alignment horizontal="left" vertical="top" wrapText="1" readingOrder="1"/>
    </xf>
    <xf numFmtId="0" fontId="20" fillId="0" borderId="5" xfId="0" applyFont="1" applyBorder="1" applyAlignment="1">
      <alignment horizontal="center"/>
    </xf>
    <xf numFmtId="0" fontId="19" fillId="0" borderId="5" xfId="0" applyFont="1" applyBorder="1" applyAlignment="1">
      <alignment horizontal="center"/>
    </xf>
    <xf numFmtId="0" fontId="19" fillId="0" borderId="2"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5" xfId="0" applyFont="1" applyBorder="1" applyAlignment="1">
      <alignment horizontal="center" wrapText="1"/>
    </xf>
    <xf numFmtId="0" fontId="20" fillId="0" borderId="5" xfId="0" applyFont="1" applyBorder="1" applyAlignment="1">
      <alignment horizontal="center" wrapText="1"/>
    </xf>
    <xf numFmtId="0" fontId="2" fillId="0" borderId="5" xfId="0" applyFont="1" applyBorder="1" applyAlignment="1">
      <alignment horizontal="left"/>
    </xf>
    <xf numFmtId="0" fontId="20" fillId="0" borderId="0" xfId="0" applyFont="1" applyAlignment="1">
      <alignment horizontal="center"/>
    </xf>
    <xf numFmtId="0" fontId="20" fillId="0" borderId="2" xfId="0" applyFont="1" applyBorder="1" applyAlignment="1">
      <alignment horizontal="center"/>
    </xf>
    <xf numFmtId="0" fontId="20" fillId="0" borderId="3" xfId="0" applyFont="1" applyBorder="1" applyAlignment="1">
      <alignment horizontal="center"/>
    </xf>
    <xf numFmtId="0" fontId="20" fillId="0" borderId="4" xfId="0" applyFont="1" applyBorder="1" applyAlignment="1">
      <alignment horizontal="center"/>
    </xf>
    <xf numFmtId="0" fontId="19" fillId="0" borderId="0" xfId="0" applyFont="1" applyAlignment="1">
      <alignment horizontal="center" wrapText="1"/>
    </xf>
    <xf numFmtId="0" fontId="20" fillId="0" borderId="0" xfId="0" applyFont="1" applyBorder="1" applyAlignment="1">
      <alignment horizontal="left" vertical="center"/>
    </xf>
    <xf numFmtId="0" fontId="20" fillId="0" borderId="5" xfId="0" applyFont="1" applyBorder="1" applyAlignment="1">
      <alignment horizontal="left"/>
    </xf>
  </cellXfs>
  <cellStyles count="4">
    <cellStyle name="Normal" xfId="0" builtinId="0"/>
    <cellStyle name="Normal 2" xfId="3" xr:uid="{00000000-0005-0000-0000-000001000000}"/>
    <cellStyle name="Normal_Hoja1" xfId="2" xr:uid="{00000000-0005-0000-0000-000002000000}"/>
    <cellStyle name="Normal_RESERVO1"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313764</xdr:colOff>
      <xdr:row>0</xdr:row>
      <xdr:rowOff>33617</xdr:rowOff>
    </xdr:from>
    <xdr:to>
      <xdr:col>2</xdr:col>
      <xdr:colOff>519144</xdr:colOff>
      <xdr:row>4</xdr:row>
      <xdr:rowOff>168088</xdr:rowOff>
    </xdr:to>
    <xdr:pic>
      <xdr:nvPicPr>
        <xdr:cNvPr id="2" name="Imagen 6" descr="C:\Users\user5\Desktop\estudios definitivos.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456639" y="33617"/>
          <a:ext cx="1081680" cy="896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11207</xdr:colOff>
      <xdr:row>0</xdr:row>
      <xdr:rowOff>44823</xdr:rowOff>
    </xdr:from>
    <xdr:to>
      <xdr:col>9</xdr:col>
      <xdr:colOff>278360</xdr:colOff>
      <xdr:row>5</xdr:row>
      <xdr:rowOff>111363</xdr:rowOff>
    </xdr:to>
    <xdr:pic>
      <xdr:nvPicPr>
        <xdr:cNvPr id="3" name="Imagen 6" descr="C:\Users\user5\Desktop\estudios definitivos.jp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80942" t="783" r="-383" b="-3006"/>
        <a:stretch>
          <a:fillRect/>
        </a:stretch>
      </xdr:blipFill>
      <xdr:spPr bwMode="auto">
        <a:xfrm>
          <a:off x="8155082" y="44823"/>
          <a:ext cx="952953" cy="1019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313764</xdr:colOff>
      <xdr:row>0</xdr:row>
      <xdr:rowOff>33617</xdr:rowOff>
    </xdr:from>
    <xdr:to>
      <xdr:col>2</xdr:col>
      <xdr:colOff>519144</xdr:colOff>
      <xdr:row>4</xdr:row>
      <xdr:rowOff>168088</xdr:rowOff>
    </xdr:to>
    <xdr:pic>
      <xdr:nvPicPr>
        <xdr:cNvPr id="2" name="Imagen 6" descr="C:\Users\user5\Desktop\estudios definitivos.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456639" y="33617"/>
          <a:ext cx="1081680" cy="896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134469</xdr:colOff>
      <xdr:row>103</xdr:row>
      <xdr:rowOff>168088</xdr:rowOff>
    </xdr:from>
    <xdr:to>
      <xdr:col>2</xdr:col>
      <xdr:colOff>339849</xdr:colOff>
      <xdr:row>108</xdr:row>
      <xdr:rowOff>112059</xdr:rowOff>
    </xdr:to>
    <xdr:pic>
      <xdr:nvPicPr>
        <xdr:cNvPr id="4" name="Imagen 6" descr="C:\Users\user5\Desktop\estudios definitivos.jp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280145" y="20181794"/>
          <a:ext cx="1079439" cy="896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717177</xdr:colOff>
      <xdr:row>0</xdr:row>
      <xdr:rowOff>0</xdr:rowOff>
    </xdr:from>
    <xdr:to>
      <xdr:col>9</xdr:col>
      <xdr:colOff>135191</xdr:colOff>
      <xdr:row>5</xdr:row>
      <xdr:rowOff>17145</xdr:rowOff>
    </xdr:to>
    <xdr:pic>
      <xdr:nvPicPr>
        <xdr:cNvPr id="24" name="Imagen 23" descr="Resultado de imagen para gobierno regional de apurimac">
          <a:extLst>
            <a:ext uri="{FF2B5EF4-FFF2-40B4-BE49-F238E27FC236}">
              <a16:creationId xmlns:a16="http://schemas.microsoft.com/office/drawing/2014/main" id="{00000000-0008-0000-0100-000018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0587" b="2517"/>
        <a:stretch/>
      </xdr:blipFill>
      <xdr:spPr bwMode="auto">
        <a:xfrm>
          <a:off x="8101853" y="0"/>
          <a:ext cx="863573" cy="96964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7</xdr:col>
      <xdr:colOff>728382</xdr:colOff>
      <xdr:row>104</xdr:row>
      <xdr:rowOff>67235</xdr:rowOff>
    </xdr:from>
    <xdr:to>
      <xdr:col>9</xdr:col>
      <xdr:colOff>146396</xdr:colOff>
      <xdr:row>109</xdr:row>
      <xdr:rowOff>84380</xdr:rowOff>
    </xdr:to>
    <xdr:pic>
      <xdr:nvPicPr>
        <xdr:cNvPr id="25" name="Imagen 24" descr="Resultado de imagen para gobierno regional de apurimac">
          <a:extLst>
            <a:ext uri="{FF2B5EF4-FFF2-40B4-BE49-F238E27FC236}">
              <a16:creationId xmlns:a16="http://schemas.microsoft.com/office/drawing/2014/main" id="{00000000-0008-0000-0100-00001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0587" b="2517"/>
        <a:stretch/>
      </xdr:blipFill>
      <xdr:spPr bwMode="auto">
        <a:xfrm>
          <a:off x="8113058" y="20080941"/>
          <a:ext cx="863573" cy="96964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313764</xdr:colOff>
      <xdr:row>0</xdr:row>
      <xdr:rowOff>33617</xdr:rowOff>
    </xdr:from>
    <xdr:to>
      <xdr:col>2</xdr:col>
      <xdr:colOff>519144</xdr:colOff>
      <xdr:row>4</xdr:row>
      <xdr:rowOff>168088</xdr:rowOff>
    </xdr:to>
    <xdr:pic>
      <xdr:nvPicPr>
        <xdr:cNvPr id="2" name="Imagen 6" descr="C:\Users\user5\Desktop\estudios definitivos.jp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456639" y="33617"/>
          <a:ext cx="1081680" cy="896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268940</xdr:colOff>
      <xdr:row>55</xdr:row>
      <xdr:rowOff>44823</xdr:rowOff>
    </xdr:from>
    <xdr:to>
      <xdr:col>2</xdr:col>
      <xdr:colOff>474320</xdr:colOff>
      <xdr:row>60</xdr:row>
      <xdr:rowOff>3362</xdr:rowOff>
    </xdr:to>
    <xdr:pic>
      <xdr:nvPicPr>
        <xdr:cNvPr id="4" name="Imagen 6" descr="C:\Users\user5\Desktop\estudios definitivos.jp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414616" y="10757647"/>
          <a:ext cx="1079439"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616323</xdr:colOff>
      <xdr:row>0</xdr:row>
      <xdr:rowOff>0</xdr:rowOff>
    </xdr:from>
    <xdr:to>
      <xdr:col>9</xdr:col>
      <xdr:colOff>34337</xdr:colOff>
      <xdr:row>5</xdr:row>
      <xdr:rowOff>17145</xdr:rowOff>
    </xdr:to>
    <xdr:pic>
      <xdr:nvPicPr>
        <xdr:cNvPr id="36" name="Imagen 35" descr="Resultado de imagen para gobierno regional de apurimac">
          <a:extLst>
            <a:ext uri="{FF2B5EF4-FFF2-40B4-BE49-F238E27FC236}">
              <a16:creationId xmlns:a16="http://schemas.microsoft.com/office/drawing/2014/main" id="{00000000-0008-0000-0200-000024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0587" b="2517"/>
        <a:stretch/>
      </xdr:blipFill>
      <xdr:spPr bwMode="auto">
        <a:xfrm>
          <a:off x="8000999" y="0"/>
          <a:ext cx="863573" cy="96964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8</xdr:col>
      <xdr:colOff>190500</xdr:colOff>
      <xdr:row>54</xdr:row>
      <xdr:rowOff>123265</xdr:rowOff>
    </xdr:from>
    <xdr:to>
      <xdr:col>9</xdr:col>
      <xdr:colOff>370514</xdr:colOff>
      <xdr:row>60</xdr:row>
      <xdr:rowOff>151616</xdr:rowOff>
    </xdr:to>
    <xdr:pic>
      <xdr:nvPicPr>
        <xdr:cNvPr id="37" name="Imagen 36" descr="Resultado de imagen para gobierno regional de apurimac">
          <a:extLst>
            <a:ext uri="{FF2B5EF4-FFF2-40B4-BE49-F238E27FC236}">
              <a16:creationId xmlns:a16="http://schemas.microsoft.com/office/drawing/2014/main" id="{00000000-0008-0000-0200-000025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0587" b="2517"/>
        <a:stretch/>
      </xdr:blipFill>
      <xdr:spPr bwMode="auto">
        <a:xfrm>
          <a:off x="8337176" y="10679206"/>
          <a:ext cx="863573" cy="96964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313764</xdr:colOff>
      <xdr:row>0</xdr:row>
      <xdr:rowOff>33617</xdr:rowOff>
    </xdr:from>
    <xdr:to>
      <xdr:col>2</xdr:col>
      <xdr:colOff>36787</xdr:colOff>
      <xdr:row>4</xdr:row>
      <xdr:rowOff>168088</xdr:rowOff>
    </xdr:to>
    <xdr:pic>
      <xdr:nvPicPr>
        <xdr:cNvPr id="2" name="Imagen 6" descr="C:\Users\user5\Desktop\estudios definitivos.jpg">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460909" y="33617"/>
          <a:ext cx="621657" cy="870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358588</xdr:colOff>
      <xdr:row>65</xdr:row>
      <xdr:rowOff>44823</xdr:rowOff>
    </xdr:from>
    <xdr:to>
      <xdr:col>2</xdr:col>
      <xdr:colOff>110359</xdr:colOff>
      <xdr:row>70</xdr:row>
      <xdr:rowOff>0</xdr:rowOff>
    </xdr:to>
    <xdr:pic>
      <xdr:nvPicPr>
        <xdr:cNvPr id="4" name="Imagen 6" descr="C:\Users\user5\Desktop\estudios definitivos.jp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505733" y="12331416"/>
          <a:ext cx="650405" cy="8748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773206</xdr:colOff>
      <xdr:row>0</xdr:row>
      <xdr:rowOff>0</xdr:rowOff>
    </xdr:from>
    <xdr:to>
      <xdr:col>9</xdr:col>
      <xdr:colOff>56749</xdr:colOff>
      <xdr:row>5</xdr:row>
      <xdr:rowOff>17145</xdr:rowOff>
    </xdr:to>
    <xdr:pic>
      <xdr:nvPicPr>
        <xdr:cNvPr id="23" name="Imagen 22" descr="Resultado de imagen para gobierno regional de apurimac">
          <a:extLst>
            <a:ext uri="{FF2B5EF4-FFF2-40B4-BE49-F238E27FC236}">
              <a16:creationId xmlns:a16="http://schemas.microsoft.com/office/drawing/2014/main" id="{00000000-0008-0000-0300-000017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0587" b="2517"/>
        <a:stretch/>
      </xdr:blipFill>
      <xdr:spPr bwMode="auto">
        <a:xfrm>
          <a:off x="8157882" y="0"/>
          <a:ext cx="863573" cy="96964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7</xdr:col>
      <xdr:colOff>874061</xdr:colOff>
      <xdr:row>65</xdr:row>
      <xdr:rowOff>0</xdr:rowOff>
    </xdr:from>
    <xdr:to>
      <xdr:col>9</xdr:col>
      <xdr:colOff>143437</xdr:colOff>
      <xdr:row>70</xdr:row>
      <xdr:rowOff>17145</xdr:rowOff>
    </xdr:to>
    <xdr:pic>
      <xdr:nvPicPr>
        <xdr:cNvPr id="24" name="Imagen 23" descr="Resultado de imagen para gobierno regional de apurimac">
          <a:extLst>
            <a:ext uri="{FF2B5EF4-FFF2-40B4-BE49-F238E27FC236}">
              <a16:creationId xmlns:a16="http://schemas.microsoft.com/office/drawing/2014/main" id="{00000000-0008-0000-0300-000018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0587" b="2517"/>
        <a:stretch/>
      </xdr:blipFill>
      <xdr:spPr bwMode="auto">
        <a:xfrm>
          <a:off x="8467167" y="12021671"/>
          <a:ext cx="900952" cy="91361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313764</xdr:colOff>
      <xdr:row>0</xdr:row>
      <xdr:rowOff>33617</xdr:rowOff>
    </xdr:from>
    <xdr:to>
      <xdr:col>2</xdr:col>
      <xdr:colOff>519144</xdr:colOff>
      <xdr:row>4</xdr:row>
      <xdr:rowOff>168088</xdr:rowOff>
    </xdr:to>
    <xdr:pic>
      <xdr:nvPicPr>
        <xdr:cNvPr id="2" name="Imagen 6" descr="C:\Users\user5\Desktop\estudios definitivos.jpg">
          <a:extLst>
            <a:ext uri="{FF2B5EF4-FFF2-40B4-BE49-F238E27FC236}">
              <a16:creationId xmlns:a16="http://schemas.microsoft.com/office/drawing/2014/main" id="{2714694D-6A6B-410B-B49B-1326FC2EE0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458544" y="33617"/>
          <a:ext cx="1104540" cy="865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358587</xdr:colOff>
      <xdr:row>65</xdr:row>
      <xdr:rowOff>44823</xdr:rowOff>
    </xdr:from>
    <xdr:to>
      <xdr:col>2</xdr:col>
      <xdr:colOff>563967</xdr:colOff>
      <xdr:row>69</xdr:row>
      <xdr:rowOff>179294</xdr:rowOff>
    </xdr:to>
    <xdr:pic>
      <xdr:nvPicPr>
        <xdr:cNvPr id="3" name="Imagen 6" descr="C:\Users\user5\Desktop\estudios definitivos.jpg">
          <a:extLst>
            <a:ext uri="{FF2B5EF4-FFF2-40B4-BE49-F238E27FC236}">
              <a16:creationId xmlns:a16="http://schemas.microsoft.com/office/drawing/2014/main" id="{7E690321-5C96-417C-ADC7-6634D2CCD0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503367" y="12274923"/>
          <a:ext cx="1104540" cy="865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773206</xdr:colOff>
      <xdr:row>0</xdr:row>
      <xdr:rowOff>0</xdr:rowOff>
    </xdr:from>
    <xdr:to>
      <xdr:col>9</xdr:col>
      <xdr:colOff>56749</xdr:colOff>
      <xdr:row>5</xdr:row>
      <xdr:rowOff>17145</xdr:rowOff>
    </xdr:to>
    <xdr:pic>
      <xdr:nvPicPr>
        <xdr:cNvPr id="4" name="Imagen 3" descr="Resultado de imagen para gobierno regional de apurimac">
          <a:extLst>
            <a:ext uri="{FF2B5EF4-FFF2-40B4-BE49-F238E27FC236}">
              <a16:creationId xmlns:a16="http://schemas.microsoft.com/office/drawing/2014/main" id="{D52BD425-310E-406E-AE51-8040D0205859}"/>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0587" b="2517"/>
        <a:stretch/>
      </xdr:blipFill>
      <xdr:spPr bwMode="auto">
        <a:xfrm>
          <a:off x="8362726" y="0"/>
          <a:ext cx="914223" cy="93154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7</xdr:col>
      <xdr:colOff>874060</xdr:colOff>
      <xdr:row>65</xdr:row>
      <xdr:rowOff>0</xdr:rowOff>
    </xdr:from>
    <xdr:to>
      <xdr:col>9</xdr:col>
      <xdr:colOff>157603</xdr:colOff>
      <xdr:row>70</xdr:row>
      <xdr:rowOff>17145</xdr:rowOff>
    </xdr:to>
    <xdr:pic>
      <xdr:nvPicPr>
        <xdr:cNvPr id="5" name="Imagen 4" descr="Resultado de imagen para gobierno regional de apurimac">
          <a:extLst>
            <a:ext uri="{FF2B5EF4-FFF2-40B4-BE49-F238E27FC236}">
              <a16:creationId xmlns:a16="http://schemas.microsoft.com/office/drawing/2014/main" id="{E7934DD1-C08B-4C8B-AEC1-04935FA82C84}"/>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0587" b="2517"/>
        <a:stretch/>
      </xdr:blipFill>
      <xdr:spPr bwMode="auto">
        <a:xfrm>
          <a:off x="8463580" y="12230100"/>
          <a:ext cx="914223" cy="93154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313764</xdr:colOff>
      <xdr:row>0</xdr:row>
      <xdr:rowOff>33617</xdr:rowOff>
    </xdr:from>
    <xdr:to>
      <xdr:col>2</xdr:col>
      <xdr:colOff>519144</xdr:colOff>
      <xdr:row>4</xdr:row>
      <xdr:rowOff>168088</xdr:rowOff>
    </xdr:to>
    <xdr:pic>
      <xdr:nvPicPr>
        <xdr:cNvPr id="2" name="Imagen 6" descr="C:\Users\user5\Desktop\estudios definitivos.jp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459440" y="33617"/>
          <a:ext cx="1079439" cy="896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11207</xdr:colOff>
      <xdr:row>0</xdr:row>
      <xdr:rowOff>44823</xdr:rowOff>
    </xdr:from>
    <xdr:to>
      <xdr:col>9</xdr:col>
      <xdr:colOff>278360</xdr:colOff>
      <xdr:row>5</xdr:row>
      <xdr:rowOff>111363</xdr:rowOff>
    </xdr:to>
    <xdr:pic>
      <xdr:nvPicPr>
        <xdr:cNvPr id="4" name="Imagen 6" descr="C:\Users\user5\Desktop\estudios definitivos.jp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80942" t="783" r="-383" b="-3006"/>
        <a:stretch>
          <a:fillRect/>
        </a:stretch>
      </xdr:blipFill>
      <xdr:spPr bwMode="auto">
        <a:xfrm>
          <a:off x="8157883" y="44823"/>
          <a:ext cx="950712" cy="1019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358587</xdr:colOff>
      <xdr:row>45</xdr:row>
      <xdr:rowOff>44823</xdr:rowOff>
    </xdr:from>
    <xdr:to>
      <xdr:col>2</xdr:col>
      <xdr:colOff>563967</xdr:colOff>
      <xdr:row>49</xdr:row>
      <xdr:rowOff>179294</xdr:rowOff>
    </xdr:to>
    <xdr:pic>
      <xdr:nvPicPr>
        <xdr:cNvPr id="10" name="Imagen 6" descr="C:\Users\user5\Desktop\estudios definitivos.jpg">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504263" y="8852647"/>
          <a:ext cx="1079439" cy="896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358587</xdr:colOff>
      <xdr:row>205</xdr:row>
      <xdr:rowOff>44823</xdr:rowOff>
    </xdr:from>
    <xdr:to>
      <xdr:col>2</xdr:col>
      <xdr:colOff>563967</xdr:colOff>
      <xdr:row>209</xdr:row>
      <xdr:rowOff>179294</xdr:rowOff>
    </xdr:to>
    <xdr:pic>
      <xdr:nvPicPr>
        <xdr:cNvPr id="6" name="Imagen 6" descr="C:\Users\user5\Desktop\estudios definitivos.jpg">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504263" y="8852647"/>
          <a:ext cx="1079439" cy="896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11207</xdr:colOff>
      <xdr:row>205</xdr:row>
      <xdr:rowOff>44823</xdr:rowOff>
    </xdr:from>
    <xdr:to>
      <xdr:col>9</xdr:col>
      <xdr:colOff>278360</xdr:colOff>
      <xdr:row>210</xdr:row>
      <xdr:rowOff>111363</xdr:rowOff>
    </xdr:to>
    <xdr:pic>
      <xdr:nvPicPr>
        <xdr:cNvPr id="7" name="Imagen 6" descr="C:\Users\user5\Desktop\estudios definitivos.jpg">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80942" t="783" r="-383" b="-3006"/>
        <a:stretch>
          <a:fillRect/>
        </a:stretch>
      </xdr:blipFill>
      <xdr:spPr bwMode="auto">
        <a:xfrm>
          <a:off x="8157883" y="8852647"/>
          <a:ext cx="950712" cy="1019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100853</xdr:colOff>
      <xdr:row>44</xdr:row>
      <xdr:rowOff>145676</xdr:rowOff>
    </xdr:from>
    <xdr:to>
      <xdr:col>9</xdr:col>
      <xdr:colOff>280867</xdr:colOff>
      <xdr:row>49</xdr:row>
      <xdr:rowOff>162821</xdr:rowOff>
    </xdr:to>
    <xdr:pic>
      <xdr:nvPicPr>
        <xdr:cNvPr id="8" name="Imagen 7" descr="Resultado de imagen para gobierno regional de apurimac">
          <a:extLst>
            <a:ext uri="{FF2B5EF4-FFF2-40B4-BE49-F238E27FC236}">
              <a16:creationId xmlns:a16="http://schemas.microsoft.com/office/drawing/2014/main" id="{00000000-0008-0000-0400-000008000000}"/>
            </a:ext>
          </a:extLst>
        </xdr:cNvPr>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10587" b="2517"/>
        <a:stretch/>
      </xdr:blipFill>
      <xdr:spPr bwMode="auto">
        <a:xfrm>
          <a:off x="8247529" y="8763000"/>
          <a:ext cx="863573" cy="96964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313764</xdr:colOff>
      <xdr:row>0</xdr:row>
      <xdr:rowOff>33617</xdr:rowOff>
    </xdr:from>
    <xdr:to>
      <xdr:col>2</xdr:col>
      <xdr:colOff>519144</xdr:colOff>
      <xdr:row>4</xdr:row>
      <xdr:rowOff>168088</xdr:rowOff>
    </xdr:to>
    <xdr:pic>
      <xdr:nvPicPr>
        <xdr:cNvPr id="2" name="Imagen 6" descr="C:\Users\user5\Desktop\estudios definitivos.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456639" y="33617"/>
          <a:ext cx="1081680" cy="896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11207</xdr:colOff>
      <xdr:row>0</xdr:row>
      <xdr:rowOff>44823</xdr:rowOff>
    </xdr:from>
    <xdr:to>
      <xdr:col>9</xdr:col>
      <xdr:colOff>278360</xdr:colOff>
      <xdr:row>5</xdr:row>
      <xdr:rowOff>111363</xdr:rowOff>
    </xdr:to>
    <xdr:pic>
      <xdr:nvPicPr>
        <xdr:cNvPr id="3" name="Imagen 6" descr="C:\Users\user5\Desktop\estudios definitivos.jpg">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80942" t="783" r="-383" b="-3006"/>
        <a:stretch>
          <a:fillRect/>
        </a:stretch>
      </xdr:blipFill>
      <xdr:spPr bwMode="auto">
        <a:xfrm>
          <a:off x="8155082" y="44823"/>
          <a:ext cx="952953" cy="1019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358587</xdr:colOff>
      <xdr:row>49</xdr:row>
      <xdr:rowOff>44823</xdr:rowOff>
    </xdr:from>
    <xdr:to>
      <xdr:col>2</xdr:col>
      <xdr:colOff>563967</xdr:colOff>
      <xdr:row>53</xdr:row>
      <xdr:rowOff>179294</xdr:rowOff>
    </xdr:to>
    <xdr:pic>
      <xdr:nvPicPr>
        <xdr:cNvPr id="4" name="Imagen 6" descr="C:\Users\user5\Desktop\estudios definitivos.jpg">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501462" y="8845923"/>
          <a:ext cx="1081680" cy="896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11207</xdr:colOff>
      <xdr:row>49</xdr:row>
      <xdr:rowOff>44823</xdr:rowOff>
    </xdr:from>
    <xdr:to>
      <xdr:col>9</xdr:col>
      <xdr:colOff>278360</xdr:colOff>
      <xdr:row>54</xdr:row>
      <xdr:rowOff>111363</xdr:rowOff>
    </xdr:to>
    <xdr:pic>
      <xdr:nvPicPr>
        <xdr:cNvPr id="5" name="Imagen 6" descr="C:\Users\user5\Desktop\estudios definitivos.jpg">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80942" t="783" r="-383" b="-3006"/>
        <a:stretch>
          <a:fillRect/>
        </a:stretch>
      </xdr:blipFill>
      <xdr:spPr bwMode="auto">
        <a:xfrm>
          <a:off x="8155082" y="8845923"/>
          <a:ext cx="952953" cy="1019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313764</xdr:colOff>
      <xdr:row>4</xdr:row>
      <xdr:rowOff>33617</xdr:rowOff>
    </xdr:from>
    <xdr:to>
      <xdr:col>2</xdr:col>
      <xdr:colOff>519144</xdr:colOff>
      <xdr:row>8</xdr:row>
      <xdr:rowOff>168088</xdr:rowOff>
    </xdr:to>
    <xdr:pic>
      <xdr:nvPicPr>
        <xdr:cNvPr id="6" name="Imagen 6" descr="C:\Users\user5\Desktop\estudios definitivos.jpg">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32" t="-4065" r="83784" b="11549"/>
        <a:stretch>
          <a:fillRect/>
        </a:stretch>
      </xdr:blipFill>
      <xdr:spPr bwMode="auto">
        <a:xfrm>
          <a:off x="456639" y="8834717"/>
          <a:ext cx="1081680" cy="896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11207</xdr:colOff>
      <xdr:row>4</xdr:row>
      <xdr:rowOff>44823</xdr:rowOff>
    </xdr:from>
    <xdr:to>
      <xdr:col>9</xdr:col>
      <xdr:colOff>278360</xdr:colOff>
      <xdr:row>9</xdr:row>
      <xdr:rowOff>111363</xdr:rowOff>
    </xdr:to>
    <xdr:pic>
      <xdr:nvPicPr>
        <xdr:cNvPr id="7" name="Imagen 6" descr="C:\Users\user5\Desktop\estudios definitivos.jpg">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80942" t="783" r="-383" b="-3006"/>
        <a:stretch>
          <a:fillRect/>
        </a:stretch>
      </xdr:blipFill>
      <xdr:spPr bwMode="auto">
        <a:xfrm>
          <a:off x="8155082" y="8845923"/>
          <a:ext cx="952953" cy="1019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555944</xdr:colOff>
      <xdr:row>39</xdr:row>
      <xdr:rowOff>156881</xdr:rowOff>
    </xdr:from>
    <xdr:to>
      <xdr:col>17</xdr:col>
      <xdr:colOff>670112</xdr:colOff>
      <xdr:row>42</xdr:row>
      <xdr:rowOff>177705</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a:srcRect l="11279" t="1527" r="6511" b="72214"/>
        <a:stretch/>
      </xdr:blipFill>
      <xdr:spPr>
        <a:xfrm>
          <a:off x="1527494" y="47734256"/>
          <a:ext cx="3514593" cy="5923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nta03\c\Mis%20documentos\Mis%20documentos\Mollepata\Pacobamba\SOCTAeje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nta03\c\Mis%20documentos\Mis%20documentos\Mollepata\RONALD\ALT-PREC.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PUMAORCCO"/>
      <sheetName val="SONDORF"/>
      <sheetName val="RESUMEN"/>
      <sheetName val="APORTES"/>
      <sheetName val="AVAN-FISI-FINAN"/>
      <sheetName val="GASTADMIN"/>
      <sheetName val="EJECPRESUP"/>
      <sheetName val="MATERIAL"/>
      <sheetName val="EQUIPO"/>
      <sheetName val="P-DIREC-INDIREC"/>
      <sheetName val="PERSON"/>
      <sheetName val="PARIPASU"/>
      <sheetName val="COMPARA-IN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row r="3">
          <cell r="A3" t="str">
            <v xml:space="preserve">CUADRO  DE EMPLEO DE MATERIALES </v>
          </cell>
        </row>
        <row r="4">
          <cell r="A4" t="str">
            <v>PROYECTO   :  IRRIGACION LIMATAMBO</v>
          </cell>
        </row>
        <row r="5">
          <cell r="A5" t="str">
            <v>SISTEMA : LECHERIA</v>
          </cell>
          <cell r="C5" t="str">
            <v>CANAL: PUMAORCCO - HUERTA ALTA</v>
          </cell>
        </row>
        <row r="6">
          <cell r="D6" t="str">
            <v>MOVIMIENTO EN ALMACEN</v>
          </cell>
          <cell r="G6" t="str">
            <v>EGRESOS</v>
          </cell>
          <cell r="K6" t="str">
            <v>EGRESOS POR PARTIDAS MES ACTUAL</v>
          </cell>
        </row>
        <row r="7">
          <cell r="D7" t="str">
            <v>SALDO</v>
          </cell>
          <cell r="E7" t="str">
            <v xml:space="preserve">INGRESOS </v>
          </cell>
          <cell r="F7" t="str">
            <v/>
          </cell>
          <cell r="G7" t="str">
            <v xml:space="preserve">AL </v>
          </cell>
          <cell r="H7" t="str">
            <v/>
          </cell>
          <cell r="I7" t="str">
            <v/>
          </cell>
          <cell r="J7" t="str">
            <v/>
          </cell>
          <cell r="K7" t="str">
            <v>I</v>
          </cell>
          <cell r="L7" t="str">
            <v>II</v>
          </cell>
          <cell r="M7" t="str">
            <v>III</v>
          </cell>
          <cell r="N7" t="str">
            <v>IV</v>
          </cell>
          <cell r="O7" t="str">
            <v>VI</v>
          </cell>
          <cell r="P7" t="str">
            <v>VII</v>
          </cell>
          <cell r="Q7" t="str">
            <v>VIII</v>
          </cell>
          <cell r="R7" t="str">
            <v>IX</v>
          </cell>
        </row>
        <row r="8">
          <cell r="A8" t="str">
            <v>CODIGO</v>
          </cell>
          <cell r="B8" t="str">
            <v>MATERIALES</v>
          </cell>
          <cell r="C8" t="str">
            <v>UND</v>
          </cell>
          <cell r="D8" t="str">
            <v xml:space="preserve">AL MES </v>
          </cell>
          <cell r="E8" t="str">
            <v>EN  EL</v>
          </cell>
          <cell r="F8" t="str">
            <v>SALDO</v>
          </cell>
          <cell r="G8" t="str">
            <v>MES</v>
          </cell>
          <cell r="H8" t="str">
            <v>MES</v>
          </cell>
          <cell r="I8" t="str">
            <v>ACUM.</v>
          </cell>
          <cell r="J8" t="str">
            <v>MES</v>
          </cell>
          <cell r="K8" t="str">
            <v>OBRAS</v>
          </cell>
          <cell r="L8" t="str">
            <v>CAPTA-</v>
          </cell>
          <cell r="M8" t="str">
            <v>CANAL</v>
          </cell>
          <cell r="N8" t="str">
            <v xml:space="preserve">CANAL </v>
          </cell>
          <cell r="O8" t="str">
            <v>O. ARTE</v>
          </cell>
          <cell r="P8" t="str">
            <v>O.ARTE</v>
          </cell>
          <cell r="Q8" t="str">
            <v>OBRAS DE</v>
          </cell>
          <cell r="R8" t="str">
            <v>TRANSP</v>
          </cell>
        </row>
        <row r="9">
          <cell r="D9" t="str">
            <v>ANTERIOR</v>
          </cell>
          <cell r="E9" t="str">
            <v xml:space="preserve">MES </v>
          </cell>
          <cell r="F9" t="str">
            <v>ACTUAL</v>
          </cell>
          <cell r="G9" t="str">
            <v>ANTERIOR</v>
          </cell>
          <cell r="H9" t="str">
            <v>ACTUAL</v>
          </cell>
          <cell r="I9" t="str">
            <v>TOTAL</v>
          </cell>
          <cell r="J9" t="str">
            <v>ACTUAL</v>
          </cell>
          <cell r="K9" t="str">
            <v>PRELIMI</v>
          </cell>
          <cell r="L9" t="str">
            <v>CIONES</v>
          </cell>
          <cell r="M9" t="str">
            <v>PRINCIP</v>
          </cell>
          <cell r="N9" t="str">
            <v>LATERAL</v>
          </cell>
          <cell r="O9" t="str">
            <v xml:space="preserve"> STANDARD</v>
          </cell>
          <cell r="P9" t="str">
            <v>ESPECIAL</v>
          </cell>
          <cell r="Q9" t="str">
            <v>SOSTENIM</v>
          </cell>
        </row>
        <row r="10">
          <cell r="A10" t="str">
            <v>65.11.22</v>
          </cell>
          <cell r="B10" t="str">
            <v>VESTUARIO</v>
          </cell>
        </row>
        <row r="11">
          <cell r="B11" t="str">
            <v>Botas de jebe caña alta</v>
          </cell>
          <cell r="C11" t="str">
            <v>Pares</v>
          </cell>
          <cell r="D11">
            <v>0</v>
          </cell>
          <cell r="E11">
            <v>50</v>
          </cell>
          <cell r="F11">
            <v>0</v>
          </cell>
          <cell r="G11">
            <v>40</v>
          </cell>
          <cell r="H11">
            <v>50</v>
          </cell>
          <cell r="I11">
            <v>90</v>
          </cell>
          <cell r="J11">
            <v>50</v>
          </cell>
          <cell r="L11">
            <v>8</v>
          </cell>
          <cell r="M11">
            <v>27</v>
          </cell>
          <cell r="O11">
            <v>15</v>
          </cell>
        </row>
        <row r="12">
          <cell r="B12" t="str">
            <v>Cascos de protección</v>
          </cell>
          <cell r="C12" t="str">
            <v>Und.</v>
          </cell>
          <cell r="D12">
            <v>0</v>
          </cell>
          <cell r="E12">
            <v>80</v>
          </cell>
          <cell r="F12">
            <v>17</v>
          </cell>
          <cell r="G12">
            <v>18</v>
          </cell>
          <cell r="H12">
            <v>63</v>
          </cell>
          <cell r="I12">
            <v>81</v>
          </cell>
          <cell r="J12">
            <v>63</v>
          </cell>
          <cell r="L12">
            <v>12</v>
          </cell>
          <cell r="M12">
            <v>33</v>
          </cell>
          <cell r="O12">
            <v>18</v>
          </cell>
        </row>
        <row r="13">
          <cell r="B13" t="str">
            <v>Guantes de jebe</v>
          </cell>
          <cell r="C13" t="str">
            <v>Pares</v>
          </cell>
          <cell r="D13">
            <v>58</v>
          </cell>
          <cell r="F13">
            <v>53</v>
          </cell>
          <cell r="G13">
            <v>32</v>
          </cell>
          <cell r="H13">
            <v>5</v>
          </cell>
          <cell r="I13">
            <v>37</v>
          </cell>
          <cell r="J13">
            <v>5</v>
          </cell>
          <cell r="L13">
            <v>2</v>
          </cell>
          <cell r="O13">
            <v>3</v>
          </cell>
        </row>
        <row r="14">
          <cell r="B14" t="str">
            <v>Guantes de cuero reforzado</v>
          </cell>
          <cell r="C14" t="str">
            <v>Pares</v>
          </cell>
          <cell r="D14">
            <v>16</v>
          </cell>
          <cell r="F14">
            <v>11</v>
          </cell>
          <cell r="G14">
            <v>74</v>
          </cell>
          <cell r="H14">
            <v>5</v>
          </cell>
          <cell r="I14">
            <v>79</v>
          </cell>
          <cell r="J14">
            <v>5</v>
          </cell>
          <cell r="L14">
            <v>1</v>
          </cell>
          <cell r="M14">
            <v>2</v>
          </cell>
          <cell r="O14">
            <v>2</v>
          </cell>
        </row>
        <row r="15">
          <cell r="B15" t="str">
            <v>Poncho impermeable con estuche</v>
          </cell>
          <cell r="C15" t="str">
            <v>Und.</v>
          </cell>
          <cell r="D15">
            <v>0</v>
          </cell>
          <cell r="F15">
            <v>0</v>
          </cell>
          <cell r="G15">
            <v>2</v>
          </cell>
          <cell r="I15">
            <v>2</v>
          </cell>
          <cell r="J15">
            <v>0</v>
          </cell>
        </row>
        <row r="17">
          <cell r="A17" t="str">
            <v>65.11.23</v>
          </cell>
          <cell r="B17" t="str">
            <v>COMBUST. LUBRIC. Y CARB.</v>
          </cell>
        </row>
        <row r="18">
          <cell r="B18" t="str">
            <v>Gasolina de 84 octanos</v>
          </cell>
          <cell r="C18" t="str">
            <v>Gln</v>
          </cell>
          <cell r="D18">
            <v>66.5</v>
          </cell>
          <cell r="E18">
            <v>161</v>
          </cell>
          <cell r="F18">
            <v>20.5</v>
          </cell>
          <cell r="G18">
            <v>1290</v>
          </cell>
          <cell r="H18">
            <v>207</v>
          </cell>
          <cell r="I18">
            <v>1497</v>
          </cell>
          <cell r="J18">
            <v>207</v>
          </cell>
          <cell r="K18">
            <v>10</v>
          </cell>
          <cell r="L18">
            <v>10</v>
          </cell>
          <cell r="M18">
            <v>25</v>
          </cell>
          <cell r="O18">
            <v>15</v>
          </cell>
        </row>
        <row r="19">
          <cell r="B19" t="str">
            <v>Gasolina de 90 octanos</v>
          </cell>
          <cell r="C19" t="str">
            <v>Gln</v>
          </cell>
          <cell r="D19">
            <v>12</v>
          </cell>
          <cell r="E19">
            <v>20</v>
          </cell>
          <cell r="F19">
            <v>18</v>
          </cell>
          <cell r="G19">
            <v>56</v>
          </cell>
          <cell r="H19">
            <v>14</v>
          </cell>
          <cell r="I19">
            <v>70</v>
          </cell>
          <cell r="J19">
            <v>14</v>
          </cell>
          <cell r="M19">
            <v>14</v>
          </cell>
        </row>
        <row r="20">
          <cell r="B20" t="str">
            <v>Petróleo Diesel</v>
          </cell>
          <cell r="C20" t="str">
            <v>Gln</v>
          </cell>
          <cell r="D20">
            <v>379</v>
          </cell>
          <cell r="E20">
            <v>330</v>
          </cell>
          <cell r="F20">
            <v>330</v>
          </cell>
          <cell r="G20">
            <v>3593</v>
          </cell>
          <cell r="H20">
            <v>379</v>
          </cell>
          <cell r="I20">
            <v>3972</v>
          </cell>
          <cell r="J20">
            <v>379</v>
          </cell>
          <cell r="K20">
            <v>93</v>
          </cell>
          <cell r="L20">
            <v>25</v>
          </cell>
          <cell r="M20">
            <v>28</v>
          </cell>
          <cell r="O20">
            <v>85</v>
          </cell>
        </row>
        <row r="21">
          <cell r="B21" t="str">
            <v>Aceite Grado 30 gasolinero</v>
          </cell>
          <cell r="C21" t="str">
            <v>Gln</v>
          </cell>
          <cell r="F21">
            <v>0</v>
          </cell>
          <cell r="G21">
            <v>3</v>
          </cell>
          <cell r="I21">
            <v>3</v>
          </cell>
          <cell r="J21">
            <v>0</v>
          </cell>
        </row>
        <row r="22">
          <cell r="B22" t="str">
            <v>Aceite Grado 40 gasolinero</v>
          </cell>
          <cell r="C22" t="str">
            <v>Gln</v>
          </cell>
          <cell r="D22">
            <v>6.5</v>
          </cell>
          <cell r="F22">
            <v>5</v>
          </cell>
          <cell r="G22">
            <v>8.5</v>
          </cell>
          <cell r="H22">
            <v>1.5</v>
          </cell>
          <cell r="I22">
            <v>10</v>
          </cell>
          <cell r="J22">
            <v>1.5</v>
          </cell>
        </row>
        <row r="23">
          <cell r="B23" t="str">
            <v>Aceite Grado 30 petrolero</v>
          </cell>
          <cell r="C23" t="str">
            <v>Gln</v>
          </cell>
          <cell r="D23">
            <v>15</v>
          </cell>
          <cell r="F23">
            <v>15</v>
          </cell>
          <cell r="I23" t="str">
            <v/>
          </cell>
          <cell r="J23">
            <v>0</v>
          </cell>
        </row>
        <row r="24">
          <cell r="B24" t="str">
            <v>Aceite Grado 40 petrolero</v>
          </cell>
          <cell r="C24" t="str">
            <v>Gln</v>
          </cell>
          <cell r="D24">
            <v>6</v>
          </cell>
          <cell r="E24">
            <v>5</v>
          </cell>
          <cell r="F24">
            <v>5</v>
          </cell>
          <cell r="G24">
            <v>15</v>
          </cell>
          <cell r="H24">
            <v>6</v>
          </cell>
          <cell r="I24">
            <v>21</v>
          </cell>
          <cell r="J24">
            <v>6</v>
          </cell>
          <cell r="M24">
            <v>2</v>
          </cell>
        </row>
        <row r="25">
          <cell r="B25" t="str">
            <v>Aceite de transmisión Grado 140 (Prest. Sin O/C)</v>
          </cell>
          <cell r="C25" t="str">
            <v>Gln</v>
          </cell>
          <cell r="F25">
            <v>0</v>
          </cell>
          <cell r="G25">
            <v>1</v>
          </cell>
          <cell r="I25">
            <v>1</v>
          </cell>
          <cell r="J25">
            <v>0</v>
          </cell>
        </row>
        <row r="26">
          <cell r="B26" t="str">
            <v>Hidrolina</v>
          </cell>
          <cell r="C26" t="str">
            <v>Gln</v>
          </cell>
          <cell r="D26">
            <v>1.5</v>
          </cell>
          <cell r="F26">
            <v>0</v>
          </cell>
          <cell r="G26">
            <v>14.5</v>
          </cell>
          <cell r="H26">
            <v>1.5</v>
          </cell>
          <cell r="I26">
            <v>16</v>
          </cell>
          <cell r="J26">
            <v>1.5</v>
          </cell>
        </row>
        <row r="28">
          <cell r="A28" t="str">
            <v>65.11.26</v>
          </cell>
          <cell r="B28" t="str">
            <v>PROVISION DE MATERIAL EXPLOSIVO</v>
          </cell>
        </row>
        <row r="29">
          <cell r="B29" t="str">
            <v>Dinamita (semexa) al 65%</v>
          </cell>
          <cell r="C29" t="str">
            <v>Und.</v>
          </cell>
          <cell r="D29">
            <v>935</v>
          </cell>
          <cell r="F29">
            <v>677</v>
          </cell>
          <cell r="G29">
            <v>1288</v>
          </cell>
          <cell r="H29">
            <v>258</v>
          </cell>
          <cell r="I29">
            <v>1546</v>
          </cell>
          <cell r="J29">
            <v>258</v>
          </cell>
          <cell r="M29">
            <v>258</v>
          </cell>
        </row>
        <row r="30">
          <cell r="B30" t="str">
            <v>Fulminante común</v>
          </cell>
          <cell r="C30" t="str">
            <v>Caja</v>
          </cell>
          <cell r="D30">
            <v>3.8</v>
          </cell>
          <cell r="E30">
            <v>1</v>
          </cell>
          <cell r="F30">
            <v>3.4899999999999998</v>
          </cell>
          <cell r="G30">
            <v>4.2</v>
          </cell>
          <cell r="H30">
            <v>1.31</v>
          </cell>
          <cell r="I30">
            <v>5.51</v>
          </cell>
          <cell r="J30">
            <v>1.31</v>
          </cell>
          <cell r="M30">
            <v>1.31</v>
          </cell>
        </row>
        <row r="31">
          <cell r="B31" t="str">
            <v>Mecha o guia de seguridad</v>
          </cell>
          <cell r="C31" t="str">
            <v>m.</v>
          </cell>
          <cell r="D31">
            <v>464</v>
          </cell>
          <cell r="F31">
            <v>388</v>
          </cell>
          <cell r="G31">
            <v>536</v>
          </cell>
          <cell r="H31">
            <v>76</v>
          </cell>
          <cell r="I31">
            <v>612</v>
          </cell>
          <cell r="J31">
            <v>76</v>
          </cell>
          <cell r="M31">
            <v>76</v>
          </cell>
        </row>
        <row r="32">
          <cell r="I32" t="str">
            <v/>
          </cell>
        </row>
        <row r="33">
          <cell r="A33" t="str">
            <v>65.11.29</v>
          </cell>
          <cell r="B33" t="str">
            <v>MATERIALES  DE  CONSTRUCCION</v>
          </cell>
          <cell r="I33" t="str">
            <v/>
          </cell>
        </row>
        <row r="34">
          <cell r="B34" t="str">
            <v>Arena</v>
          </cell>
          <cell r="C34" t="str">
            <v>m3.</v>
          </cell>
          <cell r="D34">
            <v>385.1</v>
          </cell>
          <cell r="F34">
            <v>385.1</v>
          </cell>
          <cell r="G34">
            <v>80</v>
          </cell>
          <cell r="I34">
            <v>80</v>
          </cell>
          <cell r="J34">
            <v>0</v>
          </cell>
        </row>
        <row r="35">
          <cell r="B35" t="str">
            <v>Agregado grueso</v>
          </cell>
          <cell r="C35" t="str">
            <v>m3.</v>
          </cell>
          <cell r="D35">
            <v>43</v>
          </cell>
          <cell r="E35">
            <v>48</v>
          </cell>
          <cell r="F35">
            <v>91</v>
          </cell>
          <cell r="G35">
            <v>207</v>
          </cell>
          <cell r="I35">
            <v>207</v>
          </cell>
          <cell r="J35">
            <v>0</v>
          </cell>
        </row>
        <row r="36">
          <cell r="B36" t="str">
            <v>Alambre negro # 8</v>
          </cell>
          <cell r="C36" t="str">
            <v>kg</v>
          </cell>
          <cell r="D36">
            <v>55</v>
          </cell>
          <cell r="F36">
            <v>55</v>
          </cell>
          <cell r="G36">
            <v>45</v>
          </cell>
          <cell r="I36">
            <v>45</v>
          </cell>
          <cell r="J36">
            <v>0</v>
          </cell>
        </row>
        <row r="37">
          <cell r="B37" t="str">
            <v>Alambre negro # 16</v>
          </cell>
          <cell r="C37" t="str">
            <v>kg</v>
          </cell>
          <cell r="D37">
            <v>120.5</v>
          </cell>
          <cell r="F37">
            <v>79</v>
          </cell>
          <cell r="G37">
            <v>79.5</v>
          </cell>
          <cell r="H37">
            <v>41.5</v>
          </cell>
          <cell r="I37">
            <v>121</v>
          </cell>
          <cell r="J37">
            <v>41.5</v>
          </cell>
          <cell r="L37">
            <v>18.5</v>
          </cell>
          <cell r="O37">
            <v>23</v>
          </cell>
        </row>
        <row r="38">
          <cell r="B38" t="str">
            <v>Asfalto liquido RC-250</v>
          </cell>
          <cell r="C38" t="str">
            <v>Gln.</v>
          </cell>
          <cell r="E38">
            <v>550</v>
          </cell>
          <cell r="F38">
            <v>546</v>
          </cell>
          <cell r="H38">
            <v>4</v>
          </cell>
          <cell r="I38">
            <v>4</v>
          </cell>
          <cell r="J38">
            <v>4</v>
          </cell>
          <cell r="L38">
            <v>4</v>
          </cell>
        </row>
        <row r="39">
          <cell r="B39" t="str">
            <v>Barreta octogonal de 1 1/4" x 1.5 m.</v>
          </cell>
          <cell r="C39" t="str">
            <v>Und.</v>
          </cell>
          <cell r="E39">
            <v>10</v>
          </cell>
          <cell r="F39">
            <v>7</v>
          </cell>
          <cell r="G39">
            <v>15</v>
          </cell>
          <cell r="H39">
            <v>3</v>
          </cell>
          <cell r="I39">
            <v>18</v>
          </cell>
          <cell r="J39">
            <v>3</v>
          </cell>
          <cell r="M39">
            <v>3</v>
          </cell>
        </row>
        <row r="40">
          <cell r="B40" t="str">
            <v>Barrenos de perforación de 7/8" x 3'</v>
          </cell>
          <cell r="C40" t="str">
            <v>Und.</v>
          </cell>
          <cell r="D40">
            <v>15</v>
          </cell>
          <cell r="F40">
            <v>15</v>
          </cell>
          <cell r="G40">
            <v>6</v>
          </cell>
          <cell r="I40">
            <v>6</v>
          </cell>
          <cell r="J40">
            <v>0</v>
          </cell>
        </row>
        <row r="41">
          <cell r="B41" t="str">
            <v>Barrenos de perforación de 7/8" x 5'</v>
          </cell>
          <cell r="C41" t="str">
            <v>Und.</v>
          </cell>
          <cell r="D41">
            <v>10</v>
          </cell>
          <cell r="F41">
            <v>10</v>
          </cell>
          <cell r="I41" t="str">
            <v/>
          </cell>
          <cell r="J41">
            <v>0</v>
          </cell>
        </row>
        <row r="42">
          <cell r="B42" t="str">
            <v>Buguies con llantas neumáticas</v>
          </cell>
          <cell r="C42" t="str">
            <v>Und.</v>
          </cell>
          <cell r="D42">
            <v>23</v>
          </cell>
          <cell r="E42">
            <v>50</v>
          </cell>
          <cell r="F42">
            <v>70</v>
          </cell>
          <cell r="G42">
            <v>41</v>
          </cell>
          <cell r="H42">
            <v>3</v>
          </cell>
          <cell r="I42">
            <v>44</v>
          </cell>
          <cell r="J42">
            <v>3</v>
          </cell>
          <cell r="O42">
            <v>3</v>
          </cell>
        </row>
        <row r="43">
          <cell r="B43" t="str">
            <v>Briqueteras</v>
          </cell>
          <cell r="C43" t="str">
            <v>Und.</v>
          </cell>
          <cell r="F43">
            <v>0</v>
          </cell>
          <cell r="G43">
            <v>3</v>
          </cell>
          <cell r="I43">
            <v>3</v>
          </cell>
          <cell r="J43">
            <v>0</v>
          </cell>
        </row>
        <row r="44">
          <cell r="B44" t="str">
            <v>Calamina de 11 canales por 1.80 metros</v>
          </cell>
          <cell r="C44" t="str">
            <v>Plancha</v>
          </cell>
          <cell r="D44">
            <v>90</v>
          </cell>
          <cell r="F44">
            <v>90</v>
          </cell>
          <cell r="G44">
            <v>680</v>
          </cell>
          <cell r="I44">
            <v>680</v>
          </cell>
          <cell r="J44">
            <v>0</v>
          </cell>
        </row>
        <row r="45">
          <cell r="B45" t="str">
            <v>Cemento Portland tipo 1 P</v>
          </cell>
          <cell r="C45" t="str">
            <v>Bls.</v>
          </cell>
          <cell r="D45">
            <v>324</v>
          </cell>
          <cell r="E45">
            <v>731</v>
          </cell>
          <cell r="F45">
            <v>689</v>
          </cell>
          <cell r="G45">
            <v>961</v>
          </cell>
          <cell r="H45">
            <v>366</v>
          </cell>
          <cell r="I45">
            <v>1327</v>
          </cell>
          <cell r="J45">
            <v>366</v>
          </cell>
          <cell r="L45">
            <v>220</v>
          </cell>
          <cell r="O45">
            <v>146</v>
          </cell>
        </row>
        <row r="46">
          <cell r="B46" t="str">
            <v>Cinta teflon</v>
          </cell>
          <cell r="C46" t="str">
            <v>Und.</v>
          </cell>
          <cell r="D46">
            <v>104</v>
          </cell>
          <cell r="F46">
            <v>104</v>
          </cell>
          <cell r="I46" t="str">
            <v/>
          </cell>
          <cell r="J46">
            <v>0</v>
          </cell>
        </row>
        <row r="47">
          <cell r="B47" t="str">
            <v>Clavo de 1"</v>
          </cell>
          <cell r="C47" t="str">
            <v>kg</v>
          </cell>
          <cell r="D47">
            <v>32.75</v>
          </cell>
          <cell r="E47">
            <v>36</v>
          </cell>
          <cell r="F47">
            <v>63.75</v>
          </cell>
          <cell r="G47">
            <v>7.75</v>
          </cell>
          <cell r="H47">
            <v>5</v>
          </cell>
          <cell r="I47">
            <v>12.75</v>
          </cell>
          <cell r="J47">
            <v>5</v>
          </cell>
          <cell r="O47">
            <v>5</v>
          </cell>
        </row>
        <row r="48">
          <cell r="B48" t="str">
            <v>Clavo de 2"</v>
          </cell>
          <cell r="C48" t="str">
            <v>kg</v>
          </cell>
          <cell r="D48">
            <v>107.95</v>
          </cell>
          <cell r="F48">
            <v>106.95</v>
          </cell>
          <cell r="G48">
            <v>12.05</v>
          </cell>
          <cell r="H48">
            <v>1</v>
          </cell>
          <cell r="I48">
            <v>13.05</v>
          </cell>
          <cell r="J48">
            <v>1</v>
          </cell>
          <cell r="O48">
            <v>1</v>
          </cell>
        </row>
        <row r="49">
          <cell r="B49" t="str">
            <v>Clavo de 2 1/2"</v>
          </cell>
          <cell r="C49" t="str">
            <v>kg</v>
          </cell>
          <cell r="F49">
            <v>0</v>
          </cell>
          <cell r="I49" t="str">
            <v/>
          </cell>
        </row>
        <row r="50">
          <cell r="B50" t="str">
            <v>Clavo de 3"</v>
          </cell>
          <cell r="C50" t="str">
            <v>kg</v>
          </cell>
          <cell r="D50">
            <v>97</v>
          </cell>
          <cell r="F50">
            <v>92.5</v>
          </cell>
          <cell r="G50">
            <v>53</v>
          </cell>
          <cell r="H50">
            <v>4.5</v>
          </cell>
          <cell r="I50">
            <v>57.5</v>
          </cell>
          <cell r="J50">
            <v>4.5</v>
          </cell>
          <cell r="L50">
            <v>1.5</v>
          </cell>
          <cell r="O50">
            <v>3</v>
          </cell>
        </row>
        <row r="51">
          <cell r="B51" t="str">
            <v>Clavo de 4"</v>
          </cell>
          <cell r="C51" t="str">
            <v>kg</v>
          </cell>
          <cell r="D51">
            <v>439.5</v>
          </cell>
          <cell r="F51">
            <v>438</v>
          </cell>
          <cell r="G51">
            <v>51.5</v>
          </cell>
          <cell r="H51">
            <v>1.5</v>
          </cell>
          <cell r="I51">
            <v>53</v>
          </cell>
          <cell r="J51">
            <v>1.5</v>
          </cell>
          <cell r="L51">
            <v>1.5</v>
          </cell>
        </row>
        <row r="52">
          <cell r="B52" t="str">
            <v>Codos PVC de Ø 6".</v>
          </cell>
          <cell r="C52" t="str">
            <v>Pza.</v>
          </cell>
          <cell r="D52">
            <v>56</v>
          </cell>
          <cell r="F52">
            <v>56</v>
          </cell>
          <cell r="G52">
            <v>24</v>
          </cell>
          <cell r="I52">
            <v>24</v>
          </cell>
          <cell r="J52">
            <v>0</v>
          </cell>
        </row>
        <row r="53">
          <cell r="B53" t="str">
            <v>Codos PVC de Ø 200 mm.</v>
          </cell>
          <cell r="C53" t="str">
            <v>Pza.</v>
          </cell>
          <cell r="D53">
            <v>2</v>
          </cell>
          <cell r="F53">
            <v>2</v>
          </cell>
          <cell r="G53">
            <v>2</v>
          </cell>
          <cell r="I53">
            <v>2</v>
          </cell>
          <cell r="J53">
            <v>0</v>
          </cell>
        </row>
        <row r="54">
          <cell r="B54" t="str">
            <v>Codos PVC de Ø 250 mm.</v>
          </cell>
          <cell r="C54" t="str">
            <v>Pza.</v>
          </cell>
          <cell r="F54">
            <v>0</v>
          </cell>
          <cell r="G54">
            <v>4</v>
          </cell>
          <cell r="I54">
            <v>4</v>
          </cell>
          <cell r="J54">
            <v>0</v>
          </cell>
        </row>
        <row r="55">
          <cell r="B55" t="str">
            <v>Codos PVC de Ø 315 mm.</v>
          </cell>
          <cell r="C55" t="str">
            <v>Pza.</v>
          </cell>
          <cell r="D55">
            <v>4</v>
          </cell>
          <cell r="F55">
            <v>4</v>
          </cell>
          <cell r="I55" t="str">
            <v/>
          </cell>
          <cell r="J55">
            <v>0</v>
          </cell>
        </row>
        <row r="56">
          <cell r="B56" t="str">
            <v>Combas de 12 lb.</v>
          </cell>
          <cell r="C56" t="str">
            <v>Und.</v>
          </cell>
          <cell r="D56">
            <v>6</v>
          </cell>
          <cell r="F56">
            <v>6</v>
          </cell>
          <cell r="I56" t="str">
            <v/>
          </cell>
          <cell r="J56">
            <v>0</v>
          </cell>
        </row>
        <row r="57">
          <cell r="B57" t="str">
            <v>Combas de 20 lb.</v>
          </cell>
          <cell r="C57" t="str">
            <v>Und.</v>
          </cell>
          <cell r="F57">
            <v>0</v>
          </cell>
          <cell r="G57">
            <v>6</v>
          </cell>
          <cell r="I57">
            <v>6</v>
          </cell>
          <cell r="J57">
            <v>0</v>
          </cell>
        </row>
        <row r="60">
          <cell r="E60">
            <v>1</v>
          </cell>
          <cell r="F60">
            <v>1</v>
          </cell>
          <cell r="I60" t="str">
            <v/>
          </cell>
          <cell r="J60">
            <v>0</v>
          </cell>
        </row>
        <row r="96">
          <cell r="B96" t="str">
            <v>Cinta Masking de 1"</v>
          </cell>
          <cell r="C96" t="str">
            <v>Und</v>
          </cell>
          <cell r="F96">
            <v>0</v>
          </cell>
          <cell r="G96">
            <v>4</v>
          </cell>
          <cell r="I96">
            <v>4</v>
          </cell>
          <cell r="J96">
            <v>0</v>
          </cell>
        </row>
        <row r="97">
          <cell r="B97" t="str">
            <v>Cuadernos empastados de 200 hojas</v>
          </cell>
          <cell r="C97" t="str">
            <v>Und</v>
          </cell>
          <cell r="D97">
            <v>6</v>
          </cell>
          <cell r="F97">
            <v>0</v>
          </cell>
          <cell r="G97">
            <v>20</v>
          </cell>
          <cell r="H97">
            <v>6</v>
          </cell>
          <cell r="I97">
            <v>26</v>
          </cell>
          <cell r="J97">
            <v>6</v>
          </cell>
        </row>
        <row r="98">
          <cell r="B98" t="str">
            <v>Diskets de 3.5" HD Sony</v>
          </cell>
          <cell r="C98" t="str">
            <v>Caja</v>
          </cell>
          <cell r="D98">
            <v>4.0999999999999996</v>
          </cell>
          <cell r="F98">
            <v>3.3999999999999995</v>
          </cell>
          <cell r="G98">
            <v>13</v>
          </cell>
          <cell r="H98">
            <v>0.7</v>
          </cell>
          <cell r="I98">
            <v>13.7</v>
          </cell>
          <cell r="J98">
            <v>0.7</v>
          </cell>
        </row>
        <row r="99">
          <cell r="B99" t="str">
            <v>Libretas de topografia</v>
          </cell>
          <cell r="C99" t="str">
            <v>Und</v>
          </cell>
          <cell r="D99">
            <v>12</v>
          </cell>
          <cell r="F99">
            <v>8</v>
          </cell>
          <cell r="G99">
            <v>18</v>
          </cell>
          <cell r="H99">
            <v>4</v>
          </cell>
          <cell r="I99">
            <v>22</v>
          </cell>
          <cell r="J99">
            <v>4</v>
          </cell>
          <cell r="K99">
            <v>4</v>
          </cell>
        </row>
        <row r="100">
          <cell r="B100" t="str">
            <v>Llantas para camioneta 750 x 15</v>
          </cell>
          <cell r="C100" t="str">
            <v>Und</v>
          </cell>
          <cell r="D100">
            <v>5</v>
          </cell>
          <cell r="F100">
            <v>5</v>
          </cell>
          <cell r="G100">
            <v>5</v>
          </cell>
          <cell r="I100">
            <v>5</v>
          </cell>
          <cell r="J100">
            <v>0</v>
          </cell>
        </row>
        <row r="101">
          <cell r="B101" t="str">
            <v>Llantas para retroexcavadora (Afect. Presup.)</v>
          </cell>
          <cell r="C101" t="str">
            <v>Und</v>
          </cell>
          <cell r="F101">
            <v>0</v>
          </cell>
          <cell r="G101">
            <v>1</v>
          </cell>
          <cell r="I101">
            <v>1</v>
          </cell>
          <cell r="J101">
            <v>0</v>
          </cell>
        </row>
        <row r="102">
          <cell r="B102" t="str">
            <v>Llantas Wrangler Good Year LT 275/15</v>
          </cell>
          <cell r="C102" t="str">
            <v>Und</v>
          </cell>
          <cell r="F102">
            <v>0</v>
          </cell>
          <cell r="G102">
            <v>4</v>
          </cell>
          <cell r="I102">
            <v>4</v>
          </cell>
          <cell r="J102">
            <v>0</v>
          </cell>
        </row>
        <row r="103">
          <cell r="B103" t="str">
            <v>Papel fotocopia A-4</v>
          </cell>
          <cell r="C103" t="str">
            <v>millar</v>
          </cell>
          <cell r="D103">
            <v>1</v>
          </cell>
          <cell r="F103">
            <v>0</v>
          </cell>
          <cell r="G103">
            <v>12</v>
          </cell>
          <cell r="H103">
            <v>1</v>
          </cell>
          <cell r="I103">
            <v>13</v>
          </cell>
          <cell r="J103">
            <v>1</v>
          </cell>
        </row>
        <row r="104">
          <cell r="B104" t="str">
            <v>Portaminas</v>
          </cell>
          <cell r="C104" t="str">
            <v>Und</v>
          </cell>
          <cell r="F104">
            <v>0</v>
          </cell>
          <cell r="G104">
            <v>5</v>
          </cell>
          <cell r="I104">
            <v>5</v>
          </cell>
          <cell r="J104">
            <v>0</v>
          </cell>
        </row>
        <row r="105">
          <cell r="B105" t="str">
            <v>Toner para fotocopiadora</v>
          </cell>
          <cell r="C105" t="str">
            <v>Und</v>
          </cell>
          <cell r="D105">
            <v>1</v>
          </cell>
          <cell r="F105">
            <v>1</v>
          </cell>
          <cell r="G105">
            <v>4</v>
          </cell>
          <cell r="I105">
            <v>4</v>
          </cell>
          <cell r="J105">
            <v>0</v>
          </cell>
        </row>
        <row r="106">
          <cell r="B106" t="str">
            <v>Toner para impresora</v>
          </cell>
          <cell r="C106" t="str">
            <v>Und</v>
          </cell>
          <cell r="D106">
            <v>2</v>
          </cell>
          <cell r="F106">
            <v>2</v>
          </cell>
          <cell r="G106">
            <v>3</v>
          </cell>
          <cell r="I106">
            <v>3</v>
          </cell>
          <cell r="J106">
            <v>0</v>
          </cell>
        </row>
        <row r="108">
          <cell r="A108" t="str">
            <v>65.11.51</v>
          </cell>
          <cell r="B108" t="str">
            <v>EQUIPAMIENTO Y BIENES DURADEROS</v>
          </cell>
          <cell r="I108" t="str">
            <v/>
          </cell>
          <cell r="J108">
            <v>0</v>
          </cell>
        </row>
        <row r="109">
          <cell r="B109" t="str">
            <v>Computadora pentium IV</v>
          </cell>
          <cell r="C109" t="str">
            <v>Equipo</v>
          </cell>
          <cell r="D109">
            <v>0.85</v>
          </cell>
          <cell r="F109">
            <v>0.85</v>
          </cell>
          <cell r="G109">
            <v>0.15</v>
          </cell>
          <cell r="I109">
            <v>0.15</v>
          </cell>
          <cell r="J109">
            <v>0</v>
          </cell>
        </row>
        <row r="110">
          <cell r="B110" t="str">
            <v>Compactadora</v>
          </cell>
          <cell r="C110" t="str">
            <v>Equipo</v>
          </cell>
          <cell r="D110">
            <v>0.93</v>
          </cell>
          <cell r="F110">
            <v>0.93</v>
          </cell>
          <cell r="G110">
            <v>7.0000000000000007E-2</v>
          </cell>
          <cell r="I110">
            <v>7.0000000000000007E-2</v>
          </cell>
          <cell r="J110">
            <v>0</v>
          </cell>
        </row>
        <row r="111">
          <cell r="B111" t="str">
            <v>Compresora Portatil XAS ATLAS COPCO</v>
          </cell>
          <cell r="C111" t="str">
            <v>Equipo</v>
          </cell>
          <cell r="F111">
            <v>0</v>
          </cell>
          <cell r="G111">
            <v>1</v>
          </cell>
          <cell r="I111">
            <v>1</v>
          </cell>
          <cell r="J111">
            <v>0</v>
          </cell>
        </row>
        <row r="112">
          <cell r="B112" t="str">
            <v>Grupo electrógeno COLEMAN 18 HP</v>
          </cell>
          <cell r="C112" t="str">
            <v>Equipo</v>
          </cell>
          <cell r="D112">
            <v>0.85</v>
          </cell>
          <cell r="F112">
            <v>0.85</v>
          </cell>
          <cell r="G112">
            <v>0.15</v>
          </cell>
          <cell r="I112">
            <v>0.15</v>
          </cell>
          <cell r="J112">
            <v>0</v>
          </cell>
        </row>
        <row r="113">
          <cell r="B113" t="str">
            <v>Impresora Epson EPL  5800</v>
          </cell>
          <cell r="C113" t="str">
            <v>Equipo</v>
          </cell>
          <cell r="D113">
            <v>0.85</v>
          </cell>
          <cell r="F113">
            <v>0.85</v>
          </cell>
          <cell r="G113">
            <v>0.15</v>
          </cell>
          <cell r="I113">
            <v>0.15</v>
          </cell>
          <cell r="J113">
            <v>0</v>
          </cell>
        </row>
        <row r="114">
          <cell r="B114" t="str">
            <v>Mezcladora de concreto</v>
          </cell>
          <cell r="C114" t="str">
            <v>Equipo</v>
          </cell>
          <cell r="D114">
            <v>0.96</v>
          </cell>
          <cell r="F114">
            <v>0.96</v>
          </cell>
          <cell r="G114">
            <v>1.04</v>
          </cell>
          <cell r="I114">
            <v>1.04</v>
          </cell>
          <cell r="J114">
            <v>0</v>
          </cell>
        </row>
        <row r="115">
          <cell r="B115" t="str">
            <v>Miras plegables de 4 m. (con ojo de buey)</v>
          </cell>
          <cell r="C115" t="str">
            <v>Equipo</v>
          </cell>
          <cell r="D115">
            <v>0.92</v>
          </cell>
          <cell r="F115">
            <v>0.92</v>
          </cell>
          <cell r="G115">
            <v>1.08</v>
          </cell>
          <cell r="I115">
            <v>1.08</v>
          </cell>
          <cell r="J115">
            <v>0</v>
          </cell>
        </row>
        <row r="116">
          <cell r="B116" t="str">
            <v>Motoperforadora</v>
          </cell>
          <cell r="C116" t="str">
            <v>Equipo</v>
          </cell>
          <cell r="D116">
            <v>0.93</v>
          </cell>
          <cell r="F116">
            <v>0.93</v>
          </cell>
          <cell r="G116">
            <v>7.0000000000000007E-2</v>
          </cell>
          <cell r="I116">
            <v>7.0000000000000007E-2</v>
          </cell>
          <cell r="J116">
            <v>0</v>
          </cell>
        </row>
        <row r="117">
          <cell r="B117" t="str">
            <v xml:space="preserve">Motobomba Ø 2" </v>
          </cell>
          <cell r="C117" t="str">
            <v>Equipo</v>
          </cell>
          <cell r="D117">
            <v>0.94</v>
          </cell>
          <cell r="F117">
            <v>0.94</v>
          </cell>
          <cell r="G117">
            <v>0.06</v>
          </cell>
          <cell r="I117">
            <v>0.06</v>
          </cell>
          <cell r="J117">
            <v>0</v>
          </cell>
        </row>
        <row r="118">
          <cell r="B118" t="str">
            <v>Motosierra de 24"</v>
          </cell>
          <cell r="C118" t="str">
            <v>Equipo</v>
          </cell>
          <cell r="D118">
            <v>0.96</v>
          </cell>
          <cell r="F118">
            <v>0.96</v>
          </cell>
          <cell r="G118">
            <v>0.04</v>
          </cell>
          <cell r="I118">
            <v>0.04</v>
          </cell>
          <cell r="J118">
            <v>0</v>
          </cell>
        </row>
        <row r="119">
          <cell r="B119" t="str">
            <v>Trípode metálico (Nestle Germany)</v>
          </cell>
          <cell r="C119" t="str">
            <v>Equipo</v>
          </cell>
          <cell r="D119">
            <v>0.97</v>
          </cell>
          <cell r="F119">
            <v>0.97</v>
          </cell>
          <cell r="G119">
            <v>1.03</v>
          </cell>
          <cell r="I119">
            <v>1.03</v>
          </cell>
          <cell r="J119">
            <v>0</v>
          </cell>
        </row>
        <row r="120">
          <cell r="B120" t="str">
            <v>Vibradora de Concreto KOMATSU - KOLHER</v>
          </cell>
          <cell r="C120" t="str">
            <v>Equipo</v>
          </cell>
          <cell r="D120">
            <v>1.93</v>
          </cell>
          <cell r="F120">
            <v>1.93</v>
          </cell>
          <cell r="G120">
            <v>7.0000000000000007E-2</v>
          </cell>
          <cell r="I120">
            <v>7.0000000000000007E-2</v>
          </cell>
          <cell r="J120">
            <v>0</v>
          </cell>
        </row>
      </sheetData>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10">
          <cell r="Q10" t="str">
            <v>TOTAL</v>
          </cell>
        </row>
        <row r="12">
          <cell r="Q12">
            <v>1582.0823999999998</v>
          </cell>
        </row>
        <row r="13">
          <cell r="Q13">
            <v>900.86980000000005</v>
          </cell>
        </row>
        <row r="14">
          <cell r="Q14">
            <v>1142.1439599999999</v>
          </cell>
        </row>
        <row r="15">
          <cell r="Q15">
            <v>1256.9821899999997</v>
          </cell>
        </row>
        <row r="16">
          <cell r="Q16">
            <v>1423.5044</v>
          </cell>
        </row>
        <row r="17">
          <cell r="Q17">
            <v>1195.2971099999997</v>
          </cell>
        </row>
        <row r="18">
          <cell r="Q18">
            <v>1256.95381</v>
          </cell>
        </row>
        <row r="19">
          <cell r="Q19">
            <v>1356.6623099999999</v>
          </cell>
        </row>
        <row r="20">
          <cell r="Q20">
            <v>1179.73748</v>
          </cell>
        </row>
        <row r="21">
          <cell r="Q21">
            <v>1289.8700700000002</v>
          </cell>
        </row>
        <row r="22">
          <cell r="Q22">
            <v>1445.7864099999999</v>
          </cell>
        </row>
        <row r="23">
          <cell r="Q23">
            <v>1453.5941399999997</v>
          </cell>
        </row>
        <row r="24">
          <cell r="Q24">
            <v>1231.17994</v>
          </cell>
        </row>
        <row r="25">
          <cell r="Q25">
            <v>1264.1565000000001</v>
          </cell>
        </row>
        <row r="26">
          <cell r="Q26">
            <v>1171.9454300000002</v>
          </cell>
        </row>
        <row r="27">
          <cell r="Q27">
            <v>1069.4719300000002</v>
          </cell>
        </row>
        <row r="28">
          <cell r="Q28">
            <v>1003.6621900000002</v>
          </cell>
        </row>
        <row r="29">
          <cell r="Q29">
            <v>909.94346999999993</v>
          </cell>
        </row>
        <row r="30">
          <cell r="Q30">
            <v>1394.8852899999997</v>
          </cell>
        </row>
        <row r="31">
          <cell r="Q31">
            <v>1222.8301000000001</v>
          </cell>
        </row>
        <row r="32">
          <cell r="Q32">
            <v>1275.1111799999999</v>
          </cell>
        </row>
        <row r="33">
          <cell r="Q33">
            <v>1243.09176</v>
          </cell>
        </row>
        <row r="34">
          <cell r="Q34">
            <v>1335.6499800000001</v>
          </cell>
        </row>
        <row r="35">
          <cell r="Q35">
            <v>1130.3016400000001</v>
          </cell>
        </row>
        <row r="36">
          <cell r="Q36">
            <v>879.86546999999996</v>
          </cell>
        </row>
        <row r="37">
          <cell r="Q37">
            <v>1226.8948100000002</v>
          </cell>
        </row>
        <row r="38">
          <cell r="Q38">
            <v>1148.9035800000001</v>
          </cell>
        </row>
        <row r="39">
          <cell r="Q39">
            <v>924.12695999999983</v>
          </cell>
        </row>
        <row r="40">
          <cell r="Q40">
            <v>766.17585000000008</v>
          </cell>
        </row>
      </sheetData>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B1:J170"/>
  <sheetViews>
    <sheetView view="pageBreakPreview" zoomScale="85" zoomScaleNormal="70" zoomScaleSheetLayoutView="85" workbookViewId="0">
      <selection activeCell="C44" sqref="C44"/>
    </sheetView>
  </sheetViews>
  <sheetFormatPr baseColWidth="10" defaultRowHeight="14.4" x14ac:dyDescent="0.3"/>
  <cols>
    <col min="1" max="1" width="2.109375" customWidth="1"/>
    <col min="2" max="2" width="13.109375" style="1" customWidth="1"/>
    <col min="3" max="3" width="48.6640625" style="1" customWidth="1"/>
    <col min="4" max="6" width="11.44140625" style="1"/>
    <col min="7" max="7" width="12.44140625" style="1" customWidth="1"/>
    <col min="8" max="8" width="11.44140625" style="1"/>
    <col min="9" max="9" width="10.33203125" style="1" customWidth="1"/>
    <col min="10" max="10" width="8.88671875" style="1" customWidth="1"/>
  </cols>
  <sheetData>
    <row r="1" spans="2:10" x14ac:dyDescent="0.3">
      <c r="C1" s="158" t="s">
        <v>153</v>
      </c>
      <c r="D1" s="158"/>
      <c r="E1" s="158"/>
      <c r="F1" s="158"/>
      <c r="G1" s="158"/>
      <c r="H1" s="158"/>
    </row>
    <row r="2" spans="2:10" x14ac:dyDescent="0.3">
      <c r="C2" s="158" t="s">
        <v>154</v>
      </c>
      <c r="D2" s="158"/>
      <c r="E2" s="158"/>
      <c r="F2" s="158"/>
      <c r="G2" s="158"/>
      <c r="H2" s="158"/>
    </row>
    <row r="3" spans="2:10" x14ac:dyDescent="0.3">
      <c r="C3" s="158" t="s">
        <v>155</v>
      </c>
      <c r="D3" s="158"/>
      <c r="E3" s="158"/>
      <c r="F3" s="158"/>
      <c r="G3" s="158"/>
      <c r="H3" s="158"/>
    </row>
    <row r="4" spans="2:10" x14ac:dyDescent="0.3">
      <c r="C4" s="159" t="s">
        <v>156</v>
      </c>
      <c r="D4" s="159"/>
      <c r="E4" s="159"/>
      <c r="F4" s="159"/>
      <c r="G4" s="159"/>
      <c r="H4" s="159"/>
    </row>
    <row r="5" spans="2:10" x14ac:dyDescent="0.3">
      <c r="C5" s="118"/>
      <c r="D5" s="118"/>
      <c r="E5" s="118"/>
      <c r="F5" s="118"/>
      <c r="G5" s="118"/>
      <c r="H5" s="118"/>
    </row>
    <row r="6" spans="2:10" ht="15.6" x14ac:dyDescent="0.3">
      <c r="B6" s="160" t="s">
        <v>141</v>
      </c>
      <c r="C6" s="161"/>
      <c r="D6" s="161"/>
      <c r="E6" s="161"/>
      <c r="F6" s="161"/>
      <c r="G6" s="161"/>
      <c r="H6" s="161"/>
      <c r="I6" s="161"/>
      <c r="J6" s="162"/>
    </row>
    <row r="8" spans="2:10" ht="15.6" x14ac:dyDescent="0.3">
      <c r="B8" s="157" t="s">
        <v>538</v>
      </c>
      <c r="C8" s="157"/>
      <c r="D8" s="157"/>
      <c r="E8" s="157"/>
      <c r="F8" s="157"/>
      <c r="G8" s="157"/>
      <c r="H8" s="157"/>
      <c r="I8" s="157"/>
      <c r="J8" s="157"/>
    </row>
    <row r="9" spans="2:10" ht="15" thickBot="1" x14ac:dyDescent="0.35">
      <c r="B9" s="119"/>
      <c r="C9" s="119"/>
      <c r="D9" s="119"/>
      <c r="E9" s="119"/>
      <c r="F9" s="119"/>
      <c r="G9" s="119"/>
      <c r="H9" s="119"/>
      <c r="I9" s="119"/>
      <c r="J9" s="119"/>
    </row>
    <row r="10" spans="2:10" ht="31.5" customHeight="1" x14ac:dyDescent="0.3">
      <c r="B10" s="153" t="s">
        <v>140</v>
      </c>
      <c r="C10" s="154"/>
      <c r="D10" s="154"/>
      <c r="E10" s="154"/>
      <c r="F10" s="154"/>
      <c r="G10" s="154"/>
      <c r="H10" s="154"/>
      <c r="I10" s="154"/>
      <c r="J10" s="155"/>
    </row>
    <row r="11" spans="2:10" x14ac:dyDescent="0.3">
      <c r="B11" s="4" t="s">
        <v>148</v>
      </c>
      <c r="C11" s="5" t="s">
        <v>149</v>
      </c>
      <c r="D11" s="5"/>
      <c r="E11" s="6"/>
      <c r="F11" s="7"/>
      <c r="G11" s="8" t="s">
        <v>22</v>
      </c>
      <c r="H11" s="156">
        <v>42887</v>
      </c>
      <c r="I11" s="156"/>
      <c r="J11" s="9"/>
    </row>
    <row r="12" spans="2:10" x14ac:dyDescent="0.3">
      <c r="B12" s="4" t="s">
        <v>146</v>
      </c>
      <c r="C12" s="5" t="s">
        <v>142</v>
      </c>
      <c r="D12" s="10"/>
      <c r="E12" s="10"/>
      <c r="F12" s="5"/>
      <c r="G12" s="11" t="s">
        <v>145</v>
      </c>
      <c r="H12" s="6" t="s">
        <v>142</v>
      </c>
      <c r="I12" s="12"/>
      <c r="J12" s="13"/>
    </row>
    <row r="13" spans="2:10" x14ac:dyDescent="0.3">
      <c r="B13" s="4" t="s">
        <v>147</v>
      </c>
      <c r="C13" s="5" t="s">
        <v>142</v>
      </c>
      <c r="D13" s="10"/>
      <c r="E13" s="10"/>
      <c r="F13" s="5"/>
      <c r="G13" s="11" t="s">
        <v>143</v>
      </c>
      <c r="H13" s="6" t="s">
        <v>144</v>
      </c>
      <c r="I13" s="12"/>
      <c r="J13" s="13"/>
    </row>
    <row r="14" spans="2:10" ht="15" thickBot="1" x14ac:dyDescent="0.35">
      <c r="B14" s="14" t="s">
        <v>159</v>
      </c>
      <c r="C14" s="15" t="s">
        <v>160</v>
      </c>
      <c r="D14" s="16"/>
      <c r="E14" s="16"/>
      <c r="F14" s="15"/>
      <c r="G14" s="17" t="s">
        <v>157</v>
      </c>
      <c r="H14" s="18" t="s">
        <v>158</v>
      </c>
      <c r="I14" s="19"/>
      <c r="J14" s="20"/>
    </row>
    <row r="15" spans="2:10" x14ac:dyDescent="0.3">
      <c r="B15" s="21"/>
      <c r="C15" s="5"/>
      <c r="D15" s="10"/>
      <c r="E15" s="10"/>
      <c r="F15" s="5"/>
      <c r="G15" s="11"/>
      <c r="H15" s="6"/>
      <c r="I15" s="12"/>
      <c r="J15" s="22"/>
    </row>
    <row r="16" spans="2:10" x14ac:dyDescent="0.3">
      <c r="B16" s="107" t="s">
        <v>7</v>
      </c>
      <c r="C16" s="87" t="s">
        <v>0</v>
      </c>
      <c r="D16" s="88"/>
      <c r="E16" s="88"/>
      <c r="F16" s="88"/>
      <c r="G16" s="88"/>
      <c r="H16" s="89"/>
      <c r="I16" s="90" t="s">
        <v>8</v>
      </c>
      <c r="J16" s="90" t="s">
        <v>9</v>
      </c>
    </row>
    <row r="17" spans="2:10" x14ac:dyDescent="0.3">
      <c r="B17" s="111" t="str">
        <f>+'MET-AGUA'!B17</f>
        <v>04</v>
      </c>
      <c r="C17" s="104" t="str">
        <f>+'MET-AGUA'!C17</f>
        <v>INSTALACIONES SANITARIAS</v>
      </c>
      <c r="D17" s="27"/>
      <c r="E17" s="27"/>
      <c r="F17" s="27"/>
      <c r="G17" s="27"/>
      <c r="H17" s="28"/>
      <c r="I17" s="29">
        <f>+'MET-AGUA'!I17</f>
        <v>0</v>
      </c>
      <c r="J17" s="30">
        <f>+'MET-AGUA'!J17</f>
        <v>0</v>
      </c>
    </row>
    <row r="18" spans="2:10" x14ac:dyDescent="0.3">
      <c r="B18" s="112" t="s">
        <v>245</v>
      </c>
      <c r="C18" s="105" t="s">
        <v>243</v>
      </c>
      <c r="D18" s="27"/>
      <c r="E18" s="27"/>
      <c r="F18" s="27"/>
      <c r="G18" s="27"/>
      <c r="H18" s="28"/>
      <c r="I18" s="29"/>
      <c r="J18" s="30"/>
    </row>
    <row r="19" spans="2:10" x14ac:dyDescent="0.3">
      <c r="B19" s="113" t="s">
        <v>246</v>
      </c>
      <c r="C19" s="106" t="s">
        <v>285</v>
      </c>
      <c r="D19" s="27"/>
      <c r="E19" s="27"/>
      <c r="F19" s="27"/>
      <c r="G19" s="27"/>
      <c r="H19" s="28"/>
      <c r="I19" s="29"/>
      <c r="J19" s="30"/>
    </row>
    <row r="20" spans="2:10" x14ac:dyDescent="0.3">
      <c r="B20" s="32" t="s">
        <v>247</v>
      </c>
      <c r="C20" s="109" t="s">
        <v>348</v>
      </c>
      <c r="D20" s="27"/>
      <c r="E20" s="27"/>
      <c r="F20" s="27"/>
      <c r="G20" s="27"/>
      <c r="H20" s="28"/>
      <c r="I20" s="28">
        <v>2</v>
      </c>
      <c r="J20" s="30" t="s">
        <v>35</v>
      </c>
    </row>
    <row r="21" spans="2:10" x14ac:dyDescent="0.3">
      <c r="B21" s="32" t="s">
        <v>251</v>
      </c>
      <c r="C21" s="109" t="s">
        <v>260</v>
      </c>
      <c r="D21" s="27"/>
      <c r="E21" s="27"/>
      <c r="F21" s="27"/>
      <c r="G21" s="27"/>
      <c r="H21" s="28"/>
      <c r="I21" s="28">
        <v>0</v>
      </c>
      <c r="J21" s="30" t="s">
        <v>35</v>
      </c>
    </row>
    <row r="22" spans="2:10" x14ac:dyDescent="0.3">
      <c r="B22" s="32" t="s">
        <v>252</v>
      </c>
      <c r="C22" s="109" t="s">
        <v>537</v>
      </c>
      <c r="D22" s="27"/>
      <c r="E22" s="27"/>
      <c r="F22" s="27"/>
      <c r="G22" s="27"/>
      <c r="H22" s="28"/>
      <c r="I22" s="28">
        <v>1</v>
      </c>
      <c r="J22" s="30" t="s">
        <v>35</v>
      </c>
    </row>
    <row r="23" spans="2:10" x14ac:dyDescent="0.3">
      <c r="B23" s="32" t="s">
        <v>253</v>
      </c>
      <c r="C23" s="109" t="s">
        <v>536</v>
      </c>
      <c r="D23" s="27"/>
      <c r="E23" s="27"/>
      <c r="F23" s="27"/>
      <c r="G23" s="27"/>
      <c r="H23" s="28"/>
      <c r="I23" s="28">
        <v>10</v>
      </c>
      <c r="J23" s="30" t="s">
        <v>35</v>
      </c>
    </row>
    <row r="24" spans="2:10" x14ac:dyDescent="0.3">
      <c r="B24" s="32" t="s">
        <v>257</v>
      </c>
      <c r="C24" s="109" t="s">
        <v>363</v>
      </c>
      <c r="D24" s="27"/>
      <c r="E24" s="27"/>
      <c r="F24" s="27"/>
      <c r="G24" s="27"/>
      <c r="H24" s="28"/>
      <c r="I24" s="28">
        <v>1</v>
      </c>
      <c r="J24" s="30" t="s">
        <v>35</v>
      </c>
    </row>
    <row r="25" spans="2:10" x14ac:dyDescent="0.3">
      <c r="B25" s="32" t="s">
        <v>258</v>
      </c>
      <c r="C25" s="109" t="s">
        <v>281</v>
      </c>
      <c r="D25" s="27"/>
      <c r="E25" s="27"/>
      <c r="F25" s="27"/>
      <c r="G25" s="27"/>
      <c r="H25" s="28"/>
      <c r="I25" s="28">
        <v>1</v>
      </c>
      <c r="J25" s="30" t="s">
        <v>35</v>
      </c>
    </row>
    <row r="26" spans="2:10" x14ac:dyDescent="0.3">
      <c r="B26" s="32" t="s">
        <v>259</v>
      </c>
      <c r="C26" s="109" t="s">
        <v>254</v>
      </c>
      <c r="D26" s="27"/>
      <c r="E26" s="27"/>
      <c r="F26" s="27"/>
      <c r="G26" s="27"/>
      <c r="H26" s="28"/>
      <c r="I26" s="28">
        <v>2</v>
      </c>
      <c r="J26" s="30" t="s">
        <v>35</v>
      </c>
    </row>
    <row r="27" spans="2:10" x14ac:dyDescent="0.3">
      <c r="B27" s="113" t="s">
        <v>287</v>
      </c>
      <c r="C27" s="106" t="s">
        <v>286</v>
      </c>
      <c r="D27" s="27"/>
      <c r="E27" s="27"/>
      <c r="F27" s="27"/>
      <c r="G27" s="27"/>
      <c r="H27" s="28"/>
      <c r="I27" s="28"/>
      <c r="J27" s="30"/>
    </row>
    <row r="28" spans="2:10" x14ac:dyDescent="0.3">
      <c r="B28" s="32" t="s">
        <v>261</v>
      </c>
      <c r="C28" s="109" t="s">
        <v>255</v>
      </c>
      <c r="D28" s="27"/>
      <c r="E28" s="27"/>
      <c r="F28" s="27"/>
      <c r="G28" s="27"/>
      <c r="H28" s="28"/>
      <c r="I28" s="28">
        <v>11</v>
      </c>
      <c r="J28" s="30" t="s">
        <v>35</v>
      </c>
    </row>
    <row r="29" spans="2:10" x14ac:dyDescent="0.3">
      <c r="B29" s="32" t="s">
        <v>263</v>
      </c>
      <c r="C29" s="109" t="s">
        <v>256</v>
      </c>
      <c r="D29" s="27"/>
      <c r="E29" s="27"/>
      <c r="F29" s="27"/>
      <c r="G29" s="27"/>
      <c r="H29" s="28"/>
      <c r="I29" s="28">
        <v>3</v>
      </c>
      <c r="J29" s="30" t="s">
        <v>35</v>
      </c>
    </row>
    <row r="30" spans="2:10" x14ac:dyDescent="0.3">
      <c r="B30" s="32" t="s">
        <v>265</v>
      </c>
      <c r="C30" s="109" t="s">
        <v>282</v>
      </c>
      <c r="D30" s="27"/>
      <c r="E30" s="27"/>
      <c r="F30" s="27"/>
      <c r="G30" s="27"/>
      <c r="H30" s="28"/>
      <c r="I30" s="28">
        <v>1</v>
      </c>
      <c r="J30" s="30" t="s">
        <v>35</v>
      </c>
    </row>
    <row r="31" spans="2:10" x14ac:dyDescent="0.3">
      <c r="B31" s="32" t="s">
        <v>266</v>
      </c>
      <c r="C31" s="109" t="s">
        <v>364</v>
      </c>
      <c r="D31" s="27"/>
      <c r="E31" s="27"/>
      <c r="F31" s="27"/>
      <c r="G31" s="27"/>
      <c r="H31" s="28"/>
      <c r="I31" s="28">
        <v>2</v>
      </c>
      <c r="J31" s="30" t="s">
        <v>35</v>
      </c>
    </row>
    <row r="32" spans="2:10" x14ac:dyDescent="0.3">
      <c r="B32" s="32" t="s">
        <v>267</v>
      </c>
      <c r="C32" s="109" t="s">
        <v>366</v>
      </c>
      <c r="D32" s="27"/>
      <c r="E32" s="27"/>
      <c r="F32" s="27"/>
      <c r="G32" s="27"/>
      <c r="H32" s="28"/>
      <c r="I32" s="28">
        <v>3</v>
      </c>
      <c r="J32" s="30" t="s">
        <v>35</v>
      </c>
    </row>
    <row r="33" spans="2:10" x14ac:dyDescent="0.3">
      <c r="B33" s="32" t="s">
        <v>269</v>
      </c>
      <c r="C33" s="109" t="s">
        <v>367</v>
      </c>
      <c r="D33" s="27"/>
      <c r="E33" s="27"/>
      <c r="F33" s="27"/>
      <c r="G33" s="27"/>
      <c r="H33" s="28"/>
      <c r="I33" s="28">
        <v>1</v>
      </c>
      <c r="J33" s="30" t="s">
        <v>35</v>
      </c>
    </row>
    <row r="34" spans="2:10" x14ac:dyDescent="0.3">
      <c r="B34" s="32" t="s">
        <v>271</v>
      </c>
      <c r="C34" s="109" t="s">
        <v>368</v>
      </c>
      <c r="D34" s="27"/>
      <c r="E34" s="27"/>
      <c r="F34" s="27"/>
      <c r="G34" s="27"/>
      <c r="H34" s="28"/>
      <c r="I34" s="28">
        <v>0</v>
      </c>
      <c r="J34" s="30" t="s">
        <v>35</v>
      </c>
    </row>
    <row r="35" spans="2:10" x14ac:dyDescent="0.3">
      <c r="B35" s="32" t="s">
        <v>273</v>
      </c>
      <c r="C35" s="109" t="s">
        <v>262</v>
      </c>
      <c r="D35" s="27"/>
      <c r="E35" s="27"/>
      <c r="F35" s="27"/>
      <c r="G35" s="27"/>
      <c r="H35" s="28"/>
      <c r="I35" s="28">
        <v>2</v>
      </c>
      <c r="J35" s="30" t="s">
        <v>35</v>
      </c>
    </row>
    <row r="36" spans="2:10" x14ac:dyDescent="0.3">
      <c r="B36" s="32" t="s">
        <v>277</v>
      </c>
      <c r="C36" s="109" t="s">
        <v>264</v>
      </c>
      <c r="D36" s="27"/>
      <c r="E36" s="27"/>
      <c r="F36" s="27"/>
      <c r="G36" s="27"/>
      <c r="H36" s="28"/>
      <c r="I36" s="28">
        <v>2</v>
      </c>
      <c r="J36" s="30" t="s">
        <v>35</v>
      </c>
    </row>
    <row r="37" spans="2:10" x14ac:dyDescent="0.3">
      <c r="B37" s="32" t="s">
        <v>275</v>
      </c>
      <c r="C37" s="109" t="s">
        <v>373</v>
      </c>
      <c r="D37" s="27"/>
      <c r="E37" s="27"/>
      <c r="F37" s="27"/>
      <c r="G37" s="27"/>
      <c r="H37" s="28"/>
      <c r="I37" s="28">
        <v>4</v>
      </c>
      <c r="J37" s="30" t="s">
        <v>35</v>
      </c>
    </row>
    <row r="38" spans="2:10" x14ac:dyDescent="0.3">
      <c r="B38" s="32" t="s">
        <v>279</v>
      </c>
      <c r="C38" s="109" t="s">
        <v>372</v>
      </c>
      <c r="D38" s="27"/>
      <c r="E38" s="27"/>
      <c r="F38" s="27"/>
      <c r="G38" s="27"/>
      <c r="H38" s="28"/>
      <c r="I38" s="28">
        <v>1</v>
      </c>
      <c r="J38" s="30" t="s">
        <v>35</v>
      </c>
    </row>
    <row r="39" spans="2:10" x14ac:dyDescent="0.3">
      <c r="B39" s="32" t="s">
        <v>283</v>
      </c>
      <c r="C39" s="109" t="s">
        <v>268</v>
      </c>
      <c r="D39" s="27"/>
      <c r="E39" s="27"/>
      <c r="F39" s="27"/>
      <c r="G39" s="27"/>
      <c r="H39" s="28"/>
      <c r="I39" s="28">
        <v>1</v>
      </c>
      <c r="J39" s="30" t="s">
        <v>35</v>
      </c>
    </row>
    <row r="40" spans="2:10" x14ac:dyDescent="0.3">
      <c r="B40" s="32" t="s">
        <v>376</v>
      </c>
      <c r="C40" s="109" t="s">
        <v>270</v>
      </c>
      <c r="D40" s="27"/>
      <c r="E40" s="27"/>
      <c r="F40" s="27"/>
      <c r="G40" s="27"/>
      <c r="H40" s="28"/>
      <c r="I40" s="28">
        <v>3</v>
      </c>
      <c r="J40" s="30" t="s">
        <v>35</v>
      </c>
    </row>
    <row r="41" spans="2:10" x14ac:dyDescent="0.3">
      <c r="B41" s="32" t="s">
        <v>377</v>
      </c>
      <c r="C41" s="109" t="s">
        <v>272</v>
      </c>
      <c r="D41" s="27"/>
      <c r="E41" s="27"/>
      <c r="F41" s="27"/>
      <c r="G41" s="27"/>
      <c r="H41" s="28"/>
      <c r="I41" s="28">
        <v>3</v>
      </c>
      <c r="J41" s="30" t="s">
        <v>35</v>
      </c>
    </row>
    <row r="42" spans="2:10" x14ac:dyDescent="0.3">
      <c r="B42" s="32" t="s">
        <v>378</v>
      </c>
      <c r="C42" s="109" t="s">
        <v>274</v>
      </c>
      <c r="D42" s="27"/>
      <c r="E42" s="27"/>
      <c r="F42" s="27"/>
      <c r="G42" s="27"/>
      <c r="H42" s="28"/>
      <c r="I42" s="28">
        <v>2</v>
      </c>
      <c r="J42" s="30" t="s">
        <v>35</v>
      </c>
    </row>
    <row r="43" spans="2:10" x14ac:dyDescent="0.3">
      <c r="B43" s="32" t="s">
        <v>379</v>
      </c>
      <c r="C43" s="109" t="s">
        <v>278</v>
      </c>
      <c r="D43" s="27"/>
      <c r="E43" s="27"/>
      <c r="F43" s="27"/>
      <c r="G43" s="27"/>
      <c r="H43" s="28"/>
      <c r="I43" s="28">
        <v>10</v>
      </c>
      <c r="J43" s="30" t="s">
        <v>35</v>
      </c>
    </row>
    <row r="44" spans="2:10" x14ac:dyDescent="0.3">
      <c r="B44" s="32" t="s">
        <v>380</v>
      </c>
      <c r="C44" s="109" t="s">
        <v>276</v>
      </c>
      <c r="D44" s="27"/>
      <c r="E44" s="27"/>
      <c r="F44" s="27"/>
      <c r="G44" s="27"/>
      <c r="H44" s="28"/>
      <c r="I44" s="28">
        <v>3</v>
      </c>
      <c r="J44" s="30" t="s">
        <v>35</v>
      </c>
    </row>
    <row r="45" spans="2:10" x14ac:dyDescent="0.3">
      <c r="B45" s="32" t="s">
        <v>381</v>
      </c>
      <c r="C45" s="109" t="s">
        <v>280</v>
      </c>
      <c r="D45" s="27"/>
      <c r="E45" s="27"/>
      <c r="F45" s="27"/>
      <c r="G45" s="27"/>
      <c r="H45" s="28"/>
      <c r="I45" s="28">
        <v>1</v>
      </c>
      <c r="J45" s="30" t="s">
        <v>35</v>
      </c>
    </row>
    <row r="46" spans="2:10" x14ac:dyDescent="0.3">
      <c r="B46" s="113" t="s">
        <v>290</v>
      </c>
      <c r="C46" s="106" t="s">
        <v>289</v>
      </c>
      <c r="D46" s="27"/>
      <c r="E46" s="27"/>
      <c r="F46" s="27"/>
      <c r="G46" s="27"/>
      <c r="H46" s="28"/>
      <c r="I46" s="28"/>
      <c r="J46" s="30"/>
    </row>
    <row r="47" spans="2:10" x14ac:dyDescent="0.3">
      <c r="B47" s="29" t="s">
        <v>288</v>
      </c>
      <c r="C47" s="32" t="s">
        <v>291</v>
      </c>
      <c r="D47" s="27"/>
      <c r="E47" s="27"/>
      <c r="F47" s="27"/>
      <c r="G47" s="27"/>
      <c r="H47" s="28"/>
      <c r="I47" s="29">
        <v>17</v>
      </c>
      <c r="J47" s="30" t="s">
        <v>35</v>
      </c>
    </row>
    <row r="48" spans="2:10" x14ac:dyDescent="0.3">
      <c r="B48" s="113" t="s">
        <v>292</v>
      </c>
      <c r="C48" s="106" t="s">
        <v>293</v>
      </c>
      <c r="D48" s="27"/>
      <c r="E48" s="27"/>
      <c r="F48" s="27"/>
      <c r="G48" s="27"/>
      <c r="H48" s="28"/>
      <c r="I48" s="29"/>
      <c r="J48" s="30"/>
    </row>
    <row r="49" spans="2:10" x14ac:dyDescent="0.3">
      <c r="B49" s="29" t="s">
        <v>490</v>
      </c>
      <c r="C49" s="32" t="s">
        <v>294</v>
      </c>
      <c r="D49" s="27"/>
      <c r="E49" s="27"/>
      <c r="F49" s="27"/>
      <c r="G49" s="27"/>
      <c r="H49" s="28"/>
      <c r="I49" s="29">
        <v>59</v>
      </c>
      <c r="J49" s="30" t="s">
        <v>35</v>
      </c>
    </row>
    <row r="50" spans="2:10" x14ac:dyDescent="0.3">
      <c r="B50" s="113" t="s">
        <v>490</v>
      </c>
      <c r="C50" s="106" t="s">
        <v>294</v>
      </c>
      <c r="D50" s="33"/>
      <c r="E50" s="33"/>
      <c r="F50" s="33"/>
      <c r="G50" s="33"/>
      <c r="H50" s="34"/>
      <c r="I50" s="31"/>
      <c r="J50" s="35"/>
    </row>
    <row r="51" spans="2:10" x14ac:dyDescent="0.3">
      <c r="B51" s="112" t="s">
        <v>295</v>
      </c>
      <c r="C51" s="105" t="s">
        <v>296</v>
      </c>
      <c r="D51" s="27"/>
      <c r="E51" s="27"/>
      <c r="F51" s="27"/>
      <c r="G51" s="27"/>
      <c r="H51" s="28"/>
      <c r="I51" s="29"/>
      <c r="J51" s="30"/>
    </row>
    <row r="52" spans="2:10" x14ac:dyDescent="0.3">
      <c r="B52" s="113" t="s">
        <v>297</v>
      </c>
      <c r="C52" s="106" t="s">
        <v>300</v>
      </c>
      <c r="D52" s="33"/>
      <c r="E52" s="33"/>
      <c r="F52" s="33"/>
      <c r="G52" s="33"/>
      <c r="H52" s="34"/>
      <c r="I52" s="31"/>
      <c r="J52" s="35"/>
    </row>
    <row r="53" spans="2:10" x14ac:dyDescent="0.3">
      <c r="B53" s="29" t="s">
        <v>301</v>
      </c>
      <c r="C53" s="32" t="s">
        <v>349</v>
      </c>
      <c r="D53" s="27"/>
      <c r="E53" s="27"/>
      <c r="F53" s="27"/>
      <c r="G53" s="27"/>
      <c r="H53" s="28"/>
      <c r="I53" s="29">
        <v>23</v>
      </c>
      <c r="J53" s="30" t="s">
        <v>298</v>
      </c>
    </row>
    <row r="54" spans="2:10" x14ac:dyDescent="0.3">
      <c r="B54" s="29" t="s">
        <v>302</v>
      </c>
      <c r="C54" s="32" t="s">
        <v>350</v>
      </c>
      <c r="D54" s="27"/>
      <c r="E54" s="27"/>
      <c r="F54" s="27"/>
      <c r="G54" s="27"/>
      <c r="H54" s="28"/>
      <c r="I54" s="29">
        <v>0</v>
      </c>
      <c r="J54" s="30" t="s">
        <v>298</v>
      </c>
    </row>
    <row r="55" spans="2:10" x14ac:dyDescent="0.3">
      <c r="B55" s="113" t="s">
        <v>299</v>
      </c>
      <c r="C55" s="106" t="s">
        <v>303</v>
      </c>
      <c r="D55" s="27"/>
      <c r="E55" s="27"/>
      <c r="F55" s="27"/>
      <c r="G55" s="27"/>
      <c r="H55" s="28"/>
      <c r="I55" s="29"/>
      <c r="J55" s="30"/>
    </row>
    <row r="56" spans="2:10" x14ac:dyDescent="0.3">
      <c r="B56" s="29" t="s">
        <v>304</v>
      </c>
      <c r="C56" s="32" t="s">
        <v>351</v>
      </c>
      <c r="D56" s="27"/>
      <c r="E56" s="27"/>
      <c r="F56" s="27"/>
      <c r="G56" s="27"/>
      <c r="H56" s="28"/>
      <c r="I56" s="29">
        <v>19.889999999999997</v>
      </c>
      <c r="J56" s="30" t="s">
        <v>545</v>
      </c>
    </row>
    <row r="57" spans="2:10" x14ac:dyDescent="0.3">
      <c r="B57" s="29" t="s">
        <v>305</v>
      </c>
      <c r="C57" s="32" t="s">
        <v>352</v>
      </c>
      <c r="D57" s="27"/>
      <c r="E57" s="27"/>
      <c r="F57" s="27"/>
      <c r="G57" s="27"/>
      <c r="H57" s="28"/>
      <c r="I57" s="29">
        <v>29.709999999999997</v>
      </c>
      <c r="J57" s="30" t="s">
        <v>545</v>
      </c>
    </row>
    <row r="58" spans="2:10" x14ac:dyDescent="0.3">
      <c r="B58" s="29" t="s">
        <v>306</v>
      </c>
      <c r="C58" s="32" t="s">
        <v>353</v>
      </c>
      <c r="D58" s="27"/>
      <c r="E58" s="27"/>
      <c r="F58" s="27"/>
      <c r="G58" s="27"/>
      <c r="H58" s="28"/>
      <c r="I58" s="29">
        <v>28.76</v>
      </c>
      <c r="J58" s="30" t="s">
        <v>545</v>
      </c>
    </row>
    <row r="59" spans="2:10" x14ac:dyDescent="0.3">
      <c r="B59" s="29" t="s">
        <v>308</v>
      </c>
      <c r="C59" s="32" t="s">
        <v>354</v>
      </c>
      <c r="D59" s="27"/>
      <c r="E59" s="27"/>
      <c r="F59" s="27"/>
      <c r="G59" s="27"/>
      <c r="H59" s="28"/>
      <c r="I59" s="29">
        <v>3.25</v>
      </c>
      <c r="J59" s="30" t="s">
        <v>545</v>
      </c>
    </row>
    <row r="60" spans="2:10" x14ac:dyDescent="0.3">
      <c r="B60" s="29" t="s">
        <v>309</v>
      </c>
      <c r="C60" s="32" t="s">
        <v>355</v>
      </c>
      <c r="D60" s="27"/>
      <c r="E60" s="27"/>
      <c r="F60" s="27"/>
      <c r="G60" s="27"/>
      <c r="H60" s="28"/>
      <c r="I60" s="29">
        <v>0</v>
      </c>
      <c r="J60" s="30" t="s">
        <v>545</v>
      </c>
    </row>
    <row r="61" spans="2:10" x14ac:dyDescent="0.3">
      <c r="B61" s="29" t="s">
        <v>311</v>
      </c>
      <c r="C61" s="32" t="s">
        <v>312</v>
      </c>
      <c r="D61" s="27"/>
      <c r="E61" s="27"/>
      <c r="F61" s="27"/>
      <c r="G61" s="27"/>
      <c r="H61" s="28"/>
      <c r="I61" s="29">
        <v>62.74</v>
      </c>
      <c r="J61" s="30" t="s">
        <v>545</v>
      </c>
    </row>
    <row r="62" spans="2:10" x14ac:dyDescent="0.3">
      <c r="B62" s="113" t="s">
        <v>313</v>
      </c>
      <c r="C62" s="106" t="s">
        <v>314</v>
      </c>
      <c r="D62" s="27"/>
      <c r="E62" s="27"/>
      <c r="F62" s="27"/>
      <c r="G62" s="27"/>
      <c r="H62" s="28"/>
      <c r="I62" s="29"/>
      <c r="J62" s="30"/>
    </row>
    <row r="63" spans="2:10" x14ac:dyDescent="0.3">
      <c r="B63" s="29" t="s">
        <v>315</v>
      </c>
      <c r="C63" s="32" t="s">
        <v>310</v>
      </c>
      <c r="D63" s="27"/>
      <c r="E63" s="27"/>
      <c r="F63" s="27"/>
      <c r="G63" s="27"/>
      <c r="H63" s="28"/>
      <c r="I63" s="29">
        <v>0</v>
      </c>
      <c r="J63" s="30" t="s">
        <v>545</v>
      </c>
    </row>
    <row r="64" spans="2:10" x14ac:dyDescent="0.3">
      <c r="B64" s="113" t="s">
        <v>316</v>
      </c>
      <c r="C64" s="106" t="s">
        <v>317</v>
      </c>
      <c r="D64" s="27"/>
      <c r="E64" s="27"/>
      <c r="F64" s="27"/>
      <c r="G64" s="27"/>
      <c r="H64" s="28"/>
      <c r="I64" s="29"/>
      <c r="J64" s="30"/>
    </row>
    <row r="65" spans="2:10" x14ac:dyDescent="0.3">
      <c r="B65" s="29" t="s">
        <v>318</v>
      </c>
      <c r="C65" s="32" t="s">
        <v>319</v>
      </c>
      <c r="D65" s="27"/>
      <c r="E65" s="27"/>
      <c r="F65" s="27"/>
      <c r="G65" s="27"/>
      <c r="H65" s="28"/>
      <c r="I65" s="29">
        <v>26</v>
      </c>
      <c r="J65" s="30" t="s">
        <v>35</v>
      </c>
    </row>
    <row r="66" spans="2:10" x14ac:dyDescent="0.3">
      <c r="B66" s="29" t="s">
        <v>320</v>
      </c>
      <c r="C66" s="32" t="s">
        <v>321</v>
      </c>
      <c r="D66" s="27"/>
      <c r="E66" s="27"/>
      <c r="F66" s="27"/>
      <c r="G66" s="27"/>
      <c r="H66" s="28"/>
      <c r="I66" s="29">
        <v>15</v>
      </c>
      <c r="J66" s="30" t="s">
        <v>35</v>
      </c>
    </row>
    <row r="67" spans="2:10" x14ac:dyDescent="0.3">
      <c r="B67" s="29" t="s">
        <v>322</v>
      </c>
      <c r="C67" s="32" t="s">
        <v>323</v>
      </c>
      <c r="D67" s="27"/>
      <c r="E67" s="27"/>
      <c r="F67" s="27"/>
      <c r="G67" s="27"/>
      <c r="H67" s="28"/>
      <c r="I67" s="29">
        <v>9</v>
      </c>
      <c r="J67" s="30" t="s">
        <v>35</v>
      </c>
    </row>
    <row r="68" spans="2:10" x14ac:dyDescent="0.3">
      <c r="B68" s="29" t="s">
        <v>324</v>
      </c>
      <c r="C68" s="32" t="s">
        <v>325</v>
      </c>
      <c r="D68" s="27"/>
      <c r="E68" s="27"/>
      <c r="F68" s="27"/>
      <c r="G68" s="27"/>
      <c r="H68" s="28"/>
      <c r="I68" s="29">
        <v>0</v>
      </c>
      <c r="J68" s="30" t="s">
        <v>35</v>
      </c>
    </row>
    <row r="69" spans="2:10" x14ac:dyDescent="0.3">
      <c r="B69" s="29" t="s">
        <v>326</v>
      </c>
      <c r="C69" s="32" t="s">
        <v>327</v>
      </c>
      <c r="D69" s="27"/>
      <c r="E69" s="27"/>
      <c r="F69" s="27"/>
      <c r="G69" s="27"/>
      <c r="H69" s="28"/>
      <c r="I69" s="29">
        <v>0</v>
      </c>
      <c r="J69" s="30" t="s">
        <v>35</v>
      </c>
    </row>
    <row r="70" spans="2:10" x14ac:dyDescent="0.3">
      <c r="B70" s="29" t="s">
        <v>329</v>
      </c>
      <c r="C70" s="32" t="s">
        <v>390</v>
      </c>
      <c r="D70" s="27"/>
      <c r="E70" s="27"/>
      <c r="F70" s="27"/>
      <c r="G70" s="27"/>
      <c r="H70" s="28"/>
      <c r="I70" s="29">
        <v>4</v>
      </c>
      <c r="J70" s="30" t="s">
        <v>35</v>
      </c>
    </row>
    <row r="71" spans="2:10" x14ac:dyDescent="0.3">
      <c r="B71" s="29" t="s">
        <v>334</v>
      </c>
      <c r="C71" s="32" t="s">
        <v>330</v>
      </c>
      <c r="D71" s="27"/>
      <c r="E71" s="27"/>
      <c r="F71" s="27"/>
      <c r="G71" s="27"/>
      <c r="H71" s="28"/>
      <c r="I71" s="29">
        <v>0</v>
      </c>
      <c r="J71" s="30" t="s">
        <v>35</v>
      </c>
    </row>
    <row r="72" spans="2:10" x14ac:dyDescent="0.3">
      <c r="B72" s="29" t="s">
        <v>335</v>
      </c>
      <c r="C72" s="32" t="s">
        <v>328</v>
      </c>
      <c r="D72" s="27"/>
      <c r="E72" s="27"/>
      <c r="F72" s="27"/>
      <c r="G72" s="27"/>
      <c r="H72" s="28"/>
      <c r="I72" s="29">
        <v>12</v>
      </c>
      <c r="J72" s="30" t="s">
        <v>35</v>
      </c>
    </row>
    <row r="73" spans="2:10" x14ac:dyDescent="0.3">
      <c r="B73" s="29" t="s">
        <v>336</v>
      </c>
      <c r="C73" s="32" t="s">
        <v>331</v>
      </c>
      <c r="D73" s="27"/>
      <c r="E73" s="27"/>
      <c r="F73" s="27"/>
      <c r="G73" s="27"/>
      <c r="H73" s="28"/>
      <c r="I73" s="29">
        <v>10</v>
      </c>
      <c r="J73" s="30" t="s">
        <v>35</v>
      </c>
    </row>
    <row r="74" spans="2:10" x14ac:dyDescent="0.3">
      <c r="B74" s="29" t="s">
        <v>337</v>
      </c>
      <c r="C74" s="32" t="s">
        <v>332</v>
      </c>
      <c r="D74" s="27"/>
      <c r="E74" s="27"/>
      <c r="F74" s="27"/>
      <c r="G74" s="27"/>
      <c r="H74" s="28"/>
      <c r="I74" s="29">
        <v>0</v>
      </c>
      <c r="J74" s="30" t="s">
        <v>35</v>
      </c>
    </row>
    <row r="75" spans="2:10" x14ac:dyDescent="0.3">
      <c r="B75" s="29" t="s">
        <v>338</v>
      </c>
      <c r="C75" s="32" t="s">
        <v>333</v>
      </c>
      <c r="D75" s="27"/>
      <c r="E75" s="27"/>
      <c r="F75" s="27"/>
      <c r="G75" s="27"/>
      <c r="H75" s="28"/>
      <c r="I75" s="29">
        <v>0</v>
      </c>
      <c r="J75" s="30" t="s">
        <v>35</v>
      </c>
    </row>
    <row r="76" spans="2:10" x14ac:dyDescent="0.3">
      <c r="B76" s="29" t="s">
        <v>343</v>
      </c>
      <c r="C76" s="32" t="s">
        <v>347</v>
      </c>
      <c r="D76" s="27"/>
      <c r="E76" s="27"/>
      <c r="F76" s="27"/>
      <c r="G76" s="27"/>
      <c r="H76" s="28"/>
      <c r="I76" s="29">
        <v>15</v>
      </c>
      <c r="J76" s="30" t="s">
        <v>35</v>
      </c>
    </row>
    <row r="77" spans="2:10" x14ac:dyDescent="0.3">
      <c r="B77" s="29" t="s">
        <v>344</v>
      </c>
      <c r="C77" s="32" t="s">
        <v>339</v>
      </c>
      <c r="D77" s="27"/>
      <c r="E77" s="27"/>
      <c r="F77" s="27"/>
      <c r="G77" s="27"/>
      <c r="H77" s="28"/>
      <c r="I77" s="29">
        <v>7</v>
      </c>
      <c r="J77" s="30" t="s">
        <v>35</v>
      </c>
    </row>
    <row r="78" spans="2:10" x14ac:dyDescent="0.3">
      <c r="B78" s="29" t="s">
        <v>345</v>
      </c>
      <c r="C78" s="32" t="s">
        <v>340</v>
      </c>
      <c r="D78" s="27"/>
      <c r="E78" s="27"/>
      <c r="F78" s="27"/>
      <c r="G78" s="27"/>
      <c r="H78" s="28"/>
      <c r="I78" s="29">
        <v>3</v>
      </c>
      <c r="J78" s="30" t="s">
        <v>35</v>
      </c>
    </row>
    <row r="79" spans="2:10" x14ac:dyDescent="0.3">
      <c r="B79" s="29" t="s">
        <v>346</v>
      </c>
      <c r="C79" s="32" t="s">
        <v>341</v>
      </c>
      <c r="D79" s="27"/>
      <c r="E79" s="27"/>
      <c r="F79" s="27"/>
      <c r="G79" s="27"/>
      <c r="H79" s="28"/>
      <c r="I79" s="29">
        <v>0</v>
      </c>
      <c r="J79" s="30" t="s">
        <v>35</v>
      </c>
    </row>
    <row r="80" spans="2:10" x14ac:dyDescent="0.3">
      <c r="B80" s="29" t="s">
        <v>357</v>
      </c>
      <c r="C80" s="32" t="s">
        <v>342</v>
      </c>
      <c r="D80" s="27"/>
      <c r="E80" s="27"/>
      <c r="F80" s="27"/>
      <c r="G80" s="27"/>
      <c r="H80" s="28"/>
      <c r="I80" s="29">
        <v>0</v>
      </c>
      <c r="J80" s="30" t="s">
        <v>35</v>
      </c>
    </row>
    <row r="81" spans="2:10" x14ac:dyDescent="0.3">
      <c r="B81" s="29" t="s">
        <v>392</v>
      </c>
      <c r="C81" s="32" t="s">
        <v>356</v>
      </c>
      <c r="D81" s="27"/>
      <c r="E81" s="27"/>
      <c r="F81" s="27"/>
      <c r="G81" s="27"/>
      <c r="H81" s="28"/>
      <c r="I81" s="29">
        <v>4</v>
      </c>
      <c r="J81" s="30" t="s">
        <v>35</v>
      </c>
    </row>
    <row r="82" spans="2:10" x14ac:dyDescent="0.3">
      <c r="B82" s="29" t="s">
        <v>393</v>
      </c>
      <c r="C82" s="32" t="s">
        <v>384</v>
      </c>
      <c r="D82" s="27"/>
      <c r="E82" s="27"/>
      <c r="F82" s="27"/>
      <c r="G82" s="27"/>
      <c r="H82" s="28"/>
      <c r="I82" s="29">
        <v>6</v>
      </c>
      <c r="J82" s="30" t="s">
        <v>35</v>
      </c>
    </row>
    <row r="83" spans="2:10" x14ac:dyDescent="0.3">
      <c r="B83" s="29" t="s">
        <v>394</v>
      </c>
      <c r="C83" s="32" t="s">
        <v>385</v>
      </c>
      <c r="D83" s="27"/>
      <c r="E83" s="27"/>
      <c r="F83" s="27"/>
      <c r="G83" s="27"/>
      <c r="H83" s="28"/>
      <c r="I83" s="29">
        <v>6</v>
      </c>
      <c r="J83" s="30" t="s">
        <v>35</v>
      </c>
    </row>
    <row r="84" spans="2:10" x14ac:dyDescent="0.3">
      <c r="B84" s="29" t="s">
        <v>395</v>
      </c>
      <c r="C84" s="32" t="s">
        <v>386</v>
      </c>
      <c r="D84" s="27"/>
      <c r="E84" s="27"/>
      <c r="F84" s="27"/>
      <c r="G84" s="27"/>
      <c r="H84" s="28"/>
      <c r="I84" s="29">
        <v>2</v>
      </c>
      <c r="J84" s="30" t="s">
        <v>35</v>
      </c>
    </row>
    <row r="85" spans="2:10" x14ac:dyDescent="0.3">
      <c r="B85" s="29" t="s">
        <v>396</v>
      </c>
      <c r="C85" s="32" t="s">
        <v>387</v>
      </c>
      <c r="D85" s="27"/>
      <c r="E85" s="27"/>
      <c r="F85" s="27"/>
      <c r="G85" s="27"/>
      <c r="H85" s="28"/>
      <c r="I85" s="29">
        <v>0</v>
      </c>
      <c r="J85" s="30" t="s">
        <v>35</v>
      </c>
    </row>
    <row r="86" spans="2:10" x14ac:dyDescent="0.3">
      <c r="B86" s="113" t="s">
        <v>397</v>
      </c>
      <c r="C86" s="106" t="s">
        <v>398</v>
      </c>
      <c r="D86" s="27"/>
      <c r="E86" s="27"/>
      <c r="F86" s="27"/>
      <c r="G86" s="27"/>
      <c r="H86" s="28"/>
      <c r="I86" s="29"/>
      <c r="J86" s="30"/>
    </row>
    <row r="87" spans="2:10" x14ac:dyDescent="0.3">
      <c r="B87" s="29" t="s">
        <v>399</v>
      </c>
      <c r="C87" s="32" t="s">
        <v>401</v>
      </c>
      <c r="D87" s="27"/>
      <c r="E87" s="27"/>
      <c r="F87" s="27"/>
      <c r="G87" s="27"/>
      <c r="H87" s="28"/>
      <c r="I87" s="29">
        <v>0</v>
      </c>
      <c r="J87" s="30" t="s">
        <v>35</v>
      </c>
    </row>
    <row r="88" spans="2:10" x14ac:dyDescent="0.3">
      <c r="B88" s="29" t="s">
        <v>402</v>
      </c>
      <c r="C88" s="32" t="s">
        <v>400</v>
      </c>
      <c r="D88" s="27"/>
      <c r="E88" s="27"/>
      <c r="F88" s="27"/>
      <c r="G88" s="27"/>
      <c r="H88" s="28"/>
      <c r="I88" s="29">
        <v>4</v>
      </c>
      <c r="J88" s="30" t="s">
        <v>35</v>
      </c>
    </row>
    <row r="89" spans="2:10" x14ac:dyDescent="0.3">
      <c r="B89" s="29" t="s">
        <v>425</v>
      </c>
      <c r="C89" s="32" t="s">
        <v>403</v>
      </c>
      <c r="D89" s="27"/>
      <c r="E89" s="27"/>
      <c r="F89" s="27"/>
      <c r="G89" s="27"/>
      <c r="H89" s="28"/>
      <c r="I89" s="29">
        <v>4</v>
      </c>
      <c r="J89" s="30" t="s">
        <v>35</v>
      </c>
    </row>
    <row r="90" spans="2:10" x14ac:dyDescent="0.3">
      <c r="B90" s="113" t="s">
        <v>404</v>
      </c>
      <c r="C90" s="106" t="s">
        <v>405</v>
      </c>
      <c r="D90" s="27"/>
      <c r="E90" s="27"/>
      <c r="F90" s="27"/>
      <c r="G90" s="27"/>
      <c r="H90" s="28"/>
      <c r="I90" s="29"/>
      <c r="J90" s="30"/>
    </row>
    <row r="91" spans="2:10" x14ac:dyDescent="0.3">
      <c r="B91" s="29" t="s">
        <v>406</v>
      </c>
      <c r="C91" s="32" t="s">
        <v>407</v>
      </c>
      <c r="D91" s="27"/>
      <c r="E91" s="27"/>
      <c r="F91" s="27"/>
      <c r="G91" s="27"/>
      <c r="H91" s="28"/>
      <c r="I91" s="29">
        <v>0</v>
      </c>
      <c r="J91" s="30" t="s">
        <v>409</v>
      </c>
    </row>
    <row r="92" spans="2:10" x14ac:dyDescent="0.3">
      <c r="B92" s="29" t="s">
        <v>426</v>
      </c>
      <c r="C92" s="32" t="s">
        <v>410</v>
      </c>
      <c r="D92" s="27"/>
      <c r="E92" s="27"/>
      <c r="F92" s="27"/>
      <c r="G92" s="27"/>
      <c r="H92" s="28"/>
      <c r="I92" s="29">
        <v>0</v>
      </c>
      <c r="J92" s="30" t="s">
        <v>409</v>
      </c>
    </row>
    <row r="93" spans="2:10" x14ac:dyDescent="0.3">
      <c r="B93" s="113" t="s">
        <v>412</v>
      </c>
      <c r="C93" s="106" t="s">
        <v>413</v>
      </c>
      <c r="D93" s="27"/>
      <c r="E93" s="27"/>
      <c r="F93" s="27"/>
      <c r="G93" s="27"/>
      <c r="H93" s="28"/>
      <c r="I93" s="29"/>
      <c r="J93" s="30"/>
    </row>
    <row r="94" spans="2:10" x14ac:dyDescent="0.3">
      <c r="B94" s="29" t="s">
        <v>415</v>
      </c>
      <c r="C94" s="32" t="s">
        <v>414</v>
      </c>
      <c r="D94" s="27"/>
      <c r="E94" s="27"/>
      <c r="F94" s="27"/>
      <c r="G94" s="27"/>
      <c r="H94" s="28"/>
      <c r="I94" s="29">
        <v>0</v>
      </c>
      <c r="J94" s="30" t="s">
        <v>35</v>
      </c>
    </row>
    <row r="95" spans="2:10" x14ac:dyDescent="0.3">
      <c r="B95" s="36" t="s">
        <v>416</v>
      </c>
      <c r="C95" s="37" t="s">
        <v>417</v>
      </c>
      <c r="D95" s="38"/>
      <c r="E95" s="38"/>
      <c r="F95" s="38"/>
      <c r="G95" s="38"/>
      <c r="H95" s="39"/>
      <c r="I95" s="36">
        <v>0</v>
      </c>
      <c r="J95" s="40" t="s">
        <v>409</v>
      </c>
    </row>
    <row r="96" spans="2:10" x14ac:dyDescent="0.3">
      <c r="B96" s="114">
        <v>4.03</v>
      </c>
      <c r="C96" s="115" t="s">
        <v>418</v>
      </c>
      <c r="D96" s="27"/>
      <c r="E96" s="27"/>
      <c r="F96" s="27"/>
      <c r="G96" s="27"/>
      <c r="H96" s="28"/>
      <c r="I96" s="29"/>
      <c r="J96" s="30"/>
    </row>
    <row r="97" spans="2:10" x14ac:dyDescent="0.3">
      <c r="B97" s="116" t="s">
        <v>113</v>
      </c>
      <c r="C97" s="117" t="s">
        <v>421</v>
      </c>
      <c r="D97" s="27"/>
      <c r="E97" s="27"/>
      <c r="F97" s="27"/>
      <c r="G97" s="27"/>
      <c r="H97" s="28"/>
      <c r="I97" s="29"/>
      <c r="J97" s="30"/>
    </row>
    <row r="98" spans="2:10" x14ac:dyDescent="0.3">
      <c r="B98" s="29" t="s">
        <v>114</v>
      </c>
      <c r="C98" s="32" t="s">
        <v>423</v>
      </c>
      <c r="D98" s="27"/>
      <c r="E98" s="27"/>
      <c r="F98" s="27"/>
      <c r="G98" s="27"/>
      <c r="H98" s="28"/>
      <c r="I98" s="29">
        <v>27.1</v>
      </c>
      <c r="J98" s="30" t="s">
        <v>545</v>
      </c>
    </row>
    <row r="99" spans="2:10" x14ac:dyDescent="0.3">
      <c r="B99" s="29" t="s">
        <v>428</v>
      </c>
      <c r="C99" s="32" t="s">
        <v>431</v>
      </c>
      <c r="D99" s="27"/>
      <c r="E99" s="27"/>
      <c r="F99" s="27"/>
      <c r="G99" s="27"/>
      <c r="H99" s="28"/>
      <c r="I99" s="29">
        <v>27.1</v>
      </c>
      <c r="J99" s="30" t="s">
        <v>545</v>
      </c>
    </row>
    <row r="100" spans="2:10" x14ac:dyDescent="0.3">
      <c r="B100" s="29" t="s">
        <v>429</v>
      </c>
      <c r="C100" s="32" t="s">
        <v>432</v>
      </c>
      <c r="D100" s="27"/>
      <c r="E100" s="27"/>
      <c r="F100" s="27"/>
      <c r="G100" s="27"/>
      <c r="H100" s="28"/>
      <c r="I100" s="29">
        <v>0</v>
      </c>
      <c r="J100" s="30" t="s">
        <v>545</v>
      </c>
    </row>
    <row r="101" spans="2:10" x14ac:dyDescent="0.3">
      <c r="B101" s="29" t="s">
        <v>430</v>
      </c>
      <c r="C101" s="32" t="s">
        <v>463</v>
      </c>
      <c r="D101" s="27"/>
      <c r="E101" s="27"/>
      <c r="F101" s="27"/>
      <c r="G101" s="27"/>
      <c r="H101" s="28"/>
      <c r="I101" s="29">
        <v>12.25</v>
      </c>
      <c r="J101" s="30" t="s">
        <v>545</v>
      </c>
    </row>
    <row r="102" spans="2:10" x14ac:dyDescent="0.3">
      <c r="B102" s="29" t="s">
        <v>464</v>
      </c>
      <c r="C102" s="32" t="s">
        <v>547</v>
      </c>
      <c r="D102" s="27"/>
      <c r="E102" s="27"/>
      <c r="F102" s="27"/>
      <c r="G102" s="27"/>
      <c r="H102" s="28"/>
      <c r="I102" s="29">
        <v>0</v>
      </c>
      <c r="J102" s="30" t="s">
        <v>545</v>
      </c>
    </row>
    <row r="103" spans="2:10" x14ac:dyDescent="0.3">
      <c r="B103" s="29" t="s">
        <v>466</v>
      </c>
      <c r="C103" s="32" t="s">
        <v>465</v>
      </c>
      <c r="D103" s="27"/>
      <c r="E103" s="27"/>
      <c r="F103" s="27"/>
      <c r="G103" s="27"/>
      <c r="H103" s="28"/>
      <c r="I103" s="29">
        <v>0</v>
      </c>
      <c r="J103" s="30" t="s">
        <v>545</v>
      </c>
    </row>
    <row r="104" spans="2:10" x14ac:dyDescent="0.3">
      <c r="B104" s="29" t="s">
        <v>542</v>
      </c>
      <c r="C104" s="32" t="s">
        <v>467</v>
      </c>
      <c r="D104" s="27"/>
      <c r="E104" s="27"/>
      <c r="F104" s="27"/>
      <c r="G104" s="27"/>
      <c r="H104" s="28"/>
      <c r="I104" s="29">
        <v>0</v>
      </c>
      <c r="J104" s="30" t="s">
        <v>545</v>
      </c>
    </row>
    <row r="105" spans="2:10" x14ac:dyDescent="0.3">
      <c r="B105" s="29" t="s">
        <v>546</v>
      </c>
      <c r="C105" s="32" t="s">
        <v>548</v>
      </c>
      <c r="D105" s="27"/>
      <c r="E105" s="27"/>
      <c r="F105" s="27"/>
      <c r="G105" s="27"/>
      <c r="H105" s="28"/>
      <c r="I105" s="29">
        <v>0</v>
      </c>
      <c r="J105" s="30" t="s">
        <v>545</v>
      </c>
    </row>
    <row r="106" spans="2:10" x14ac:dyDescent="0.3">
      <c r="B106" s="116" t="s">
        <v>115</v>
      </c>
      <c r="C106" s="117" t="s">
        <v>420</v>
      </c>
      <c r="D106" s="27"/>
      <c r="E106" s="27"/>
      <c r="F106" s="27"/>
      <c r="G106" s="27"/>
      <c r="H106" s="28"/>
      <c r="I106" s="29"/>
      <c r="J106" s="30"/>
    </row>
    <row r="107" spans="2:10" x14ac:dyDescent="0.3">
      <c r="B107" s="29" t="s">
        <v>116</v>
      </c>
      <c r="C107" s="32" t="s">
        <v>543</v>
      </c>
      <c r="D107" s="27"/>
      <c r="E107" s="27"/>
      <c r="F107" s="27"/>
      <c r="G107" s="27"/>
      <c r="H107" s="28"/>
      <c r="I107" s="29">
        <v>30</v>
      </c>
      <c r="J107" s="30" t="s">
        <v>545</v>
      </c>
    </row>
    <row r="108" spans="2:10" x14ac:dyDescent="0.3">
      <c r="B108" s="29" t="s">
        <v>436</v>
      </c>
      <c r="C108" s="32" t="s">
        <v>433</v>
      </c>
      <c r="D108" s="27"/>
      <c r="E108" s="27"/>
      <c r="F108" s="27"/>
      <c r="G108" s="27"/>
      <c r="H108" s="28"/>
      <c r="I108" s="29">
        <v>10</v>
      </c>
      <c r="J108" s="30" t="s">
        <v>545</v>
      </c>
    </row>
    <row r="109" spans="2:10" x14ac:dyDescent="0.3">
      <c r="B109" s="29" t="s">
        <v>437</v>
      </c>
      <c r="C109" s="32" t="s">
        <v>435</v>
      </c>
      <c r="D109" s="27"/>
      <c r="E109" s="27"/>
      <c r="F109" s="27"/>
      <c r="G109" s="27"/>
      <c r="H109" s="28"/>
      <c r="I109" s="29">
        <v>10</v>
      </c>
      <c r="J109" s="30" t="s">
        <v>545</v>
      </c>
    </row>
    <row r="110" spans="2:10" x14ac:dyDescent="0.3">
      <c r="B110" s="29" t="s">
        <v>439</v>
      </c>
      <c r="C110" s="32" t="s">
        <v>438</v>
      </c>
      <c r="D110" s="27"/>
      <c r="E110" s="27"/>
      <c r="F110" s="27"/>
      <c r="G110" s="27"/>
      <c r="H110" s="28"/>
      <c r="I110" s="29">
        <v>10</v>
      </c>
      <c r="J110" s="30" t="s">
        <v>545</v>
      </c>
    </row>
    <row r="111" spans="2:10" x14ac:dyDescent="0.3">
      <c r="B111" s="29" t="s">
        <v>440</v>
      </c>
      <c r="C111" s="32" t="s">
        <v>441</v>
      </c>
      <c r="D111" s="27"/>
      <c r="E111" s="27"/>
      <c r="F111" s="27"/>
      <c r="G111" s="27"/>
      <c r="H111" s="28"/>
      <c r="I111" s="29">
        <v>10</v>
      </c>
      <c r="J111" s="30" t="s">
        <v>545</v>
      </c>
    </row>
    <row r="112" spans="2:10" x14ac:dyDescent="0.3">
      <c r="B112" s="29" t="s">
        <v>444</v>
      </c>
      <c r="C112" s="32" t="s">
        <v>442</v>
      </c>
      <c r="D112" s="27"/>
      <c r="E112" s="27"/>
      <c r="F112" s="27"/>
      <c r="G112" s="27"/>
      <c r="H112" s="28"/>
      <c r="I112" s="29">
        <v>10</v>
      </c>
      <c r="J112" s="30" t="s">
        <v>545</v>
      </c>
    </row>
    <row r="113" spans="2:10" x14ac:dyDescent="0.3">
      <c r="B113" s="29" t="s">
        <v>445</v>
      </c>
      <c r="C113" s="32" t="s">
        <v>443</v>
      </c>
      <c r="D113" s="27"/>
      <c r="E113" s="27"/>
      <c r="F113" s="27"/>
      <c r="G113" s="27"/>
      <c r="H113" s="28"/>
      <c r="I113" s="29">
        <v>10</v>
      </c>
      <c r="J113" s="30" t="s">
        <v>545</v>
      </c>
    </row>
    <row r="114" spans="2:10" x14ac:dyDescent="0.3">
      <c r="B114" s="29" t="s">
        <v>452</v>
      </c>
      <c r="C114" s="32" t="s">
        <v>422</v>
      </c>
      <c r="D114" s="27"/>
      <c r="E114" s="27"/>
      <c r="F114" s="27"/>
      <c r="G114" s="27"/>
      <c r="H114" s="28"/>
      <c r="I114" s="29">
        <v>10</v>
      </c>
      <c r="J114" s="30" t="s">
        <v>545</v>
      </c>
    </row>
    <row r="115" spans="2:10" x14ac:dyDescent="0.3">
      <c r="B115" s="29" t="s">
        <v>453</v>
      </c>
      <c r="C115" s="32" t="s">
        <v>424</v>
      </c>
      <c r="D115" s="27"/>
      <c r="E115" s="27"/>
      <c r="F115" s="27"/>
      <c r="G115" s="27"/>
      <c r="H115" s="28"/>
      <c r="I115" s="29">
        <v>20</v>
      </c>
      <c r="J115" s="30" t="s">
        <v>545</v>
      </c>
    </row>
    <row r="116" spans="2:10" x14ac:dyDescent="0.3">
      <c r="B116" s="29" t="s">
        <v>454</v>
      </c>
      <c r="C116" s="32" t="s">
        <v>446</v>
      </c>
      <c r="D116" s="27"/>
      <c r="E116" s="27"/>
      <c r="F116" s="27"/>
      <c r="G116" s="27"/>
      <c r="H116" s="28"/>
      <c r="I116" s="29">
        <v>20</v>
      </c>
      <c r="J116" s="30" t="s">
        <v>545</v>
      </c>
    </row>
    <row r="117" spans="2:10" x14ac:dyDescent="0.3">
      <c r="B117" s="29" t="s">
        <v>455</v>
      </c>
      <c r="C117" s="32" t="s">
        <v>447</v>
      </c>
      <c r="D117" s="27"/>
      <c r="E117" s="27"/>
      <c r="F117" s="27"/>
      <c r="G117" s="27"/>
      <c r="H117" s="28"/>
      <c r="I117" s="29">
        <v>20</v>
      </c>
      <c r="J117" s="30" t="s">
        <v>545</v>
      </c>
    </row>
    <row r="118" spans="2:10" x14ac:dyDescent="0.3">
      <c r="B118" s="29" t="s">
        <v>456</v>
      </c>
      <c r="C118" s="32" t="s">
        <v>448</v>
      </c>
      <c r="D118" s="27"/>
      <c r="E118" s="27"/>
      <c r="F118" s="27"/>
      <c r="G118" s="27"/>
      <c r="H118" s="28"/>
      <c r="I118" s="29">
        <v>20</v>
      </c>
      <c r="J118" s="30" t="s">
        <v>545</v>
      </c>
    </row>
    <row r="119" spans="2:10" x14ac:dyDescent="0.3">
      <c r="B119" s="29" t="s">
        <v>457</v>
      </c>
      <c r="C119" s="32" t="s">
        <v>449</v>
      </c>
      <c r="D119" s="27"/>
      <c r="E119" s="27"/>
      <c r="F119" s="27"/>
      <c r="G119" s="27"/>
      <c r="H119" s="28"/>
      <c r="I119" s="29">
        <v>20</v>
      </c>
      <c r="J119" s="30" t="s">
        <v>545</v>
      </c>
    </row>
    <row r="120" spans="2:10" x14ac:dyDescent="0.3">
      <c r="B120" s="29" t="s">
        <v>458</v>
      </c>
      <c r="C120" s="32" t="s">
        <v>450</v>
      </c>
      <c r="D120" s="27"/>
      <c r="E120" s="27"/>
      <c r="F120" s="27"/>
      <c r="G120" s="27"/>
      <c r="H120" s="28"/>
      <c r="I120" s="29">
        <v>20</v>
      </c>
      <c r="J120" s="30" t="s">
        <v>545</v>
      </c>
    </row>
    <row r="121" spans="2:10" x14ac:dyDescent="0.3">
      <c r="B121" s="29" t="s">
        <v>550</v>
      </c>
      <c r="C121" s="32" t="s">
        <v>451</v>
      </c>
      <c r="D121" s="27"/>
      <c r="E121" s="27"/>
      <c r="F121" s="27"/>
      <c r="G121" s="27"/>
      <c r="H121" s="28"/>
      <c r="I121" s="29">
        <v>20</v>
      </c>
      <c r="J121" s="30" t="s">
        <v>545</v>
      </c>
    </row>
    <row r="122" spans="2:10" x14ac:dyDescent="0.3">
      <c r="B122" s="116" t="s">
        <v>117</v>
      </c>
      <c r="C122" s="117" t="s">
        <v>419</v>
      </c>
      <c r="D122" s="27"/>
      <c r="E122" s="27"/>
      <c r="F122" s="27"/>
      <c r="G122" s="27"/>
      <c r="H122" s="28"/>
      <c r="I122" s="29"/>
      <c r="J122" s="30"/>
    </row>
    <row r="123" spans="2:10" x14ac:dyDescent="0.3">
      <c r="B123" s="29" t="s">
        <v>118</v>
      </c>
      <c r="C123" s="32" t="s">
        <v>461</v>
      </c>
      <c r="D123" s="27"/>
      <c r="E123" s="27"/>
      <c r="F123" s="27"/>
      <c r="G123" s="27"/>
      <c r="H123" s="28"/>
      <c r="I123" s="29">
        <v>2</v>
      </c>
      <c r="J123" s="30" t="s">
        <v>35</v>
      </c>
    </row>
    <row r="124" spans="2:10" x14ac:dyDescent="0.3">
      <c r="B124" s="29" t="s">
        <v>119</v>
      </c>
      <c r="C124" s="32" t="s">
        <v>468</v>
      </c>
      <c r="D124" s="27"/>
      <c r="E124" s="27"/>
      <c r="F124" s="27"/>
      <c r="G124" s="27"/>
      <c r="H124" s="28"/>
      <c r="I124" s="29">
        <v>1</v>
      </c>
      <c r="J124" s="30" t="s">
        <v>35</v>
      </c>
    </row>
    <row r="125" spans="2:10" x14ac:dyDescent="0.3">
      <c r="B125" s="29" t="s">
        <v>120</v>
      </c>
      <c r="C125" s="32" t="s">
        <v>462</v>
      </c>
      <c r="D125" s="33"/>
      <c r="E125" s="33"/>
      <c r="F125" s="33"/>
      <c r="G125" s="33"/>
      <c r="H125" s="34"/>
      <c r="I125" s="29">
        <v>1</v>
      </c>
      <c r="J125" s="30" t="s">
        <v>35</v>
      </c>
    </row>
    <row r="126" spans="2:10" x14ac:dyDescent="0.3">
      <c r="B126" s="29" t="s">
        <v>469</v>
      </c>
      <c r="C126" s="32" t="s">
        <v>459</v>
      </c>
      <c r="D126" s="27"/>
      <c r="E126" s="27"/>
      <c r="F126" s="27"/>
      <c r="G126" s="27"/>
      <c r="H126" s="28"/>
      <c r="I126" s="29">
        <v>1</v>
      </c>
      <c r="J126" s="30" t="s">
        <v>35</v>
      </c>
    </row>
    <row r="127" spans="2:10" x14ac:dyDescent="0.3">
      <c r="B127" s="36" t="s">
        <v>470</v>
      </c>
      <c r="C127" s="37" t="s">
        <v>460</v>
      </c>
      <c r="D127" s="38"/>
      <c r="E127" s="38"/>
      <c r="F127" s="38"/>
      <c r="G127" s="38"/>
      <c r="H127" s="39"/>
      <c r="I127" s="36">
        <v>1</v>
      </c>
      <c r="J127" s="40" t="s">
        <v>35</v>
      </c>
    </row>
    <row r="128" spans="2:10" x14ac:dyDescent="0.3">
      <c r="B128" s="112">
        <v>4.04</v>
      </c>
      <c r="C128" s="105" t="s">
        <v>472</v>
      </c>
      <c r="D128" s="27"/>
      <c r="E128" s="27"/>
      <c r="F128" s="27"/>
      <c r="G128" s="27"/>
      <c r="H128" s="28"/>
      <c r="I128" s="29"/>
      <c r="J128" s="30"/>
    </row>
    <row r="129" spans="2:10" x14ac:dyDescent="0.3">
      <c r="B129" s="113" t="s">
        <v>165</v>
      </c>
      <c r="C129" s="106" t="s">
        <v>474</v>
      </c>
      <c r="D129" s="27"/>
      <c r="E129" s="27"/>
      <c r="F129" s="27"/>
      <c r="G129" s="27"/>
      <c r="H129" s="28"/>
      <c r="I129" s="29"/>
      <c r="J129" s="30"/>
    </row>
    <row r="130" spans="2:10" x14ac:dyDescent="0.3">
      <c r="B130" s="32" t="s">
        <v>166</v>
      </c>
      <c r="C130" s="109" t="s">
        <v>473</v>
      </c>
      <c r="D130" s="27"/>
      <c r="E130" s="27"/>
      <c r="F130" s="27"/>
      <c r="G130" s="27"/>
      <c r="H130" s="28"/>
      <c r="I130" s="28">
        <v>4</v>
      </c>
      <c r="J130" s="30" t="s">
        <v>35</v>
      </c>
    </row>
    <row r="131" spans="2:10" x14ac:dyDescent="0.3">
      <c r="B131" s="32" t="s">
        <v>475</v>
      </c>
      <c r="C131" s="109" t="s">
        <v>476</v>
      </c>
      <c r="D131" s="27"/>
      <c r="E131" s="27"/>
      <c r="F131" s="27"/>
      <c r="G131" s="27"/>
      <c r="H131" s="28"/>
      <c r="I131" s="28">
        <v>4</v>
      </c>
      <c r="J131" s="30" t="s">
        <v>35</v>
      </c>
    </row>
    <row r="132" spans="2:10" x14ac:dyDescent="0.3">
      <c r="B132" s="32" t="s">
        <v>479</v>
      </c>
      <c r="C132" s="109" t="s">
        <v>477</v>
      </c>
      <c r="D132" s="27"/>
      <c r="E132" s="27"/>
      <c r="F132" s="27"/>
      <c r="G132" s="27"/>
      <c r="H132" s="28"/>
      <c r="I132" s="28">
        <v>2</v>
      </c>
      <c r="J132" s="30" t="s">
        <v>35</v>
      </c>
    </row>
    <row r="133" spans="2:10" x14ac:dyDescent="0.3">
      <c r="B133" s="32" t="s">
        <v>480</v>
      </c>
      <c r="C133" s="109" t="s">
        <v>478</v>
      </c>
      <c r="D133" s="27"/>
      <c r="E133" s="27"/>
      <c r="F133" s="27"/>
      <c r="G133" s="27"/>
      <c r="H133" s="28"/>
      <c r="I133" s="28">
        <v>1</v>
      </c>
      <c r="J133" s="30" t="s">
        <v>35</v>
      </c>
    </row>
    <row r="134" spans="2:10" x14ac:dyDescent="0.3">
      <c r="B134" s="113" t="s">
        <v>168</v>
      </c>
      <c r="C134" s="106" t="s">
        <v>481</v>
      </c>
      <c r="D134" s="27"/>
      <c r="E134" s="27"/>
      <c r="F134" s="27"/>
      <c r="G134" s="27"/>
      <c r="H134" s="28"/>
      <c r="I134" s="28"/>
      <c r="J134" s="30"/>
    </row>
    <row r="135" spans="2:10" x14ac:dyDescent="0.3">
      <c r="B135" s="32" t="s">
        <v>210</v>
      </c>
      <c r="C135" s="109" t="s">
        <v>482</v>
      </c>
      <c r="D135" s="27"/>
      <c r="E135" s="27"/>
      <c r="F135" s="27"/>
      <c r="G135" s="27"/>
      <c r="H135" s="28"/>
      <c r="I135" s="28">
        <v>11</v>
      </c>
      <c r="J135" s="30" t="s">
        <v>35</v>
      </c>
    </row>
    <row r="136" spans="2:10" x14ac:dyDescent="0.3">
      <c r="B136" s="32" t="s">
        <v>236</v>
      </c>
      <c r="C136" s="109" t="s">
        <v>483</v>
      </c>
      <c r="D136" s="27"/>
      <c r="E136" s="27"/>
      <c r="F136" s="27"/>
      <c r="G136" s="27"/>
      <c r="H136" s="28"/>
      <c r="I136" s="28">
        <v>3</v>
      </c>
      <c r="J136" s="30" t="s">
        <v>35</v>
      </c>
    </row>
    <row r="137" spans="2:10" x14ac:dyDescent="0.3">
      <c r="B137" s="32" t="s">
        <v>240</v>
      </c>
      <c r="C137" s="109" t="s">
        <v>485</v>
      </c>
      <c r="D137" s="27"/>
      <c r="E137" s="27"/>
      <c r="F137" s="27"/>
      <c r="G137" s="27"/>
      <c r="H137" s="28"/>
      <c r="I137" s="28">
        <v>1</v>
      </c>
      <c r="J137" s="30" t="s">
        <v>35</v>
      </c>
    </row>
    <row r="138" spans="2:10" x14ac:dyDescent="0.3">
      <c r="B138" s="32" t="s">
        <v>517</v>
      </c>
      <c r="C138" s="109" t="s">
        <v>484</v>
      </c>
      <c r="D138" s="27"/>
      <c r="E138" s="27"/>
      <c r="F138" s="27"/>
      <c r="G138" s="27"/>
      <c r="H138" s="28"/>
      <c r="I138" s="28">
        <v>2</v>
      </c>
      <c r="J138" s="30" t="s">
        <v>35</v>
      </c>
    </row>
    <row r="139" spans="2:10" x14ac:dyDescent="0.3">
      <c r="B139" s="32" t="s">
        <v>518</v>
      </c>
      <c r="C139" s="109" t="s">
        <v>486</v>
      </c>
      <c r="D139" s="27"/>
      <c r="E139" s="27"/>
      <c r="F139" s="27"/>
      <c r="G139" s="27"/>
      <c r="H139" s="28"/>
      <c r="I139" s="28">
        <v>3</v>
      </c>
      <c r="J139" s="30" t="s">
        <v>35</v>
      </c>
    </row>
    <row r="140" spans="2:10" x14ac:dyDescent="0.3">
      <c r="B140" s="113" t="s">
        <v>211</v>
      </c>
      <c r="C140" s="106" t="s">
        <v>487</v>
      </c>
      <c r="D140" s="27"/>
      <c r="E140" s="27"/>
      <c r="F140" s="27"/>
      <c r="G140" s="27"/>
      <c r="H140" s="28"/>
      <c r="I140" s="28"/>
      <c r="J140" s="30"/>
    </row>
    <row r="141" spans="2:10" x14ac:dyDescent="0.3">
      <c r="B141" s="29" t="s">
        <v>212</v>
      </c>
      <c r="C141" s="32" t="s">
        <v>485</v>
      </c>
      <c r="D141" s="27"/>
      <c r="E141" s="27"/>
      <c r="F141" s="27"/>
      <c r="G141" s="27"/>
      <c r="H141" s="28"/>
      <c r="I141" s="29">
        <v>2</v>
      </c>
      <c r="J141" s="30" t="s">
        <v>35</v>
      </c>
    </row>
    <row r="142" spans="2:10" x14ac:dyDescent="0.3">
      <c r="B142" s="29" t="s">
        <v>519</v>
      </c>
      <c r="C142" s="32" t="s">
        <v>488</v>
      </c>
      <c r="D142" s="27"/>
      <c r="E142" s="27"/>
      <c r="F142" s="27"/>
      <c r="G142" s="27"/>
      <c r="H142" s="28"/>
      <c r="I142" s="29">
        <v>2</v>
      </c>
      <c r="J142" s="30" t="s">
        <v>35</v>
      </c>
    </row>
    <row r="143" spans="2:10" x14ac:dyDescent="0.3">
      <c r="B143" s="113" t="s">
        <v>213</v>
      </c>
      <c r="C143" s="106" t="s">
        <v>489</v>
      </c>
      <c r="D143" s="27"/>
      <c r="E143" s="27"/>
      <c r="F143" s="27"/>
      <c r="G143" s="27"/>
      <c r="H143" s="28"/>
      <c r="I143" s="29"/>
      <c r="J143" s="30"/>
    </row>
    <row r="144" spans="2:10" x14ac:dyDescent="0.3">
      <c r="B144" s="29" t="s">
        <v>214</v>
      </c>
      <c r="C144" s="32" t="s">
        <v>491</v>
      </c>
      <c r="D144" s="27"/>
      <c r="E144" s="27"/>
      <c r="F144" s="27"/>
      <c r="G144" s="27"/>
      <c r="H144" s="28"/>
      <c r="I144" s="29">
        <v>8</v>
      </c>
      <c r="J144" s="30" t="s">
        <v>35</v>
      </c>
    </row>
    <row r="145" spans="2:10" x14ac:dyDescent="0.3">
      <c r="B145" s="29" t="s">
        <v>215</v>
      </c>
      <c r="C145" s="32" t="s">
        <v>492</v>
      </c>
      <c r="D145" s="27"/>
      <c r="E145" s="27"/>
      <c r="F145" s="27"/>
      <c r="G145" s="27"/>
      <c r="H145" s="28"/>
      <c r="I145" s="29">
        <v>0</v>
      </c>
      <c r="J145" s="30" t="s">
        <v>35</v>
      </c>
    </row>
    <row r="146" spans="2:10" x14ac:dyDescent="0.3">
      <c r="B146" s="29" t="s">
        <v>216</v>
      </c>
      <c r="C146" s="32" t="s">
        <v>493</v>
      </c>
      <c r="D146" s="27"/>
      <c r="E146" s="27"/>
      <c r="F146" s="27"/>
      <c r="G146" s="27"/>
      <c r="H146" s="28"/>
      <c r="I146" s="29">
        <v>2</v>
      </c>
      <c r="J146" s="30" t="s">
        <v>35</v>
      </c>
    </row>
    <row r="147" spans="2:10" x14ac:dyDescent="0.3">
      <c r="B147" s="29" t="s">
        <v>496</v>
      </c>
      <c r="C147" s="32" t="s">
        <v>494</v>
      </c>
      <c r="D147" s="27"/>
      <c r="E147" s="27"/>
      <c r="F147" s="27"/>
      <c r="G147" s="27"/>
      <c r="H147" s="28"/>
      <c r="I147" s="29">
        <v>3</v>
      </c>
      <c r="J147" s="30" t="s">
        <v>35</v>
      </c>
    </row>
    <row r="148" spans="2:10" x14ac:dyDescent="0.3">
      <c r="B148" s="29" t="s">
        <v>497</v>
      </c>
      <c r="C148" s="32" t="s">
        <v>495</v>
      </c>
      <c r="D148" s="27"/>
      <c r="E148" s="27"/>
      <c r="F148" s="27"/>
      <c r="G148" s="27"/>
      <c r="H148" s="28"/>
      <c r="I148" s="29">
        <v>2</v>
      </c>
      <c r="J148" s="30" t="s">
        <v>35</v>
      </c>
    </row>
    <row r="149" spans="2:10" x14ac:dyDescent="0.3">
      <c r="B149" s="29" t="s">
        <v>498</v>
      </c>
      <c r="C149" s="32" t="s">
        <v>499</v>
      </c>
      <c r="D149" s="27"/>
      <c r="E149" s="27"/>
      <c r="F149" s="27"/>
      <c r="G149" s="27"/>
      <c r="H149" s="28"/>
      <c r="I149" s="29">
        <v>1</v>
      </c>
      <c r="J149" s="30" t="s">
        <v>35</v>
      </c>
    </row>
    <row r="150" spans="2:10" x14ac:dyDescent="0.3">
      <c r="B150" s="29" t="s">
        <v>520</v>
      </c>
      <c r="C150" s="32" t="s">
        <v>500</v>
      </c>
      <c r="D150" s="27"/>
      <c r="E150" s="27"/>
      <c r="F150" s="27"/>
      <c r="G150" s="27"/>
      <c r="H150" s="28"/>
      <c r="I150" s="29">
        <v>0</v>
      </c>
      <c r="J150" s="30" t="s">
        <v>35</v>
      </c>
    </row>
    <row r="151" spans="2:10" x14ac:dyDescent="0.3">
      <c r="B151" s="29" t="s">
        <v>521</v>
      </c>
      <c r="C151" s="32" t="s">
        <v>501</v>
      </c>
      <c r="D151" s="27"/>
      <c r="E151" s="27"/>
      <c r="F151" s="27"/>
      <c r="G151" s="27"/>
      <c r="H151" s="28"/>
      <c r="I151" s="29">
        <v>8</v>
      </c>
      <c r="J151" s="30" t="s">
        <v>35</v>
      </c>
    </row>
    <row r="152" spans="2:10" x14ac:dyDescent="0.3">
      <c r="B152" s="29" t="s">
        <v>522</v>
      </c>
      <c r="C152" s="32" t="s">
        <v>502</v>
      </c>
      <c r="D152" s="27"/>
      <c r="E152" s="27"/>
      <c r="F152" s="27"/>
      <c r="G152" s="27"/>
      <c r="H152" s="28"/>
      <c r="I152" s="29">
        <v>4</v>
      </c>
      <c r="J152" s="30" t="s">
        <v>35</v>
      </c>
    </row>
    <row r="153" spans="2:10" x14ac:dyDescent="0.3">
      <c r="B153" s="29" t="s">
        <v>523</v>
      </c>
      <c r="C153" s="32" t="s">
        <v>503</v>
      </c>
      <c r="D153" s="27"/>
      <c r="E153" s="27"/>
      <c r="F153" s="27"/>
      <c r="G153" s="27"/>
      <c r="H153" s="28"/>
      <c r="I153" s="29">
        <v>0</v>
      </c>
      <c r="J153" s="30" t="s">
        <v>35</v>
      </c>
    </row>
    <row r="154" spans="2:10" x14ac:dyDescent="0.3">
      <c r="B154" s="29" t="s">
        <v>524</v>
      </c>
      <c r="C154" s="32" t="s">
        <v>504</v>
      </c>
      <c r="D154" s="27"/>
      <c r="E154" s="27"/>
      <c r="F154" s="27"/>
      <c r="G154" s="27"/>
      <c r="H154" s="28"/>
      <c r="I154" s="29">
        <v>0</v>
      </c>
      <c r="J154" s="30" t="s">
        <v>35</v>
      </c>
    </row>
    <row r="155" spans="2:10" x14ac:dyDescent="0.3">
      <c r="B155" s="29" t="s">
        <v>525</v>
      </c>
      <c r="C155" s="32" t="s">
        <v>505</v>
      </c>
      <c r="D155" s="27"/>
      <c r="E155" s="27"/>
      <c r="F155" s="27"/>
      <c r="G155" s="27"/>
      <c r="H155" s="28"/>
      <c r="I155" s="29">
        <v>4</v>
      </c>
      <c r="J155" s="30" t="s">
        <v>35</v>
      </c>
    </row>
    <row r="156" spans="2:10" x14ac:dyDescent="0.3">
      <c r="B156" s="29" t="s">
        <v>526</v>
      </c>
      <c r="C156" s="32" t="s">
        <v>506</v>
      </c>
      <c r="D156" s="27"/>
      <c r="E156" s="27"/>
      <c r="F156" s="27"/>
      <c r="G156" s="27"/>
      <c r="H156" s="28"/>
      <c r="I156" s="29">
        <v>4</v>
      </c>
      <c r="J156" s="30" t="s">
        <v>35</v>
      </c>
    </row>
    <row r="157" spans="2:10" x14ac:dyDescent="0.3">
      <c r="B157" s="29" t="s">
        <v>527</v>
      </c>
      <c r="C157" s="32" t="s">
        <v>507</v>
      </c>
      <c r="D157" s="27"/>
      <c r="E157" s="27"/>
      <c r="F157" s="27"/>
      <c r="G157" s="27"/>
      <c r="H157" s="28"/>
      <c r="I157" s="29">
        <v>1</v>
      </c>
      <c r="J157" s="30" t="s">
        <v>35</v>
      </c>
    </row>
    <row r="158" spans="2:10" x14ac:dyDescent="0.3">
      <c r="B158" s="29" t="s">
        <v>528</v>
      </c>
      <c r="C158" s="32" t="s">
        <v>508</v>
      </c>
      <c r="D158" s="27"/>
      <c r="E158" s="27"/>
      <c r="F158" s="27"/>
      <c r="G158" s="27"/>
      <c r="H158" s="28"/>
      <c r="I158" s="29">
        <v>2</v>
      </c>
      <c r="J158" s="30" t="s">
        <v>35</v>
      </c>
    </row>
    <row r="159" spans="2:10" x14ac:dyDescent="0.3">
      <c r="B159" s="29" t="s">
        <v>551</v>
      </c>
      <c r="C159" s="32" t="s">
        <v>553</v>
      </c>
      <c r="D159" s="27"/>
      <c r="E159" s="27"/>
      <c r="F159" s="27"/>
      <c r="G159" s="27"/>
      <c r="H159" s="28"/>
      <c r="I159" s="29">
        <v>2</v>
      </c>
      <c r="J159" s="30" t="s">
        <v>35</v>
      </c>
    </row>
    <row r="160" spans="2:10" x14ac:dyDescent="0.3">
      <c r="B160" s="29" t="s">
        <v>552</v>
      </c>
      <c r="C160" s="32" t="s">
        <v>539</v>
      </c>
      <c r="D160" s="27"/>
      <c r="E160" s="27"/>
      <c r="F160" s="27"/>
      <c r="G160" s="27"/>
      <c r="H160" s="28"/>
      <c r="I160" s="29">
        <v>2</v>
      </c>
      <c r="J160" s="30" t="s">
        <v>35</v>
      </c>
    </row>
    <row r="161" spans="2:10" x14ac:dyDescent="0.3">
      <c r="B161" s="113" t="s">
        <v>217</v>
      </c>
      <c r="C161" s="106" t="s">
        <v>509</v>
      </c>
      <c r="D161" s="27"/>
      <c r="E161" s="27"/>
      <c r="F161" s="27"/>
      <c r="G161" s="27"/>
      <c r="H161" s="28"/>
      <c r="I161" s="29"/>
      <c r="J161" s="30"/>
    </row>
    <row r="162" spans="2:10" x14ac:dyDescent="0.3">
      <c r="B162" s="29" t="s">
        <v>218</v>
      </c>
      <c r="C162" s="32" t="s">
        <v>510</v>
      </c>
      <c r="D162" s="27"/>
      <c r="E162" s="27"/>
      <c r="F162" s="27"/>
      <c r="G162" s="27"/>
      <c r="H162" s="28"/>
      <c r="I162" s="29">
        <v>2</v>
      </c>
      <c r="J162" s="30" t="s">
        <v>35</v>
      </c>
    </row>
    <row r="163" spans="2:10" x14ac:dyDescent="0.3">
      <c r="B163" s="29" t="s">
        <v>219</v>
      </c>
      <c r="C163" s="32" t="s">
        <v>512</v>
      </c>
      <c r="D163" s="27"/>
      <c r="E163" s="27"/>
      <c r="F163" s="27"/>
      <c r="G163" s="27"/>
      <c r="H163" s="28"/>
      <c r="I163" s="29">
        <v>4</v>
      </c>
      <c r="J163" s="30" t="s">
        <v>35</v>
      </c>
    </row>
    <row r="164" spans="2:10" x14ac:dyDescent="0.3">
      <c r="B164" s="29" t="s">
        <v>529</v>
      </c>
      <c r="C164" s="32" t="s">
        <v>515</v>
      </c>
      <c r="D164" s="27"/>
      <c r="E164" s="27"/>
      <c r="F164" s="27"/>
      <c r="G164" s="27"/>
      <c r="H164" s="28"/>
      <c r="I164" s="29">
        <v>2</v>
      </c>
      <c r="J164" s="30" t="s">
        <v>35</v>
      </c>
    </row>
    <row r="165" spans="2:10" x14ac:dyDescent="0.3">
      <c r="B165" s="29" t="s">
        <v>530</v>
      </c>
      <c r="C165" s="32" t="s">
        <v>516</v>
      </c>
      <c r="D165" s="27"/>
      <c r="E165" s="27"/>
      <c r="F165" s="27"/>
      <c r="G165" s="27"/>
      <c r="H165" s="28"/>
      <c r="I165" s="29">
        <v>2</v>
      </c>
      <c r="J165" s="30" t="s">
        <v>35</v>
      </c>
    </row>
    <row r="166" spans="2:10" x14ac:dyDescent="0.3">
      <c r="B166" s="113" t="s">
        <v>221</v>
      </c>
      <c r="C166" s="106" t="s">
        <v>531</v>
      </c>
      <c r="D166" s="27"/>
      <c r="E166" s="27"/>
      <c r="F166" s="27"/>
      <c r="G166" s="27"/>
      <c r="H166" s="28"/>
      <c r="I166" s="29"/>
      <c r="J166" s="30"/>
    </row>
    <row r="167" spans="2:10" x14ac:dyDescent="0.3">
      <c r="B167" s="29" t="s">
        <v>220</v>
      </c>
      <c r="C167" s="32" t="s">
        <v>541</v>
      </c>
      <c r="D167" s="27"/>
      <c r="E167" s="27"/>
      <c r="F167" s="27"/>
      <c r="G167" s="27"/>
      <c r="H167" s="28"/>
      <c r="I167" s="29">
        <v>2</v>
      </c>
      <c r="J167" s="30" t="s">
        <v>35</v>
      </c>
    </row>
    <row r="168" spans="2:10" x14ac:dyDescent="0.3">
      <c r="B168" s="113" t="s">
        <v>223</v>
      </c>
      <c r="C168" s="106" t="s">
        <v>532</v>
      </c>
      <c r="D168" s="27"/>
      <c r="E168" s="27"/>
      <c r="F168" s="27"/>
      <c r="G168" s="27"/>
      <c r="H168" s="28"/>
      <c r="I168" s="29"/>
      <c r="J168" s="30"/>
    </row>
    <row r="169" spans="2:10" x14ac:dyDescent="0.3">
      <c r="B169" s="29" t="s">
        <v>222</v>
      </c>
      <c r="C169" s="32" t="s">
        <v>533</v>
      </c>
      <c r="D169" s="27"/>
      <c r="E169" s="27"/>
      <c r="F169" s="27"/>
      <c r="G169" s="27"/>
      <c r="H169" s="28"/>
      <c r="I169" s="29">
        <v>1</v>
      </c>
      <c r="J169" s="30" t="s">
        <v>4</v>
      </c>
    </row>
    <row r="170" spans="2:10" x14ac:dyDescent="0.3">
      <c r="B170" s="36" t="s">
        <v>534</v>
      </c>
      <c r="C170" s="37" t="s">
        <v>535</v>
      </c>
      <c r="D170" s="38"/>
      <c r="E170" s="38"/>
      <c r="F170" s="38"/>
      <c r="G170" s="38"/>
      <c r="H170" s="39"/>
      <c r="I170" s="36">
        <v>1</v>
      </c>
      <c r="J170" s="40" t="s">
        <v>4</v>
      </c>
    </row>
  </sheetData>
  <mergeCells count="8">
    <mergeCell ref="B10:J10"/>
    <mergeCell ref="H11:I11"/>
    <mergeCell ref="B8:J8"/>
    <mergeCell ref="C1:H1"/>
    <mergeCell ref="C2:H2"/>
    <mergeCell ref="C3:H3"/>
    <mergeCell ref="C4:H4"/>
    <mergeCell ref="B6:J6"/>
  </mergeCells>
  <pageMargins left="0.70866141732283472" right="0.70866141732283472" top="0.74803149606299213" bottom="0.74803149606299213" header="0.31496062992125984" footer="0.31496062992125984"/>
  <pageSetup paperSize="9" scale="6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39997558519241921"/>
  </sheetPr>
  <dimension ref="A1:S57"/>
  <sheetViews>
    <sheetView view="pageBreakPreview" zoomScaleNormal="100" zoomScaleSheetLayoutView="100" workbookViewId="0">
      <selection activeCell="G8" sqref="G8"/>
    </sheetView>
  </sheetViews>
  <sheetFormatPr baseColWidth="10" defaultRowHeight="14.4" x14ac:dyDescent="0.3"/>
  <cols>
    <col min="1" max="1" width="6.44140625" style="123" customWidth="1"/>
    <col min="2" max="9" width="11.44140625" style="124"/>
    <col min="15" max="15" width="16.6640625" bestFit="1" customWidth="1"/>
  </cols>
  <sheetData>
    <row r="1" spans="1:9" x14ac:dyDescent="0.3">
      <c r="A1" s="192" t="s">
        <v>584</v>
      </c>
      <c r="B1" s="192"/>
      <c r="C1" s="192"/>
      <c r="D1" s="192"/>
      <c r="E1" s="192"/>
      <c r="F1" s="192"/>
      <c r="G1" s="192"/>
      <c r="H1" s="192"/>
      <c r="I1" s="192"/>
    </row>
    <row r="3" spans="1:9" x14ac:dyDescent="0.3">
      <c r="A3" s="192" t="s">
        <v>558</v>
      </c>
      <c r="B3" s="192"/>
      <c r="C3" s="192"/>
      <c r="D3" s="192"/>
      <c r="E3" s="192"/>
      <c r="F3" s="192"/>
      <c r="G3" s="192"/>
      <c r="H3" s="192"/>
      <c r="I3" s="192"/>
    </row>
    <row r="5" spans="1:9" ht="48.75" customHeight="1" x14ac:dyDescent="0.3">
      <c r="A5" s="197" t="s">
        <v>608</v>
      </c>
      <c r="B5" s="197"/>
      <c r="C5" s="196" t="s">
        <v>611</v>
      </c>
      <c r="D5" s="196"/>
      <c r="E5" s="196"/>
      <c r="F5" s="196"/>
      <c r="G5" s="196"/>
      <c r="H5" s="196"/>
      <c r="I5" s="196"/>
    </row>
    <row r="6" spans="1:9" x14ac:dyDescent="0.3">
      <c r="A6" s="123" t="s">
        <v>609</v>
      </c>
    </row>
    <row r="7" spans="1:9" x14ac:dyDescent="0.3">
      <c r="A7" s="123" t="s">
        <v>612</v>
      </c>
      <c r="C7" s="124" t="s">
        <v>950</v>
      </c>
      <c r="D7" s="124" t="s">
        <v>613</v>
      </c>
      <c r="E7" s="124" t="s">
        <v>950</v>
      </c>
      <c r="F7" s="124" t="s">
        <v>614</v>
      </c>
      <c r="G7" s="124" t="s">
        <v>951</v>
      </c>
    </row>
    <row r="8" spans="1:9" x14ac:dyDescent="0.3">
      <c r="A8" s="123" t="s">
        <v>610</v>
      </c>
    </row>
    <row r="11" spans="1:9" x14ac:dyDescent="0.3">
      <c r="A11" s="123" t="s">
        <v>585</v>
      </c>
      <c r="B11" s="184" t="s">
        <v>559</v>
      </c>
      <c r="C11" s="184"/>
      <c r="D11" s="184"/>
      <c r="E11" s="184"/>
      <c r="F11" s="184"/>
      <c r="G11" s="184"/>
      <c r="H11" s="184"/>
      <c r="I11" s="184"/>
    </row>
    <row r="12" spans="1:9" ht="68.25" customHeight="1" x14ac:dyDescent="0.3">
      <c r="B12" s="184"/>
      <c r="C12" s="184"/>
      <c r="D12" s="184"/>
      <c r="E12" s="184"/>
      <c r="F12" s="184"/>
      <c r="G12" s="184"/>
      <c r="H12" s="184"/>
      <c r="I12" s="184"/>
    </row>
    <row r="13" spans="1:9" x14ac:dyDescent="0.3">
      <c r="A13" s="123" t="s">
        <v>586</v>
      </c>
      <c r="B13" s="184" t="s">
        <v>560</v>
      </c>
      <c r="C13" s="184"/>
      <c r="D13" s="184"/>
      <c r="E13" s="184"/>
      <c r="F13" s="184"/>
      <c r="G13" s="184"/>
      <c r="H13" s="184"/>
      <c r="I13" s="184"/>
    </row>
    <row r="14" spans="1:9" ht="54.75" customHeight="1" x14ac:dyDescent="0.3">
      <c r="B14" s="184"/>
      <c r="C14" s="184"/>
      <c r="D14" s="184"/>
      <c r="E14" s="184"/>
      <c r="F14" s="184"/>
      <c r="G14" s="184"/>
      <c r="H14" s="184"/>
      <c r="I14" s="184"/>
    </row>
    <row r="15" spans="1:9" x14ac:dyDescent="0.3">
      <c r="A15" s="123" t="s">
        <v>587</v>
      </c>
      <c r="B15" s="184" t="s">
        <v>561</v>
      </c>
      <c r="C15" s="184"/>
      <c r="D15" s="184"/>
      <c r="E15" s="184"/>
      <c r="F15" s="184"/>
      <c r="G15" s="184"/>
      <c r="H15" s="184"/>
      <c r="I15" s="184"/>
    </row>
    <row r="16" spans="1:9" x14ac:dyDescent="0.3">
      <c r="B16" s="128" t="s">
        <v>599</v>
      </c>
      <c r="C16" s="125"/>
      <c r="D16" s="186" t="s">
        <v>953</v>
      </c>
      <c r="E16" s="187"/>
      <c r="F16" s="187"/>
      <c r="G16" s="187"/>
      <c r="H16" s="187"/>
      <c r="I16" s="188"/>
    </row>
    <row r="17" spans="1:9" x14ac:dyDescent="0.3">
      <c r="B17" s="128" t="s">
        <v>600</v>
      </c>
      <c r="C17" s="125"/>
      <c r="D17" s="185" t="s">
        <v>952</v>
      </c>
      <c r="E17" s="185"/>
      <c r="F17" s="185"/>
      <c r="G17" s="185"/>
      <c r="H17" s="185"/>
      <c r="I17" s="185"/>
    </row>
    <row r="18" spans="1:9" x14ac:dyDescent="0.3">
      <c r="A18" s="123" t="s">
        <v>588</v>
      </c>
      <c r="B18" s="184" t="s">
        <v>562</v>
      </c>
      <c r="C18" s="184"/>
      <c r="D18" s="184"/>
      <c r="E18" s="184" t="s">
        <v>589</v>
      </c>
      <c r="F18" s="184"/>
      <c r="G18" s="184"/>
      <c r="H18" s="184"/>
      <c r="I18" s="184"/>
    </row>
    <row r="19" spans="1:9" x14ac:dyDescent="0.3">
      <c r="B19" s="127" t="s">
        <v>563</v>
      </c>
      <c r="C19" s="184">
        <v>2900</v>
      </c>
      <c r="D19" s="184"/>
      <c r="E19" s="126" t="s">
        <v>590</v>
      </c>
      <c r="F19" s="184">
        <v>638922.71900000004</v>
      </c>
      <c r="G19" s="184"/>
      <c r="H19" s="184"/>
      <c r="I19" s="184"/>
    </row>
    <row r="20" spans="1:9" x14ac:dyDescent="0.3">
      <c r="B20" s="127"/>
      <c r="C20" s="184"/>
      <c r="D20" s="184"/>
      <c r="E20" s="126" t="s">
        <v>591</v>
      </c>
      <c r="F20" s="184">
        <v>8505634.4030000009</v>
      </c>
      <c r="G20" s="184"/>
      <c r="H20" s="184"/>
      <c r="I20" s="184"/>
    </row>
    <row r="21" spans="1:9" x14ac:dyDescent="0.3">
      <c r="B21" s="127" t="s">
        <v>564</v>
      </c>
      <c r="C21" s="184">
        <v>2885</v>
      </c>
      <c r="D21" s="184"/>
      <c r="E21" s="126" t="s">
        <v>592</v>
      </c>
      <c r="F21" s="184">
        <v>2889.38</v>
      </c>
      <c r="G21" s="184"/>
      <c r="H21" s="184"/>
      <c r="I21" s="184"/>
    </row>
    <row r="22" spans="1:9" x14ac:dyDescent="0.3">
      <c r="A22" s="123" t="s">
        <v>593</v>
      </c>
      <c r="B22" s="184" t="s">
        <v>565</v>
      </c>
      <c r="C22" s="184"/>
      <c r="D22" s="184"/>
      <c r="E22" s="184"/>
      <c r="F22" s="184"/>
      <c r="G22" s="184"/>
      <c r="H22" s="184"/>
      <c r="I22" s="184"/>
    </row>
    <row r="23" spans="1:9" ht="64.5" customHeight="1" x14ac:dyDescent="0.3">
      <c r="B23" s="189" t="s">
        <v>954</v>
      </c>
      <c r="C23" s="190"/>
      <c r="D23" s="190"/>
      <c r="E23" s="190"/>
      <c r="F23" s="190"/>
      <c r="G23" s="190"/>
      <c r="H23" s="190"/>
      <c r="I23" s="190"/>
    </row>
    <row r="24" spans="1:9" x14ac:dyDescent="0.3">
      <c r="A24" s="123" t="s">
        <v>594</v>
      </c>
      <c r="B24" s="184" t="s">
        <v>572</v>
      </c>
      <c r="C24" s="184"/>
      <c r="D24" s="184"/>
      <c r="E24" s="184"/>
      <c r="F24" s="184"/>
      <c r="G24" s="184"/>
      <c r="H24" s="184"/>
      <c r="I24" s="184"/>
    </row>
    <row r="25" spans="1:9" ht="64.5" customHeight="1" x14ac:dyDescent="0.3">
      <c r="B25" s="189" t="s">
        <v>955</v>
      </c>
      <c r="C25" s="190"/>
      <c r="D25" s="190"/>
      <c r="E25" s="190"/>
      <c r="F25" s="190"/>
      <c r="G25" s="190"/>
      <c r="H25" s="190"/>
      <c r="I25" s="190"/>
    </row>
    <row r="26" spans="1:9" x14ac:dyDescent="0.3">
      <c r="B26" s="184" t="s">
        <v>964</v>
      </c>
      <c r="C26" s="184"/>
      <c r="D26" s="184"/>
      <c r="E26" s="184"/>
      <c r="F26" s="184"/>
      <c r="G26" s="184"/>
      <c r="H26" s="184"/>
      <c r="I26" s="184"/>
    </row>
    <row r="27" spans="1:9" x14ac:dyDescent="0.3">
      <c r="B27" s="126" t="s">
        <v>595</v>
      </c>
      <c r="C27" s="126" t="s">
        <v>2</v>
      </c>
      <c r="D27" s="126" t="s">
        <v>956</v>
      </c>
      <c r="E27" s="126" t="s">
        <v>571</v>
      </c>
      <c r="F27" s="126" t="s">
        <v>573</v>
      </c>
      <c r="G27" s="126" t="s">
        <v>574</v>
      </c>
      <c r="H27" s="126" t="s">
        <v>959</v>
      </c>
      <c r="I27" s="126" t="s">
        <v>575</v>
      </c>
    </row>
    <row r="28" spans="1:9" x14ac:dyDescent="0.3">
      <c r="B28" s="127" t="s">
        <v>566</v>
      </c>
      <c r="C28" s="138">
        <v>0.7</v>
      </c>
      <c r="D28" s="138">
        <v>9.1999999999999998E-2</v>
      </c>
      <c r="E28" s="138">
        <v>2.8</v>
      </c>
      <c r="F28" s="139">
        <f>+C28*D28</f>
        <v>6.4399999999999999E-2</v>
      </c>
      <c r="G28" s="140">
        <v>3.49</v>
      </c>
      <c r="H28" s="141">
        <f>+E28/G28</f>
        <v>0.80229226361031514</v>
      </c>
      <c r="I28" s="142">
        <f>+H28*F32</f>
        <v>5.567908309455586E-2</v>
      </c>
    </row>
    <row r="29" spans="1:9" x14ac:dyDescent="0.3">
      <c r="B29" s="127" t="s">
        <v>567</v>
      </c>
      <c r="C29" s="138">
        <v>0.62</v>
      </c>
      <c r="D29" s="138">
        <v>0.12</v>
      </c>
      <c r="E29" s="138">
        <v>2.8</v>
      </c>
      <c r="F29" s="139">
        <f>+C29*D29</f>
        <v>7.4399999999999994E-2</v>
      </c>
      <c r="G29" s="140">
        <v>3.89</v>
      </c>
      <c r="H29" s="141">
        <f t="shared" ref="H29:H30" si="0">+E29/G29</f>
        <v>0.71979434447300761</v>
      </c>
      <c r="I29" s="142">
        <f>+H29*F32</f>
        <v>4.9953727506426723E-2</v>
      </c>
    </row>
    <row r="30" spans="1:9" x14ac:dyDescent="0.3">
      <c r="B30" s="127" t="s">
        <v>568</v>
      </c>
      <c r="C30" s="142"/>
      <c r="D30" s="142"/>
      <c r="E30" s="138">
        <v>2.8</v>
      </c>
      <c r="F30" s="142"/>
      <c r="G30" s="140">
        <v>3.44</v>
      </c>
      <c r="H30" s="141">
        <f t="shared" si="0"/>
        <v>0.81395348837209303</v>
      </c>
      <c r="I30" s="142">
        <f>+H30*F32</f>
        <v>5.6488372093023251E-2</v>
      </c>
    </row>
    <row r="31" spans="1:9" x14ac:dyDescent="0.3">
      <c r="B31" s="127" t="s">
        <v>569</v>
      </c>
      <c r="C31" s="142"/>
      <c r="D31" s="142"/>
      <c r="E31" s="142"/>
      <c r="F31" s="142"/>
      <c r="G31" s="142"/>
      <c r="H31" s="142"/>
      <c r="I31" s="142"/>
    </row>
    <row r="32" spans="1:9" x14ac:dyDescent="0.3">
      <c r="B32" s="127" t="s">
        <v>570</v>
      </c>
      <c r="C32" s="126"/>
      <c r="D32" s="126"/>
      <c r="E32" s="126"/>
      <c r="F32" s="126">
        <f>+AVERAGE(F28:F31)</f>
        <v>6.9399999999999989E-2</v>
      </c>
      <c r="G32" s="126"/>
      <c r="H32" s="126"/>
      <c r="I32" s="126">
        <f>+AVERAGE(I28:I31)*1000</f>
        <v>54.040394231335277</v>
      </c>
    </row>
    <row r="33" spans="1:19" x14ac:dyDescent="0.3">
      <c r="B33" s="184" t="s">
        <v>965</v>
      </c>
      <c r="C33" s="184"/>
      <c r="D33" s="184"/>
      <c r="E33" s="184"/>
      <c r="F33" s="184"/>
      <c r="G33" s="184"/>
      <c r="H33" s="184"/>
      <c r="I33" s="184"/>
    </row>
    <row r="34" spans="1:19" ht="28.2" x14ac:dyDescent="0.3">
      <c r="B34" s="126" t="s">
        <v>595</v>
      </c>
      <c r="C34" s="126" t="s">
        <v>960</v>
      </c>
      <c r="D34" s="126" t="s">
        <v>956</v>
      </c>
      <c r="E34" s="126" t="s">
        <v>571</v>
      </c>
      <c r="F34" s="126" t="s">
        <v>573</v>
      </c>
      <c r="G34" s="136" t="s">
        <v>958</v>
      </c>
      <c r="H34" s="126" t="s">
        <v>959</v>
      </c>
      <c r="I34" s="126" t="s">
        <v>575</v>
      </c>
      <c r="O34" s="143"/>
      <c r="P34" s="143"/>
      <c r="Q34" s="143"/>
      <c r="R34" s="144"/>
      <c r="S34" s="143"/>
    </row>
    <row r="35" spans="1:19" x14ac:dyDescent="0.3">
      <c r="B35" s="127" t="s">
        <v>566</v>
      </c>
      <c r="C35" s="138">
        <v>1.46</v>
      </c>
      <c r="D35" s="138">
        <v>5.6000000000000001E-2</v>
      </c>
      <c r="E35" s="138">
        <v>10</v>
      </c>
      <c r="F35" s="139">
        <f>+C35*D35</f>
        <v>8.1759999999999999E-2</v>
      </c>
      <c r="G35" s="140">
        <v>5.23</v>
      </c>
      <c r="H35" s="141">
        <f>+E35/G35</f>
        <v>1.9120458891013383</v>
      </c>
      <c r="I35" s="142">
        <f>+H35*F39</f>
        <v>0.16377437858508606</v>
      </c>
      <c r="L35" s="145" t="s">
        <v>594</v>
      </c>
      <c r="M35" s="145" t="s">
        <v>968</v>
      </c>
      <c r="O35" s="143"/>
      <c r="P35" s="143"/>
      <c r="Q35" s="143"/>
      <c r="R35" s="144"/>
      <c r="S35" s="143"/>
    </row>
    <row r="36" spans="1:19" x14ac:dyDescent="0.3">
      <c r="B36" s="127" t="s">
        <v>567</v>
      </c>
      <c r="C36" s="138">
        <v>1.468</v>
      </c>
      <c r="D36" s="138">
        <v>6.0999999999999999E-2</v>
      </c>
      <c r="E36" s="138">
        <v>10</v>
      </c>
      <c r="F36" s="139">
        <f>+C36*D36</f>
        <v>8.9548000000000003E-2</v>
      </c>
      <c r="G36" s="140">
        <v>5.35</v>
      </c>
      <c r="H36" s="141">
        <f t="shared" ref="H36:H37" si="1">+E36/G36</f>
        <v>1.8691588785046731</v>
      </c>
      <c r="I36" s="142">
        <f>+H36*F39</f>
        <v>0.16010093457943927</v>
      </c>
      <c r="O36" s="145"/>
      <c r="P36" s="145"/>
      <c r="Q36" s="143"/>
      <c r="R36" s="144"/>
      <c r="S36" s="143"/>
    </row>
    <row r="37" spans="1:19" x14ac:dyDescent="0.3">
      <c r="B37" s="127" t="s">
        <v>568</v>
      </c>
      <c r="C37" s="142"/>
      <c r="D37" s="142"/>
      <c r="E37" s="138">
        <v>10</v>
      </c>
      <c r="F37" s="142"/>
      <c r="G37" s="140">
        <v>5.49</v>
      </c>
      <c r="H37" s="141">
        <f t="shared" si="1"/>
        <v>1.8214936247723132</v>
      </c>
      <c r="I37" s="142">
        <f>+H37*F39</f>
        <v>0.15601821493624773</v>
      </c>
      <c r="M37" s="143" t="s">
        <v>969</v>
      </c>
      <c r="O37" s="143"/>
      <c r="P37" s="145"/>
      <c r="Q37" s="143"/>
      <c r="R37" s="144"/>
      <c r="S37" s="143"/>
    </row>
    <row r="38" spans="1:19" x14ac:dyDescent="0.3">
      <c r="B38" s="127" t="s">
        <v>569</v>
      </c>
      <c r="C38" s="142"/>
      <c r="D38" s="142"/>
      <c r="E38" s="142"/>
      <c r="F38" s="142"/>
      <c r="G38" s="142"/>
      <c r="H38" s="142"/>
      <c r="I38" s="142"/>
      <c r="M38" s="143" t="s">
        <v>970</v>
      </c>
      <c r="O38" s="143"/>
      <c r="P38" s="145"/>
      <c r="Q38" s="143"/>
      <c r="R38" s="144"/>
      <c r="S38" s="143"/>
    </row>
    <row r="39" spans="1:19" x14ac:dyDescent="0.3">
      <c r="B39" s="127" t="s">
        <v>957</v>
      </c>
      <c r="C39" s="126"/>
      <c r="D39" s="126"/>
      <c r="E39" s="126"/>
      <c r="F39" s="137">
        <f>+AVERAGE(F35:F38)</f>
        <v>8.5654000000000008E-2</v>
      </c>
      <c r="G39" s="126"/>
      <c r="H39" s="126"/>
      <c r="I39" s="126">
        <f>+AVERAGE(I35:I38)*1000</f>
        <v>159.96450936692435</v>
      </c>
      <c r="M39" s="143" t="s">
        <v>971</v>
      </c>
      <c r="O39" s="143"/>
      <c r="P39" s="145"/>
      <c r="Q39" s="143"/>
      <c r="R39" s="144"/>
      <c r="S39" s="143"/>
    </row>
    <row r="40" spans="1:19" x14ac:dyDescent="0.3">
      <c r="A40" s="123" t="s">
        <v>596</v>
      </c>
      <c r="B40" s="184" t="s">
        <v>576</v>
      </c>
      <c r="C40" s="184"/>
      <c r="D40" s="184"/>
      <c r="E40" s="184"/>
      <c r="F40" s="184"/>
      <c r="G40" s="184"/>
      <c r="H40" s="184"/>
      <c r="I40" s="184"/>
      <c r="O40" s="145"/>
      <c r="P40" s="145"/>
      <c r="Q40" s="143"/>
      <c r="R40" s="144"/>
      <c r="S40" s="143"/>
    </row>
    <row r="41" spans="1:19" x14ac:dyDescent="0.3">
      <c r="B41" s="184"/>
      <c r="C41" s="184"/>
      <c r="D41" s="184" t="s">
        <v>956</v>
      </c>
      <c r="E41" s="184"/>
      <c r="F41" s="184" t="s">
        <v>579</v>
      </c>
      <c r="G41" s="184"/>
      <c r="H41" s="184"/>
      <c r="I41" s="184"/>
      <c r="O41" s="145"/>
      <c r="P41" s="145"/>
      <c r="Q41" s="143"/>
      <c r="R41" s="144"/>
      <c r="S41" s="143"/>
    </row>
    <row r="42" spans="1:19" x14ac:dyDescent="0.3">
      <c r="B42" s="191" t="s">
        <v>577</v>
      </c>
      <c r="C42" s="191"/>
      <c r="D42" s="185">
        <v>0.17</v>
      </c>
      <c r="E42" s="185"/>
      <c r="F42" s="185" t="s">
        <v>961</v>
      </c>
      <c r="G42" s="185"/>
      <c r="H42" s="185"/>
      <c r="I42" s="185"/>
      <c r="O42" s="145"/>
      <c r="P42" s="145"/>
      <c r="Q42" s="143"/>
      <c r="R42" s="144"/>
      <c r="S42" s="143"/>
    </row>
    <row r="43" spans="1:19" x14ac:dyDescent="0.3">
      <c r="B43" s="191" t="s">
        <v>578</v>
      </c>
      <c r="C43" s="191"/>
      <c r="D43" s="185">
        <v>7.0000000000000007E-2</v>
      </c>
      <c r="E43" s="185"/>
      <c r="F43" s="185" t="s">
        <v>962</v>
      </c>
      <c r="G43" s="185"/>
      <c r="H43" s="185"/>
      <c r="I43" s="185"/>
      <c r="O43" s="145"/>
      <c r="P43" s="145"/>
      <c r="Q43" s="143"/>
      <c r="R43" s="144"/>
      <c r="S43" s="143"/>
    </row>
    <row r="44" spans="1:19" x14ac:dyDescent="0.3">
      <c r="A44" s="123" t="s">
        <v>597</v>
      </c>
      <c r="B44" s="184" t="s">
        <v>580</v>
      </c>
      <c r="C44" s="184"/>
      <c r="D44" s="184"/>
      <c r="E44" s="184"/>
      <c r="F44" s="184"/>
      <c r="G44" s="184"/>
      <c r="H44" s="184"/>
      <c r="I44" s="184"/>
      <c r="O44" s="143" t="s">
        <v>972</v>
      </c>
      <c r="P44" s="143"/>
      <c r="Q44" s="143"/>
      <c r="R44" s="144"/>
      <c r="S44" s="143"/>
    </row>
    <row r="45" spans="1:19" x14ac:dyDescent="0.3">
      <c r="B45" s="184"/>
      <c r="C45" s="184"/>
      <c r="D45" s="184" t="s">
        <v>956</v>
      </c>
      <c r="E45" s="184"/>
      <c r="F45" s="184" t="s">
        <v>579</v>
      </c>
      <c r="G45" s="184"/>
      <c r="H45" s="184"/>
      <c r="I45" s="184"/>
      <c r="O45" s="143" t="s">
        <v>973</v>
      </c>
      <c r="P45" s="143" t="s">
        <v>974</v>
      </c>
      <c r="Q45" s="143"/>
      <c r="R45" s="144"/>
      <c r="S45" s="143"/>
    </row>
    <row r="46" spans="1:19" x14ac:dyDescent="0.3">
      <c r="B46" s="191" t="s">
        <v>577</v>
      </c>
      <c r="C46" s="191"/>
      <c r="D46" s="184"/>
      <c r="E46" s="184"/>
      <c r="F46" s="185" t="s">
        <v>961</v>
      </c>
      <c r="G46" s="184"/>
      <c r="H46" s="184"/>
      <c r="I46" s="184"/>
      <c r="O46" s="143" t="s">
        <v>975</v>
      </c>
      <c r="P46" s="143" t="s">
        <v>976</v>
      </c>
      <c r="Q46" s="143"/>
      <c r="R46" s="144"/>
      <c r="S46" s="143">
        <v>1.2999999999999999E-2</v>
      </c>
    </row>
    <row r="47" spans="1:19" x14ac:dyDescent="0.3">
      <c r="B47" s="191" t="s">
        <v>578</v>
      </c>
      <c r="C47" s="191"/>
      <c r="D47" s="184"/>
      <c r="E47" s="184"/>
      <c r="F47" s="184"/>
      <c r="G47" s="184"/>
      <c r="H47" s="184"/>
      <c r="I47" s="184"/>
      <c r="O47" s="143" t="s">
        <v>977</v>
      </c>
      <c r="P47" s="143" t="s">
        <v>978</v>
      </c>
      <c r="Q47" s="143"/>
      <c r="R47" s="144"/>
      <c r="S47" s="139">
        <f>+F39</f>
        <v>8.5654000000000008E-2</v>
      </c>
    </row>
    <row r="48" spans="1:19" x14ac:dyDescent="0.3">
      <c r="A48" s="123" t="s">
        <v>598</v>
      </c>
      <c r="B48" s="184" t="s">
        <v>601</v>
      </c>
      <c r="C48" s="184"/>
      <c r="D48" s="184"/>
      <c r="E48" s="184"/>
      <c r="F48" s="184"/>
      <c r="G48" s="184"/>
      <c r="H48" s="184"/>
      <c r="I48" s="184"/>
      <c r="O48" s="143" t="s">
        <v>979</v>
      </c>
      <c r="P48" s="143" t="s">
        <v>980</v>
      </c>
      <c r="Q48" s="143"/>
      <c r="R48" s="144"/>
      <c r="S48" s="143">
        <f>+S47/1.58</f>
        <v>5.4211392405063293E-2</v>
      </c>
    </row>
    <row r="49" spans="1:19" ht="19.5" customHeight="1" x14ac:dyDescent="0.3">
      <c r="B49" s="127" t="s">
        <v>602</v>
      </c>
      <c r="C49" s="185" t="s">
        <v>963</v>
      </c>
      <c r="D49" s="185"/>
      <c r="E49" s="185"/>
      <c r="F49" s="185"/>
      <c r="G49" s="185"/>
      <c r="H49" s="185"/>
      <c r="I49" s="185"/>
      <c r="O49" s="143" t="s">
        <v>981</v>
      </c>
      <c r="P49" s="143" t="s">
        <v>982</v>
      </c>
      <c r="Q49" s="143"/>
      <c r="R49" s="144"/>
      <c r="S49" s="143">
        <f>0.162/2.9</f>
        <v>5.5862068965517243E-2</v>
      </c>
    </row>
    <row r="50" spans="1:19" ht="18" customHeight="1" x14ac:dyDescent="0.3">
      <c r="B50" s="127" t="s">
        <v>575</v>
      </c>
      <c r="C50" s="184"/>
      <c r="D50" s="184"/>
      <c r="E50" s="184"/>
      <c r="F50" s="184"/>
      <c r="G50" s="184"/>
      <c r="H50" s="184"/>
      <c r="I50" s="184"/>
      <c r="O50" s="145"/>
      <c r="P50" s="145"/>
      <c r="Q50" s="143"/>
      <c r="R50" s="144"/>
      <c r="S50" s="143"/>
    </row>
    <row r="51" spans="1:19" x14ac:dyDescent="0.3">
      <c r="A51" s="123" t="s">
        <v>603</v>
      </c>
      <c r="B51" s="184" t="s">
        <v>581</v>
      </c>
      <c r="C51" s="184"/>
      <c r="D51" s="184"/>
      <c r="E51" s="184"/>
      <c r="F51" s="184"/>
      <c r="G51" s="184"/>
      <c r="H51" s="184"/>
      <c r="I51" s="184"/>
      <c r="O51">
        <v>0.20710000000000001</v>
      </c>
      <c r="P51" s="143" t="s">
        <v>5</v>
      </c>
    </row>
    <row r="52" spans="1:19" x14ac:dyDescent="0.3">
      <c r="B52" s="127" t="s">
        <v>582</v>
      </c>
      <c r="C52" s="184" t="s">
        <v>966</v>
      </c>
      <c r="D52" s="184"/>
      <c r="E52" s="184"/>
      <c r="F52" s="184"/>
      <c r="G52" s="184"/>
      <c r="H52" s="184"/>
      <c r="I52" s="184"/>
      <c r="O52">
        <f>1/S46</f>
        <v>76.92307692307692</v>
      </c>
      <c r="P52">
        <f>+POWER(S48,2/3)</f>
        <v>0.14323870130891284</v>
      </c>
      <c r="Q52">
        <f>+POWER(S49,1/2)</f>
        <v>0.2363515791475006</v>
      </c>
    </row>
    <row r="53" spans="1:19" ht="62.25" customHeight="1" x14ac:dyDescent="0.3">
      <c r="B53" s="198"/>
      <c r="C53" s="198"/>
      <c r="D53" s="198"/>
      <c r="E53" s="198"/>
      <c r="F53" s="198"/>
      <c r="G53" s="198"/>
      <c r="H53" s="198"/>
      <c r="I53" s="198"/>
      <c r="O53" s="146">
        <f>+O52*P52*Q52*S47</f>
        <v>0.22306076119876903</v>
      </c>
    </row>
    <row r="54" spans="1:19" x14ac:dyDescent="0.3">
      <c r="A54" s="123" t="s">
        <v>604</v>
      </c>
      <c r="B54" s="184" t="s">
        <v>605</v>
      </c>
      <c r="C54" s="184"/>
      <c r="D54" s="184"/>
      <c r="E54" s="184"/>
      <c r="F54" s="184"/>
      <c r="G54" s="184"/>
      <c r="H54" s="184"/>
      <c r="I54" s="184"/>
    </row>
    <row r="55" spans="1:19" ht="69" customHeight="1" x14ac:dyDescent="0.3">
      <c r="B55" s="122" t="s">
        <v>606</v>
      </c>
      <c r="C55" s="184" t="s">
        <v>967</v>
      </c>
      <c r="D55" s="184"/>
      <c r="E55" s="184"/>
      <c r="F55" s="184"/>
      <c r="G55" s="184"/>
      <c r="H55" s="184"/>
      <c r="I55" s="184"/>
    </row>
    <row r="56" spans="1:19" x14ac:dyDescent="0.3">
      <c r="A56" s="123" t="s">
        <v>607</v>
      </c>
      <c r="B56" s="184" t="s">
        <v>583</v>
      </c>
      <c r="C56" s="184"/>
      <c r="D56" s="184"/>
      <c r="E56" s="184"/>
      <c r="F56" s="184"/>
      <c r="G56" s="184"/>
      <c r="H56" s="184"/>
      <c r="I56" s="184"/>
    </row>
    <row r="57" spans="1:19" ht="79.5" customHeight="1" x14ac:dyDescent="0.3">
      <c r="B57" s="193"/>
      <c r="C57" s="194"/>
      <c r="D57" s="194"/>
      <c r="E57" s="194"/>
      <c r="F57" s="194"/>
      <c r="G57" s="194"/>
      <c r="H57" s="194"/>
      <c r="I57" s="195"/>
    </row>
  </sheetData>
  <mergeCells count="55">
    <mergeCell ref="A1:I1"/>
    <mergeCell ref="A3:I3"/>
    <mergeCell ref="C55:I55"/>
    <mergeCell ref="B57:I57"/>
    <mergeCell ref="C5:I5"/>
    <mergeCell ref="A5:B5"/>
    <mergeCell ref="C52:I52"/>
    <mergeCell ref="B51:I51"/>
    <mergeCell ref="B54:I54"/>
    <mergeCell ref="B53:I53"/>
    <mergeCell ref="B56:I56"/>
    <mergeCell ref="B44:I44"/>
    <mergeCell ref="B48:I48"/>
    <mergeCell ref="C49:I49"/>
    <mergeCell ref="C50:I50"/>
    <mergeCell ref="B41:C41"/>
    <mergeCell ref="B47:C47"/>
    <mergeCell ref="D47:E47"/>
    <mergeCell ref="F47:I47"/>
    <mergeCell ref="B42:C42"/>
    <mergeCell ref="B43:C43"/>
    <mergeCell ref="D42:E42"/>
    <mergeCell ref="D43:E43"/>
    <mergeCell ref="F42:I42"/>
    <mergeCell ref="F43:I43"/>
    <mergeCell ref="B45:C45"/>
    <mergeCell ref="D45:E45"/>
    <mergeCell ref="F45:I45"/>
    <mergeCell ref="B46:C46"/>
    <mergeCell ref="D46:E46"/>
    <mergeCell ref="F46:I46"/>
    <mergeCell ref="B24:I24"/>
    <mergeCell ref="D41:E41"/>
    <mergeCell ref="F41:I41"/>
    <mergeCell ref="B22:I22"/>
    <mergeCell ref="B23:I23"/>
    <mergeCell ref="B25:I25"/>
    <mergeCell ref="B26:I26"/>
    <mergeCell ref="B40:I40"/>
    <mergeCell ref="B33:I33"/>
    <mergeCell ref="C20:D20"/>
    <mergeCell ref="F19:I19"/>
    <mergeCell ref="F20:I20"/>
    <mergeCell ref="F21:I21"/>
    <mergeCell ref="C21:D21"/>
    <mergeCell ref="B11:I11"/>
    <mergeCell ref="B15:I15"/>
    <mergeCell ref="B18:D18"/>
    <mergeCell ref="E18:I18"/>
    <mergeCell ref="C19:D19"/>
    <mergeCell ref="D17:I17"/>
    <mergeCell ref="D16:I16"/>
    <mergeCell ref="B12:I12"/>
    <mergeCell ref="B14:I14"/>
    <mergeCell ref="B13:I13"/>
  </mergeCells>
  <pageMargins left="0.70866141732283472" right="0.70866141732283472" top="0.74803149606299213"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B1:J3538"/>
  <sheetViews>
    <sheetView view="pageBreakPreview" topLeftCell="A520" zoomScale="85" zoomScaleNormal="70" zoomScaleSheetLayoutView="85" workbookViewId="0">
      <selection activeCell="G551" sqref="G551"/>
    </sheetView>
  </sheetViews>
  <sheetFormatPr baseColWidth="10" defaultRowHeight="14.4" x14ac:dyDescent="0.3"/>
  <cols>
    <col min="1" max="1" width="2.109375" customWidth="1"/>
    <col min="2" max="2" width="13.109375" style="1" customWidth="1"/>
    <col min="3" max="3" width="48.6640625" style="1" customWidth="1"/>
    <col min="4" max="6" width="11.44140625" style="1"/>
    <col min="7" max="7" width="12.44140625" style="1" customWidth="1"/>
    <col min="8" max="8" width="11.44140625" style="1"/>
    <col min="9" max="9" width="10.33203125" style="1" customWidth="1"/>
    <col min="10" max="10" width="8.88671875" style="1" customWidth="1"/>
  </cols>
  <sheetData>
    <row r="1" spans="2:10" x14ac:dyDescent="0.3">
      <c r="C1" s="158" t="s">
        <v>153</v>
      </c>
      <c r="D1" s="158"/>
      <c r="E1" s="158"/>
      <c r="F1" s="158"/>
      <c r="G1" s="158"/>
      <c r="H1" s="158"/>
    </row>
    <row r="2" spans="2:10" x14ac:dyDescent="0.3">
      <c r="C2" s="158" t="s">
        <v>154</v>
      </c>
      <c r="D2" s="158"/>
      <c r="E2" s="158"/>
      <c r="F2" s="158"/>
      <c r="G2" s="158"/>
      <c r="H2" s="158"/>
    </row>
    <row r="3" spans="2:10" x14ac:dyDescent="0.3">
      <c r="C3" s="158" t="s">
        <v>155</v>
      </c>
      <c r="D3" s="158"/>
      <c r="E3" s="158"/>
      <c r="F3" s="158"/>
      <c r="G3" s="158"/>
      <c r="H3" s="158"/>
    </row>
    <row r="4" spans="2:10" x14ac:dyDescent="0.3">
      <c r="C4" s="159" t="s">
        <v>156</v>
      </c>
      <c r="D4" s="159"/>
      <c r="E4" s="159"/>
      <c r="F4" s="159"/>
      <c r="G4" s="159"/>
      <c r="H4" s="159"/>
    </row>
    <row r="5" spans="2:10" x14ac:dyDescent="0.3">
      <c r="C5" s="92"/>
      <c r="D5" s="92"/>
      <c r="E5" s="92"/>
      <c r="F5" s="92"/>
      <c r="G5" s="92"/>
      <c r="H5" s="92"/>
    </row>
    <row r="6" spans="2:10" ht="15.6" x14ac:dyDescent="0.3">
      <c r="B6" s="160" t="s">
        <v>141</v>
      </c>
      <c r="C6" s="161"/>
      <c r="D6" s="161"/>
      <c r="E6" s="161"/>
      <c r="F6" s="161"/>
      <c r="G6" s="161"/>
      <c r="H6" s="161"/>
      <c r="I6" s="161"/>
      <c r="J6" s="162"/>
    </row>
    <row r="8" spans="2:10" ht="15.6" x14ac:dyDescent="0.3">
      <c r="B8" s="157" t="s">
        <v>1008</v>
      </c>
      <c r="C8" s="157"/>
      <c r="D8" s="157"/>
      <c r="E8" s="157"/>
      <c r="F8" s="157"/>
      <c r="G8" s="157"/>
      <c r="H8" s="157"/>
      <c r="I8" s="157"/>
      <c r="J8" s="157"/>
    </row>
    <row r="9" spans="2:10" ht="15" thickBot="1" x14ac:dyDescent="0.35">
      <c r="B9" s="91"/>
      <c r="C9" s="91"/>
      <c r="D9" s="91"/>
      <c r="E9" s="91"/>
      <c r="F9" s="91"/>
      <c r="G9" s="91"/>
      <c r="H9" s="91"/>
      <c r="I9" s="91"/>
      <c r="J9" s="91"/>
    </row>
    <row r="10" spans="2:10" ht="42.75" customHeight="1" x14ac:dyDescent="0.3">
      <c r="B10" s="153" t="s">
        <v>140</v>
      </c>
      <c r="C10" s="154"/>
      <c r="D10" s="154"/>
      <c r="E10" s="154"/>
      <c r="F10" s="154"/>
      <c r="G10" s="154"/>
      <c r="H10" s="154"/>
      <c r="I10" s="154"/>
      <c r="J10" s="155"/>
    </row>
    <row r="11" spans="2:10" x14ac:dyDescent="0.3">
      <c r="B11" s="4" t="s">
        <v>148</v>
      </c>
      <c r="C11" s="5" t="s">
        <v>149</v>
      </c>
      <c r="D11" s="5"/>
      <c r="E11" s="6"/>
      <c r="F11" s="7"/>
      <c r="G11" s="8" t="s">
        <v>22</v>
      </c>
      <c r="H11" s="156">
        <v>42887</v>
      </c>
      <c r="I11" s="156"/>
      <c r="J11" s="9"/>
    </row>
    <row r="12" spans="2:10" x14ac:dyDescent="0.3">
      <c r="B12" s="4" t="s">
        <v>146</v>
      </c>
      <c r="C12" s="5" t="s">
        <v>142</v>
      </c>
      <c r="D12" s="10"/>
      <c r="E12" s="10"/>
      <c r="F12" s="5"/>
      <c r="G12" s="11" t="s">
        <v>145</v>
      </c>
      <c r="H12" s="6" t="s">
        <v>142</v>
      </c>
      <c r="I12" s="12"/>
      <c r="J12" s="13"/>
    </row>
    <row r="13" spans="2:10" x14ac:dyDescent="0.3">
      <c r="B13" s="4" t="s">
        <v>147</v>
      </c>
      <c r="C13" s="5" t="s">
        <v>142</v>
      </c>
      <c r="D13" s="10"/>
      <c r="E13" s="10"/>
      <c r="F13" s="5"/>
      <c r="G13" s="11" t="s">
        <v>143</v>
      </c>
      <c r="H13" s="6" t="s">
        <v>144</v>
      </c>
      <c r="I13" s="12"/>
      <c r="J13" s="13"/>
    </row>
    <row r="14" spans="2:10" ht="15" thickBot="1" x14ac:dyDescent="0.35">
      <c r="B14" s="14" t="s">
        <v>159</v>
      </c>
      <c r="C14" s="15" t="s">
        <v>160</v>
      </c>
      <c r="D14" s="16"/>
      <c r="E14" s="16"/>
      <c r="F14" s="15"/>
      <c r="G14" s="17" t="s">
        <v>157</v>
      </c>
      <c r="H14" s="18" t="s">
        <v>158</v>
      </c>
      <c r="I14" s="19"/>
      <c r="J14" s="20"/>
    </row>
    <row r="15" spans="2:10" x14ac:dyDescent="0.3">
      <c r="B15" s="21"/>
      <c r="C15" s="5"/>
      <c r="D15" s="10"/>
      <c r="E15" s="10"/>
      <c r="F15" s="5"/>
      <c r="G15" s="11"/>
      <c r="H15" s="6"/>
      <c r="I15" s="12"/>
      <c r="J15" s="22"/>
    </row>
    <row r="16" spans="2:10" x14ac:dyDescent="0.3">
      <c r="B16" s="107" t="s">
        <v>7</v>
      </c>
      <c r="C16" s="87" t="s">
        <v>0</v>
      </c>
      <c r="D16" s="88"/>
      <c r="E16" s="88"/>
      <c r="F16" s="88"/>
      <c r="G16" s="88"/>
      <c r="H16" s="89"/>
      <c r="I16" s="90" t="s">
        <v>8</v>
      </c>
      <c r="J16" s="90" t="s">
        <v>9</v>
      </c>
    </row>
    <row r="17" spans="2:10" x14ac:dyDescent="0.3">
      <c r="B17" s="111" t="str">
        <f>+B123</f>
        <v>04</v>
      </c>
      <c r="C17" s="104" t="str">
        <f t="shared" ref="C17:C48" si="0">LOOKUP(B17,$B$123:$B$3538,$C$123:$C$3538)</f>
        <v>INSTALACIONES SANITARIAS</v>
      </c>
      <c r="D17" s="27"/>
      <c r="E17" s="27"/>
      <c r="F17" s="27"/>
      <c r="G17" s="27"/>
      <c r="H17" s="28"/>
      <c r="I17" s="29"/>
      <c r="J17" s="30"/>
    </row>
    <row r="18" spans="2:10" x14ac:dyDescent="0.3">
      <c r="B18" s="112" t="str">
        <f>+B124</f>
        <v>04.01</v>
      </c>
      <c r="C18" s="105" t="str">
        <f t="shared" si="0"/>
        <v>APARATOS SANITARIOS Y ACCESORIOS</v>
      </c>
      <c r="D18" s="27"/>
      <c r="E18" s="27"/>
      <c r="F18" s="27"/>
      <c r="G18" s="27"/>
      <c r="H18" s="28"/>
      <c r="I18" s="29"/>
      <c r="J18" s="30"/>
    </row>
    <row r="19" spans="2:10" x14ac:dyDescent="0.3">
      <c r="B19" s="113" t="str">
        <f>+B125</f>
        <v>04.01.01</v>
      </c>
      <c r="C19" s="106" t="str">
        <f t="shared" si="0"/>
        <v>SUMINISTRO DE APARATOS SANITARIOS</v>
      </c>
      <c r="D19" s="27"/>
      <c r="E19" s="27"/>
      <c r="F19" s="27"/>
      <c r="G19" s="27"/>
      <c r="H19" s="28"/>
      <c r="I19" s="29"/>
      <c r="J19" s="30"/>
    </row>
    <row r="20" spans="2:10" x14ac:dyDescent="0.3">
      <c r="B20" s="32" t="str">
        <f>+B126</f>
        <v>04.01.01.01</v>
      </c>
      <c r="C20" s="109" t="str">
        <f t="shared" si="0"/>
        <v>INODORO TANQUE BAJO DE CERÁMICA VITRIFICADA BLANCO</v>
      </c>
      <c r="D20" s="27"/>
      <c r="E20" s="27"/>
      <c r="F20" s="27"/>
      <c r="G20" s="27"/>
      <c r="H20" s="28"/>
      <c r="I20" s="28">
        <f t="shared" ref="I20:I26" ca="1" si="1">SUMIF($B$123:$J$3538,B20,$I$123:$I$3538)</f>
        <v>45</v>
      </c>
      <c r="J20" s="30" t="str">
        <f t="shared" ref="J20:J26" si="2">VLOOKUP(B20,$B$123:$J$3538,9)</f>
        <v>und</v>
      </c>
    </row>
    <row r="21" spans="2:10" x14ac:dyDescent="0.3">
      <c r="B21" s="32" t="str">
        <f>+B133</f>
        <v>04.01.01.02</v>
      </c>
      <c r="C21" s="109" t="str">
        <f t="shared" si="0"/>
        <v>URINARIO DE LOSA VITRIFICADA BLANCO</v>
      </c>
      <c r="D21" s="27"/>
      <c r="E21" s="27"/>
      <c r="F21" s="27"/>
      <c r="G21" s="27"/>
      <c r="H21" s="28"/>
      <c r="I21" s="28">
        <f t="shared" ca="1" si="1"/>
        <v>2</v>
      </c>
      <c r="J21" s="30" t="str">
        <f t="shared" si="2"/>
        <v>und</v>
      </c>
    </row>
    <row r="22" spans="2:10" x14ac:dyDescent="0.3">
      <c r="B22" s="32" t="str">
        <f>+B137</f>
        <v>04.01.01.03</v>
      </c>
      <c r="C22" s="109" t="str">
        <f t="shared" si="0"/>
        <v>LAVATORIO DE PARED DE CERAMICA VITRIFICADA BLANCO -ADOSADO</v>
      </c>
      <c r="D22" s="27"/>
      <c r="E22" s="27"/>
      <c r="F22" s="27"/>
      <c r="G22" s="27"/>
      <c r="H22" s="28"/>
      <c r="I22" s="28">
        <f t="shared" ca="1" si="1"/>
        <v>11</v>
      </c>
      <c r="J22" s="30" t="str">
        <f t="shared" si="2"/>
        <v>und</v>
      </c>
    </row>
    <row r="23" spans="2:10" x14ac:dyDescent="0.3">
      <c r="B23" s="32" t="str">
        <f>+B142</f>
        <v>04.01.01.04</v>
      </c>
      <c r="C23" s="109" t="str">
        <f t="shared" si="0"/>
        <v>LAVATORIO OVALIN DE CERAMICA VITRIFICADA BLANCO EMPOTRADO</v>
      </c>
      <c r="D23" s="27"/>
      <c r="E23" s="27"/>
      <c r="F23" s="27"/>
      <c r="G23" s="27"/>
      <c r="H23" s="28"/>
      <c r="I23" s="28">
        <f t="shared" ca="1" si="1"/>
        <v>54</v>
      </c>
      <c r="J23" s="30" t="str">
        <f t="shared" si="2"/>
        <v>und</v>
      </c>
    </row>
    <row r="24" spans="2:10" x14ac:dyDescent="0.3">
      <c r="B24" s="32" t="str">
        <f>+B149</f>
        <v>04.01.01.05</v>
      </c>
      <c r="C24" s="109" t="str">
        <f t="shared" si="0"/>
        <v>LAVADERO DE ACERO INOXIDABLE 1 POZA CON 01 ESCURRIDERO</v>
      </c>
      <c r="D24" s="27"/>
      <c r="E24" s="27"/>
      <c r="F24" s="27"/>
      <c r="G24" s="27"/>
      <c r="H24" s="28"/>
      <c r="I24" s="28">
        <f t="shared" ca="1" si="1"/>
        <v>5</v>
      </c>
      <c r="J24" s="30" t="str">
        <f t="shared" si="2"/>
        <v>und</v>
      </c>
    </row>
    <row r="25" spans="2:10" x14ac:dyDescent="0.3">
      <c r="B25" s="32" t="str">
        <f>+B154</f>
        <v>04.01.01.06</v>
      </c>
      <c r="C25" s="109" t="str">
        <f t="shared" si="0"/>
        <v>LAVADERO DE ACERO INOXIDABLE 1 POZA CON  02 ESCURRIDERO</v>
      </c>
      <c r="D25" s="27"/>
      <c r="E25" s="27"/>
      <c r="F25" s="27"/>
      <c r="G25" s="27"/>
      <c r="H25" s="28"/>
      <c r="I25" s="28">
        <f t="shared" ca="1" si="1"/>
        <v>2</v>
      </c>
      <c r="J25" s="30" t="str">
        <f t="shared" si="2"/>
        <v>und</v>
      </c>
    </row>
    <row r="26" spans="2:10" x14ac:dyDescent="0.3">
      <c r="B26" s="32" t="str">
        <f>+B159</f>
        <v>04.01.01.07</v>
      </c>
      <c r="C26" s="109" t="str">
        <f t="shared" si="0"/>
        <v>LAVADERO DE ACERO INOXIDABLE 1 POZA SIN ESCURRIDOR</v>
      </c>
      <c r="D26" s="27"/>
      <c r="E26" s="27"/>
      <c r="F26" s="27"/>
      <c r="G26" s="27"/>
      <c r="H26" s="28"/>
      <c r="I26" s="28">
        <f t="shared" ca="1" si="1"/>
        <v>16</v>
      </c>
      <c r="J26" s="30" t="str">
        <f t="shared" si="2"/>
        <v>und</v>
      </c>
    </row>
    <row r="27" spans="2:10" x14ac:dyDescent="0.3">
      <c r="B27" s="113" t="str">
        <f>+B164</f>
        <v>04.01.02</v>
      </c>
      <c r="C27" s="106" t="str">
        <f t="shared" si="0"/>
        <v>SUMINISTRO  ACCESORIOS SANITARIOS</v>
      </c>
      <c r="D27" s="27"/>
      <c r="E27" s="27"/>
      <c r="F27" s="27"/>
      <c r="G27" s="27"/>
      <c r="H27" s="28"/>
      <c r="I27" s="28"/>
      <c r="J27" s="30"/>
    </row>
    <row r="28" spans="2:10" x14ac:dyDescent="0.3">
      <c r="B28" s="32" t="str">
        <f>+B165</f>
        <v>04.01.02.01</v>
      </c>
      <c r="C28" s="109" t="str">
        <f t="shared" si="0"/>
        <v>LLAVE DE LAVATORIO TEMPORIZADA, CROMADA</v>
      </c>
      <c r="D28" s="27"/>
      <c r="E28" s="27"/>
      <c r="F28" s="27"/>
      <c r="G28" s="27"/>
      <c r="H28" s="28"/>
      <c r="I28" s="28">
        <f t="shared" ref="I28:I48" ca="1" si="3">SUMIF($B$123:$J$3538,B28,$I$123:$I$3538)</f>
        <v>47</v>
      </c>
      <c r="J28" s="30" t="str">
        <f t="shared" ref="J28:J48" si="4">VLOOKUP(B28,$B$123:$J$3538,9)</f>
        <v>und</v>
      </c>
    </row>
    <row r="29" spans="2:10" x14ac:dyDescent="0.3">
      <c r="B29" s="32" t="str">
        <f>+B172</f>
        <v>04.01.02.02</v>
      </c>
      <c r="C29" s="109" t="str">
        <f t="shared" si="0"/>
        <v>LLAVE PARA BEBEDEROS, CROMADA</v>
      </c>
      <c r="D29" s="27"/>
      <c r="E29" s="27"/>
      <c r="F29" s="27"/>
      <c r="G29" s="27"/>
      <c r="H29" s="28"/>
      <c r="I29" s="28">
        <f t="shared" ca="1" si="3"/>
        <v>18</v>
      </c>
      <c r="J29" s="30" t="str">
        <f t="shared" si="4"/>
        <v>und</v>
      </c>
    </row>
    <row r="30" spans="2:10" x14ac:dyDescent="0.3">
      <c r="B30" s="32" t="str">
        <f>+B177</f>
        <v>04.01.02.03</v>
      </c>
      <c r="C30" s="109" t="str">
        <f t="shared" si="0"/>
        <v>LLAVE DE LAVADERO  TIPO CUELLO DE CISNE Ø 1/2" PARA COCINA MONOCOMANDO, CROMADA</v>
      </c>
      <c r="D30" s="27"/>
      <c r="E30" s="27"/>
      <c r="F30" s="27"/>
      <c r="G30" s="27"/>
      <c r="H30" s="28"/>
      <c r="I30" s="28">
        <f t="shared" ca="1" si="3"/>
        <v>21</v>
      </c>
      <c r="J30" s="30" t="str">
        <f t="shared" si="4"/>
        <v>und</v>
      </c>
    </row>
    <row r="31" spans="2:10" x14ac:dyDescent="0.3">
      <c r="B31" s="32" t="str">
        <f>+B183</f>
        <v>04.01.02.04</v>
      </c>
      <c r="C31" s="109" t="str">
        <f t="shared" si="0"/>
        <v>LLAVE DE LAVADERO TIPO CUELLO DE CISNE Ø 1/2" PARA COCINA MONOCOMANDO CON RESORTE, CROMADA</v>
      </c>
      <c r="D31" s="27"/>
      <c r="E31" s="27"/>
      <c r="F31" s="27"/>
      <c r="G31" s="27"/>
      <c r="H31" s="28"/>
      <c r="I31" s="28">
        <f t="shared" ca="1" si="3"/>
        <v>2</v>
      </c>
      <c r="J31" s="30" t="str">
        <f t="shared" si="4"/>
        <v>und</v>
      </c>
    </row>
    <row r="32" spans="2:10" x14ac:dyDescent="0.3">
      <c r="B32" s="32" t="str">
        <f>+B188</f>
        <v>04.01.02.05</v>
      </c>
      <c r="C32" s="109" t="str">
        <f t="shared" si="0"/>
        <v>GRIFOS ESFERICOS DOBLE MANGUERA</v>
      </c>
      <c r="D32" s="27"/>
      <c r="E32" s="27"/>
      <c r="F32" s="27"/>
      <c r="G32" s="27"/>
      <c r="H32" s="28"/>
      <c r="I32" s="28">
        <f t="shared" ca="1" si="3"/>
        <v>35</v>
      </c>
      <c r="J32" s="30" t="str">
        <f t="shared" si="4"/>
        <v>und</v>
      </c>
    </row>
    <row r="33" spans="2:10" x14ac:dyDescent="0.3">
      <c r="B33" s="32" t="str">
        <f>+B194</f>
        <v>04.01.02.06</v>
      </c>
      <c r="C33" s="109" t="str">
        <f t="shared" si="0"/>
        <v>DIFUSOR DE DUCHA CROMADA DE 1 LLAVE</v>
      </c>
      <c r="D33" s="27"/>
      <c r="E33" s="27"/>
      <c r="F33" s="27"/>
      <c r="G33" s="27"/>
      <c r="H33" s="28"/>
      <c r="I33" s="28">
        <f t="shared" ca="1" si="3"/>
        <v>10</v>
      </c>
      <c r="J33" s="30" t="str">
        <f t="shared" si="4"/>
        <v>und</v>
      </c>
    </row>
    <row r="34" spans="2:10" x14ac:dyDescent="0.3">
      <c r="B34" s="32" t="str">
        <f>+B198</f>
        <v>04.01.02.07</v>
      </c>
      <c r="C34" s="109" t="str">
        <f t="shared" si="0"/>
        <v>DIFUSOR DE DUCHA TELEFONO CON SOPORTE BARRA REGULABLE</v>
      </c>
      <c r="D34" s="27"/>
      <c r="E34" s="27"/>
      <c r="F34" s="27"/>
      <c r="G34" s="27"/>
      <c r="H34" s="28"/>
      <c r="I34" s="28">
        <f t="shared" ca="1" si="3"/>
        <v>2</v>
      </c>
      <c r="J34" s="30" t="str">
        <f t="shared" si="4"/>
        <v>und</v>
      </c>
    </row>
    <row r="35" spans="2:10" x14ac:dyDescent="0.3">
      <c r="B35" s="32" t="str">
        <f>+B202</f>
        <v>04.01.02.08</v>
      </c>
      <c r="C35" s="109" t="str">
        <f t="shared" si="0"/>
        <v>DIFUSOR DE DUCHA   Y LAVAOJOS DE EMERGENCIAS</v>
      </c>
      <c r="D35" s="27"/>
      <c r="E35" s="27"/>
      <c r="F35" s="27"/>
      <c r="G35" s="27"/>
      <c r="H35" s="28"/>
      <c r="I35" s="28">
        <f t="shared" ca="1" si="3"/>
        <v>2</v>
      </c>
      <c r="J35" s="30" t="str">
        <f t="shared" si="4"/>
        <v>und</v>
      </c>
    </row>
    <row r="36" spans="2:10" x14ac:dyDescent="0.3">
      <c r="B36" s="32" t="str">
        <f>+B206</f>
        <v>04.01.02.09</v>
      </c>
      <c r="C36" s="109" t="str">
        <f t="shared" si="0"/>
        <v>SOPORTE PORTA PAPEL HIGIENICO CROMADO</v>
      </c>
      <c r="D36" s="27"/>
      <c r="E36" s="27"/>
      <c r="F36" s="27"/>
      <c r="G36" s="27"/>
      <c r="H36" s="28"/>
      <c r="I36" s="28">
        <f t="shared" ca="1" si="3"/>
        <v>45</v>
      </c>
      <c r="J36" s="30" t="str">
        <f t="shared" si="4"/>
        <v>und</v>
      </c>
    </row>
    <row r="37" spans="2:10" x14ac:dyDescent="0.3">
      <c r="B37" s="32" t="str">
        <f>+B210</f>
        <v>04.01.02.10</v>
      </c>
      <c r="C37" s="109" t="str">
        <f t="shared" si="0"/>
        <v>TACHO DE ACERO INOXIDABLE DE 7 L, CON TAPA Y SISTEMA PEDAL</v>
      </c>
      <c r="D37" s="27"/>
      <c r="E37" s="27"/>
      <c r="F37" s="27"/>
      <c r="G37" s="27"/>
      <c r="H37" s="28"/>
      <c r="I37" s="28">
        <f t="shared" ca="1" si="3"/>
        <v>45</v>
      </c>
      <c r="J37" s="30" t="str">
        <f t="shared" si="4"/>
        <v>und</v>
      </c>
    </row>
    <row r="38" spans="2:10" x14ac:dyDescent="0.3">
      <c r="B38" s="32" t="str">
        <f>+B214</f>
        <v>04.01.02.11</v>
      </c>
      <c r="C38" s="109" t="str">
        <f t="shared" si="0"/>
        <v>DOSIFICADOR DE JABON AUTOMATICO CROMADO-EMPOTRADO</v>
      </c>
      <c r="D38" s="27"/>
      <c r="E38" s="27"/>
      <c r="F38" s="27"/>
      <c r="G38" s="27"/>
      <c r="H38" s="28"/>
      <c r="I38" s="28">
        <f t="shared" ca="1" si="3"/>
        <v>36</v>
      </c>
      <c r="J38" s="30" t="str">
        <f t="shared" si="4"/>
        <v>und</v>
      </c>
    </row>
    <row r="39" spans="2:10" x14ac:dyDescent="0.3">
      <c r="B39" s="32" t="str">
        <f>+B218</f>
        <v>04.01.02.12</v>
      </c>
      <c r="C39" s="109" t="str">
        <f t="shared" si="0"/>
        <v>DISPENSADOR DE JABON LIQUIDO DE 1000ml, ADOSADO</v>
      </c>
      <c r="D39" s="27"/>
      <c r="E39" s="27"/>
      <c r="F39" s="27"/>
      <c r="G39" s="27"/>
      <c r="H39" s="28"/>
      <c r="I39" s="28">
        <f t="shared" ca="1" si="3"/>
        <v>18</v>
      </c>
      <c r="J39" s="30" t="str">
        <f t="shared" si="4"/>
        <v>und</v>
      </c>
    </row>
    <row r="40" spans="2:10" x14ac:dyDescent="0.3">
      <c r="B40" s="32" t="str">
        <f>+B222</f>
        <v>04.01.02.13</v>
      </c>
      <c r="C40" s="109" t="str">
        <f t="shared" si="0"/>
        <v>SECADOR DE MANOS AUTOMATICO DE PARED DE ACERO INOXIDABLE</v>
      </c>
      <c r="D40" s="27"/>
      <c r="E40" s="27"/>
      <c r="F40" s="27"/>
      <c r="G40" s="27"/>
      <c r="H40" s="28"/>
      <c r="I40" s="28">
        <f t="shared" ca="1" si="3"/>
        <v>9</v>
      </c>
      <c r="J40" s="30" t="str">
        <f t="shared" si="4"/>
        <v>und</v>
      </c>
    </row>
    <row r="41" spans="2:10" x14ac:dyDescent="0.3">
      <c r="B41" s="32" t="str">
        <f>+B226</f>
        <v>04.01.02.14</v>
      </c>
      <c r="C41" s="109" t="str">
        <f t="shared" si="0"/>
        <v xml:space="preserve">ESPEJO BISELADO DE 0.45 x 0.75 m, e = 4 mm </v>
      </c>
      <c r="D41" s="27"/>
      <c r="E41" s="27"/>
      <c r="F41" s="27"/>
      <c r="G41" s="27"/>
      <c r="H41" s="28"/>
      <c r="I41" s="28">
        <f t="shared" ca="1" si="3"/>
        <v>43</v>
      </c>
      <c r="J41" s="30" t="str">
        <f t="shared" si="4"/>
        <v>und</v>
      </c>
    </row>
    <row r="42" spans="2:10" x14ac:dyDescent="0.3">
      <c r="B42" s="32" t="str">
        <f>+B230</f>
        <v>04.01.02.15</v>
      </c>
      <c r="C42" s="109" t="str">
        <f t="shared" si="0"/>
        <v>BARRA DE SEGURIDAD EN U PARA URINARIO DE ACERO INOXIDABLE</v>
      </c>
      <c r="D42" s="27"/>
      <c r="E42" s="27"/>
      <c r="F42" s="27"/>
      <c r="G42" s="27"/>
      <c r="H42" s="28"/>
      <c r="I42" s="28">
        <f t="shared" ca="1" si="3"/>
        <v>2</v>
      </c>
      <c r="J42" s="30" t="str">
        <f t="shared" si="4"/>
        <v>und</v>
      </c>
    </row>
    <row r="43" spans="2:10" x14ac:dyDescent="0.3">
      <c r="B43" s="32" t="str">
        <f>+B234</f>
        <v>04.01.02.16</v>
      </c>
      <c r="C43" s="109" t="str">
        <f t="shared" si="0"/>
        <v>BARRA DE SEGURIDAD DE ACERO INOXIDABLE L = 0.90m</v>
      </c>
      <c r="D43" s="27"/>
      <c r="E43" s="27"/>
      <c r="F43" s="27"/>
      <c r="G43" s="27"/>
      <c r="H43" s="28"/>
      <c r="I43" s="28">
        <f t="shared" ca="1" si="3"/>
        <v>23</v>
      </c>
      <c r="J43" s="30" t="str">
        <f t="shared" si="4"/>
        <v>und</v>
      </c>
    </row>
    <row r="44" spans="2:10" x14ac:dyDescent="0.3">
      <c r="B44" s="32" t="str">
        <f>+B238</f>
        <v>04.01.02.17</v>
      </c>
      <c r="C44" s="109" t="str">
        <f t="shared" si="0"/>
        <v>PERCHA SIMPLE CROMADA, ADOSADA</v>
      </c>
      <c r="D44" s="27"/>
      <c r="E44" s="27"/>
      <c r="F44" s="27"/>
      <c r="G44" s="27"/>
      <c r="H44" s="28"/>
      <c r="I44" s="28">
        <f t="shared" ca="1" si="3"/>
        <v>45</v>
      </c>
      <c r="J44" s="30" t="str">
        <f t="shared" si="4"/>
        <v>und</v>
      </c>
    </row>
    <row r="45" spans="2:10" x14ac:dyDescent="0.3">
      <c r="B45" s="32" t="str">
        <f>+B242</f>
        <v>04.01.02.18</v>
      </c>
      <c r="C45" s="109" t="str">
        <f t="shared" si="0"/>
        <v>PERCHERO DE ALUMINIO CON 4 GANCHOS</v>
      </c>
      <c r="D45" s="27"/>
      <c r="E45" s="27"/>
      <c r="F45" s="27"/>
      <c r="G45" s="27"/>
      <c r="H45" s="28"/>
      <c r="I45" s="28">
        <f t="shared" ca="1" si="3"/>
        <v>32</v>
      </c>
      <c r="J45" s="30" t="str">
        <f t="shared" si="4"/>
        <v>und</v>
      </c>
    </row>
    <row r="46" spans="2:10" x14ac:dyDescent="0.3">
      <c r="B46" s="32" t="str">
        <f>+B246</f>
        <v>04.01.02.19</v>
      </c>
      <c r="C46" s="109" t="str">
        <f t="shared" si="0"/>
        <v>PORTA JABÓN CROMADO, ADOSADO</v>
      </c>
      <c r="D46" s="27"/>
      <c r="E46" s="27"/>
      <c r="F46" s="27"/>
      <c r="G46" s="27"/>
      <c r="H46" s="28"/>
      <c r="I46" s="28">
        <f t="shared" ca="1" si="3"/>
        <v>11</v>
      </c>
      <c r="J46" s="30" t="str">
        <f t="shared" si="4"/>
        <v>und</v>
      </c>
    </row>
    <row r="47" spans="2:10" x14ac:dyDescent="0.3">
      <c r="B47" s="32" t="str">
        <f>+B250</f>
        <v>04.01.02.20</v>
      </c>
      <c r="C47" s="109" t="str">
        <f t="shared" si="0"/>
        <v>SILLA REBATIBLE PARA DUCHA</v>
      </c>
      <c r="D47" s="27"/>
      <c r="E47" s="27"/>
      <c r="F47" s="27"/>
      <c r="G47" s="27"/>
      <c r="H47" s="28"/>
      <c r="I47" s="28">
        <f t="shared" ca="1" si="3"/>
        <v>2</v>
      </c>
      <c r="J47" s="30" t="str">
        <f t="shared" si="4"/>
        <v>und</v>
      </c>
    </row>
    <row r="48" spans="2:10" x14ac:dyDescent="0.3">
      <c r="B48" s="32" t="str">
        <f>+B254</f>
        <v>04.01.02.21</v>
      </c>
      <c r="C48" s="109" t="str">
        <f t="shared" si="0"/>
        <v>SISTEMA DE PURIFICADOR DE AGUA DE 3 O 4 ETAPAS</v>
      </c>
      <c r="D48" s="27"/>
      <c r="E48" s="27"/>
      <c r="F48" s="27"/>
      <c r="G48" s="27"/>
      <c r="H48" s="28"/>
      <c r="I48" s="28">
        <f t="shared" ca="1" si="3"/>
        <v>18</v>
      </c>
      <c r="J48" s="30" t="str">
        <f t="shared" si="4"/>
        <v>und</v>
      </c>
    </row>
    <row r="49" spans="2:10" x14ac:dyDescent="0.3">
      <c r="B49" s="113" t="str">
        <f>+B258</f>
        <v>04.01.03</v>
      </c>
      <c r="C49" s="106" t="str">
        <f t="shared" ref="C49:C80" si="5">LOOKUP(B49,$B$123:$B$3538,$C$123:$C$3538)</f>
        <v>INSTALACIONES DE APARATOS SANITARIOS</v>
      </c>
      <c r="D49" s="27"/>
      <c r="E49" s="27"/>
      <c r="F49" s="27"/>
      <c r="G49" s="27"/>
      <c r="H49" s="28"/>
      <c r="I49" s="28"/>
      <c r="J49" s="30"/>
    </row>
    <row r="50" spans="2:10" x14ac:dyDescent="0.3">
      <c r="B50" s="29" t="str">
        <f>+B259</f>
        <v>04.01.03.01</v>
      </c>
      <c r="C50" s="32" t="str">
        <f t="shared" si="5"/>
        <v>INSTALACION DE APARATOS SANITARIOS</v>
      </c>
      <c r="D50" s="27"/>
      <c r="E50" s="27"/>
      <c r="F50" s="27"/>
      <c r="G50" s="27"/>
      <c r="H50" s="28"/>
      <c r="I50" s="29">
        <f ca="1">SUMIF($B$123:$J$3538,B50,$I$123:$I$3538)</f>
        <v>139</v>
      </c>
      <c r="J50" s="30" t="str">
        <f>VLOOKUP(B50,$B$123:$J$3538,9)</f>
        <v>und</v>
      </c>
    </row>
    <row r="51" spans="2:10" x14ac:dyDescent="0.3">
      <c r="B51" s="113" t="str">
        <f>+B263</f>
        <v>04.01.04</v>
      </c>
      <c r="C51" s="106" t="str">
        <f t="shared" si="5"/>
        <v>INSTALACIONES DE ACCESORIOS SANITARIOS</v>
      </c>
      <c r="D51" s="27"/>
      <c r="E51" s="27"/>
      <c r="F51" s="27"/>
      <c r="G51" s="27"/>
      <c r="H51" s="28"/>
      <c r="I51" s="29"/>
      <c r="J51" s="30"/>
    </row>
    <row r="52" spans="2:10" x14ac:dyDescent="0.3">
      <c r="B52" s="29" t="str">
        <f>+B264</f>
        <v>04.01.04.01</v>
      </c>
      <c r="C52" s="32" t="str">
        <f t="shared" si="5"/>
        <v>INSTALACION DE ACCESORIOS SANITARIOS</v>
      </c>
      <c r="D52" s="27"/>
      <c r="E52" s="27"/>
      <c r="F52" s="27"/>
      <c r="G52" s="27"/>
      <c r="H52" s="28"/>
      <c r="I52" s="29">
        <f ca="1">SUMIF($B$123:$J$3538,B52,$I$123:$I$3538)</f>
        <v>451</v>
      </c>
      <c r="J52" s="30" t="str">
        <f>VLOOKUP(B52,$B$123:$J$3538,9)</f>
        <v>und</v>
      </c>
    </row>
    <row r="53" spans="2:10" x14ac:dyDescent="0.3">
      <c r="B53" s="112" t="str">
        <f>+B268</f>
        <v>04.02</v>
      </c>
      <c r="C53" s="105" t="str">
        <f t="shared" si="5"/>
        <v>SISTEMA DE AGUA FRIA</v>
      </c>
      <c r="D53" s="27"/>
      <c r="E53" s="27"/>
      <c r="F53" s="27"/>
      <c r="G53" s="27"/>
      <c r="H53" s="28"/>
      <c r="I53" s="29"/>
      <c r="J53" s="30"/>
    </row>
    <row r="54" spans="2:10" x14ac:dyDescent="0.3">
      <c r="B54" s="113" t="str">
        <f>+B269</f>
        <v>04.02.01</v>
      </c>
      <c r="C54" s="106" t="str">
        <f t="shared" si="5"/>
        <v>SALIDA DE AGUA FRÍA</v>
      </c>
      <c r="D54" s="33"/>
      <c r="E54" s="33"/>
      <c r="F54" s="33"/>
      <c r="G54" s="33"/>
      <c r="H54" s="34"/>
      <c r="I54" s="31"/>
      <c r="J54" s="35"/>
    </row>
    <row r="55" spans="2:10" x14ac:dyDescent="0.3">
      <c r="B55" s="29" t="str">
        <f>+B270</f>
        <v>04.02.01.01</v>
      </c>
      <c r="C55" s="32" t="str">
        <f t="shared" si="5"/>
        <v>SALIDA DE AGUA FRIA  CON TUBERÍA DE PVC SAP C-10 Ø 1/2"</v>
      </c>
      <c r="D55" s="27"/>
      <c r="E55" s="27"/>
      <c r="F55" s="27"/>
      <c r="G55" s="27"/>
      <c r="H55" s="28"/>
      <c r="I55" s="29">
        <f ca="1">SUMIF($B$123:$J$3538,B55,$I$123:$I$3538)</f>
        <v>176</v>
      </c>
      <c r="J55" s="30" t="str">
        <f>VLOOKUP(B55,$B$123:$J$3538,9)</f>
        <v>Pto</v>
      </c>
    </row>
    <row r="56" spans="2:10" x14ac:dyDescent="0.3">
      <c r="B56" s="29" t="str">
        <f>+B283</f>
        <v>04.02.01.02</v>
      </c>
      <c r="C56" s="32" t="str">
        <f t="shared" si="5"/>
        <v>SALIDA DE AGUA FRIA CON TUBERÍA DE PVC SAP C-10  Ø 1"</v>
      </c>
      <c r="D56" s="27"/>
      <c r="E56" s="27"/>
      <c r="F56" s="27"/>
      <c r="G56" s="27"/>
      <c r="H56" s="28"/>
      <c r="I56" s="29">
        <f ca="1">SUMIF($B$123:$J$3538,B56,$I$123:$I$3538)</f>
        <v>2</v>
      </c>
      <c r="J56" s="30" t="str">
        <f>VLOOKUP(B56,$B$123:$J$3538,9)</f>
        <v>Pto</v>
      </c>
    </row>
    <row r="57" spans="2:10" x14ac:dyDescent="0.3">
      <c r="B57" s="113" t="str">
        <f>+B287</f>
        <v>04.02.02</v>
      </c>
      <c r="C57" s="106" t="str">
        <f t="shared" si="5"/>
        <v>RED DE DISTRIBUCION</v>
      </c>
      <c r="D57" s="27"/>
      <c r="E57" s="27"/>
      <c r="F57" s="27"/>
      <c r="G57" s="27"/>
      <c r="H57" s="28"/>
      <c r="I57" s="29"/>
      <c r="J57" s="30"/>
    </row>
    <row r="58" spans="2:10" x14ac:dyDescent="0.3">
      <c r="B58" s="29" t="str">
        <f>+B288</f>
        <v>04.02.02.01</v>
      </c>
      <c r="C58" s="32" t="str">
        <f t="shared" si="5"/>
        <v>TUBERÍA DE PVC SAP C-10 Ø 1/2" SP</v>
      </c>
      <c r="D58" s="27"/>
      <c r="E58" s="27"/>
      <c r="F58" s="27"/>
      <c r="G58" s="27"/>
      <c r="H58" s="28"/>
      <c r="I58" s="29">
        <f t="shared" ref="I58:I63" ca="1" si="6">SUMIF($B$123:$J$3538,B58,$I$123:$I$3538)</f>
        <v>401.99</v>
      </c>
      <c r="J58" s="30" t="str">
        <f t="shared" ref="J58:J63" si="7">VLOOKUP(B58,$B$123:$J$3538,9)</f>
        <v>ml</v>
      </c>
    </row>
    <row r="59" spans="2:10" x14ac:dyDescent="0.3">
      <c r="B59" s="29" t="str">
        <f>+B299</f>
        <v>04.02.02.02</v>
      </c>
      <c r="C59" s="32" t="str">
        <f t="shared" si="5"/>
        <v>TUBERÍA DE PVC SAP C-10 Ø 3/4" SP</v>
      </c>
      <c r="D59" s="27"/>
      <c r="E59" s="27"/>
      <c r="F59" s="27"/>
      <c r="G59" s="27"/>
      <c r="H59" s="28"/>
      <c r="I59" s="29">
        <f t="shared" ca="1" si="6"/>
        <v>186.21</v>
      </c>
      <c r="J59" s="30" t="str">
        <f t="shared" si="7"/>
        <v>ml</v>
      </c>
    </row>
    <row r="60" spans="2:10" x14ac:dyDescent="0.3">
      <c r="B60" s="29" t="str">
        <f>+B314</f>
        <v>04.02.02.03</v>
      </c>
      <c r="C60" s="32" t="str">
        <f t="shared" si="5"/>
        <v>TUBERÍA DE PVC SAP C-10 Ø 1" SP</v>
      </c>
      <c r="D60" s="27"/>
      <c r="E60" s="27"/>
      <c r="F60" s="27"/>
      <c r="G60" s="27"/>
      <c r="H60" s="28"/>
      <c r="I60" s="29">
        <f t="shared" ca="1" si="6"/>
        <v>346.06</v>
      </c>
      <c r="J60" s="30" t="str">
        <f t="shared" si="7"/>
        <v>ml</v>
      </c>
    </row>
    <row r="61" spans="2:10" x14ac:dyDescent="0.3">
      <c r="B61" s="29" t="str">
        <f>+B326</f>
        <v>04.02.02.04</v>
      </c>
      <c r="C61" s="32" t="str">
        <f t="shared" si="5"/>
        <v>TUBERÍA DE PVC SAP C-10 Ø 1 1/2" SP</v>
      </c>
      <c r="D61" s="27"/>
      <c r="E61" s="27"/>
      <c r="F61" s="27"/>
      <c r="G61" s="27"/>
      <c r="H61" s="28"/>
      <c r="I61" s="29">
        <f t="shared" ca="1" si="6"/>
        <v>81.650000000000006</v>
      </c>
      <c r="J61" s="30" t="str">
        <f t="shared" si="7"/>
        <v>ml</v>
      </c>
    </row>
    <row r="62" spans="2:10" x14ac:dyDescent="0.3">
      <c r="B62" s="29" t="str">
        <f>+B330</f>
        <v>04.02.02.05</v>
      </c>
      <c r="C62" s="32" t="str">
        <f t="shared" si="5"/>
        <v>TUBERÍA DE PVC SAP C-10 Ø 2" SP</v>
      </c>
      <c r="D62" s="27"/>
      <c r="E62" s="27"/>
      <c r="F62" s="27"/>
      <c r="G62" s="27"/>
      <c r="H62" s="28"/>
      <c r="I62" s="29">
        <f t="shared" ca="1" si="6"/>
        <v>16.25</v>
      </c>
      <c r="J62" s="30" t="str">
        <f t="shared" si="7"/>
        <v>ml</v>
      </c>
    </row>
    <row r="63" spans="2:10" x14ac:dyDescent="0.3">
      <c r="B63" s="29" t="str">
        <f>+B334</f>
        <v>04.02.02.06</v>
      </c>
      <c r="C63" s="32" t="str">
        <f t="shared" si="5"/>
        <v xml:space="preserve">TUBERÍA DE F°G° C/R  Ø 2" </v>
      </c>
      <c r="D63" s="27"/>
      <c r="E63" s="27"/>
      <c r="F63" s="27"/>
      <c r="G63" s="27"/>
      <c r="H63" s="28"/>
      <c r="I63" s="29">
        <f t="shared" ca="1" si="6"/>
        <v>273.04000000000002</v>
      </c>
      <c r="J63" s="30" t="str">
        <f t="shared" si="7"/>
        <v>ml</v>
      </c>
    </row>
    <row r="64" spans="2:10" x14ac:dyDescent="0.3">
      <c r="B64" s="113" t="str">
        <f>+B338</f>
        <v>04.02.03</v>
      </c>
      <c r="C64" s="106" t="str">
        <f t="shared" si="5"/>
        <v>REDES DE ALIMENTACIÓN</v>
      </c>
      <c r="D64" s="27"/>
      <c r="E64" s="27"/>
      <c r="F64" s="27"/>
      <c r="G64" s="27"/>
      <c r="H64" s="28"/>
      <c r="I64" s="29"/>
      <c r="J64" s="30"/>
    </row>
    <row r="65" spans="2:10" x14ac:dyDescent="0.3">
      <c r="B65" s="29" t="str">
        <f>+B339</f>
        <v>04.02.03.01</v>
      </c>
      <c r="C65" s="32" t="str">
        <f t="shared" si="5"/>
        <v>TUBERÍA DE PVC C-10 Ø 1 1/2" SP</v>
      </c>
      <c r="D65" s="27"/>
      <c r="E65" s="27"/>
      <c r="F65" s="27"/>
      <c r="G65" s="27"/>
      <c r="H65" s="28"/>
      <c r="I65" s="29">
        <f ca="1">SUMIF($B$123:$J$3538,B65,$I$123:$I$3538)</f>
        <v>10</v>
      </c>
      <c r="J65" s="30" t="str">
        <f>VLOOKUP(B65,$B$123:$J$3538,9)</f>
        <v>ml</v>
      </c>
    </row>
    <row r="66" spans="2:10" x14ac:dyDescent="0.3">
      <c r="B66" s="29" t="str">
        <f>+B343</f>
        <v>04.02.03.02</v>
      </c>
      <c r="C66" s="32" t="str">
        <f t="shared" si="5"/>
        <v>TUBERÍA DE PVC C-10 Ø 2" SP</v>
      </c>
      <c r="D66" s="27"/>
      <c r="E66" s="27"/>
      <c r="F66" s="27"/>
      <c r="G66" s="27"/>
      <c r="H66" s="28"/>
      <c r="I66" s="29">
        <f ca="1">SUMIF($B$123:$J$3538,B66,$I$123:$I$3538)</f>
        <v>242.4</v>
      </c>
      <c r="J66" s="30" t="str">
        <f>VLOOKUP(B66,$B$123:$J$3538,9)</f>
        <v>ml</v>
      </c>
    </row>
    <row r="67" spans="2:10" x14ac:dyDescent="0.3">
      <c r="B67" s="113" t="str">
        <f>+B347</f>
        <v>04.02.04</v>
      </c>
      <c r="C67" s="106" t="str">
        <f t="shared" si="5"/>
        <v>ACCESORIOS DE REDES DE AGUA</v>
      </c>
      <c r="D67" s="27"/>
      <c r="E67" s="27"/>
      <c r="F67" s="27"/>
      <c r="G67" s="27"/>
      <c r="H67" s="28"/>
      <c r="I67" s="29"/>
      <c r="J67" s="30"/>
    </row>
    <row r="68" spans="2:10" x14ac:dyDescent="0.3">
      <c r="B68" s="29" t="str">
        <f>+B348</f>
        <v>04.02.04.01</v>
      </c>
      <c r="C68" s="32" t="str">
        <f t="shared" si="5"/>
        <v>CODO DE PVC Ø 1/2" x 90° SP</v>
      </c>
      <c r="D68" s="27"/>
      <c r="E68" s="27"/>
      <c r="F68" s="27"/>
      <c r="G68" s="27"/>
      <c r="H68" s="28"/>
      <c r="I68" s="29">
        <f t="shared" ref="I68:I88" ca="1" si="8">SUMIF($B$123:$J$3538,B68,$I$123:$I$3538)</f>
        <v>163</v>
      </c>
      <c r="J68" s="30" t="str">
        <f t="shared" ref="J68:J88" si="9">VLOOKUP(B68,$B$123:$J$3538,9)</f>
        <v>und</v>
      </c>
    </row>
    <row r="69" spans="2:10" x14ac:dyDescent="0.3">
      <c r="B69" s="29" t="str">
        <f>+B352</f>
        <v>04.02.04.02</v>
      </c>
      <c r="C69" s="32" t="str">
        <f t="shared" si="5"/>
        <v>CODO DE PVC Ø 3/4" x 90° SP</v>
      </c>
      <c r="D69" s="27"/>
      <c r="E69" s="27"/>
      <c r="F69" s="27"/>
      <c r="G69" s="27"/>
      <c r="H69" s="28"/>
      <c r="I69" s="29">
        <f t="shared" ca="1" si="8"/>
        <v>60</v>
      </c>
      <c r="J69" s="30" t="str">
        <f t="shared" si="9"/>
        <v>und</v>
      </c>
    </row>
    <row r="70" spans="2:10" x14ac:dyDescent="0.3">
      <c r="B70" s="29" t="str">
        <f>+B356</f>
        <v>04.02.04.03</v>
      </c>
      <c r="C70" s="32" t="str">
        <f t="shared" si="5"/>
        <v>CODO DE PVC Ø 1" x 90° SP</v>
      </c>
      <c r="D70" s="27"/>
      <c r="E70" s="27"/>
      <c r="F70" s="27"/>
      <c r="G70" s="27"/>
      <c r="H70" s="28"/>
      <c r="I70" s="29">
        <f t="shared" ca="1" si="8"/>
        <v>41</v>
      </c>
      <c r="J70" s="30" t="str">
        <f t="shared" si="9"/>
        <v>und</v>
      </c>
    </row>
    <row r="71" spans="2:10" x14ac:dyDescent="0.3">
      <c r="B71" s="29" t="str">
        <f>+B360</f>
        <v>04.02.04.04</v>
      </c>
      <c r="C71" s="32" t="str">
        <f t="shared" si="5"/>
        <v>CODO DE PVC Ø 1 1/2" x 90° SP</v>
      </c>
      <c r="D71" s="27"/>
      <c r="E71" s="27"/>
      <c r="F71" s="27"/>
      <c r="G71" s="27"/>
      <c r="H71" s="28"/>
      <c r="I71" s="29">
        <f t="shared" ca="1" si="8"/>
        <v>26</v>
      </c>
      <c r="J71" s="30" t="str">
        <f t="shared" si="9"/>
        <v>und</v>
      </c>
    </row>
    <row r="72" spans="2:10" x14ac:dyDescent="0.3">
      <c r="B72" s="29" t="str">
        <f>+B364</f>
        <v>04.02.04.05</v>
      </c>
      <c r="C72" s="32" t="str">
        <f t="shared" si="5"/>
        <v>CODO DE PVC Ø 2" x 90° SP</v>
      </c>
      <c r="D72" s="27"/>
      <c r="E72" s="27"/>
      <c r="F72" s="27"/>
      <c r="G72" s="27"/>
      <c r="H72" s="28"/>
      <c r="I72" s="29">
        <f t="shared" ca="1" si="8"/>
        <v>2</v>
      </c>
      <c r="J72" s="30" t="str">
        <f t="shared" si="9"/>
        <v>und</v>
      </c>
    </row>
    <row r="73" spans="2:10" x14ac:dyDescent="0.3">
      <c r="B73" s="29" t="str">
        <f>+B368</f>
        <v>04.02.04.06</v>
      </c>
      <c r="C73" s="32" t="str">
        <f t="shared" si="5"/>
        <v>CODO DE F°G°   Ø 2" X 90°</v>
      </c>
      <c r="D73" s="27"/>
      <c r="E73" s="27"/>
      <c r="F73" s="27"/>
      <c r="G73" s="27"/>
      <c r="H73" s="28"/>
      <c r="I73" s="29">
        <f t="shared" ca="1" si="8"/>
        <v>46</v>
      </c>
      <c r="J73" s="30" t="str">
        <f t="shared" si="9"/>
        <v>und</v>
      </c>
    </row>
    <row r="74" spans="2:10" x14ac:dyDescent="0.3">
      <c r="B74" s="29" t="str">
        <f>+B372</f>
        <v>04.02.04.07</v>
      </c>
      <c r="C74" s="32" t="str">
        <f t="shared" si="5"/>
        <v>TEE DE PVC Ø 1/2" SP</v>
      </c>
      <c r="D74" s="27"/>
      <c r="E74" s="27"/>
      <c r="F74" s="27"/>
      <c r="G74" s="27"/>
      <c r="H74" s="28"/>
      <c r="I74" s="29">
        <f t="shared" ca="1" si="8"/>
        <v>24</v>
      </c>
      <c r="J74" s="30" t="str">
        <f t="shared" si="9"/>
        <v>und</v>
      </c>
    </row>
    <row r="75" spans="2:10" x14ac:dyDescent="0.3">
      <c r="B75" s="29" t="str">
        <f>+B376</f>
        <v>04.02.04.08</v>
      </c>
      <c r="C75" s="32" t="str">
        <f t="shared" si="5"/>
        <v>TEE DE PVC Ø 3/4" SP</v>
      </c>
      <c r="D75" s="27"/>
      <c r="E75" s="27"/>
      <c r="F75" s="27"/>
      <c r="G75" s="27"/>
      <c r="H75" s="28"/>
      <c r="I75" s="29">
        <f t="shared" ca="1" si="8"/>
        <v>66</v>
      </c>
      <c r="J75" s="30" t="str">
        <f t="shared" si="9"/>
        <v>und</v>
      </c>
    </row>
    <row r="76" spans="2:10" x14ac:dyDescent="0.3">
      <c r="B76" s="29" t="str">
        <f>+B380</f>
        <v>04.02.04.09</v>
      </c>
      <c r="C76" s="32" t="str">
        <f t="shared" si="5"/>
        <v>TEE DE PVC Ø 1" SP</v>
      </c>
      <c r="D76" s="27"/>
      <c r="E76" s="27"/>
      <c r="F76" s="27"/>
      <c r="G76" s="27"/>
      <c r="H76" s="28"/>
      <c r="I76" s="29">
        <f t="shared" ca="1" si="8"/>
        <v>84</v>
      </c>
      <c r="J76" s="30" t="str">
        <f t="shared" si="9"/>
        <v>und</v>
      </c>
    </row>
    <row r="77" spans="2:10" x14ac:dyDescent="0.3">
      <c r="B77" s="29" t="str">
        <f>+B384</f>
        <v>04.02.04.10</v>
      </c>
      <c r="C77" s="32" t="str">
        <f t="shared" si="5"/>
        <v>TEE DE PVC Ø 1 1/2" SP</v>
      </c>
      <c r="D77" s="27"/>
      <c r="E77" s="27"/>
      <c r="F77" s="27"/>
      <c r="G77" s="27"/>
      <c r="H77" s="28"/>
      <c r="I77" s="29">
        <f t="shared" ca="1" si="8"/>
        <v>15</v>
      </c>
      <c r="J77" s="30" t="str">
        <f t="shared" si="9"/>
        <v>und</v>
      </c>
    </row>
    <row r="78" spans="2:10" x14ac:dyDescent="0.3">
      <c r="B78" s="29" t="str">
        <f>+B388</f>
        <v>04.02.04.11</v>
      </c>
      <c r="C78" s="32" t="str">
        <f t="shared" si="5"/>
        <v>TEE DE PVC Ø 2" SP</v>
      </c>
      <c r="D78" s="27"/>
      <c r="E78" s="27"/>
      <c r="F78" s="27"/>
      <c r="G78" s="27"/>
      <c r="H78" s="28"/>
      <c r="I78" s="29">
        <f t="shared" ca="1" si="8"/>
        <v>6</v>
      </c>
      <c r="J78" s="30" t="str">
        <f t="shared" si="9"/>
        <v>und</v>
      </c>
    </row>
    <row r="79" spans="2:10" x14ac:dyDescent="0.3">
      <c r="B79" s="29" t="str">
        <f>+B392</f>
        <v>04.02.04.12</v>
      </c>
      <c r="C79" s="32" t="str">
        <f t="shared" si="5"/>
        <v>REDUCCIÓN DE PVC Ø 3/4" A 1/2" SP</v>
      </c>
      <c r="D79" s="27"/>
      <c r="E79" s="27"/>
      <c r="F79" s="27"/>
      <c r="G79" s="27"/>
      <c r="H79" s="28"/>
      <c r="I79" s="29">
        <f t="shared" ca="1" si="8"/>
        <v>63</v>
      </c>
      <c r="J79" s="30" t="str">
        <f t="shared" si="9"/>
        <v>und</v>
      </c>
    </row>
    <row r="80" spans="2:10" x14ac:dyDescent="0.3">
      <c r="B80" s="29" t="str">
        <f>+B396</f>
        <v>04.02.04.13</v>
      </c>
      <c r="C80" s="32" t="str">
        <f t="shared" si="5"/>
        <v>REDUCCIÓN DE PVC Ø 1" A 1/2" SP</v>
      </c>
      <c r="D80" s="27"/>
      <c r="E80" s="27"/>
      <c r="F80" s="27"/>
      <c r="G80" s="27"/>
      <c r="H80" s="28"/>
      <c r="I80" s="29">
        <f t="shared" ca="1" si="8"/>
        <v>77</v>
      </c>
      <c r="J80" s="30" t="str">
        <f t="shared" si="9"/>
        <v>und</v>
      </c>
    </row>
    <row r="81" spans="2:10" x14ac:dyDescent="0.3">
      <c r="B81" s="29" t="str">
        <f>+B400</f>
        <v>04.02.04.14</v>
      </c>
      <c r="C81" s="32" t="str">
        <f t="shared" ref="C81:C99" si="10">LOOKUP(B81,$B$123:$B$3538,$C$123:$C$3538)</f>
        <v>REDUCCIÓN DE PVC Ø 1" A 3/4" SP</v>
      </c>
      <c r="D81" s="27"/>
      <c r="E81" s="27"/>
      <c r="F81" s="27"/>
      <c r="G81" s="27"/>
      <c r="H81" s="28"/>
      <c r="I81" s="29">
        <f t="shared" ca="1" si="8"/>
        <v>14</v>
      </c>
      <c r="J81" s="30" t="str">
        <f t="shared" si="9"/>
        <v>und</v>
      </c>
    </row>
    <row r="82" spans="2:10" x14ac:dyDescent="0.3">
      <c r="B82" s="29" t="str">
        <f>+B404</f>
        <v>04.02.04.15</v>
      </c>
      <c r="C82" s="32" t="str">
        <f t="shared" si="10"/>
        <v>REDUCCIÓN DE PVC Ø 1 1/2" A 3/4" SP</v>
      </c>
      <c r="D82" s="27"/>
      <c r="E82" s="27"/>
      <c r="F82" s="27"/>
      <c r="G82" s="27"/>
      <c r="H82" s="28"/>
      <c r="I82" s="29">
        <f t="shared" ca="1" si="8"/>
        <v>9</v>
      </c>
      <c r="J82" s="30" t="str">
        <f t="shared" si="9"/>
        <v>und</v>
      </c>
    </row>
    <row r="83" spans="2:10" x14ac:dyDescent="0.3">
      <c r="B83" s="29" t="str">
        <f>+B408</f>
        <v>04.02.04.16</v>
      </c>
      <c r="C83" s="32" t="str">
        <f t="shared" si="10"/>
        <v>REDUCCIÓN DE PVC Ø 1 1/2" A 1" SP</v>
      </c>
      <c r="D83" s="27"/>
      <c r="E83" s="27"/>
      <c r="F83" s="27"/>
      <c r="G83" s="27"/>
      <c r="H83" s="28"/>
      <c r="I83" s="29">
        <f t="shared" ca="1" si="8"/>
        <v>13</v>
      </c>
      <c r="J83" s="30" t="str">
        <f t="shared" si="9"/>
        <v>und</v>
      </c>
    </row>
    <row r="84" spans="2:10" x14ac:dyDescent="0.3">
      <c r="B84" s="29" t="str">
        <f>+B412</f>
        <v>04.02.04.17</v>
      </c>
      <c r="C84" s="32" t="str">
        <f t="shared" si="10"/>
        <v>UNION DE PVC SAP  Ø 1/2"</v>
      </c>
      <c r="D84" s="27"/>
      <c r="E84" s="27"/>
      <c r="F84" s="27"/>
      <c r="G84" s="27"/>
      <c r="H84" s="28"/>
      <c r="I84" s="29">
        <f t="shared" ca="1" si="8"/>
        <v>33</v>
      </c>
      <c r="J84" s="30" t="str">
        <f t="shared" si="9"/>
        <v>und</v>
      </c>
    </row>
    <row r="85" spans="2:10" x14ac:dyDescent="0.3">
      <c r="B85" s="29" t="str">
        <f>+B416</f>
        <v>04.02.04.18</v>
      </c>
      <c r="C85" s="32" t="str">
        <f t="shared" si="10"/>
        <v>UNION DE PVC SAP  Ø 3/4"</v>
      </c>
      <c r="D85" s="27"/>
      <c r="E85" s="27"/>
      <c r="F85" s="27"/>
      <c r="G85" s="27"/>
      <c r="H85" s="28"/>
      <c r="I85" s="29">
        <f t="shared" ca="1" si="8"/>
        <v>25</v>
      </c>
      <c r="J85" s="30" t="str">
        <f t="shared" si="9"/>
        <v>und</v>
      </c>
    </row>
    <row r="86" spans="2:10" x14ac:dyDescent="0.3">
      <c r="B86" s="29" t="str">
        <f>+B420</f>
        <v>04.02.04.19</v>
      </c>
      <c r="C86" s="32" t="str">
        <f t="shared" si="10"/>
        <v>UNION DE PVC SAP  Ø 1"</v>
      </c>
      <c r="D86" s="27"/>
      <c r="E86" s="27"/>
      <c r="F86" s="27"/>
      <c r="G86" s="27"/>
      <c r="H86" s="28"/>
      <c r="I86" s="29">
        <f t="shared" ca="1" si="8"/>
        <v>48</v>
      </c>
      <c r="J86" s="30" t="str">
        <f t="shared" si="9"/>
        <v>und</v>
      </c>
    </row>
    <row r="87" spans="2:10" x14ac:dyDescent="0.3">
      <c r="B87" s="29" t="str">
        <f>+B424</f>
        <v>04.02.04.20</v>
      </c>
      <c r="C87" s="32" t="str">
        <f t="shared" si="10"/>
        <v>UNION DE PVC SAP  Ø 1 1/2"</v>
      </c>
      <c r="D87" s="27"/>
      <c r="E87" s="27"/>
      <c r="F87" s="27"/>
      <c r="G87" s="27"/>
      <c r="H87" s="28"/>
      <c r="I87" s="29">
        <f t="shared" ca="1" si="8"/>
        <v>19</v>
      </c>
      <c r="J87" s="30" t="str">
        <f t="shared" si="9"/>
        <v>und</v>
      </c>
    </row>
    <row r="88" spans="2:10" x14ac:dyDescent="0.3">
      <c r="B88" s="29" t="str">
        <f>+B428</f>
        <v>04.02.04.21</v>
      </c>
      <c r="C88" s="32" t="str">
        <f t="shared" si="10"/>
        <v>UNION DE PVC SAP  Ø 2"</v>
      </c>
      <c r="D88" s="27"/>
      <c r="E88" s="27"/>
      <c r="F88" s="27"/>
      <c r="G88" s="27"/>
      <c r="H88" s="28"/>
      <c r="I88" s="29">
        <f t="shared" ca="1" si="8"/>
        <v>21</v>
      </c>
      <c r="J88" s="30" t="str">
        <f t="shared" si="9"/>
        <v>und</v>
      </c>
    </row>
    <row r="89" spans="2:10" x14ac:dyDescent="0.3">
      <c r="B89" s="113" t="str">
        <f>+B432</f>
        <v>04.02.05</v>
      </c>
      <c r="C89" s="106" t="str">
        <f t="shared" si="10"/>
        <v>VÁLVULAS</v>
      </c>
      <c r="D89" s="27"/>
      <c r="E89" s="27"/>
      <c r="F89" s="27"/>
      <c r="G89" s="27"/>
      <c r="H89" s="28"/>
      <c r="I89" s="29"/>
      <c r="J89" s="30"/>
    </row>
    <row r="90" spans="2:10" x14ac:dyDescent="0.3">
      <c r="B90" s="29" t="str">
        <f>+B433</f>
        <v>04.02.05.01</v>
      </c>
      <c r="C90" s="32" t="str">
        <f t="shared" si="10"/>
        <v>VÁLVULA COMPUERTA DE BRONCE Ø 1/2"</v>
      </c>
      <c r="D90" s="27"/>
      <c r="E90" s="27"/>
      <c r="F90" s="27"/>
      <c r="G90" s="27"/>
      <c r="H90" s="28"/>
      <c r="I90" s="29">
        <f ca="1">SUMIF($B$123:$J$3538,B90,$I$123:$I$3538)</f>
        <v>18</v>
      </c>
      <c r="J90" s="30" t="str">
        <f>VLOOKUP(B90,$B$123:$J$3538,9)</f>
        <v>und</v>
      </c>
    </row>
    <row r="91" spans="2:10" x14ac:dyDescent="0.3">
      <c r="B91" s="29" t="str">
        <f>+B437</f>
        <v>04.02.05.02</v>
      </c>
      <c r="C91" s="32" t="str">
        <f t="shared" si="10"/>
        <v>VÁLVULA COMPUERTA DE BRONCE Ø 3/4"</v>
      </c>
      <c r="D91" s="27"/>
      <c r="E91" s="27"/>
      <c r="F91" s="27"/>
      <c r="G91" s="27"/>
      <c r="H91" s="28"/>
      <c r="I91" s="29">
        <f ca="1">SUMIF($B$123:$J$3538,B91,$I$123:$I$3538)</f>
        <v>19</v>
      </c>
      <c r="J91" s="30" t="str">
        <f>VLOOKUP(B91,$B$123:$J$3538,9)</f>
        <v>und</v>
      </c>
    </row>
    <row r="92" spans="2:10" x14ac:dyDescent="0.3">
      <c r="B92" s="29" t="str">
        <f>+B441</f>
        <v>04.02.05.03</v>
      </c>
      <c r="C92" s="32" t="str">
        <f t="shared" si="10"/>
        <v>VÁLVULA COMPUERTA DE BRONCE Ø 1 "</v>
      </c>
      <c r="D92" s="27"/>
      <c r="E92" s="27"/>
      <c r="F92" s="27"/>
      <c r="G92" s="27"/>
      <c r="H92" s="28"/>
      <c r="I92" s="29">
        <f ca="1">SUMIF($B$123:$J$3538,B92,$I$123:$I$3538)</f>
        <v>14</v>
      </c>
      <c r="J92" s="30" t="str">
        <f>VLOOKUP(B92,$B$123:$J$3538,9)</f>
        <v>und</v>
      </c>
    </row>
    <row r="93" spans="2:10" x14ac:dyDescent="0.3">
      <c r="B93" s="29" t="str">
        <f>+B445</f>
        <v>04.02.05.04</v>
      </c>
      <c r="C93" s="32" t="str">
        <f t="shared" si="10"/>
        <v>VÁLVULA COMPUERTA DE BRONCE Ø 1/2 " PARA RIEGO INCLUYE NICHO DE CONCRETO</v>
      </c>
      <c r="D93" s="27"/>
      <c r="E93" s="27"/>
      <c r="F93" s="27"/>
      <c r="G93" s="27"/>
      <c r="H93" s="28"/>
      <c r="I93" s="29">
        <f ca="1">SUMIF($B$123:$J$3538,B93,$I$123:$I$3538)</f>
        <v>12</v>
      </c>
      <c r="J93" s="30" t="str">
        <f>VLOOKUP(B93,$B$123:$J$3538,9)</f>
        <v>und</v>
      </c>
    </row>
    <row r="94" spans="2:10" x14ac:dyDescent="0.3">
      <c r="B94" s="113" t="str">
        <f>+B449</f>
        <v>04.02.06</v>
      </c>
      <c r="C94" s="106" t="str">
        <f t="shared" si="10"/>
        <v>ALMACENAMIENTO DE AGUA</v>
      </c>
      <c r="D94" s="27"/>
      <c r="E94" s="27"/>
      <c r="F94" s="27"/>
      <c r="G94" s="27"/>
      <c r="H94" s="28"/>
      <c r="I94" s="29"/>
      <c r="J94" s="30"/>
    </row>
    <row r="95" spans="2:10" x14ac:dyDescent="0.3">
      <c r="B95" s="29" t="str">
        <f>+B450</f>
        <v>04.02.06.01</v>
      </c>
      <c r="C95" s="32" t="str">
        <f t="shared" si="10"/>
        <v>ACCESORIOS TANQUE ELEVADO</v>
      </c>
      <c r="D95" s="27"/>
      <c r="E95" s="27"/>
      <c r="F95" s="27"/>
      <c r="G95" s="27"/>
      <c r="H95" s="28"/>
      <c r="I95" s="29">
        <f ca="1">SUMIF($B$123:$J$3538,B95,$I$123:$I$3538)</f>
        <v>2</v>
      </c>
      <c r="J95" s="30" t="str">
        <f>VLOOKUP(B95,$B$123:$J$3538,9)</f>
        <v>Glb</v>
      </c>
    </row>
    <row r="96" spans="2:10" x14ac:dyDescent="0.3">
      <c r="B96" s="29" t="str">
        <f>+B453</f>
        <v>04.02.06.02</v>
      </c>
      <c r="C96" s="32" t="str">
        <f t="shared" si="10"/>
        <v>ACCESORIOS TANQUE CISTERNA</v>
      </c>
      <c r="D96" s="27"/>
      <c r="E96" s="27"/>
      <c r="F96" s="27"/>
      <c r="G96" s="27"/>
      <c r="H96" s="28"/>
      <c r="I96" s="29">
        <f ca="1">SUMIF($B$123:$J$3538,B96,$I$123:$I$3538)</f>
        <v>2</v>
      </c>
      <c r="J96" s="30" t="str">
        <f>VLOOKUP(B96,$B$123:$J$3538,9)</f>
        <v>Glb</v>
      </c>
    </row>
    <row r="97" spans="2:10" x14ac:dyDescent="0.3">
      <c r="B97" s="113" t="str">
        <f>+B456</f>
        <v>04.02.07</v>
      </c>
      <c r="C97" s="106" t="str">
        <f t="shared" si="10"/>
        <v>EQUIPOS Y OTRAS INSTALACIONES</v>
      </c>
      <c r="D97" s="27"/>
      <c r="E97" s="27"/>
      <c r="F97" s="27"/>
      <c r="G97" s="27"/>
      <c r="H97" s="28"/>
      <c r="I97" s="29"/>
      <c r="J97" s="30"/>
    </row>
    <row r="98" spans="2:10" x14ac:dyDescent="0.3">
      <c r="B98" s="29" t="str">
        <f>+B457</f>
        <v>04.02.07.01</v>
      </c>
      <c r="C98" s="32" t="str">
        <f t="shared" si="10"/>
        <v>INSTALACIÓN DE ELECTROBOMBAS</v>
      </c>
      <c r="D98" s="27"/>
      <c r="E98" s="27"/>
      <c r="F98" s="27"/>
      <c r="G98" s="27"/>
      <c r="H98" s="28"/>
      <c r="I98" s="29">
        <f ca="1">SUMIF($B$123:$J$3538,B98,$I$123:$I$3538)</f>
        <v>4</v>
      </c>
      <c r="J98" s="30" t="str">
        <f>VLOOKUP(B98,$B$123:$J$3538,9)</f>
        <v>und</v>
      </c>
    </row>
    <row r="99" spans="2:10" x14ac:dyDescent="0.3">
      <c r="B99" s="29" t="str">
        <f>+B460</f>
        <v>04.02.07.02</v>
      </c>
      <c r="C99" s="32" t="str">
        <f t="shared" si="10"/>
        <v>INSTALACIÓN DE ACCESORIOS DEL SISTEMA DE BOMBEO</v>
      </c>
      <c r="D99" s="27"/>
      <c r="E99" s="27"/>
      <c r="F99" s="27"/>
      <c r="G99" s="27"/>
      <c r="H99" s="28"/>
      <c r="I99" s="29">
        <f ca="1">SUMIF($B$123:$J$3538,B99,$I$123:$I$3538)</f>
        <v>2</v>
      </c>
      <c r="J99" s="30" t="str">
        <f>VLOOKUP(B99,$B$123:$J$3538,9)</f>
        <v>Glb</v>
      </c>
    </row>
    <row r="100" spans="2:10" x14ac:dyDescent="0.3">
      <c r="B100" s="36" t="str">
        <f>+B463</f>
        <v>04.02.07.03</v>
      </c>
      <c r="C100" s="37" t="str">
        <f>LOOKUP(B100,$B$123:$B$537,$C$123:$C$537)</f>
        <v>CONEXIÓN  DE AGUA A LA RED PÚBLICA</v>
      </c>
      <c r="D100" s="38"/>
      <c r="E100" s="38"/>
      <c r="F100" s="38"/>
      <c r="G100" s="38"/>
      <c r="H100" s="39"/>
      <c r="I100" s="36">
        <f ca="1">SUMIF($B$123:$J$3538,B100,$I$123:$I$3538)</f>
        <v>2</v>
      </c>
      <c r="J100" s="40" t="str">
        <f>VLOOKUP(B100,$B$123:$J$3538,9)</f>
        <v>und</v>
      </c>
    </row>
    <row r="101" spans="2:10" x14ac:dyDescent="0.3">
      <c r="B101" s="27"/>
      <c r="C101" s="108"/>
      <c r="D101" s="27"/>
      <c r="E101" s="27"/>
      <c r="F101" s="27"/>
      <c r="G101" s="27"/>
      <c r="H101" s="27"/>
      <c r="I101" s="27"/>
      <c r="J101" s="110"/>
    </row>
    <row r="102" spans="2:10" x14ac:dyDescent="0.3">
      <c r="B102" s="27"/>
      <c r="C102" s="108"/>
      <c r="D102" s="27"/>
      <c r="E102" s="27"/>
      <c r="F102" s="27"/>
      <c r="G102" s="27"/>
      <c r="H102" s="27"/>
      <c r="I102" s="27"/>
      <c r="J102" s="110"/>
    </row>
    <row r="103" spans="2:10" x14ac:dyDescent="0.3">
      <c r="B103" s="27"/>
      <c r="C103" s="108"/>
      <c r="D103" s="27"/>
      <c r="E103" s="27"/>
      <c r="F103" s="27"/>
      <c r="G103" s="27"/>
      <c r="H103" s="27"/>
      <c r="I103" s="27"/>
      <c r="J103" s="110"/>
    </row>
    <row r="104" spans="2:10" x14ac:dyDescent="0.3">
      <c r="B104" s="27"/>
      <c r="C104" s="108"/>
      <c r="D104" s="27"/>
      <c r="E104" s="27"/>
      <c r="F104" s="27"/>
      <c r="G104" s="27"/>
      <c r="H104" s="27"/>
      <c r="I104" s="27"/>
      <c r="J104" s="110"/>
    </row>
    <row r="105" spans="2:10" x14ac:dyDescent="0.3">
      <c r="B105" s="41"/>
      <c r="C105" s="42"/>
      <c r="D105" s="42"/>
      <c r="E105" s="42"/>
      <c r="F105" s="42"/>
      <c r="G105" s="42"/>
      <c r="H105" s="42"/>
      <c r="I105" s="42"/>
      <c r="J105" s="42"/>
    </row>
    <row r="106" spans="2:10" x14ac:dyDescent="0.3">
      <c r="C106" s="158" t="s">
        <v>153</v>
      </c>
      <c r="D106" s="158"/>
      <c r="E106" s="158"/>
      <c r="F106" s="158"/>
      <c r="G106" s="158"/>
      <c r="H106" s="158"/>
    </row>
    <row r="107" spans="2:10" x14ac:dyDescent="0.3">
      <c r="C107" s="158" t="s">
        <v>154</v>
      </c>
      <c r="D107" s="158"/>
      <c r="E107" s="158"/>
      <c r="F107" s="158"/>
      <c r="G107" s="158"/>
      <c r="H107" s="158"/>
    </row>
    <row r="108" spans="2:10" x14ac:dyDescent="0.3">
      <c r="C108" s="158" t="s">
        <v>155</v>
      </c>
      <c r="D108" s="158"/>
      <c r="E108" s="158"/>
      <c r="F108" s="158"/>
      <c r="G108" s="158"/>
      <c r="H108" s="158"/>
    </row>
    <row r="109" spans="2:10" x14ac:dyDescent="0.3">
      <c r="C109" s="159" t="s">
        <v>156</v>
      </c>
      <c r="D109" s="159"/>
      <c r="E109" s="159"/>
      <c r="F109" s="159"/>
      <c r="G109" s="159"/>
      <c r="H109" s="159"/>
    </row>
    <row r="110" spans="2:10" x14ac:dyDescent="0.3">
      <c r="C110" s="92"/>
      <c r="D110" s="92"/>
      <c r="E110" s="92"/>
      <c r="F110" s="92"/>
      <c r="G110" s="92"/>
      <c r="H110" s="92"/>
    </row>
    <row r="111" spans="2:10" ht="15.6" x14ac:dyDescent="0.3">
      <c r="B111" s="160" t="s">
        <v>241</v>
      </c>
      <c r="C111" s="161"/>
      <c r="D111" s="161"/>
      <c r="E111" s="161"/>
      <c r="F111" s="161"/>
      <c r="G111" s="161"/>
      <c r="H111" s="161"/>
      <c r="I111" s="161"/>
      <c r="J111" s="162"/>
    </row>
    <row r="112" spans="2:10" x14ac:dyDescent="0.3">
      <c r="C112" s="148"/>
      <c r="D112" s="148"/>
      <c r="E112" s="148"/>
      <c r="F112" s="148"/>
      <c r="G112" s="148"/>
      <c r="H112" s="148"/>
    </row>
    <row r="113" spans="2:10" ht="15.6" x14ac:dyDescent="0.3">
      <c r="B113" s="157" t="s">
        <v>1009</v>
      </c>
      <c r="C113" s="157"/>
      <c r="D113" s="157"/>
      <c r="E113" s="157"/>
      <c r="F113" s="157"/>
      <c r="G113" s="157"/>
      <c r="H113" s="157"/>
      <c r="I113" s="157"/>
      <c r="J113" s="157"/>
    </row>
    <row r="114" spans="2:10" ht="16.2" thickBot="1" x14ac:dyDescent="0.35">
      <c r="B114" s="149"/>
      <c r="C114" s="149"/>
      <c r="D114" s="149"/>
      <c r="E114" s="149"/>
      <c r="F114" s="149"/>
      <c r="G114" s="149"/>
      <c r="H114" s="149"/>
      <c r="I114" s="149"/>
      <c r="J114" s="149"/>
    </row>
    <row r="115" spans="2:10" ht="24.75" customHeight="1" x14ac:dyDescent="0.3">
      <c r="B115" s="153" t="s">
        <v>140</v>
      </c>
      <c r="C115" s="154"/>
      <c r="D115" s="154"/>
      <c r="E115" s="154"/>
      <c r="F115" s="154"/>
      <c r="G115" s="154"/>
      <c r="H115" s="154"/>
      <c r="I115" s="154"/>
      <c r="J115" s="155"/>
    </row>
    <row r="116" spans="2:10" x14ac:dyDescent="0.3">
      <c r="B116" s="4" t="s">
        <v>148</v>
      </c>
      <c r="C116" s="5" t="s">
        <v>149</v>
      </c>
      <c r="D116" s="5"/>
      <c r="E116" s="6"/>
      <c r="F116" s="7"/>
      <c r="G116" s="8" t="s">
        <v>22</v>
      </c>
      <c r="H116" s="156">
        <v>42879</v>
      </c>
      <c r="I116" s="156"/>
      <c r="J116" s="9"/>
    </row>
    <row r="117" spans="2:10" x14ac:dyDescent="0.3">
      <c r="B117" s="4" t="s">
        <v>146</v>
      </c>
      <c r="C117" s="5" t="s">
        <v>142</v>
      </c>
      <c r="D117" s="10"/>
      <c r="E117" s="10"/>
      <c r="F117" s="5"/>
      <c r="G117" s="11" t="s">
        <v>145</v>
      </c>
      <c r="H117" s="6" t="s">
        <v>142</v>
      </c>
      <c r="I117" s="12"/>
      <c r="J117" s="13"/>
    </row>
    <row r="118" spans="2:10" x14ac:dyDescent="0.3">
      <c r="B118" s="4" t="s">
        <v>147</v>
      </c>
      <c r="C118" s="5" t="s">
        <v>142</v>
      </c>
      <c r="D118" s="10"/>
      <c r="E118" s="10"/>
      <c r="F118" s="5"/>
      <c r="G118" s="11" t="s">
        <v>143</v>
      </c>
      <c r="H118" s="6" t="s">
        <v>144</v>
      </c>
      <c r="I118" s="12"/>
      <c r="J118" s="13"/>
    </row>
    <row r="119" spans="2:10" ht="15" thickBot="1" x14ac:dyDescent="0.35">
      <c r="B119" s="14" t="s">
        <v>159</v>
      </c>
      <c r="C119" s="15" t="s">
        <v>160</v>
      </c>
      <c r="D119" s="16"/>
      <c r="E119" s="16"/>
      <c r="F119" s="15"/>
      <c r="G119" s="17" t="s">
        <v>157</v>
      </c>
      <c r="H119" s="18" t="s">
        <v>158</v>
      </c>
      <c r="I119" s="19"/>
      <c r="J119" s="20"/>
    </row>
    <row r="120" spans="2:10" x14ac:dyDescent="0.3">
      <c r="B120" s="11"/>
      <c r="C120" s="5"/>
      <c r="D120" s="10"/>
      <c r="E120" s="10"/>
      <c r="F120" s="5"/>
      <c r="G120" s="11"/>
      <c r="H120" s="6"/>
      <c r="I120" s="12"/>
      <c r="J120" s="150"/>
    </row>
    <row r="121" spans="2:10" x14ac:dyDescent="0.3">
      <c r="B121" s="23" t="s">
        <v>7</v>
      </c>
      <c r="C121" s="24" t="s">
        <v>0</v>
      </c>
      <c r="D121" s="24" t="s">
        <v>23</v>
      </c>
      <c r="E121" s="24" t="s">
        <v>24</v>
      </c>
      <c r="F121" s="24" t="s">
        <v>2</v>
      </c>
      <c r="G121" s="24" t="s">
        <v>3</v>
      </c>
      <c r="H121" s="24" t="s">
        <v>25</v>
      </c>
      <c r="I121" s="24" t="s">
        <v>8</v>
      </c>
      <c r="J121" s="24" t="s">
        <v>9</v>
      </c>
    </row>
    <row r="122" spans="2:10" ht="22.8" x14ac:dyDescent="0.3">
      <c r="B122" s="163" t="s">
        <v>358</v>
      </c>
      <c r="C122" s="164"/>
      <c r="D122" s="164"/>
      <c r="E122" s="164"/>
      <c r="F122" s="164"/>
      <c r="G122" s="164"/>
      <c r="H122" s="164"/>
      <c r="I122" s="164"/>
      <c r="J122" s="165"/>
    </row>
    <row r="123" spans="2:10" x14ac:dyDescent="0.3">
      <c r="B123" s="98" t="s">
        <v>244</v>
      </c>
      <c r="C123" s="99" t="s">
        <v>242</v>
      </c>
      <c r="D123" s="55"/>
      <c r="E123" s="56">
        <v>1</v>
      </c>
      <c r="F123" s="57"/>
      <c r="G123" s="58"/>
      <c r="H123" s="58"/>
      <c r="I123" s="43"/>
      <c r="J123" s="55"/>
    </row>
    <row r="124" spans="2:10" x14ac:dyDescent="0.3">
      <c r="B124" s="96" t="s">
        <v>245</v>
      </c>
      <c r="C124" s="97" t="s">
        <v>243</v>
      </c>
      <c r="D124" s="60"/>
      <c r="E124" s="59"/>
      <c r="F124" s="52"/>
      <c r="G124" s="52"/>
      <c r="H124" s="52"/>
      <c r="I124" s="52"/>
      <c r="J124" s="61"/>
    </row>
    <row r="125" spans="2:10" x14ac:dyDescent="0.3">
      <c r="B125" s="100" t="s">
        <v>246</v>
      </c>
      <c r="C125" s="101" t="s">
        <v>285</v>
      </c>
      <c r="D125" s="60"/>
      <c r="E125" s="59"/>
      <c r="F125" s="52"/>
      <c r="G125" s="52"/>
      <c r="H125" s="52"/>
      <c r="I125" s="52"/>
      <c r="J125" s="61"/>
    </row>
    <row r="126" spans="2:10" x14ac:dyDescent="0.3">
      <c r="B126" s="75" t="s">
        <v>247</v>
      </c>
      <c r="C126" s="48" t="s">
        <v>348</v>
      </c>
      <c r="D126" s="45"/>
      <c r="E126" s="45"/>
      <c r="F126" s="45"/>
      <c r="G126" s="45"/>
      <c r="H126" s="45"/>
      <c r="I126" s="62">
        <f>SUM(H127:H132)*$E$123</f>
        <v>2</v>
      </c>
      <c r="J126" s="63" t="str">
        <f>+J127</f>
        <v>und</v>
      </c>
    </row>
    <row r="127" spans="2:10" x14ac:dyDescent="0.3">
      <c r="B127" s="75"/>
      <c r="C127" s="130" t="s">
        <v>248</v>
      </c>
      <c r="D127" s="45"/>
      <c r="E127" s="45"/>
      <c r="F127" s="45"/>
      <c r="G127" s="45"/>
      <c r="H127" s="45"/>
      <c r="I127" s="45"/>
      <c r="J127" s="46" t="s">
        <v>35</v>
      </c>
    </row>
    <row r="128" spans="2:10" x14ac:dyDescent="0.3">
      <c r="B128" s="75"/>
      <c r="C128" s="129" t="s">
        <v>634</v>
      </c>
      <c r="D128" s="45">
        <v>2</v>
      </c>
      <c r="E128" s="45"/>
      <c r="F128" s="45"/>
      <c r="G128" s="45"/>
      <c r="H128" s="45">
        <f>+D128</f>
        <v>2</v>
      </c>
      <c r="I128" s="45"/>
      <c r="J128" s="46" t="s">
        <v>35</v>
      </c>
    </row>
    <row r="129" spans="2:10" s="1" customFormat="1" ht="13.2" x14ac:dyDescent="0.25">
      <c r="B129" s="75"/>
      <c r="C129" s="130" t="s">
        <v>249</v>
      </c>
      <c r="D129" s="45"/>
      <c r="E129" s="45"/>
      <c r="F129" s="45"/>
      <c r="G129" s="45"/>
      <c r="H129" s="45"/>
      <c r="I129" s="45"/>
      <c r="J129" s="46"/>
    </row>
    <row r="130" spans="2:10" s="1" customFormat="1" ht="13.2" x14ac:dyDescent="0.25">
      <c r="B130" s="75"/>
      <c r="C130" s="129"/>
      <c r="D130" s="45"/>
      <c r="E130" s="45"/>
      <c r="F130" s="45"/>
      <c r="G130" s="45"/>
      <c r="H130" s="45">
        <f>+D130</f>
        <v>0</v>
      </c>
      <c r="I130" s="45"/>
      <c r="J130" s="46" t="s">
        <v>35</v>
      </c>
    </row>
    <row r="131" spans="2:10" s="1" customFormat="1" ht="13.2" x14ac:dyDescent="0.25">
      <c r="B131" s="75"/>
      <c r="C131" s="130" t="s">
        <v>250</v>
      </c>
      <c r="D131" s="45"/>
      <c r="E131" s="45"/>
      <c r="F131" s="45"/>
      <c r="G131" s="45"/>
      <c r="H131" s="45"/>
      <c r="I131" s="45"/>
      <c r="J131" s="46"/>
    </row>
    <row r="132" spans="2:10" s="1" customFormat="1" ht="13.2" x14ac:dyDescent="0.25">
      <c r="B132" s="75"/>
      <c r="C132" s="129"/>
      <c r="D132" s="45"/>
      <c r="E132" s="45"/>
      <c r="F132" s="45"/>
      <c r="G132" s="45"/>
      <c r="H132" s="45">
        <f>+D132</f>
        <v>0</v>
      </c>
      <c r="I132" s="45"/>
      <c r="J132" s="46" t="s">
        <v>35</v>
      </c>
    </row>
    <row r="133" spans="2:10" s="1" customFormat="1" ht="13.2" x14ac:dyDescent="0.25">
      <c r="B133" s="75" t="s">
        <v>251</v>
      </c>
      <c r="C133" s="75" t="s">
        <v>260</v>
      </c>
      <c r="D133" s="45"/>
      <c r="E133" s="45"/>
      <c r="F133" s="45"/>
      <c r="G133" s="45"/>
      <c r="H133" s="45"/>
      <c r="I133" s="62">
        <f>SUM(H134:H136)*$E$123</f>
        <v>0</v>
      </c>
      <c r="J133" s="63" t="str">
        <f>+J134</f>
        <v>und</v>
      </c>
    </row>
    <row r="134" spans="2:10" s="1" customFormat="1" ht="13.2" x14ac:dyDescent="0.25">
      <c r="B134" s="75"/>
      <c r="C134" s="130" t="s">
        <v>248</v>
      </c>
      <c r="D134" s="45"/>
      <c r="E134" s="45"/>
      <c r="F134" s="45"/>
      <c r="G134" s="45"/>
      <c r="H134" s="45">
        <f>+D134</f>
        <v>0</v>
      </c>
      <c r="I134" s="45"/>
      <c r="J134" s="46" t="s">
        <v>35</v>
      </c>
    </row>
    <row r="135" spans="2:10" s="1" customFormat="1" ht="13.2" x14ac:dyDescent="0.25">
      <c r="B135" s="75"/>
      <c r="C135" s="130" t="s">
        <v>249</v>
      </c>
      <c r="D135" s="45"/>
      <c r="E135" s="45"/>
      <c r="F135" s="45"/>
      <c r="G135" s="45"/>
      <c r="H135" s="45">
        <f>+D135</f>
        <v>0</v>
      </c>
      <c r="I135" s="45"/>
      <c r="J135" s="46" t="s">
        <v>35</v>
      </c>
    </row>
    <row r="136" spans="2:10" s="1" customFormat="1" ht="13.2" x14ac:dyDescent="0.25">
      <c r="B136" s="75"/>
      <c r="C136" s="130" t="s">
        <v>250</v>
      </c>
      <c r="D136" s="45"/>
      <c r="E136" s="45"/>
      <c r="F136" s="45"/>
      <c r="G136" s="45"/>
      <c r="H136" s="45">
        <f>+D136</f>
        <v>0</v>
      </c>
      <c r="I136" s="45"/>
      <c r="J136" s="46" t="s">
        <v>35</v>
      </c>
    </row>
    <row r="137" spans="2:10" s="1" customFormat="1" ht="13.2" x14ac:dyDescent="0.25">
      <c r="B137" s="75" t="s">
        <v>252</v>
      </c>
      <c r="C137" s="48" t="s">
        <v>537</v>
      </c>
      <c r="D137" s="45"/>
      <c r="E137" s="45"/>
      <c r="F137" s="45"/>
      <c r="G137" s="45"/>
      <c r="H137" s="45"/>
      <c r="I137" s="62">
        <f>SUM(H138:H141)*$E$123</f>
        <v>1</v>
      </c>
      <c r="J137" s="63" t="str">
        <f>+J138</f>
        <v>und</v>
      </c>
    </row>
    <row r="138" spans="2:10" s="1" customFormat="1" ht="13.2" x14ac:dyDescent="0.25">
      <c r="B138" s="75"/>
      <c r="C138" s="130" t="s">
        <v>248</v>
      </c>
      <c r="D138" s="45"/>
      <c r="E138" s="45"/>
      <c r="F138" s="45"/>
      <c r="G138" s="45"/>
      <c r="H138" s="45"/>
      <c r="I138" s="45"/>
      <c r="J138" s="46" t="s">
        <v>35</v>
      </c>
    </row>
    <row r="139" spans="2:10" s="1" customFormat="1" ht="13.2" x14ac:dyDescent="0.25">
      <c r="B139" s="75"/>
      <c r="C139" s="129" t="s">
        <v>634</v>
      </c>
      <c r="D139" s="45">
        <v>1</v>
      </c>
      <c r="E139" s="45"/>
      <c r="F139" s="45"/>
      <c r="G139" s="45"/>
      <c r="H139" s="45">
        <f>+D139</f>
        <v>1</v>
      </c>
      <c r="I139" s="45"/>
      <c r="J139" s="46" t="s">
        <v>35</v>
      </c>
    </row>
    <row r="140" spans="2:10" s="1" customFormat="1" ht="13.2" x14ac:dyDescent="0.25">
      <c r="B140" s="75"/>
      <c r="C140" s="130" t="s">
        <v>249</v>
      </c>
      <c r="D140" s="45"/>
      <c r="E140" s="45"/>
      <c r="F140" s="45"/>
      <c r="G140" s="45"/>
      <c r="H140" s="45">
        <f>+D140</f>
        <v>0</v>
      </c>
      <c r="I140" s="45"/>
      <c r="J140" s="46" t="s">
        <v>35</v>
      </c>
    </row>
    <row r="141" spans="2:10" s="1" customFormat="1" ht="13.2" x14ac:dyDescent="0.25">
      <c r="B141" s="75"/>
      <c r="C141" s="130" t="s">
        <v>250</v>
      </c>
      <c r="D141" s="45"/>
      <c r="E141" s="45"/>
      <c r="F141" s="45"/>
      <c r="G141" s="45"/>
      <c r="H141" s="45">
        <f>+D141</f>
        <v>0</v>
      </c>
      <c r="I141" s="45"/>
      <c r="J141" s="46" t="s">
        <v>35</v>
      </c>
    </row>
    <row r="142" spans="2:10" s="1" customFormat="1" ht="13.2" x14ac:dyDescent="0.25">
      <c r="B142" s="75" t="s">
        <v>253</v>
      </c>
      <c r="C142" s="48" t="s">
        <v>536</v>
      </c>
      <c r="D142" s="45"/>
      <c r="E142" s="45"/>
      <c r="F142" s="45"/>
      <c r="G142" s="45"/>
      <c r="H142" s="45"/>
      <c r="I142" s="62">
        <f>SUM(H144:H148)*$E$123</f>
        <v>10</v>
      </c>
      <c r="J142" s="63" t="str">
        <f>+J144</f>
        <v>und</v>
      </c>
    </row>
    <row r="143" spans="2:10" s="1" customFormat="1" ht="13.2" x14ac:dyDescent="0.25">
      <c r="B143" s="75"/>
      <c r="C143" s="130" t="s">
        <v>248</v>
      </c>
      <c r="D143" s="45"/>
      <c r="E143" s="45"/>
      <c r="F143" s="45"/>
      <c r="G143" s="45"/>
      <c r="H143" s="45"/>
      <c r="I143" s="45"/>
      <c r="J143" s="46" t="s">
        <v>35</v>
      </c>
    </row>
    <row r="144" spans="2:10" s="1" customFormat="1" ht="13.2" x14ac:dyDescent="0.25">
      <c r="B144" s="75"/>
      <c r="C144" s="44" t="s">
        <v>622</v>
      </c>
      <c r="D144" s="45">
        <v>3</v>
      </c>
      <c r="E144" s="45"/>
      <c r="F144" s="45"/>
      <c r="G144" s="45"/>
      <c r="H144" s="45">
        <f>+D144</f>
        <v>3</v>
      </c>
      <c r="I144" s="45"/>
      <c r="J144" s="46" t="s">
        <v>35</v>
      </c>
    </row>
    <row r="145" spans="2:10" s="1" customFormat="1" ht="13.2" x14ac:dyDescent="0.25">
      <c r="B145" s="75"/>
      <c r="C145" s="44" t="s">
        <v>619</v>
      </c>
      <c r="D145" s="45">
        <v>6</v>
      </c>
      <c r="E145" s="45"/>
      <c r="F145" s="45"/>
      <c r="G145" s="45"/>
      <c r="H145" s="45">
        <f>+D145</f>
        <v>6</v>
      </c>
      <c r="I145" s="45"/>
      <c r="J145" s="46" t="s">
        <v>35</v>
      </c>
    </row>
    <row r="146" spans="2:10" s="1" customFormat="1" ht="13.2" x14ac:dyDescent="0.25">
      <c r="B146" s="75"/>
      <c r="C146" s="130" t="s">
        <v>249</v>
      </c>
      <c r="D146" s="45"/>
      <c r="E146" s="45"/>
      <c r="F146" s="45"/>
      <c r="G146" s="45"/>
      <c r="H146" s="45"/>
      <c r="I146" s="45"/>
      <c r="J146" s="46" t="s">
        <v>35</v>
      </c>
    </row>
    <row r="147" spans="2:10" s="1" customFormat="1" ht="13.2" x14ac:dyDescent="0.25">
      <c r="B147" s="75"/>
      <c r="C147" s="44" t="s">
        <v>622</v>
      </c>
      <c r="D147" s="45">
        <v>1</v>
      </c>
      <c r="E147" s="45"/>
      <c r="F147" s="45"/>
      <c r="G147" s="45"/>
      <c r="H147" s="45">
        <f>+D147</f>
        <v>1</v>
      </c>
      <c r="I147" s="45"/>
      <c r="J147" s="46" t="s">
        <v>35</v>
      </c>
    </row>
    <row r="148" spans="2:10" s="1" customFormat="1" ht="13.2" x14ac:dyDescent="0.25">
      <c r="B148" s="75"/>
      <c r="C148" s="130" t="s">
        <v>250</v>
      </c>
      <c r="D148" s="45"/>
      <c r="E148" s="45"/>
      <c r="F148" s="45"/>
      <c r="G148" s="45"/>
      <c r="H148" s="45">
        <f>+D148</f>
        <v>0</v>
      </c>
      <c r="I148" s="45"/>
      <c r="J148" s="46" t="s">
        <v>35</v>
      </c>
    </row>
    <row r="149" spans="2:10" s="1" customFormat="1" ht="13.2" x14ac:dyDescent="0.25">
      <c r="B149" s="75" t="s">
        <v>257</v>
      </c>
      <c r="C149" s="48" t="s">
        <v>363</v>
      </c>
      <c r="D149" s="45"/>
      <c r="E149" s="45"/>
      <c r="F149" s="45"/>
      <c r="G149" s="45"/>
      <c r="H149" s="45"/>
      <c r="I149" s="62">
        <f>SUM(H150:H153)*$E$123</f>
        <v>1</v>
      </c>
      <c r="J149" s="63" t="str">
        <f>+J150</f>
        <v>und</v>
      </c>
    </row>
    <row r="150" spans="2:10" s="1" customFormat="1" ht="13.2" x14ac:dyDescent="0.25">
      <c r="B150" s="75"/>
      <c r="C150" s="130" t="s">
        <v>248</v>
      </c>
      <c r="D150" s="45"/>
      <c r="E150" s="45"/>
      <c r="F150" s="45"/>
      <c r="G150" s="45"/>
      <c r="H150" s="45">
        <f>+D150</f>
        <v>0</v>
      </c>
      <c r="I150" s="45"/>
      <c r="J150" s="46" t="s">
        <v>35</v>
      </c>
    </row>
    <row r="151" spans="2:10" s="1" customFormat="1" ht="13.2" x14ac:dyDescent="0.25">
      <c r="B151" s="75"/>
      <c r="C151" s="130" t="s">
        <v>249</v>
      </c>
      <c r="D151" s="45"/>
      <c r="E151" s="45"/>
      <c r="F151" s="45"/>
      <c r="G151" s="45"/>
      <c r="H151" s="45"/>
      <c r="I151" s="45"/>
      <c r="J151" s="46"/>
    </row>
    <row r="152" spans="2:10" s="1" customFormat="1" ht="13.2" x14ac:dyDescent="0.25">
      <c r="B152" s="75"/>
      <c r="C152" s="44" t="s">
        <v>635</v>
      </c>
      <c r="D152" s="45">
        <v>1</v>
      </c>
      <c r="E152" s="45"/>
      <c r="F152" s="45"/>
      <c r="G152" s="45"/>
      <c r="H152" s="45">
        <f>+D152</f>
        <v>1</v>
      </c>
      <c r="I152" s="45"/>
      <c r="J152" s="46" t="s">
        <v>35</v>
      </c>
    </row>
    <row r="153" spans="2:10" s="1" customFormat="1" ht="13.2" x14ac:dyDescent="0.25">
      <c r="B153" s="75"/>
      <c r="C153" s="130" t="s">
        <v>250</v>
      </c>
      <c r="D153" s="45"/>
      <c r="E153" s="45"/>
      <c r="F153" s="45"/>
      <c r="G153" s="45"/>
      <c r="H153" s="45">
        <f>+D153</f>
        <v>0</v>
      </c>
      <c r="I153" s="45"/>
      <c r="J153" s="46" t="s">
        <v>35</v>
      </c>
    </row>
    <row r="154" spans="2:10" s="1" customFormat="1" ht="13.2" x14ac:dyDescent="0.25">
      <c r="B154" s="75" t="s">
        <v>258</v>
      </c>
      <c r="C154" s="48" t="s">
        <v>281</v>
      </c>
      <c r="D154" s="45"/>
      <c r="E154" s="45"/>
      <c r="F154" s="45"/>
      <c r="G154" s="45"/>
      <c r="H154" s="45"/>
      <c r="I154" s="62">
        <f>SUM(H155:H158)*$E$123</f>
        <v>1</v>
      </c>
      <c r="J154" s="63" t="str">
        <f>+J155</f>
        <v>und</v>
      </c>
    </row>
    <row r="155" spans="2:10" s="1" customFormat="1" ht="13.2" x14ac:dyDescent="0.25">
      <c r="B155" s="75"/>
      <c r="C155" s="130" t="s">
        <v>248</v>
      </c>
      <c r="D155" s="45"/>
      <c r="E155" s="45"/>
      <c r="F155" s="45"/>
      <c r="G155" s="45"/>
      <c r="H155" s="45">
        <f>+D155</f>
        <v>0</v>
      </c>
      <c r="I155" s="45"/>
      <c r="J155" s="46" t="s">
        <v>35</v>
      </c>
    </row>
    <row r="156" spans="2:10" s="1" customFormat="1" ht="13.2" x14ac:dyDescent="0.25">
      <c r="B156" s="75"/>
      <c r="C156" s="130" t="s">
        <v>249</v>
      </c>
      <c r="D156" s="45"/>
      <c r="E156" s="45"/>
      <c r="F156" s="45"/>
      <c r="G156" s="45"/>
      <c r="H156" s="45"/>
      <c r="I156" s="45"/>
      <c r="J156" s="46"/>
    </row>
    <row r="157" spans="2:10" s="1" customFormat="1" ht="13.2" x14ac:dyDescent="0.25">
      <c r="B157" s="75"/>
      <c r="C157" s="44" t="s">
        <v>638</v>
      </c>
      <c r="D157" s="45">
        <v>1</v>
      </c>
      <c r="E157" s="45"/>
      <c r="F157" s="45"/>
      <c r="G157" s="45"/>
      <c r="H157" s="45">
        <f>+D157</f>
        <v>1</v>
      </c>
      <c r="I157" s="45"/>
      <c r="J157" s="46" t="s">
        <v>35</v>
      </c>
    </row>
    <row r="158" spans="2:10" s="1" customFormat="1" ht="13.2" x14ac:dyDescent="0.25">
      <c r="B158" s="75"/>
      <c r="C158" s="130" t="s">
        <v>250</v>
      </c>
      <c r="D158" s="45"/>
      <c r="E158" s="45"/>
      <c r="F158" s="45"/>
      <c r="G158" s="45"/>
      <c r="H158" s="45">
        <f>+D158</f>
        <v>0</v>
      </c>
      <c r="I158" s="45"/>
      <c r="J158" s="46" t="s">
        <v>35</v>
      </c>
    </row>
    <row r="159" spans="2:10" s="1" customFormat="1" ht="13.2" x14ac:dyDescent="0.25">
      <c r="B159" s="75" t="s">
        <v>259</v>
      </c>
      <c r="C159" s="48" t="s">
        <v>254</v>
      </c>
      <c r="D159" s="45"/>
      <c r="E159" s="45"/>
      <c r="F159" s="45"/>
      <c r="G159" s="45"/>
      <c r="H159" s="45"/>
      <c r="I159" s="62">
        <f>SUM(H160:H163)*$E$123</f>
        <v>2</v>
      </c>
      <c r="J159" s="63" t="str">
        <f>+J160</f>
        <v>und</v>
      </c>
    </row>
    <row r="160" spans="2:10" s="1" customFormat="1" ht="13.2" x14ac:dyDescent="0.25">
      <c r="B160" s="75"/>
      <c r="C160" s="130" t="s">
        <v>248</v>
      </c>
      <c r="D160" s="45"/>
      <c r="E160" s="45"/>
      <c r="F160" s="45"/>
      <c r="G160" s="45"/>
      <c r="H160" s="45">
        <f>+D160</f>
        <v>0</v>
      </c>
      <c r="I160" s="45"/>
      <c r="J160" s="46" t="s">
        <v>35</v>
      </c>
    </row>
    <row r="161" spans="2:10" s="1" customFormat="1" ht="13.2" x14ac:dyDescent="0.25">
      <c r="B161" s="75"/>
      <c r="C161" s="130" t="s">
        <v>249</v>
      </c>
      <c r="D161" s="45"/>
      <c r="E161" s="45"/>
      <c r="F161" s="45"/>
      <c r="G161" s="45"/>
      <c r="H161" s="45">
        <f>+D161</f>
        <v>0</v>
      </c>
      <c r="I161" s="45"/>
      <c r="J161" s="46" t="s">
        <v>35</v>
      </c>
    </row>
    <row r="162" spans="2:10" s="1" customFormat="1" ht="13.2" x14ac:dyDescent="0.25">
      <c r="B162" s="75"/>
      <c r="C162" s="130" t="s">
        <v>250</v>
      </c>
      <c r="D162" s="45"/>
      <c r="E162" s="45"/>
      <c r="F162" s="45"/>
      <c r="G162" s="45"/>
      <c r="H162" s="45"/>
      <c r="I162" s="45"/>
      <c r="J162" s="46"/>
    </row>
    <row r="163" spans="2:10" s="1" customFormat="1" ht="13.2" x14ac:dyDescent="0.25">
      <c r="B163" s="75"/>
      <c r="C163" s="44" t="s">
        <v>630</v>
      </c>
      <c r="D163" s="45">
        <v>2</v>
      </c>
      <c r="E163" s="45"/>
      <c r="F163" s="45"/>
      <c r="G163" s="45"/>
      <c r="H163" s="45">
        <f>+D163</f>
        <v>2</v>
      </c>
      <c r="I163" s="45"/>
      <c r="J163" s="46" t="s">
        <v>35</v>
      </c>
    </row>
    <row r="164" spans="2:10" s="1" customFormat="1" ht="13.2" x14ac:dyDescent="0.25">
      <c r="B164" s="100" t="s">
        <v>287</v>
      </c>
      <c r="C164" s="101" t="s">
        <v>286</v>
      </c>
      <c r="D164" s="45"/>
      <c r="E164" s="45"/>
      <c r="F164" s="45"/>
      <c r="G164" s="45"/>
      <c r="H164" s="45"/>
      <c r="I164" s="45"/>
      <c r="J164" s="46"/>
    </row>
    <row r="165" spans="2:10" s="1" customFormat="1" ht="13.2" x14ac:dyDescent="0.25">
      <c r="B165" s="75" t="s">
        <v>261</v>
      </c>
      <c r="C165" s="48" t="s">
        <v>255</v>
      </c>
      <c r="D165" s="45"/>
      <c r="E165" s="45"/>
      <c r="F165" s="45"/>
      <c r="G165" s="45"/>
      <c r="H165" s="45"/>
      <c r="I165" s="62">
        <f>SUM(H167:H171)*$E$123</f>
        <v>5</v>
      </c>
      <c r="J165" s="63" t="str">
        <f>+J167</f>
        <v>und</v>
      </c>
    </row>
    <row r="166" spans="2:10" s="1" customFormat="1" ht="13.2" x14ac:dyDescent="0.25">
      <c r="B166" s="75"/>
      <c r="C166" s="130" t="s">
        <v>248</v>
      </c>
      <c r="D166" s="45"/>
      <c r="E166" s="45"/>
      <c r="F166" s="45"/>
      <c r="G166" s="45"/>
      <c r="H166" s="45"/>
      <c r="I166" s="62"/>
      <c r="J166" s="63"/>
    </row>
    <row r="167" spans="2:10" s="1" customFormat="1" ht="13.2" x14ac:dyDescent="0.25">
      <c r="B167" s="75"/>
      <c r="C167" s="44" t="s">
        <v>622</v>
      </c>
      <c r="D167" s="45">
        <v>4</v>
      </c>
      <c r="E167" s="45"/>
      <c r="F167" s="45"/>
      <c r="G167" s="45"/>
      <c r="H167" s="45">
        <f>+D167</f>
        <v>4</v>
      </c>
      <c r="I167" s="45"/>
      <c r="J167" s="46" t="s">
        <v>35</v>
      </c>
    </row>
    <row r="168" spans="2:10" s="1" customFormat="1" ht="13.2" x14ac:dyDescent="0.25">
      <c r="B168" s="75"/>
      <c r="C168" s="130" t="s">
        <v>249</v>
      </c>
      <c r="D168" s="45"/>
      <c r="E168" s="45"/>
      <c r="F168" s="45"/>
      <c r="G168" s="45"/>
      <c r="H168" s="45"/>
      <c r="I168" s="45"/>
      <c r="J168" s="46"/>
    </row>
    <row r="169" spans="2:10" s="1" customFormat="1" ht="13.2" x14ac:dyDescent="0.25">
      <c r="B169" s="75"/>
      <c r="C169" s="44" t="s">
        <v>635</v>
      </c>
      <c r="D169" s="45">
        <v>1</v>
      </c>
      <c r="E169" s="45"/>
      <c r="F169" s="45"/>
      <c r="G169" s="45"/>
      <c r="H169" s="45">
        <f>+D169</f>
        <v>1</v>
      </c>
      <c r="I169" s="45"/>
      <c r="J169" s="46" t="s">
        <v>35</v>
      </c>
    </row>
    <row r="170" spans="2:10" s="1" customFormat="1" ht="13.2" x14ac:dyDescent="0.25">
      <c r="B170" s="75"/>
      <c r="C170" s="130" t="s">
        <v>250</v>
      </c>
      <c r="D170" s="45"/>
      <c r="E170" s="45"/>
      <c r="F170" s="45"/>
      <c r="G170" s="45"/>
      <c r="H170" s="45"/>
      <c r="I170" s="45"/>
      <c r="J170" s="46"/>
    </row>
    <row r="171" spans="2:10" s="1" customFormat="1" ht="13.2" x14ac:dyDescent="0.25">
      <c r="B171" s="75"/>
      <c r="C171" s="130"/>
      <c r="D171" s="45"/>
      <c r="E171" s="45"/>
      <c r="F171" s="45"/>
      <c r="G171" s="45"/>
      <c r="H171" s="45">
        <f>+D171</f>
        <v>0</v>
      </c>
      <c r="I171" s="45"/>
      <c r="J171" s="46" t="s">
        <v>35</v>
      </c>
    </row>
    <row r="172" spans="2:10" s="1" customFormat="1" ht="13.2" x14ac:dyDescent="0.25">
      <c r="B172" s="75" t="s">
        <v>263</v>
      </c>
      <c r="C172" s="48" t="s">
        <v>639</v>
      </c>
      <c r="D172" s="45"/>
      <c r="E172" s="45"/>
      <c r="F172" s="45"/>
      <c r="G172" s="45"/>
      <c r="H172" s="45"/>
      <c r="I172" s="62">
        <f>SUM(H174:H176)*$E$123</f>
        <v>6</v>
      </c>
      <c r="J172" s="63" t="str">
        <f>+J174</f>
        <v>und</v>
      </c>
    </row>
    <row r="173" spans="2:10" s="1" customFormat="1" ht="13.2" x14ac:dyDescent="0.25">
      <c r="B173" s="75"/>
      <c r="C173" s="130" t="s">
        <v>248</v>
      </c>
      <c r="D173" s="45"/>
      <c r="E173" s="45"/>
      <c r="F173" s="45"/>
      <c r="G173" s="45"/>
      <c r="H173" s="45"/>
      <c r="I173" s="62"/>
      <c r="J173" s="63"/>
    </row>
    <row r="174" spans="2:10" s="1" customFormat="1" ht="13.2" x14ac:dyDescent="0.25">
      <c r="B174" s="75"/>
      <c r="C174" s="44" t="s">
        <v>619</v>
      </c>
      <c r="D174" s="45">
        <v>6</v>
      </c>
      <c r="E174" s="45"/>
      <c r="F174" s="45"/>
      <c r="G174" s="45"/>
      <c r="H174" s="45">
        <f>+D174</f>
        <v>6</v>
      </c>
      <c r="I174" s="45"/>
      <c r="J174" s="46" t="s">
        <v>35</v>
      </c>
    </row>
    <row r="175" spans="2:10" s="1" customFormat="1" ht="13.2" x14ac:dyDescent="0.25">
      <c r="B175" s="75"/>
      <c r="C175" s="130" t="s">
        <v>249</v>
      </c>
      <c r="D175" s="45"/>
      <c r="E175" s="45"/>
      <c r="F175" s="45"/>
      <c r="G175" s="45"/>
      <c r="H175" s="45">
        <f>+D175</f>
        <v>0</v>
      </c>
      <c r="I175" s="45"/>
      <c r="J175" s="46" t="s">
        <v>35</v>
      </c>
    </row>
    <row r="176" spans="2:10" s="1" customFormat="1" ht="13.2" x14ac:dyDescent="0.25">
      <c r="B176" s="75"/>
      <c r="C176" s="130" t="s">
        <v>250</v>
      </c>
      <c r="D176" s="45"/>
      <c r="E176" s="45"/>
      <c r="F176" s="45"/>
      <c r="G176" s="45"/>
      <c r="H176" s="45">
        <f>+D176</f>
        <v>0</v>
      </c>
      <c r="I176" s="45"/>
      <c r="J176" s="46" t="s">
        <v>35</v>
      </c>
    </row>
    <row r="177" spans="2:10" s="1" customFormat="1" ht="13.8" x14ac:dyDescent="0.25">
      <c r="B177" s="75" t="s">
        <v>265</v>
      </c>
      <c r="C177" s="48" t="s">
        <v>668</v>
      </c>
      <c r="D177" s="45"/>
      <c r="E177" s="45"/>
      <c r="F177" s="45"/>
      <c r="G177" s="45"/>
      <c r="H177" s="45"/>
      <c r="I177" s="62">
        <f>SUM(H178:H182)*$E$123</f>
        <v>3</v>
      </c>
      <c r="J177" s="63" t="str">
        <f>+J178</f>
        <v>und</v>
      </c>
    </row>
    <row r="178" spans="2:10" s="1" customFormat="1" ht="13.2" x14ac:dyDescent="0.25">
      <c r="B178" s="75"/>
      <c r="C178" s="130" t="s">
        <v>248</v>
      </c>
      <c r="D178" s="45"/>
      <c r="E178" s="45"/>
      <c r="F178" s="45"/>
      <c r="G178" s="45"/>
      <c r="H178" s="45">
        <f>+D178</f>
        <v>0</v>
      </c>
      <c r="I178" s="45"/>
      <c r="J178" s="46" t="s">
        <v>35</v>
      </c>
    </row>
    <row r="179" spans="2:10" s="1" customFormat="1" ht="13.2" x14ac:dyDescent="0.25">
      <c r="B179" s="75"/>
      <c r="C179" s="130" t="s">
        <v>249</v>
      </c>
      <c r="D179" s="45"/>
      <c r="E179" s="45"/>
      <c r="F179" s="45"/>
      <c r="G179" s="45"/>
      <c r="H179" s="45"/>
      <c r="I179" s="45"/>
      <c r="J179" s="46"/>
    </row>
    <row r="180" spans="2:10" s="1" customFormat="1" ht="13.2" x14ac:dyDescent="0.25">
      <c r="B180" s="75"/>
      <c r="C180" s="44" t="s">
        <v>635</v>
      </c>
      <c r="D180" s="45">
        <v>1</v>
      </c>
      <c r="E180" s="45"/>
      <c r="F180" s="45"/>
      <c r="G180" s="45"/>
      <c r="H180" s="45">
        <f>+D180</f>
        <v>1</v>
      </c>
      <c r="I180" s="45"/>
      <c r="J180" s="46" t="s">
        <v>35</v>
      </c>
    </row>
    <row r="181" spans="2:10" s="1" customFormat="1" ht="13.2" x14ac:dyDescent="0.25">
      <c r="B181" s="75"/>
      <c r="C181" s="130" t="s">
        <v>250</v>
      </c>
      <c r="D181" s="45"/>
      <c r="E181" s="45"/>
      <c r="F181" s="45"/>
      <c r="G181" s="45"/>
      <c r="H181" s="45"/>
      <c r="I181" s="45"/>
      <c r="J181" s="46"/>
    </row>
    <row r="182" spans="2:10" s="1" customFormat="1" ht="13.2" x14ac:dyDescent="0.25">
      <c r="B182" s="75"/>
      <c r="C182" s="44" t="s">
        <v>642</v>
      </c>
      <c r="D182" s="45">
        <v>2</v>
      </c>
      <c r="E182" s="45"/>
      <c r="F182" s="45"/>
      <c r="G182" s="45"/>
      <c r="H182" s="45">
        <f>+D182</f>
        <v>2</v>
      </c>
      <c r="I182" s="45"/>
      <c r="J182" s="46" t="s">
        <v>35</v>
      </c>
    </row>
    <row r="183" spans="2:10" s="1" customFormat="1" ht="13.2" x14ac:dyDescent="0.25">
      <c r="B183" s="75" t="s">
        <v>266</v>
      </c>
      <c r="C183" s="48" t="s">
        <v>669</v>
      </c>
      <c r="D183" s="45"/>
      <c r="E183" s="45"/>
      <c r="F183" s="45"/>
      <c r="G183" s="45"/>
      <c r="H183" s="45"/>
      <c r="I183" s="62">
        <f>SUM(H184:H187)*$E$123</f>
        <v>1</v>
      </c>
      <c r="J183" s="63" t="str">
        <f>+J184</f>
        <v>und</v>
      </c>
    </row>
    <row r="184" spans="2:10" s="1" customFormat="1" ht="13.2" x14ac:dyDescent="0.25">
      <c r="B184" s="75"/>
      <c r="C184" s="130" t="s">
        <v>248</v>
      </c>
      <c r="D184" s="45"/>
      <c r="E184" s="45"/>
      <c r="F184" s="45"/>
      <c r="G184" s="45"/>
      <c r="H184" s="45">
        <f>+D184</f>
        <v>0</v>
      </c>
      <c r="I184" s="45"/>
      <c r="J184" s="46" t="s">
        <v>35</v>
      </c>
    </row>
    <row r="185" spans="2:10" s="1" customFormat="1" ht="13.2" x14ac:dyDescent="0.25">
      <c r="B185" s="75"/>
      <c r="C185" s="130" t="s">
        <v>249</v>
      </c>
      <c r="D185" s="45"/>
      <c r="E185" s="45"/>
      <c r="F185" s="45"/>
      <c r="G185" s="45"/>
      <c r="H185" s="45"/>
      <c r="I185" s="45"/>
      <c r="J185" s="46"/>
    </row>
    <row r="186" spans="2:10" s="1" customFormat="1" ht="13.2" x14ac:dyDescent="0.25">
      <c r="B186" s="75"/>
      <c r="C186" s="44" t="s">
        <v>643</v>
      </c>
      <c r="D186" s="45">
        <v>1</v>
      </c>
      <c r="E186" s="45"/>
      <c r="F186" s="45"/>
      <c r="G186" s="45"/>
      <c r="H186" s="45">
        <f>+D186</f>
        <v>1</v>
      </c>
      <c r="I186" s="45"/>
      <c r="J186" s="46" t="s">
        <v>35</v>
      </c>
    </row>
    <row r="187" spans="2:10" s="1" customFormat="1" ht="13.2" x14ac:dyDescent="0.25">
      <c r="B187" s="75"/>
      <c r="C187" s="130" t="s">
        <v>250</v>
      </c>
      <c r="D187" s="45"/>
      <c r="E187" s="45"/>
      <c r="F187" s="45"/>
      <c r="G187" s="45"/>
      <c r="H187" s="45">
        <f>+D187</f>
        <v>0</v>
      </c>
      <c r="I187" s="45"/>
      <c r="J187" s="46" t="s">
        <v>35</v>
      </c>
    </row>
    <row r="188" spans="2:10" s="1" customFormat="1" ht="13.2" x14ac:dyDescent="0.25">
      <c r="B188" s="75" t="s">
        <v>267</v>
      </c>
      <c r="C188" s="48" t="s">
        <v>364</v>
      </c>
      <c r="D188" s="45"/>
      <c r="E188" s="45"/>
      <c r="F188" s="45"/>
      <c r="G188" s="45"/>
      <c r="H188" s="45"/>
      <c r="I188" s="62">
        <f>SUM(H190:H193)*$E$123</f>
        <v>2</v>
      </c>
      <c r="J188" s="63" t="str">
        <f>+J190</f>
        <v>und</v>
      </c>
    </row>
    <row r="189" spans="2:10" s="1" customFormat="1" ht="13.2" x14ac:dyDescent="0.25">
      <c r="B189" s="75"/>
      <c r="C189" s="130" t="s">
        <v>248</v>
      </c>
      <c r="D189" s="45"/>
      <c r="E189" s="45"/>
      <c r="F189" s="45"/>
      <c r="G189" s="45"/>
      <c r="H189" s="45"/>
      <c r="I189" s="62"/>
      <c r="J189" s="63"/>
    </row>
    <row r="190" spans="2:10" s="1" customFormat="1" ht="13.2" x14ac:dyDescent="0.25">
      <c r="B190" s="75"/>
      <c r="C190" s="44" t="s">
        <v>641</v>
      </c>
      <c r="D190" s="45">
        <v>1</v>
      </c>
      <c r="E190" s="45"/>
      <c r="F190" s="45"/>
      <c r="G190" s="45"/>
      <c r="H190" s="45">
        <f>+D190</f>
        <v>1</v>
      </c>
      <c r="I190" s="45"/>
      <c r="J190" s="46" t="s">
        <v>35</v>
      </c>
    </row>
    <row r="191" spans="2:10" s="1" customFormat="1" ht="13.2" x14ac:dyDescent="0.25">
      <c r="B191" s="75"/>
      <c r="C191" s="130" t="s">
        <v>249</v>
      </c>
      <c r="D191" s="45"/>
      <c r="E191" s="45"/>
      <c r="F191" s="45"/>
      <c r="G191" s="45"/>
      <c r="H191" s="45"/>
      <c r="I191" s="45"/>
      <c r="J191" s="46"/>
    </row>
    <row r="192" spans="2:10" s="1" customFormat="1" ht="13.2" x14ac:dyDescent="0.25">
      <c r="B192" s="75"/>
      <c r="C192" s="44" t="s">
        <v>644</v>
      </c>
      <c r="D192" s="45">
        <v>1</v>
      </c>
      <c r="E192" s="45"/>
      <c r="F192" s="45"/>
      <c r="G192" s="45"/>
      <c r="H192" s="45">
        <f>+D192</f>
        <v>1</v>
      </c>
      <c r="I192" s="45"/>
      <c r="J192" s="46" t="s">
        <v>35</v>
      </c>
    </row>
    <row r="193" spans="2:10" s="1" customFormat="1" ht="13.2" x14ac:dyDescent="0.25">
      <c r="B193" s="75"/>
      <c r="C193" s="44" t="s">
        <v>250</v>
      </c>
      <c r="D193" s="45"/>
      <c r="E193" s="45"/>
      <c r="F193" s="45"/>
      <c r="G193" s="45"/>
      <c r="H193" s="45">
        <f>+D193</f>
        <v>0</v>
      </c>
      <c r="I193" s="45"/>
      <c r="J193" s="46" t="s">
        <v>35</v>
      </c>
    </row>
    <row r="194" spans="2:10" s="1" customFormat="1" ht="13.2" x14ac:dyDescent="0.25">
      <c r="B194" s="75" t="s">
        <v>269</v>
      </c>
      <c r="C194" s="48" t="s">
        <v>366</v>
      </c>
      <c r="D194" s="45"/>
      <c r="E194" s="45"/>
      <c r="F194" s="45"/>
      <c r="G194" s="45"/>
      <c r="H194" s="45"/>
      <c r="I194" s="62">
        <f>SUM(H195:H197)*$E$123</f>
        <v>3</v>
      </c>
      <c r="J194" s="63" t="str">
        <f>+J195</f>
        <v>und</v>
      </c>
    </row>
    <row r="195" spans="2:10" s="1" customFormat="1" ht="13.2" x14ac:dyDescent="0.25">
      <c r="B195" s="75"/>
      <c r="C195" s="44" t="s">
        <v>361</v>
      </c>
      <c r="D195" s="45">
        <v>3</v>
      </c>
      <c r="E195" s="45"/>
      <c r="F195" s="45"/>
      <c r="G195" s="45"/>
      <c r="H195" s="45">
        <f>+D195</f>
        <v>3</v>
      </c>
      <c r="I195" s="45"/>
      <c r="J195" s="46" t="s">
        <v>35</v>
      </c>
    </row>
    <row r="196" spans="2:10" s="1" customFormat="1" ht="13.2" x14ac:dyDescent="0.25">
      <c r="B196" s="75"/>
      <c r="C196" s="44" t="s">
        <v>249</v>
      </c>
      <c r="D196" s="45"/>
      <c r="E196" s="45"/>
      <c r="F196" s="45"/>
      <c r="G196" s="45"/>
      <c r="H196" s="45">
        <f>+D196</f>
        <v>0</v>
      </c>
      <c r="I196" s="45"/>
      <c r="J196" s="46" t="s">
        <v>35</v>
      </c>
    </row>
    <row r="197" spans="2:10" s="1" customFormat="1" ht="13.2" x14ac:dyDescent="0.25">
      <c r="B197" s="75"/>
      <c r="C197" s="44" t="s">
        <v>250</v>
      </c>
      <c r="D197" s="45"/>
      <c r="E197" s="45"/>
      <c r="F197" s="45"/>
      <c r="G197" s="45"/>
      <c r="H197" s="45">
        <f>+D197</f>
        <v>0</v>
      </c>
      <c r="I197" s="45"/>
      <c r="J197" s="46" t="s">
        <v>35</v>
      </c>
    </row>
    <row r="198" spans="2:10" s="1" customFormat="1" ht="13.2" x14ac:dyDescent="0.25">
      <c r="B198" s="75" t="s">
        <v>271</v>
      </c>
      <c r="C198" s="48" t="s">
        <v>367</v>
      </c>
      <c r="D198" s="45"/>
      <c r="E198" s="45"/>
      <c r="F198" s="45"/>
      <c r="G198" s="45"/>
      <c r="H198" s="45"/>
      <c r="I198" s="62">
        <f>SUM(H199:H201)*$E$123</f>
        <v>1</v>
      </c>
      <c r="J198" s="63" t="str">
        <f>+J199</f>
        <v>und</v>
      </c>
    </row>
    <row r="199" spans="2:10" s="1" customFormat="1" ht="13.2" x14ac:dyDescent="0.25">
      <c r="B199" s="75"/>
      <c r="C199" s="44" t="s">
        <v>365</v>
      </c>
      <c r="D199" s="45">
        <v>1</v>
      </c>
      <c r="E199" s="45"/>
      <c r="F199" s="45"/>
      <c r="G199" s="45"/>
      <c r="H199" s="45">
        <f>+D199</f>
        <v>1</v>
      </c>
      <c r="I199" s="45"/>
      <c r="J199" s="46" t="s">
        <v>35</v>
      </c>
    </row>
    <row r="200" spans="2:10" s="1" customFormat="1" ht="13.2" x14ac:dyDescent="0.25">
      <c r="B200" s="75"/>
      <c r="C200" s="44" t="s">
        <v>249</v>
      </c>
      <c r="D200" s="45"/>
      <c r="E200" s="45"/>
      <c r="F200" s="45"/>
      <c r="G200" s="45"/>
      <c r="H200" s="45">
        <f>+D200</f>
        <v>0</v>
      </c>
      <c r="I200" s="45"/>
      <c r="J200" s="46" t="s">
        <v>35</v>
      </c>
    </row>
    <row r="201" spans="2:10" s="1" customFormat="1" ht="13.2" x14ac:dyDescent="0.25">
      <c r="B201" s="75"/>
      <c r="C201" s="44" t="s">
        <v>250</v>
      </c>
      <c r="D201" s="45"/>
      <c r="E201" s="45"/>
      <c r="F201" s="45"/>
      <c r="G201" s="45"/>
      <c r="H201" s="45">
        <f>+D201</f>
        <v>0</v>
      </c>
      <c r="I201" s="45"/>
      <c r="J201" s="46" t="s">
        <v>35</v>
      </c>
    </row>
    <row r="202" spans="2:10" s="1" customFormat="1" ht="13.2" x14ac:dyDescent="0.25">
      <c r="B202" s="75" t="s">
        <v>273</v>
      </c>
      <c r="C202" s="48" t="s">
        <v>368</v>
      </c>
      <c r="D202" s="45"/>
      <c r="E202" s="45"/>
      <c r="F202" s="45"/>
      <c r="G202" s="45"/>
      <c r="H202" s="45"/>
      <c r="I202" s="62">
        <f>SUM(H203:H205)*$E$123</f>
        <v>0</v>
      </c>
      <c r="J202" s="63" t="str">
        <f>+J203</f>
        <v>und</v>
      </c>
    </row>
    <row r="203" spans="2:10" s="1" customFormat="1" ht="13.2" x14ac:dyDescent="0.25">
      <c r="B203" s="75"/>
      <c r="C203" s="44" t="s">
        <v>248</v>
      </c>
      <c r="D203" s="45"/>
      <c r="E203" s="45"/>
      <c r="F203" s="45"/>
      <c r="G203" s="45"/>
      <c r="H203" s="45">
        <f>+D203</f>
        <v>0</v>
      </c>
      <c r="I203" s="45"/>
      <c r="J203" s="46" t="s">
        <v>35</v>
      </c>
    </row>
    <row r="204" spans="2:10" s="1" customFormat="1" ht="13.2" x14ac:dyDescent="0.25">
      <c r="B204" s="75"/>
      <c r="C204" s="44" t="s">
        <v>249</v>
      </c>
      <c r="D204" s="45"/>
      <c r="E204" s="45"/>
      <c r="F204" s="45"/>
      <c r="G204" s="45"/>
      <c r="H204" s="45">
        <f>+D204</f>
        <v>0</v>
      </c>
      <c r="I204" s="45"/>
      <c r="J204" s="46" t="s">
        <v>35</v>
      </c>
    </row>
    <row r="205" spans="2:10" s="1" customFormat="1" ht="13.2" x14ac:dyDescent="0.25">
      <c r="B205" s="75"/>
      <c r="C205" s="44" t="s">
        <v>250</v>
      </c>
      <c r="D205" s="45"/>
      <c r="E205" s="45"/>
      <c r="F205" s="45"/>
      <c r="G205" s="45"/>
      <c r="H205" s="45">
        <f>+D205</f>
        <v>0</v>
      </c>
      <c r="I205" s="45"/>
      <c r="J205" s="46" t="s">
        <v>35</v>
      </c>
    </row>
    <row r="206" spans="2:10" s="1" customFormat="1" ht="13.2" x14ac:dyDescent="0.25">
      <c r="B206" s="75" t="s">
        <v>277</v>
      </c>
      <c r="C206" s="48" t="s">
        <v>262</v>
      </c>
      <c r="D206" s="45"/>
      <c r="E206" s="45"/>
      <c r="F206" s="45"/>
      <c r="G206" s="45"/>
      <c r="H206" s="45"/>
      <c r="I206" s="62">
        <f>SUM(H207:H209)*$E$123</f>
        <v>2</v>
      </c>
      <c r="J206" s="63" t="str">
        <f>+J207</f>
        <v>und</v>
      </c>
    </row>
    <row r="207" spans="2:10" s="1" customFormat="1" ht="13.2" x14ac:dyDescent="0.25">
      <c r="B207" s="75"/>
      <c r="C207" s="44" t="s">
        <v>360</v>
      </c>
      <c r="D207" s="45">
        <v>2</v>
      </c>
      <c r="E207" s="45"/>
      <c r="F207" s="45"/>
      <c r="G207" s="45"/>
      <c r="H207" s="45">
        <f>+D207</f>
        <v>2</v>
      </c>
      <c r="I207" s="45"/>
      <c r="J207" s="46" t="s">
        <v>35</v>
      </c>
    </row>
    <row r="208" spans="2:10" s="1" customFormat="1" ht="13.2" x14ac:dyDescent="0.25">
      <c r="B208" s="75"/>
      <c r="C208" s="44" t="s">
        <v>249</v>
      </c>
      <c r="D208" s="45"/>
      <c r="E208" s="45"/>
      <c r="F208" s="45"/>
      <c r="G208" s="45"/>
      <c r="H208" s="45">
        <f>+D208</f>
        <v>0</v>
      </c>
      <c r="I208" s="45"/>
      <c r="J208" s="46" t="s">
        <v>35</v>
      </c>
    </row>
    <row r="209" spans="2:10" s="1" customFormat="1" ht="13.2" x14ac:dyDescent="0.25">
      <c r="B209" s="75"/>
      <c r="C209" s="44" t="s">
        <v>250</v>
      </c>
      <c r="D209" s="45"/>
      <c r="E209" s="45"/>
      <c r="F209" s="45"/>
      <c r="G209" s="45"/>
      <c r="H209" s="45">
        <f>+D209</f>
        <v>0</v>
      </c>
      <c r="I209" s="45"/>
      <c r="J209" s="46" t="s">
        <v>35</v>
      </c>
    </row>
    <row r="210" spans="2:10" s="1" customFormat="1" ht="13.2" x14ac:dyDescent="0.25">
      <c r="B210" s="75" t="s">
        <v>275</v>
      </c>
      <c r="C210" s="48" t="s">
        <v>264</v>
      </c>
      <c r="D210" s="45"/>
      <c r="E210" s="45"/>
      <c r="F210" s="45"/>
      <c r="G210" s="45"/>
      <c r="H210" s="45"/>
      <c r="I210" s="62">
        <f>SUM(H211:H213)*$E$123</f>
        <v>2</v>
      </c>
      <c r="J210" s="63" t="str">
        <f>+J211</f>
        <v>und</v>
      </c>
    </row>
    <row r="211" spans="2:10" s="1" customFormat="1" ht="13.2" x14ac:dyDescent="0.25">
      <c r="B211" s="75"/>
      <c r="C211" s="44" t="s">
        <v>360</v>
      </c>
      <c r="D211" s="45">
        <v>2</v>
      </c>
      <c r="E211" s="45"/>
      <c r="F211" s="45"/>
      <c r="G211" s="45"/>
      <c r="H211" s="45">
        <f>+D211</f>
        <v>2</v>
      </c>
      <c r="I211" s="45"/>
      <c r="J211" s="46" t="s">
        <v>35</v>
      </c>
    </row>
    <row r="212" spans="2:10" s="1" customFormat="1" ht="13.2" x14ac:dyDescent="0.25">
      <c r="B212" s="75"/>
      <c r="C212" s="44" t="s">
        <v>249</v>
      </c>
      <c r="D212" s="45"/>
      <c r="E212" s="45"/>
      <c r="F212" s="45"/>
      <c r="G212" s="45"/>
      <c r="H212" s="45">
        <f>+D212</f>
        <v>0</v>
      </c>
      <c r="I212" s="45"/>
      <c r="J212" s="46" t="s">
        <v>35</v>
      </c>
    </row>
    <row r="213" spans="2:10" s="1" customFormat="1" ht="13.2" x14ac:dyDescent="0.25">
      <c r="B213" s="75"/>
      <c r="C213" s="44" t="s">
        <v>250</v>
      </c>
      <c r="D213" s="45"/>
      <c r="E213" s="45"/>
      <c r="F213" s="45"/>
      <c r="G213" s="45"/>
      <c r="H213" s="45">
        <f>+D213</f>
        <v>0</v>
      </c>
      <c r="I213" s="45"/>
      <c r="J213" s="46" t="s">
        <v>35</v>
      </c>
    </row>
    <row r="214" spans="2:10" s="1" customFormat="1" ht="13.2" x14ac:dyDescent="0.25">
      <c r="B214" s="75" t="s">
        <v>279</v>
      </c>
      <c r="C214" s="48" t="s">
        <v>373</v>
      </c>
      <c r="D214" s="45"/>
      <c r="E214" s="45"/>
      <c r="F214" s="45"/>
      <c r="G214" s="45"/>
      <c r="H214" s="45"/>
      <c r="I214" s="62">
        <f>SUM(H215:H217)*$E$123</f>
        <v>4</v>
      </c>
      <c r="J214" s="63" t="str">
        <f>+J215</f>
        <v>und</v>
      </c>
    </row>
    <row r="215" spans="2:10" s="1" customFormat="1" ht="13.2" x14ac:dyDescent="0.25">
      <c r="B215" s="75"/>
      <c r="C215" s="44" t="s">
        <v>359</v>
      </c>
      <c r="D215" s="45">
        <v>3</v>
      </c>
      <c r="E215" s="45"/>
      <c r="F215" s="45"/>
      <c r="G215" s="45"/>
      <c r="H215" s="45">
        <f>+D215</f>
        <v>3</v>
      </c>
      <c r="I215" s="45"/>
      <c r="J215" s="46" t="s">
        <v>35</v>
      </c>
    </row>
    <row r="216" spans="2:10" s="1" customFormat="1" ht="13.2" x14ac:dyDescent="0.25">
      <c r="B216" s="75"/>
      <c r="C216" s="44" t="s">
        <v>362</v>
      </c>
      <c r="D216" s="45">
        <v>1</v>
      </c>
      <c r="E216" s="45"/>
      <c r="F216" s="45"/>
      <c r="G216" s="45"/>
      <c r="H216" s="45">
        <f>+D216</f>
        <v>1</v>
      </c>
      <c r="I216" s="45"/>
      <c r="J216" s="46" t="s">
        <v>35</v>
      </c>
    </row>
    <row r="217" spans="2:10" s="1" customFormat="1" ht="13.2" x14ac:dyDescent="0.25">
      <c r="B217" s="75"/>
      <c r="C217" s="44" t="s">
        <v>250</v>
      </c>
      <c r="D217" s="45"/>
      <c r="E217" s="45"/>
      <c r="F217" s="45"/>
      <c r="G217" s="45"/>
      <c r="H217" s="45">
        <f>+D217</f>
        <v>0</v>
      </c>
      <c r="I217" s="45"/>
      <c r="J217" s="46" t="s">
        <v>35</v>
      </c>
    </row>
    <row r="218" spans="2:10" s="1" customFormat="1" ht="13.2" x14ac:dyDescent="0.25">
      <c r="B218" s="75" t="s">
        <v>283</v>
      </c>
      <c r="C218" s="48" t="s">
        <v>372</v>
      </c>
      <c r="D218" s="45"/>
      <c r="E218" s="45"/>
      <c r="F218" s="45"/>
      <c r="G218" s="45"/>
      <c r="H218" s="45"/>
      <c r="I218" s="62">
        <f>SUM(H219:H221)*$E$123</f>
        <v>1</v>
      </c>
      <c r="J218" s="63" t="str">
        <f>+J219</f>
        <v>und</v>
      </c>
    </row>
    <row r="219" spans="2:10" s="1" customFormat="1" ht="13.2" x14ac:dyDescent="0.25">
      <c r="B219" s="75"/>
      <c r="C219" s="44" t="s">
        <v>369</v>
      </c>
      <c r="D219" s="45">
        <v>1</v>
      </c>
      <c r="E219" s="45"/>
      <c r="F219" s="45"/>
      <c r="G219" s="45"/>
      <c r="H219" s="45">
        <f>+D219</f>
        <v>1</v>
      </c>
      <c r="I219" s="45"/>
      <c r="J219" s="46" t="s">
        <v>35</v>
      </c>
    </row>
    <row r="220" spans="2:10" s="1" customFormat="1" ht="13.2" x14ac:dyDescent="0.25">
      <c r="B220" s="75"/>
      <c r="C220" s="44" t="s">
        <v>249</v>
      </c>
      <c r="D220" s="45"/>
      <c r="E220" s="45"/>
      <c r="F220" s="45"/>
      <c r="G220" s="45"/>
      <c r="H220" s="45">
        <f>+D220</f>
        <v>0</v>
      </c>
      <c r="I220" s="45"/>
      <c r="J220" s="46" t="s">
        <v>35</v>
      </c>
    </row>
    <row r="221" spans="2:10" s="1" customFormat="1" ht="13.2" x14ac:dyDescent="0.25">
      <c r="B221" s="75"/>
      <c r="C221" s="44" t="s">
        <v>250</v>
      </c>
      <c r="D221" s="45"/>
      <c r="E221" s="45"/>
      <c r="F221" s="45"/>
      <c r="G221" s="45"/>
      <c r="H221" s="45">
        <f>+D221</f>
        <v>0</v>
      </c>
      <c r="I221" s="45"/>
      <c r="J221" s="46" t="s">
        <v>35</v>
      </c>
    </row>
    <row r="222" spans="2:10" s="1" customFormat="1" ht="13.2" x14ac:dyDescent="0.25">
      <c r="B222" s="75" t="s">
        <v>376</v>
      </c>
      <c r="C222" s="48" t="s">
        <v>268</v>
      </c>
      <c r="D222" s="45"/>
      <c r="E222" s="45"/>
      <c r="F222" s="45"/>
      <c r="G222" s="45"/>
      <c r="H222" s="45"/>
      <c r="I222" s="62">
        <f>SUM(H223:H225)*$E$123</f>
        <v>1</v>
      </c>
      <c r="J222" s="63" t="str">
        <f>+J223</f>
        <v>und</v>
      </c>
    </row>
    <row r="223" spans="2:10" s="1" customFormat="1" ht="13.2" x14ac:dyDescent="0.25">
      <c r="B223" s="75"/>
      <c r="C223" s="44" t="s">
        <v>359</v>
      </c>
      <c r="D223" s="45">
        <v>1</v>
      </c>
      <c r="E223" s="45"/>
      <c r="F223" s="45"/>
      <c r="G223" s="45"/>
      <c r="H223" s="45">
        <f>+D223</f>
        <v>1</v>
      </c>
      <c r="I223" s="45"/>
      <c r="J223" s="46" t="s">
        <v>35</v>
      </c>
    </row>
    <row r="224" spans="2:10" s="1" customFormat="1" ht="13.2" x14ac:dyDescent="0.25">
      <c r="B224" s="75"/>
      <c r="C224" s="44" t="s">
        <v>249</v>
      </c>
      <c r="D224" s="45"/>
      <c r="E224" s="45"/>
      <c r="F224" s="45"/>
      <c r="G224" s="45"/>
      <c r="H224" s="45">
        <f>+D224</f>
        <v>0</v>
      </c>
      <c r="I224" s="45"/>
      <c r="J224" s="46" t="s">
        <v>35</v>
      </c>
    </row>
    <row r="225" spans="2:10" s="1" customFormat="1" ht="13.2" x14ac:dyDescent="0.25">
      <c r="B225" s="75"/>
      <c r="C225" s="44" t="s">
        <v>250</v>
      </c>
      <c r="D225" s="45"/>
      <c r="E225" s="45"/>
      <c r="F225" s="45"/>
      <c r="G225" s="45"/>
      <c r="H225" s="45">
        <f>+D225</f>
        <v>0</v>
      </c>
      <c r="I225" s="45"/>
      <c r="J225" s="46" t="s">
        <v>35</v>
      </c>
    </row>
    <row r="226" spans="2:10" s="1" customFormat="1" ht="13.2" x14ac:dyDescent="0.25">
      <c r="B226" s="75" t="s">
        <v>377</v>
      </c>
      <c r="C226" s="48" t="s">
        <v>270</v>
      </c>
      <c r="D226" s="45"/>
      <c r="E226" s="45"/>
      <c r="F226" s="45"/>
      <c r="G226" s="45"/>
      <c r="H226" s="45"/>
      <c r="I226" s="62">
        <f>SUM(H227:H229)*$E$123</f>
        <v>4</v>
      </c>
      <c r="J226" s="63" t="str">
        <f>+J227</f>
        <v>und</v>
      </c>
    </row>
    <row r="227" spans="2:10" s="1" customFormat="1" ht="13.2" x14ac:dyDescent="0.25">
      <c r="B227" s="75"/>
      <c r="C227" s="44" t="s">
        <v>359</v>
      </c>
      <c r="D227" s="45">
        <v>4</v>
      </c>
      <c r="E227" s="45"/>
      <c r="F227" s="45"/>
      <c r="G227" s="45"/>
      <c r="H227" s="45">
        <f>+D227</f>
        <v>4</v>
      </c>
      <c r="I227" s="45"/>
      <c r="J227" s="46" t="s">
        <v>35</v>
      </c>
    </row>
    <row r="228" spans="2:10" s="1" customFormat="1" ht="13.2" x14ac:dyDescent="0.25">
      <c r="B228" s="75"/>
      <c r="C228" s="44" t="s">
        <v>249</v>
      </c>
      <c r="D228" s="45"/>
      <c r="E228" s="45"/>
      <c r="F228" s="45"/>
      <c r="G228" s="45"/>
      <c r="H228" s="45">
        <f>+D228</f>
        <v>0</v>
      </c>
      <c r="I228" s="45"/>
      <c r="J228" s="46" t="s">
        <v>35</v>
      </c>
    </row>
    <row r="229" spans="2:10" s="1" customFormat="1" ht="13.2" x14ac:dyDescent="0.25">
      <c r="B229" s="75"/>
      <c r="C229" s="44" t="s">
        <v>250</v>
      </c>
      <c r="D229" s="45"/>
      <c r="E229" s="45"/>
      <c r="F229" s="45"/>
      <c r="G229" s="45"/>
      <c r="H229" s="45">
        <f>+D229</f>
        <v>0</v>
      </c>
      <c r="I229" s="45"/>
      <c r="J229" s="46" t="s">
        <v>35</v>
      </c>
    </row>
    <row r="230" spans="2:10" s="1" customFormat="1" ht="13.2" x14ac:dyDescent="0.25">
      <c r="B230" s="75" t="s">
        <v>378</v>
      </c>
      <c r="C230" s="75" t="s">
        <v>991</v>
      </c>
      <c r="D230" s="45"/>
      <c r="E230" s="45"/>
      <c r="F230" s="45"/>
      <c r="G230" s="45"/>
      <c r="H230" s="45"/>
      <c r="I230" s="62">
        <f>SUM(H231:H233)*$E$123</f>
        <v>0</v>
      </c>
      <c r="J230" s="46" t="s">
        <v>35</v>
      </c>
    </row>
    <row r="231" spans="2:10" s="1" customFormat="1" ht="13.2" x14ac:dyDescent="0.25">
      <c r="B231" s="75"/>
      <c r="C231" s="44" t="s">
        <v>369</v>
      </c>
      <c r="D231" s="45"/>
      <c r="E231" s="45"/>
      <c r="F231" s="45"/>
      <c r="G231" s="45"/>
      <c r="H231" s="45">
        <f t="shared" ref="H231:H233" si="11">+D231</f>
        <v>0</v>
      </c>
      <c r="I231" s="45"/>
      <c r="J231" s="46" t="s">
        <v>35</v>
      </c>
    </row>
    <row r="232" spans="2:10" s="1" customFormat="1" ht="13.2" x14ac:dyDescent="0.25">
      <c r="B232" s="75"/>
      <c r="C232" s="44" t="s">
        <v>249</v>
      </c>
      <c r="D232" s="45"/>
      <c r="E232" s="45"/>
      <c r="F232" s="45"/>
      <c r="G232" s="45"/>
      <c r="H232" s="45">
        <f t="shared" si="11"/>
        <v>0</v>
      </c>
      <c r="I232" s="45"/>
      <c r="J232" s="46" t="s">
        <v>35</v>
      </c>
    </row>
    <row r="233" spans="2:10" s="1" customFormat="1" ht="13.2" x14ac:dyDescent="0.25">
      <c r="B233" s="75"/>
      <c r="C233" s="44"/>
      <c r="D233" s="45"/>
      <c r="E233" s="45"/>
      <c r="F233" s="45"/>
      <c r="G233" s="45"/>
      <c r="H233" s="45">
        <f t="shared" si="11"/>
        <v>0</v>
      </c>
      <c r="I233" s="45"/>
      <c r="J233" s="46" t="s">
        <v>35</v>
      </c>
    </row>
    <row r="234" spans="2:10" s="1" customFormat="1" ht="13.2" x14ac:dyDescent="0.25">
      <c r="B234" s="75" t="s">
        <v>379</v>
      </c>
      <c r="C234" s="48" t="s">
        <v>272</v>
      </c>
      <c r="D234" s="45"/>
      <c r="E234" s="45"/>
      <c r="F234" s="45"/>
      <c r="G234" s="45"/>
      <c r="H234" s="45"/>
      <c r="I234" s="62">
        <f>SUM(H235:H237)*$E$123</f>
        <v>3</v>
      </c>
      <c r="J234" s="63" t="str">
        <f>+J235</f>
        <v>und</v>
      </c>
    </row>
    <row r="235" spans="2:10" s="1" customFormat="1" ht="13.2" x14ac:dyDescent="0.25">
      <c r="B235" s="75"/>
      <c r="C235" s="44" t="s">
        <v>369</v>
      </c>
      <c r="D235" s="45">
        <v>3</v>
      </c>
      <c r="E235" s="45"/>
      <c r="F235" s="45"/>
      <c r="G235" s="45"/>
      <c r="H235" s="45">
        <f>+D235</f>
        <v>3</v>
      </c>
      <c r="I235" s="45"/>
      <c r="J235" s="46" t="s">
        <v>35</v>
      </c>
    </row>
    <row r="236" spans="2:10" s="1" customFormat="1" ht="13.2" x14ac:dyDescent="0.25">
      <c r="B236" s="75"/>
      <c r="C236" s="44" t="s">
        <v>249</v>
      </c>
      <c r="D236" s="45"/>
      <c r="E236" s="45"/>
      <c r="F236" s="45"/>
      <c r="G236" s="45"/>
      <c r="H236" s="45">
        <f>+D236</f>
        <v>0</v>
      </c>
      <c r="I236" s="45"/>
      <c r="J236" s="46" t="s">
        <v>35</v>
      </c>
    </row>
    <row r="237" spans="2:10" s="1" customFormat="1" ht="13.2" x14ac:dyDescent="0.25">
      <c r="B237" s="75"/>
      <c r="C237" s="44" t="s">
        <v>250</v>
      </c>
      <c r="D237" s="45"/>
      <c r="E237" s="45"/>
      <c r="F237" s="45"/>
      <c r="G237" s="45"/>
      <c r="H237" s="45">
        <f>+D237</f>
        <v>0</v>
      </c>
      <c r="I237" s="45"/>
      <c r="J237" s="46" t="s">
        <v>35</v>
      </c>
    </row>
    <row r="238" spans="2:10" s="1" customFormat="1" ht="13.2" x14ac:dyDescent="0.25">
      <c r="B238" s="75" t="s">
        <v>380</v>
      </c>
      <c r="C238" s="48" t="s">
        <v>274</v>
      </c>
      <c r="D238" s="45"/>
      <c r="E238" s="45"/>
      <c r="F238" s="45"/>
      <c r="G238" s="45"/>
      <c r="H238" s="45"/>
      <c r="I238" s="62">
        <f>SUM(H239:H241)*$E$123</f>
        <v>2</v>
      </c>
      <c r="J238" s="63" t="str">
        <f>+J239</f>
        <v>und</v>
      </c>
    </row>
    <row r="239" spans="2:10" s="1" customFormat="1" ht="13.2" x14ac:dyDescent="0.25">
      <c r="B239" s="75"/>
      <c r="C239" s="44" t="s">
        <v>369</v>
      </c>
      <c r="D239" s="45">
        <v>2</v>
      </c>
      <c r="E239" s="45"/>
      <c r="F239" s="45"/>
      <c r="G239" s="45"/>
      <c r="H239" s="45">
        <f>+D239</f>
        <v>2</v>
      </c>
      <c r="I239" s="45"/>
      <c r="J239" s="46" t="s">
        <v>35</v>
      </c>
    </row>
    <row r="240" spans="2:10" s="1" customFormat="1" ht="13.2" x14ac:dyDescent="0.25">
      <c r="B240" s="75"/>
      <c r="C240" s="44" t="s">
        <v>249</v>
      </c>
      <c r="D240" s="45"/>
      <c r="E240" s="45"/>
      <c r="F240" s="45"/>
      <c r="G240" s="45"/>
      <c r="H240" s="45">
        <f>+D240</f>
        <v>0</v>
      </c>
      <c r="I240" s="45"/>
      <c r="J240" s="46" t="s">
        <v>35</v>
      </c>
    </row>
    <row r="241" spans="2:10" s="1" customFormat="1" ht="13.2" x14ac:dyDescent="0.25">
      <c r="B241" s="75"/>
      <c r="C241" s="44" t="s">
        <v>250</v>
      </c>
      <c r="D241" s="45"/>
      <c r="E241" s="45"/>
      <c r="F241" s="45"/>
      <c r="G241" s="45"/>
      <c r="H241" s="45">
        <f>+D241</f>
        <v>0</v>
      </c>
      <c r="I241" s="45"/>
      <c r="J241" s="46" t="s">
        <v>35</v>
      </c>
    </row>
    <row r="242" spans="2:10" s="1" customFormat="1" ht="13.2" x14ac:dyDescent="0.25">
      <c r="B242" s="75" t="s">
        <v>381</v>
      </c>
      <c r="C242" s="48" t="s">
        <v>278</v>
      </c>
      <c r="D242" s="45"/>
      <c r="E242" s="45"/>
      <c r="F242" s="45"/>
      <c r="G242" s="45"/>
      <c r="H242" s="45"/>
      <c r="I242" s="62">
        <f>SUM(H243:H245)*$E$123</f>
        <v>10</v>
      </c>
      <c r="J242" s="63" t="str">
        <f>+J243</f>
        <v>und</v>
      </c>
    </row>
    <row r="243" spans="2:10" s="1" customFormat="1" ht="13.2" x14ac:dyDescent="0.25">
      <c r="B243" s="75"/>
      <c r="C243" s="44" t="s">
        <v>370</v>
      </c>
      <c r="D243" s="45">
        <v>9</v>
      </c>
      <c r="E243" s="45"/>
      <c r="F243" s="45"/>
      <c r="G243" s="45"/>
      <c r="H243" s="45">
        <f>+D243</f>
        <v>9</v>
      </c>
      <c r="I243" s="45"/>
      <c r="J243" s="46" t="s">
        <v>35</v>
      </c>
    </row>
    <row r="244" spans="2:10" s="1" customFormat="1" ht="13.2" x14ac:dyDescent="0.25">
      <c r="B244" s="75"/>
      <c r="C244" s="44" t="s">
        <v>371</v>
      </c>
      <c r="D244" s="45">
        <v>1</v>
      </c>
      <c r="E244" s="45"/>
      <c r="F244" s="45"/>
      <c r="G244" s="45"/>
      <c r="H244" s="45">
        <f>+D244</f>
        <v>1</v>
      </c>
      <c r="I244" s="45"/>
      <c r="J244" s="46" t="s">
        <v>35</v>
      </c>
    </row>
    <row r="245" spans="2:10" s="1" customFormat="1" ht="13.2" x14ac:dyDescent="0.25">
      <c r="B245" s="75"/>
      <c r="C245" s="44" t="s">
        <v>250</v>
      </c>
      <c r="D245" s="45"/>
      <c r="E245" s="45"/>
      <c r="F245" s="45"/>
      <c r="G245" s="45"/>
      <c r="H245" s="45">
        <f>+D245</f>
        <v>0</v>
      </c>
      <c r="I245" s="45"/>
      <c r="J245" s="46" t="s">
        <v>35</v>
      </c>
    </row>
    <row r="246" spans="2:10" s="1" customFormat="1" ht="13.2" x14ac:dyDescent="0.25">
      <c r="B246" s="75" t="s">
        <v>382</v>
      </c>
      <c r="C246" s="48" t="s">
        <v>276</v>
      </c>
      <c r="D246" s="45"/>
      <c r="E246" s="45"/>
      <c r="F246" s="45"/>
      <c r="G246" s="45"/>
      <c r="H246" s="45"/>
      <c r="I246" s="62">
        <f>SUM(H247:H249)*$E$123</f>
        <v>3</v>
      </c>
      <c r="J246" s="63" t="str">
        <f>+J247</f>
        <v>und</v>
      </c>
    </row>
    <row r="247" spans="2:10" s="1" customFormat="1" ht="13.2" x14ac:dyDescent="0.25">
      <c r="B247" s="75"/>
      <c r="C247" s="44" t="s">
        <v>374</v>
      </c>
      <c r="D247" s="45">
        <v>3</v>
      </c>
      <c r="E247" s="45"/>
      <c r="F247" s="45"/>
      <c r="G247" s="45"/>
      <c r="H247" s="45">
        <f>+D247</f>
        <v>3</v>
      </c>
      <c r="I247" s="45"/>
      <c r="J247" s="46" t="s">
        <v>35</v>
      </c>
    </row>
    <row r="248" spans="2:10" s="1" customFormat="1" ht="13.2" x14ac:dyDescent="0.25">
      <c r="B248" s="75"/>
      <c r="C248" s="44" t="s">
        <v>249</v>
      </c>
      <c r="D248" s="45"/>
      <c r="E248" s="45"/>
      <c r="F248" s="45"/>
      <c r="G248" s="45"/>
      <c r="H248" s="45">
        <f>+D248</f>
        <v>0</v>
      </c>
      <c r="I248" s="45"/>
      <c r="J248" s="46" t="s">
        <v>35</v>
      </c>
    </row>
    <row r="249" spans="2:10" s="1" customFormat="1" ht="13.2" x14ac:dyDescent="0.25">
      <c r="B249" s="75"/>
      <c r="C249" s="44" t="s">
        <v>250</v>
      </c>
      <c r="D249" s="45"/>
      <c r="E249" s="45"/>
      <c r="F249" s="45"/>
      <c r="G249" s="45"/>
      <c r="H249" s="45">
        <f>+D249</f>
        <v>0</v>
      </c>
      <c r="I249" s="45"/>
      <c r="J249" s="46" t="s">
        <v>35</v>
      </c>
    </row>
    <row r="250" spans="2:10" s="1" customFormat="1" ht="13.2" x14ac:dyDescent="0.25">
      <c r="B250" s="75" t="s">
        <v>640</v>
      </c>
      <c r="C250" s="48" t="s">
        <v>280</v>
      </c>
      <c r="D250" s="45"/>
      <c r="E250" s="45"/>
      <c r="F250" s="45"/>
      <c r="G250" s="45"/>
      <c r="H250" s="45"/>
      <c r="I250" s="62">
        <f>SUM(H251:H253)*$E$123</f>
        <v>1</v>
      </c>
      <c r="J250" s="63" t="str">
        <f>+J251</f>
        <v>und</v>
      </c>
    </row>
    <row r="251" spans="2:10" s="1" customFormat="1" ht="13.2" x14ac:dyDescent="0.25">
      <c r="B251" s="75"/>
      <c r="C251" s="44" t="s">
        <v>369</v>
      </c>
      <c r="D251" s="45">
        <v>1</v>
      </c>
      <c r="E251" s="45"/>
      <c r="F251" s="45"/>
      <c r="G251" s="45"/>
      <c r="H251" s="45">
        <f>+D251</f>
        <v>1</v>
      </c>
      <c r="I251" s="45"/>
      <c r="J251" s="46" t="s">
        <v>35</v>
      </c>
    </row>
    <row r="252" spans="2:10" s="1" customFormat="1" ht="13.2" x14ac:dyDescent="0.25">
      <c r="B252" s="75"/>
      <c r="C252" s="44" t="s">
        <v>249</v>
      </c>
      <c r="D252" s="45"/>
      <c r="E252" s="45"/>
      <c r="F252" s="45"/>
      <c r="G252" s="45"/>
      <c r="H252" s="45">
        <f>+D252</f>
        <v>0</v>
      </c>
      <c r="I252" s="45"/>
      <c r="J252" s="46" t="s">
        <v>35</v>
      </c>
    </row>
    <row r="253" spans="2:10" s="1" customFormat="1" ht="13.2" x14ac:dyDescent="0.25">
      <c r="B253" s="75"/>
      <c r="C253" s="44" t="s">
        <v>250</v>
      </c>
      <c r="D253" s="45"/>
      <c r="E253" s="45"/>
      <c r="F253" s="45"/>
      <c r="G253" s="45"/>
      <c r="H253" s="45">
        <f>+D253</f>
        <v>0</v>
      </c>
      <c r="I253" s="45"/>
      <c r="J253" s="46" t="s">
        <v>35</v>
      </c>
    </row>
    <row r="254" spans="2:10" s="1" customFormat="1" ht="13.2" x14ac:dyDescent="0.25">
      <c r="B254" s="75" t="s">
        <v>990</v>
      </c>
      <c r="C254" s="48" t="s">
        <v>284</v>
      </c>
      <c r="D254" s="45"/>
      <c r="E254" s="45"/>
      <c r="F254" s="45"/>
      <c r="G254" s="45"/>
      <c r="H254" s="45"/>
      <c r="I254" s="62">
        <f>SUM(H255:H257)*$E$123</f>
        <v>6</v>
      </c>
      <c r="J254" s="63" t="str">
        <f>+J255</f>
        <v>und</v>
      </c>
    </row>
    <row r="255" spans="2:10" s="1" customFormat="1" ht="13.2" x14ac:dyDescent="0.25">
      <c r="B255" s="75"/>
      <c r="C255" s="44" t="s">
        <v>375</v>
      </c>
      <c r="D255" s="45">
        <v>6</v>
      </c>
      <c r="E255" s="45"/>
      <c r="F255" s="45"/>
      <c r="G255" s="45"/>
      <c r="H255" s="45">
        <f>+D255</f>
        <v>6</v>
      </c>
      <c r="I255" s="45"/>
      <c r="J255" s="46" t="s">
        <v>35</v>
      </c>
    </row>
    <row r="256" spans="2:10" s="1" customFormat="1" ht="13.2" x14ac:dyDescent="0.25">
      <c r="B256" s="75"/>
      <c r="C256" s="44" t="s">
        <v>249</v>
      </c>
      <c r="D256" s="45"/>
      <c r="E256" s="45"/>
      <c r="F256" s="45"/>
      <c r="G256" s="45"/>
      <c r="H256" s="45">
        <f>+D256</f>
        <v>0</v>
      </c>
      <c r="I256" s="45"/>
      <c r="J256" s="46" t="s">
        <v>35</v>
      </c>
    </row>
    <row r="257" spans="2:10" s="1" customFormat="1" ht="13.2" x14ac:dyDescent="0.25">
      <c r="B257" s="75"/>
      <c r="C257" s="44" t="s">
        <v>250</v>
      </c>
      <c r="D257" s="45"/>
      <c r="E257" s="45"/>
      <c r="F257" s="45"/>
      <c r="G257" s="45"/>
      <c r="H257" s="45">
        <f>+D257</f>
        <v>0</v>
      </c>
      <c r="I257" s="45"/>
      <c r="J257" s="46" t="s">
        <v>35</v>
      </c>
    </row>
    <row r="258" spans="2:10" s="1" customFormat="1" ht="13.2" x14ac:dyDescent="0.25">
      <c r="B258" s="100" t="s">
        <v>290</v>
      </c>
      <c r="C258" s="101" t="s">
        <v>289</v>
      </c>
      <c r="D258" s="103"/>
      <c r="E258" s="45"/>
      <c r="F258" s="45"/>
      <c r="G258" s="45"/>
      <c r="H258" s="45"/>
      <c r="I258" s="62"/>
      <c r="J258" s="63"/>
    </row>
    <row r="259" spans="2:10" s="1" customFormat="1" ht="13.2" x14ac:dyDescent="0.25">
      <c r="B259" s="75" t="s">
        <v>288</v>
      </c>
      <c r="C259" s="48" t="s">
        <v>291</v>
      </c>
      <c r="D259" s="103"/>
      <c r="E259" s="45"/>
      <c r="F259" s="45"/>
      <c r="G259" s="45"/>
      <c r="H259" s="45"/>
      <c r="I259" s="62">
        <f>SUM(H260:H262)*$E$123</f>
        <v>17</v>
      </c>
      <c r="J259" s="63" t="str">
        <f>+J260</f>
        <v>und</v>
      </c>
    </row>
    <row r="260" spans="2:10" s="1" customFormat="1" ht="13.2" x14ac:dyDescent="0.25">
      <c r="B260" s="75"/>
      <c r="C260" s="44" t="s">
        <v>248</v>
      </c>
      <c r="D260" s="45">
        <f>+D128+D134+D139+D144+D150+D155+D160+D145</f>
        <v>12</v>
      </c>
      <c r="E260" s="45"/>
      <c r="F260" s="45"/>
      <c r="G260" s="45"/>
      <c r="H260" s="45">
        <f>+D260</f>
        <v>12</v>
      </c>
      <c r="I260" s="45"/>
      <c r="J260" s="46" t="s">
        <v>35</v>
      </c>
    </row>
    <row r="261" spans="2:10" s="1" customFormat="1" ht="13.2" x14ac:dyDescent="0.25">
      <c r="B261" s="75"/>
      <c r="C261" s="44" t="s">
        <v>249</v>
      </c>
      <c r="D261" s="45">
        <f>+D129+D135+D140+D147+D152+D157+D161</f>
        <v>3</v>
      </c>
      <c r="E261" s="45"/>
      <c r="F261" s="45"/>
      <c r="G261" s="45"/>
      <c r="H261" s="45">
        <f>+D261</f>
        <v>3</v>
      </c>
      <c r="I261" s="45"/>
      <c r="J261" s="46" t="s">
        <v>35</v>
      </c>
    </row>
    <row r="262" spans="2:10" s="1" customFormat="1" ht="13.2" x14ac:dyDescent="0.25">
      <c r="B262" s="75"/>
      <c r="C262" s="44" t="s">
        <v>250</v>
      </c>
      <c r="D262" s="45">
        <f>+D131+D136+D141+D148+D153+D158+D163</f>
        <v>2</v>
      </c>
      <c r="E262" s="45"/>
      <c r="F262" s="45"/>
      <c r="G262" s="45"/>
      <c r="H262" s="45">
        <f>+D262</f>
        <v>2</v>
      </c>
      <c r="I262" s="45"/>
      <c r="J262" s="46" t="s">
        <v>35</v>
      </c>
    </row>
    <row r="263" spans="2:10" s="1" customFormat="1" ht="13.2" x14ac:dyDescent="0.25">
      <c r="B263" s="100" t="s">
        <v>292</v>
      </c>
      <c r="C263" s="101" t="s">
        <v>293</v>
      </c>
      <c r="D263" s="103"/>
      <c r="E263" s="45"/>
      <c r="F263" s="45"/>
      <c r="G263" s="45"/>
      <c r="H263" s="45"/>
      <c r="I263" s="62"/>
      <c r="J263" s="63"/>
    </row>
    <row r="264" spans="2:10" s="1" customFormat="1" ht="13.2" x14ac:dyDescent="0.25">
      <c r="B264" s="75" t="s">
        <v>490</v>
      </c>
      <c r="C264" s="48" t="s">
        <v>294</v>
      </c>
      <c r="D264" s="103"/>
      <c r="E264" s="45"/>
      <c r="F264" s="45"/>
      <c r="G264" s="45"/>
      <c r="H264" s="45"/>
      <c r="I264" s="62">
        <f>SUM(H265:H267)*$E$123</f>
        <v>54</v>
      </c>
      <c r="J264" s="63" t="str">
        <f>+J265</f>
        <v>und</v>
      </c>
    </row>
    <row r="265" spans="2:10" s="1" customFormat="1" ht="13.2" x14ac:dyDescent="0.25">
      <c r="B265" s="75"/>
      <c r="C265" s="44" t="s">
        <v>248</v>
      </c>
      <c r="D265" s="45">
        <f>+D167+D178+D184+D190+D195+D199+D203+D207+D215+D219+D223+D227+D235+D239+D243+D247+D251+D255+D211</f>
        <v>46</v>
      </c>
      <c r="E265" s="45"/>
      <c r="F265" s="45"/>
      <c r="G265" s="45"/>
      <c r="H265" s="45">
        <f>+D265</f>
        <v>46</v>
      </c>
      <c r="I265" s="45"/>
      <c r="J265" s="46" t="s">
        <v>35</v>
      </c>
    </row>
    <row r="266" spans="2:10" s="1" customFormat="1" ht="13.2" x14ac:dyDescent="0.25">
      <c r="B266" s="75"/>
      <c r="C266" s="44" t="s">
        <v>249</v>
      </c>
      <c r="D266" s="45">
        <f>+D169+D180+D186+D192+D196+D200+D204+D208+D216+D220+D224+D228+D236+D240+D244+D248+D252+D256+D212</f>
        <v>6</v>
      </c>
      <c r="E266" s="45"/>
      <c r="F266" s="45"/>
      <c r="G266" s="45"/>
      <c r="H266" s="45">
        <f>+D266</f>
        <v>6</v>
      </c>
      <c r="I266" s="45"/>
      <c r="J266" s="46" t="s">
        <v>35</v>
      </c>
    </row>
    <row r="267" spans="2:10" s="1" customFormat="1" ht="13.2" x14ac:dyDescent="0.25">
      <c r="B267" s="75"/>
      <c r="C267" s="44" t="s">
        <v>250</v>
      </c>
      <c r="D267" s="45">
        <f>+D170+D182+D187+D193+D197+D201+D205+D209+D217+D221+D225+D229+D237+D241+D245+D249+D253+D257+D213</f>
        <v>2</v>
      </c>
      <c r="E267" s="45"/>
      <c r="F267" s="45"/>
      <c r="G267" s="45"/>
      <c r="H267" s="45">
        <f>+D267</f>
        <v>2</v>
      </c>
      <c r="I267" s="45"/>
      <c r="J267" s="46" t="s">
        <v>35</v>
      </c>
    </row>
    <row r="268" spans="2:10" s="1" customFormat="1" ht="13.2" x14ac:dyDescent="0.25">
      <c r="B268" s="96" t="s">
        <v>295</v>
      </c>
      <c r="C268" s="97" t="s">
        <v>296</v>
      </c>
      <c r="D268" s="103"/>
      <c r="E268" s="45"/>
      <c r="F268" s="45"/>
      <c r="G268" s="45"/>
      <c r="H268" s="45"/>
      <c r="I268" s="45"/>
      <c r="J268" s="46"/>
    </row>
    <row r="269" spans="2:10" s="1" customFormat="1" ht="13.2" x14ac:dyDescent="0.25">
      <c r="B269" s="100" t="s">
        <v>297</v>
      </c>
      <c r="C269" s="101" t="s">
        <v>300</v>
      </c>
      <c r="D269" s="103"/>
      <c r="E269" s="45"/>
      <c r="F269" s="45"/>
      <c r="G269" s="45"/>
      <c r="H269" s="45"/>
      <c r="I269" s="45"/>
      <c r="J269" s="46"/>
    </row>
    <row r="270" spans="2:10" s="1" customFormat="1" ht="13.2" x14ac:dyDescent="0.25">
      <c r="B270" s="75" t="s">
        <v>301</v>
      </c>
      <c r="C270" s="48" t="s">
        <v>349</v>
      </c>
      <c r="D270" s="103"/>
      <c r="E270" s="45"/>
      <c r="F270" s="45"/>
      <c r="G270" s="45"/>
      <c r="H270" s="45"/>
      <c r="I270" s="62">
        <f>SUM(H272:H282)*$E$123</f>
        <v>23</v>
      </c>
      <c r="J270" s="63" t="str">
        <f>+J275</f>
        <v>Pto</v>
      </c>
    </row>
    <row r="271" spans="2:10" s="1" customFormat="1" ht="13.2" x14ac:dyDescent="0.25">
      <c r="B271" s="75"/>
      <c r="C271" s="130" t="s">
        <v>248</v>
      </c>
      <c r="D271" s="45"/>
      <c r="E271" s="45"/>
      <c r="F271" s="45"/>
      <c r="G271" s="45"/>
      <c r="H271" s="45"/>
      <c r="I271" s="45"/>
      <c r="J271" s="46"/>
    </row>
    <row r="272" spans="2:10" s="1" customFormat="1" ht="13.2" x14ac:dyDescent="0.25">
      <c r="B272" s="75"/>
      <c r="C272" s="44" t="s">
        <v>621</v>
      </c>
      <c r="D272" s="45">
        <v>2</v>
      </c>
      <c r="E272" s="45"/>
      <c r="F272" s="45"/>
      <c r="G272" s="45"/>
      <c r="H272" s="45">
        <f t="shared" ref="H272:H282" si="12">+D272</f>
        <v>2</v>
      </c>
      <c r="I272" s="45"/>
      <c r="J272" s="46" t="s">
        <v>298</v>
      </c>
    </row>
    <row r="273" spans="2:10" s="1" customFormat="1" ht="13.2" x14ac:dyDescent="0.25">
      <c r="B273" s="75"/>
      <c r="C273" s="44" t="s">
        <v>622</v>
      </c>
      <c r="D273" s="45">
        <v>4</v>
      </c>
      <c r="E273" s="45"/>
      <c r="F273" s="45"/>
      <c r="G273" s="45"/>
      <c r="H273" s="45">
        <f t="shared" si="12"/>
        <v>4</v>
      </c>
      <c r="I273" s="45"/>
      <c r="J273" s="46" t="s">
        <v>298</v>
      </c>
    </row>
    <row r="274" spans="2:10" s="1" customFormat="1" ht="13.2" x14ac:dyDescent="0.25">
      <c r="B274" s="75"/>
      <c r="C274" s="44" t="s">
        <v>620</v>
      </c>
      <c r="D274" s="45">
        <v>4</v>
      </c>
      <c r="E274" s="45"/>
      <c r="F274" s="45"/>
      <c r="G274" s="45"/>
      <c r="H274" s="45">
        <f>+D274</f>
        <v>4</v>
      </c>
      <c r="I274" s="45"/>
      <c r="J274" s="46" t="s">
        <v>298</v>
      </c>
    </row>
    <row r="275" spans="2:10" s="1" customFormat="1" ht="13.2" x14ac:dyDescent="0.25">
      <c r="B275" s="75"/>
      <c r="C275" s="44" t="s">
        <v>619</v>
      </c>
      <c r="D275" s="45">
        <v>6</v>
      </c>
      <c r="E275" s="45"/>
      <c r="F275" s="45"/>
      <c r="G275" s="45"/>
      <c r="H275" s="45">
        <f>+D275</f>
        <v>6</v>
      </c>
      <c r="I275" s="45"/>
      <c r="J275" s="46" t="s">
        <v>298</v>
      </c>
    </row>
    <row r="276" spans="2:10" s="1" customFormat="1" ht="13.2" x14ac:dyDescent="0.25">
      <c r="B276" s="75"/>
      <c r="C276" s="44" t="s">
        <v>623</v>
      </c>
      <c r="D276" s="45">
        <v>1</v>
      </c>
      <c r="E276" s="45"/>
      <c r="F276" s="45"/>
      <c r="G276" s="45"/>
      <c r="H276" s="45">
        <f t="shared" si="12"/>
        <v>1</v>
      </c>
      <c r="I276" s="45"/>
      <c r="J276" s="46" t="s">
        <v>298</v>
      </c>
    </row>
    <row r="277" spans="2:10" s="1" customFormat="1" ht="13.2" x14ac:dyDescent="0.25">
      <c r="B277" s="75"/>
      <c r="C277" s="130" t="s">
        <v>249</v>
      </c>
      <c r="D277" s="45"/>
      <c r="E277" s="45"/>
      <c r="F277" s="45"/>
      <c r="G277" s="45"/>
      <c r="H277" s="45"/>
      <c r="I277" s="45"/>
      <c r="J277" s="46"/>
    </row>
    <row r="278" spans="2:10" s="1" customFormat="1" ht="13.2" x14ac:dyDescent="0.25">
      <c r="B278" s="75"/>
      <c r="C278" s="44" t="s">
        <v>624</v>
      </c>
      <c r="D278" s="45">
        <v>2</v>
      </c>
      <c r="E278" s="45"/>
      <c r="F278" s="45"/>
      <c r="G278" s="45"/>
      <c r="H278" s="45">
        <f t="shared" si="12"/>
        <v>2</v>
      </c>
      <c r="I278" s="45"/>
      <c r="J278" s="46" t="s">
        <v>298</v>
      </c>
    </row>
    <row r="279" spans="2:10" s="1" customFormat="1" ht="13.2" x14ac:dyDescent="0.25">
      <c r="B279" s="75"/>
      <c r="C279" s="44" t="s">
        <v>625</v>
      </c>
      <c r="D279" s="45">
        <v>1</v>
      </c>
      <c r="E279" s="45"/>
      <c r="F279" s="45"/>
      <c r="G279" s="45"/>
      <c r="H279" s="45">
        <f>+D279</f>
        <v>1</v>
      </c>
      <c r="I279" s="45"/>
      <c r="J279" s="46" t="s">
        <v>298</v>
      </c>
    </row>
    <row r="280" spans="2:10" s="1" customFormat="1" ht="13.2" x14ac:dyDescent="0.25">
      <c r="B280" s="75"/>
      <c r="C280" s="44" t="s">
        <v>626</v>
      </c>
      <c r="D280" s="45">
        <v>1</v>
      </c>
      <c r="E280" s="45"/>
      <c r="F280" s="45"/>
      <c r="G280" s="45"/>
      <c r="H280" s="45">
        <f>+D280</f>
        <v>1</v>
      </c>
      <c r="I280" s="45"/>
      <c r="J280" s="46" t="s">
        <v>298</v>
      </c>
    </row>
    <row r="281" spans="2:10" s="1" customFormat="1" ht="13.2" x14ac:dyDescent="0.25">
      <c r="B281" s="75"/>
      <c r="C281" s="130" t="s">
        <v>250</v>
      </c>
      <c r="D281" s="45"/>
      <c r="E281" s="45"/>
      <c r="F281" s="45"/>
      <c r="G281" s="45"/>
      <c r="H281" s="45"/>
      <c r="I281" s="45"/>
      <c r="J281" s="46"/>
    </row>
    <row r="282" spans="2:10" s="1" customFormat="1" ht="13.2" x14ac:dyDescent="0.25">
      <c r="B282" s="75"/>
      <c r="C282" s="44" t="s">
        <v>627</v>
      </c>
      <c r="D282" s="45">
        <v>2</v>
      </c>
      <c r="E282" s="45"/>
      <c r="F282" s="45"/>
      <c r="G282" s="45"/>
      <c r="H282" s="45">
        <f t="shared" si="12"/>
        <v>2</v>
      </c>
      <c r="I282" s="45"/>
      <c r="J282" s="46" t="s">
        <v>298</v>
      </c>
    </row>
    <row r="283" spans="2:10" s="1" customFormat="1" ht="13.2" x14ac:dyDescent="0.25">
      <c r="B283" s="75" t="s">
        <v>302</v>
      </c>
      <c r="C283" s="48" t="s">
        <v>350</v>
      </c>
      <c r="D283" s="103"/>
      <c r="E283" s="45"/>
      <c r="F283" s="45"/>
      <c r="G283" s="45"/>
      <c r="H283" s="45"/>
      <c r="I283" s="62">
        <f>SUM(H284:H286)*$E$123</f>
        <v>0</v>
      </c>
      <c r="J283" s="63" t="str">
        <f>+J284</f>
        <v>Pto</v>
      </c>
    </row>
    <row r="284" spans="2:10" s="1" customFormat="1" ht="13.2" x14ac:dyDescent="0.25">
      <c r="B284" s="75"/>
      <c r="C284" s="44" t="s">
        <v>645</v>
      </c>
      <c r="D284" s="45"/>
      <c r="E284" s="45"/>
      <c r="F284" s="45"/>
      <c r="G284" s="45"/>
      <c r="H284" s="45">
        <f>+D284</f>
        <v>0</v>
      </c>
      <c r="I284" s="45"/>
      <c r="J284" s="46" t="s">
        <v>298</v>
      </c>
    </row>
    <row r="285" spans="2:10" s="1" customFormat="1" ht="13.2" x14ac:dyDescent="0.25">
      <c r="B285" s="75"/>
      <c r="C285" s="44" t="s">
        <v>249</v>
      </c>
      <c r="D285" s="45"/>
      <c r="E285" s="45"/>
      <c r="F285" s="45"/>
      <c r="G285" s="45"/>
      <c r="H285" s="45">
        <f>+D285</f>
        <v>0</v>
      </c>
      <c r="I285" s="45"/>
      <c r="J285" s="46" t="s">
        <v>298</v>
      </c>
    </row>
    <row r="286" spans="2:10" s="1" customFormat="1" ht="13.2" x14ac:dyDescent="0.25">
      <c r="B286" s="75"/>
      <c r="C286" s="44" t="s">
        <v>250</v>
      </c>
      <c r="D286" s="45"/>
      <c r="E286" s="45"/>
      <c r="F286" s="45"/>
      <c r="G286" s="45"/>
      <c r="H286" s="45">
        <f>+D286</f>
        <v>0</v>
      </c>
      <c r="I286" s="45"/>
      <c r="J286" s="46" t="s">
        <v>298</v>
      </c>
    </row>
    <row r="287" spans="2:10" s="1" customFormat="1" ht="13.2" x14ac:dyDescent="0.25">
      <c r="B287" s="100" t="s">
        <v>299</v>
      </c>
      <c r="C287" s="101" t="s">
        <v>303</v>
      </c>
      <c r="D287" s="103"/>
      <c r="E287" s="45"/>
      <c r="F287" s="45"/>
      <c r="G287" s="45"/>
      <c r="H287" s="45"/>
      <c r="I287" s="45"/>
      <c r="J287" s="46"/>
    </row>
    <row r="288" spans="2:10" s="1" customFormat="1" ht="13.2" x14ac:dyDescent="0.25">
      <c r="B288" s="75" t="s">
        <v>304</v>
      </c>
      <c r="C288" s="48" t="s">
        <v>351</v>
      </c>
      <c r="D288" s="103"/>
      <c r="E288" s="45"/>
      <c r="F288" s="45"/>
      <c r="G288" s="45"/>
      <c r="H288" s="45"/>
      <c r="I288" s="62">
        <f>SUM(H289:H298)*$E$123</f>
        <v>19.889999999999997</v>
      </c>
      <c r="J288" s="63" t="str">
        <f>+J289</f>
        <v>ml</v>
      </c>
    </row>
    <row r="289" spans="2:10" s="1" customFormat="1" ht="13.2" x14ac:dyDescent="0.25">
      <c r="B289" s="75"/>
      <c r="C289" s="131" t="s">
        <v>248</v>
      </c>
      <c r="D289" s="45">
        <v>3</v>
      </c>
      <c r="E289" s="45">
        <v>1.59</v>
      </c>
      <c r="F289" s="45"/>
      <c r="G289" s="45"/>
      <c r="H289" s="45">
        <f>IF(AND(F289=0,G289=0),D289*E289,IF(AND(E289=0,G289=0),D289*F289,IF(AND(E289=0,F289=0),D289*G289,IF(AND(E289=0),D289*F289*G289,IF(AND(F289=0),D289*E289*G289,IF(AND(G289=0),D289*E289*F289,D289*E289*F289*G289))))))</f>
        <v>4.7700000000000005</v>
      </c>
      <c r="I289" s="45"/>
      <c r="J289" s="46" t="str">
        <f t="shared" ref="J289:J294" si="13">IF(AND(E289=0,F289&lt;&gt;0,G289&lt;&gt;0),"m2",IF(AND(F289=0,E289&lt;&gt;0,G289&lt;&gt;0),"m2",IF(AND(G289=0,E289&lt;&gt;0,F289&lt;&gt;0),"m2",IF(AND(F289=0,G289=0),"ml",IF(AND(E289=0,G289=0),"ml",IF(AND(E289=0,F289=0),"ml",IF(AND(E289&lt;&gt;0,F289&lt;&gt;0,G289&lt;&gt;0),"m3",0)))))))</f>
        <v>ml</v>
      </c>
    </row>
    <row r="290" spans="2:10" s="1" customFormat="1" ht="13.2" x14ac:dyDescent="0.25">
      <c r="B290" s="75"/>
      <c r="C290" s="44"/>
      <c r="D290" s="45">
        <v>3</v>
      </c>
      <c r="E290" s="45">
        <v>0.28000000000000003</v>
      </c>
      <c r="F290" s="45"/>
      <c r="G290" s="45"/>
      <c r="H290" s="45">
        <f t="shared" ref="H290:H295" si="14">IF(AND(F290=0,G290=0),D290*E290,IF(AND(E290=0,G290=0),D290*F290,IF(AND(E290=0,F290=0),D290*G290,IF(AND(E290=0),D290*F290*G290,IF(AND(F290=0),D290*E290*G290,IF(AND(G290=0),D290*E290*F290,D290*E290*F290*G290))))))</f>
        <v>0.84000000000000008</v>
      </c>
      <c r="I290" s="45"/>
      <c r="J290" s="46" t="str">
        <f t="shared" si="13"/>
        <v>ml</v>
      </c>
    </row>
    <row r="291" spans="2:10" s="1" customFormat="1" ht="13.2" x14ac:dyDescent="0.25">
      <c r="B291" s="75"/>
      <c r="C291" s="44"/>
      <c r="D291" s="45">
        <v>2</v>
      </c>
      <c r="E291" s="45">
        <v>1.18</v>
      </c>
      <c r="F291" s="45"/>
      <c r="G291" s="45"/>
      <c r="H291" s="45">
        <f t="shared" si="14"/>
        <v>2.36</v>
      </c>
      <c r="I291" s="45"/>
      <c r="J291" s="46" t="str">
        <f t="shared" si="13"/>
        <v>ml</v>
      </c>
    </row>
    <row r="292" spans="2:10" s="1" customFormat="1" ht="13.2" x14ac:dyDescent="0.25">
      <c r="B292" s="75"/>
      <c r="C292" s="44"/>
      <c r="D292" s="45">
        <v>1</v>
      </c>
      <c r="E292" s="45">
        <v>1.87</v>
      </c>
      <c r="F292" s="45"/>
      <c r="G292" s="45"/>
      <c r="H292" s="45">
        <f t="shared" si="14"/>
        <v>1.87</v>
      </c>
      <c r="I292" s="45"/>
      <c r="J292" s="46" t="str">
        <f t="shared" si="13"/>
        <v>ml</v>
      </c>
    </row>
    <row r="293" spans="2:10" s="1" customFormat="1" ht="13.2" x14ac:dyDescent="0.25">
      <c r="B293" s="75"/>
      <c r="C293" s="44"/>
      <c r="D293" s="45">
        <v>1</v>
      </c>
      <c r="E293" s="45">
        <v>0.59</v>
      </c>
      <c r="F293" s="45"/>
      <c r="G293" s="45"/>
      <c r="H293" s="45">
        <f t="shared" si="14"/>
        <v>0.59</v>
      </c>
      <c r="I293" s="45"/>
      <c r="J293" s="46" t="str">
        <f t="shared" si="13"/>
        <v>ml</v>
      </c>
    </row>
    <row r="294" spans="2:10" s="1" customFormat="1" ht="13.2" x14ac:dyDescent="0.25">
      <c r="B294" s="75"/>
      <c r="C294" s="44"/>
      <c r="D294" s="45">
        <v>2</v>
      </c>
      <c r="E294" s="45">
        <v>0.73</v>
      </c>
      <c r="F294" s="45"/>
      <c r="G294" s="45"/>
      <c r="H294" s="45">
        <f t="shared" si="14"/>
        <v>1.46</v>
      </c>
      <c r="I294" s="45"/>
      <c r="J294" s="46" t="str">
        <f t="shared" si="13"/>
        <v>ml</v>
      </c>
    </row>
    <row r="295" spans="2:10" s="1" customFormat="1" ht="13.2" x14ac:dyDescent="0.25">
      <c r="B295" s="75"/>
      <c r="C295" s="44"/>
      <c r="D295" s="45">
        <v>4</v>
      </c>
      <c r="E295" s="45">
        <v>0.47</v>
      </c>
      <c r="F295" s="45"/>
      <c r="G295" s="45"/>
      <c r="H295" s="45">
        <f t="shared" si="14"/>
        <v>1.88</v>
      </c>
      <c r="I295" s="45"/>
      <c r="J295" s="46"/>
    </row>
    <row r="296" spans="2:10" s="1" customFormat="1" ht="13.2" x14ac:dyDescent="0.25">
      <c r="B296" s="75"/>
      <c r="C296" s="131" t="s">
        <v>249</v>
      </c>
      <c r="D296" s="45">
        <v>1</v>
      </c>
      <c r="E296" s="45">
        <v>4.5999999999999996</v>
      </c>
      <c r="F296" s="45"/>
      <c r="G296" s="45"/>
      <c r="H296" s="45">
        <f>IF(AND(F296=0,G296=0),D296*E296,IF(AND(E296=0,G296=0),D296*F296,IF(AND(E296=0,F296=0),D296*G296,IF(AND(E296=0),D296*F296*G296,IF(AND(F296=0),D296*E296*G296,IF(AND(G296=0),D296*E296*F296,D296*E296*F296*G296))))))</f>
        <v>4.5999999999999996</v>
      </c>
      <c r="I296" s="45"/>
      <c r="J296" s="46" t="str">
        <f>IF(AND(E296=0,F296&lt;&gt;0,G296&lt;&gt;0),"m2",IF(AND(F296=0,E296&lt;&gt;0,G296&lt;&gt;0),"m2",IF(AND(G296=0,E296&lt;&gt;0,F296&lt;&gt;0),"m2",IF(AND(F296=0,G296=0),"ml",IF(AND(E296=0,G296=0),"ml",IF(AND(E296=0,F296=0),"ml",IF(AND(E296&lt;&gt;0,F296&lt;&gt;0,G296&lt;&gt;0),"m3",0)))))))</f>
        <v>ml</v>
      </c>
    </row>
    <row r="297" spans="2:10" s="1" customFormat="1" ht="13.2" x14ac:dyDescent="0.25">
      <c r="B297" s="75"/>
      <c r="C297" s="44"/>
      <c r="D297" s="45">
        <v>2</v>
      </c>
      <c r="E297" s="45">
        <v>0.42</v>
      </c>
      <c r="F297" s="45"/>
      <c r="G297" s="45"/>
      <c r="H297" s="45">
        <f>IF(AND(F297=0,G297=0),D297*E297,IF(AND(E297=0,G297=0),D297*F297,IF(AND(E297=0,F297=0),D297*G297,IF(AND(E297=0),D297*F297*G297,IF(AND(F297=0),D297*E297*G297,IF(AND(G297=0),D297*E297*F297,D297*E297*F297*G297))))))</f>
        <v>0.84</v>
      </c>
      <c r="I297" s="45"/>
      <c r="J297" s="46" t="str">
        <f>IF(AND(E297=0,F297&lt;&gt;0,G297&lt;&gt;0),"m2",IF(AND(F297=0,E297&lt;&gt;0,G297&lt;&gt;0),"m2",IF(AND(G297=0,E297&lt;&gt;0,F297&lt;&gt;0),"m2",IF(AND(F297=0,G297=0),"ml",IF(AND(E297=0,G297=0),"ml",IF(AND(E297=0,F297=0),"ml",IF(AND(E297&lt;&gt;0,F297&lt;&gt;0,G297&lt;&gt;0),"m3",0)))))))</f>
        <v>ml</v>
      </c>
    </row>
    <row r="298" spans="2:10" s="1" customFormat="1" ht="13.2" x14ac:dyDescent="0.25">
      <c r="B298" s="75"/>
      <c r="C298" s="131" t="s">
        <v>250</v>
      </c>
      <c r="D298" s="45">
        <v>2</v>
      </c>
      <c r="E298" s="45">
        <v>0.34</v>
      </c>
      <c r="F298" s="45"/>
      <c r="G298" s="45"/>
      <c r="H298" s="45">
        <f>IF(AND(F298=0,G298=0),D298*E298,IF(AND(E298=0,G298=0),D298*F298,IF(AND(E298=0,F298=0),D298*G298,IF(AND(E298=0),D298*F298*G298,IF(AND(F298=0),D298*E298*G298,IF(AND(G298=0),D298*E298*F298,D298*E298*F298*G298))))))</f>
        <v>0.68</v>
      </c>
      <c r="I298" s="45"/>
      <c r="J298" s="46" t="str">
        <f>IF(AND(E298=0,F298&lt;&gt;0,G298&lt;&gt;0),"m2",IF(AND(F298=0,E298&lt;&gt;0,G298&lt;&gt;0),"m2",IF(AND(G298=0,E298&lt;&gt;0,F298&lt;&gt;0),"m2",IF(AND(F298=0,G298=0),"ml",IF(AND(E298=0,G298=0),"ml",IF(AND(E298=0,F298=0),"ml",IF(AND(E298&lt;&gt;0,F298&lt;&gt;0,G298&lt;&gt;0),"m3",0)))))))</f>
        <v>ml</v>
      </c>
    </row>
    <row r="299" spans="2:10" s="1" customFormat="1" ht="13.2" x14ac:dyDescent="0.25">
      <c r="B299" s="75" t="s">
        <v>305</v>
      </c>
      <c r="C299" s="48" t="s">
        <v>352</v>
      </c>
      <c r="D299" s="103"/>
      <c r="E299" s="45"/>
      <c r="F299" s="45"/>
      <c r="G299" s="45"/>
      <c r="H299" s="45"/>
      <c r="I299" s="62">
        <f>SUM(H300:H313)*$E$123</f>
        <v>29.709999999999997</v>
      </c>
      <c r="J299" s="63" t="str">
        <f>+J300</f>
        <v>ml</v>
      </c>
    </row>
    <row r="300" spans="2:10" s="1" customFormat="1" ht="13.2" x14ac:dyDescent="0.25">
      <c r="B300" s="75"/>
      <c r="C300" s="131" t="s">
        <v>248</v>
      </c>
      <c r="D300" s="45">
        <v>1</v>
      </c>
      <c r="E300" s="45">
        <v>0.28000000000000003</v>
      </c>
      <c r="F300" s="45"/>
      <c r="G300" s="45"/>
      <c r="H300" s="45">
        <f>IF(AND(F300=0,G300=0),D300*E300,IF(AND(E300=0,G300=0),D300*F300,IF(AND(E300=0,F300=0),D300*G300,IF(AND(E300=0),D300*F300*G300,IF(AND(F300=0),D300*E300*G300,IF(AND(G300=0),D300*E300*F300,D300*E300*F300*G300))))))</f>
        <v>0.28000000000000003</v>
      </c>
      <c r="I300" s="45"/>
      <c r="J300" s="46" t="str">
        <f>IF(AND(E300=0,F300&lt;&gt;0,G300&lt;&gt;0),"m2",IF(AND(F300=0,E300&lt;&gt;0,G300&lt;&gt;0),"m2",IF(AND(G300=0,E300&lt;&gt;0,F300&lt;&gt;0),"m2",IF(AND(F300=0,G300=0),"ml",IF(AND(E300=0,G300=0),"ml",IF(AND(E300=0,F300=0),"ml",IF(AND(E300&lt;&gt;0,F300&lt;&gt;0,G300&lt;&gt;0),"m3",0)))))))</f>
        <v>ml</v>
      </c>
    </row>
    <row r="301" spans="2:10" s="1" customFormat="1" ht="13.2" x14ac:dyDescent="0.25">
      <c r="B301" s="75"/>
      <c r="C301" s="44"/>
      <c r="D301" s="45">
        <v>1</v>
      </c>
      <c r="E301" s="45">
        <v>2.11</v>
      </c>
      <c r="F301" s="45"/>
      <c r="G301" s="45"/>
      <c r="H301" s="45">
        <f>IF(AND(F301=0,G301=0),D301*E301,IF(AND(E301=0,G301=0),D301*F301,IF(AND(E301=0,F301=0),D301*G301,IF(AND(E301=0),D301*F301*G301,IF(AND(F301=0),D301*E301*G301,IF(AND(G301=0),D301*E301*F301,D301*E301*F301*G301))))))</f>
        <v>2.11</v>
      </c>
      <c r="I301" s="45"/>
      <c r="J301" s="46" t="str">
        <f>IF(AND(E301=0,F301&lt;&gt;0,G301&lt;&gt;0),"m2",IF(AND(F301=0,E301&lt;&gt;0,G301&lt;&gt;0),"m2",IF(AND(G301=0,E301&lt;&gt;0,F301&lt;&gt;0),"m2",IF(AND(F301=0,G301=0),"ml",IF(AND(E301=0,G301=0),"ml",IF(AND(E301=0,F301=0),"ml",IF(AND(E301&lt;&gt;0,F301&lt;&gt;0,G301&lt;&gt;0),"m3",0)))))))</f>
        <v>ml</v>
      </c>
    </row>
    <row r="302" spans="2:10" s="1" customFormat="1" ht="13.2" x14ac:dyDescent="0.25">
      <c r="B302" s="75"/>
      <c r="C302" s="102"/>
      <c r="D302" s="45">
        <v>1</v>
      </c>
      <c r="E302" s="45">
        <v>0.34</v>
      </c>
      <c r="F302" s="45"/>
      <c r="G302" s="45"/>
      <c r="H302" s="45">
        <f>IF(AND(F302=0,G302=0),D302*E302,IF(AND(E302=0,G302=0),D302*F302,IF(AND(E302=0,F302=0),D302*G302,IF(AND(E302=0),D302*F302*G302,IF(AND(F302=0),D302*E302*G302,IF(AND(G302=0),D302*E302*F302,D302*E302*F302*G302))))))</f>
        <v>0.34</v>
      </c>
      <c r="I302" s="45"/>
      <c r="J302" s="46" t="str">
        <f>IF(AND(E302=0,F302&lt;&gt;0,G302&lt;&gt;0),"m2",IF(AND(F302=0,E302&lt;&gt;0,G302&lt;&gt;0),"m2",IF(AND(G302=0,E302&lt;&gt;0,F302&lt;&gt;0),"m2",IF(AND(F302=0,G302=0),"ml",IF(AND(E302=0,G302=0),"ml",IF(AND(E302=0,F302=0),"ml",IF(AND(E302&lt;&gt;0,F302&lt;&gt;0,G302&lt;&gt;0),"m3",0)))))))</f>
        <v>ml</v>
      </c>
    </row>
    <row r="303" spans="2:10" s="1" customFormat="1" ht="13.2" x14ac:dyDescent="0.25">
      <c r="B303" s="75"/>
      <c r="C303" s="102"/>
      <c r="D303" s="45">
        <v>1</v>
      </c>
      <c r="E303" s="45">
        <v>2.0499999999999998</v>
      </c>
      <c r="F303" s="45"/>
      <c r="G303" s="45"/>
      <c r="H303" s="45">
        <f t="shared" ref="H303:H309" si="15">IF(AND(F303=0,G303=0),D303*E303,IF(AND(E303=0,G303=0),D303*F303,IF(AND(E303=0,F303=0),D303*G303,IF(AND(E303=0),D303*F303*G303,IF(AND(F303=0),D303*E303*G303,IF(AND(G303=0),D303*E303*F303,D303*E303*F303*G303))))))</f>
        <v>2.0499999999999998</v>
      </c>
      <c r="I303" s="45"/>
      <c r="J303" s="46" t="str">
        <f t="shared" ref="J303:J309" si="16">IF(AND(E303=0,F303&lt;&gt;0,G303&lt;&gt;0),"m2",IF(AND(F303=0,E303&lt;&gt;0,G303&lt;&gt;0),"m2",IF(AND(G303=0,E303&lt;&gt;0,F303&lt;&gt;0),"m2",IF(AND(F303=0,G303=0),"ml",IF(AND(E303=0,G303=0),"ml",IF(AND(E303=0,F303=0),"ml",IF(AND(E303&lt;&gt;0,F303&lt;&gt;0,G303&lt;&gt;0),"m3",0)))))))</f>
        <v>ml</v>
      </c>
    </row>
    <row r="304" spans="2:10" s="1" customFormat="1" ht="13.2" x14ac:dyDescent="0.25">
      <c r="B304" s="75"/>
      <c r="C304" s="102"/>
      <c r="D304" s="45">
        <v>1</v>
      </c>
      <c r="E304" s="45">
        <v>3.05</v>
      </c>
      <c r="F304" s="45"/>
      <c r="G304" s="45"/>
      <c r="H304" s="45">
        <f t="shared" si="15"/>
        <v>3.05</v>
      </c>
      <c r="I304" s="45"/>
      <c r="J304" s="46" t="str">
        <f t="shared" si="16"/>
        <v>ml</v>
      </c>
    </row>
    <row r="305" spans="2:10" s="1" customFormat="1" ht="13.2" x14ac:dyDescent="0.25">
      <c r="B305" s="75"/>
      <c r="C305" s="102"/>
      <c r="D305" s="45">
        <v>1</v>
      </c>
      <c r="E305" s="45">
        <v>12.09</v>
      </c>
      <c r="F305" s="45"/>
      <c r="G305" s="45"/>
      <c r="H305" s="45">
        <f t="shared" si="15"/>
        <v>12.09</v>
      </c>
      <c r="I305" s="45"/>
      <c r="J305" s="46" t="str">
        <f t="shared" si="16"/>
        <v>ml</v>
      </c>
    </row>
    <row r="306" spans="2:10" s="1" customFormat="1" ht="13.2" x14ac:dyDescent="0.25">
      <c r="B306" s="75"/>
      <c r="C306" s="102"/>
      <c r="D306" s="45">
        <v>1</v>
      </c>
      <c r="E306" s="45">
        <v>3.95</v>
      </c>
      <c r="F306" s="45"/>
      <c r="G306" s="45"/>
      <c r="H306" s="45">
        <f t="shared" si="15"/>
        <v>3.95</v>
      </c>
      <c r="I306" s="45"/>
      <c r="J306" s="46" t="str">
        <f t="shared" si="16"/>
        <v>ml</v>
      </c>
    </row>
    <row r="307" spans="2:10" s="1" customFormat="1" ht="13.2" x14ac:dyDescent="0.25">
      <c r="B307" s="75"/>
      <c r="C307" s="102"/>
      <c r="D307" s="45">
        <v>2</v>
      </c>
      <c r="E307" s="45">
        <v>0.42</v>
      </c>
      <c r="F307" s="45"/>
      <c r="G307" s="45"/>
      <c r="H307" s="45">
        <f t="shared" si="15"/>
        <v>0.84</v>
      </c>
      <c r="I307" s="45"/>
      <c r="J307" s="46" t="str">
        <f t="shared" si="16"/>
        <v>ml</v>
      </c>
    </row>
    <row r="308" spans="2:10" s="1" customFormat="1" ht="13.2" x14ac:dyDescent="0.25">
      <c r="B308" s="75"/>
      <c r="C308" s="102"/>
      <c r="D308" s="45">
        <v>1</v>
      </c>
      <c r="E308" s="45">
        <v>0.76</v>
      </c>
      <c r="F308" s="45"/>
      <c r="G308" s="45"/>
      <c r="H308" s="45">
        <f t="shared" si="15"/>
        <v>0.76</v>
      </c>
      <c r="I308" s="45"/>
      <c r="J308" s="46" t="str">
        <f t="shared" si="16"/>
        <v>ml</v>
      </c>
    </row>
    <row r="309" spans="2:10" s="1" customFormat="1" ht="13.2" x14ac:dyDescent="0.25">
      <c r="B309" s="75"/>
      <c r="C309" s="102"/>
      <c r="D309" s="45">
        <v>1</v>
      </c>
      <c r="E309" s="45">
        <v>2.68</v>
      </c>
      <c r="F309" s="45"/>
      <c r="G309" s="45"/>
      <c r="H309" s="45">
        <f t="shared" si="15"/>
        <v>2.68</v>
      </c>
      <c r="I309" s="45"/>
      <c r="J309" s="46" t="str">
        <f t="shared" si="16"/>
        <v>ml</v>
      </c>
    </row>
    <row r="310" spans="2:10" s="1" customFormat="1" ht="13.2" x14ac:dyDescent="0.25">
      <c r="B310" s="75"/>
      <c r="C310" s="102"/>
      <c r="D310" s="45">
        <v>2</v>
      </c>
      <c r="E310" s="45">
        <v>0.34</v>
      </c>
      <c r="F310" s="45"/>
      <c r="G310" s="45"/>
      <c r="H310" s="45">
        <f>IF(AND(F310=0,G310=0),D310*E310,IF(AND(E310=0,G310=0),D310*F310,IF(AND(E310=0,F310=0),D310*G310,IF(AND(E310=0),D310*F310*G310,IF(AND(F310=0),D310*E310*G310,IF(AND(G310=0),D310*E310*F310,D310*E310*F310*G310))))))</f>
        <v>0.68</v>
      </c>
      <c r="I310" s="45"/>
      <c r="J310" s="46" t="str">
        <f>IF(AND(E310=0,F310&lt;&gt;0,G310&lt;&gt;0),"m2",IF(AND(F310=0,E310&lt;&gt;0,G310&lt;&gt;0),"m2",IF(AND(G310=0,E310&lt;&gt;0,F310&lt;&gt;0),"m2",IF(AND(F310=0,G310=0),"ml",IF(AND(E310=0,G310=0),"ml",IF(AND(E310=0,F310=0),"ml",IF(AND(E310&lt;&gt;0,F310&lt;&gt;0,G310&lt;&gt;0),"m3",0)))))))</f>
        <v>ml</v>
      </c>
    </row>
    <row r="311" spans="2:10" s="1" customFormat="1" ht="13.2" x14ac:dyDescent="0.25">
      <c r="B311" s="75"/>
      <c r="C311" s="102"/>
      <c r="D311" s="45">
        <v>1</v>
      </c>
      <c r="E311" s="45">
        <v>0.88</v>
      </c>
      <c r="F311" s="45"/>
      <c r="G311" s="45"/>
      <c r="H311" s="45">
        <f>IF(AND(F311=0,G311=0),D311*E311,IF(AND(E311=0,G311=0),D311*F311,IF(AND(E311=0,F311=0),D311*G311,IF(AND(E311=0),D311*F311*G311,IF(AND(F311=0),D311*E311*G311,IF(AND(G311=0),D311*E311*F311,D311*E311*F311*G311))))))</f>
        <v>0.88</v>
      </c>
      <c r="I311" s="45"/>
      <c r="J311" s="46" t="str">
        <f>IF(AND(E311=0,F311&lt;&gt;0,G311&lt;&gt;0),"m2",IF(AND(F311=0,E311&lt;&gt;0,G311&lt;&gt;0),"m2",IF(AND(G311=0,E311&lt;&gt;0,F311&lt;&gt;0),"m2",IF(AND(F311=0,G311=0),"ml",IF(AND(E311=0,G311=0),"ml",IF(AND(E311=0,F311=0),"ml",IF(AND(E311&lt;&gt;0,F311&lt;&gt;0,G311&lt;&gt;0),"m3",0)))))))</f>
        <v>ml</v>
      </c>
    </row>
    <row r="312" spans="2:10" s="1" customFormat="1" ht="13.2" x14ac:dyDescent="0.25">
      <c r="B312" s="75"/>
      <c r="C312" s="131" t="s">
        <v>249</v>
      </c>
      <c r="D312" s="45"/>
      <c r="E312" s="45"/>
      <c r="F312" s="45"/>
      <c r="G312" s="45"/>
      <c r="H312" s="45">
        <f>IF(AND(F312=0,G312=0),D312*E312,IF(AND(E312=0,G312=0),D312*F312,IF(AND(E312=0,F312=0),D312*G312,IF(AND(E312=0),D312*F312*G312,IF(AND(F312=0),D312*E312*G312,IF(AND(G312=0),D312*E312*F312,D312*E312*F312*G312))))))</f>
        <v>0</v>
      </c>
      <c r="I312" s="45"/>
      <c r="J312" s="46" t="str">
        <f>IF(AND(E312=0,F312&lt;&gt;0,G312&lt;&gt;0),"m2",IF(AND(F312=0,E312&lt;&gt;0,G312&lt;&gt;0),"m2",IF(AND(G312=0,E312&lt;&gt;0,F312&lt;&gt;0),"m2",IF(AND(F312=0,G312=0),"ml",IF(AND(E312=0,G312=0),"ml",IF(AND(E312=0,F312=0),"ml",IF(AND(E312&lt;&gt;0,F312&lt;&gt;0,G312&lt;&gt;0),"m3",0)))))))</f>
        <v>ml</v>
      </c>
    </row>
    <row r="313" spans="2:10" s="1" customFormat="1" ht="13.2" x14ac:dyDescent="0.25">
      <c r="B313" s="75"/>
      <c r="C313" s="131" t="s">
        <v>250</v>
      </c>
      <c r="D313" s="45"/>
      <c r="E313" s="45"/>
      <c r="F313" s="45"/>
      <c r="G313" s="45"/>
      <c r="H313" s="45">
        <f>IF(AND(F313=0,G313=0),D313*E313,IF(AND(E313=0,G313=0),D313*F313,IF(AND(E313=0,F313=0),D313*G313,IF(AND(E313=0),D313*F313*G313,IF(AND(F313=0),D313*E313*G313,IF(AND(G313=0),D313*E313*F313,D313*E313*F313*G313))))))</f>
        <v>0</v>
      </c>
      <c r="I313" s="45"/>
      <c r="J313" s="46" t="str">
        <f>IF(AND(E313=0,F313&lt;&gt;0,G313&lt;&gt;0),"m2",IF(AND(F313=0,E313&lt;&gt;0,G313&lt;&gt;0),"m2",IF(AND(G313=0,E313&lt;&gt;0,F313&lt;&gt;0),"m2",IF(AND(F313=0,G313=0),"ml",IF(AND(E313=0,G313=0),"ml",IF(AND(E313=0,F313=0),"ml",IF(AND(E313&lt;&gt;0,F313&lt;&gt;0,G313&lt;&gt;0),"m3",0)))))))</f>
        <v>ml</v>
      </c>
    </row>
    <row r="314" spans="2:10" s="1" customFormat="1" ht="13.2" x14ac:dyDescent="0.25">
      <c r="B314" s="75" t="s">
        <v>306</v>
      </c>
      <c r="C314" s="48" t="s">
        <v>353</v>
      </c>
      <c r="D314" s="103"/>
      <c r="E314" s="45"/>
      <c r="F314" s="45"/>
      <c r="G314" s="45"/>
      <c r="H314" s="45"/>
      <c r="I314" s="62">
        <f>SUM(H315:H325)*$E$123</f>
        <v>28.76</v>
      </c>
      <c r="J314" s="63" t="str">
        <f>+J315</f>
        <v>ml</v>
      </c>
    </row>
    <row r="315" spans="2:10" s="1" customFormat="1" ht="13.2" x14ac:dyDescent="0.25">
      <c r="B315" s="75"/>
      <c r="C315" s="131" t="s">
        <v>248</v>
      </c>
      <c r="D315" s="45">
        <v>1</v>
      </c>
      <c r="E315" s="45">
        <v>2.5499999999999998</v>
      </c>
      <c r="F315" s="45"/>
      <c r="G315" s="45"/>
      <c r="H315" s="45">
        <f>IF(AND(F315=0,G315=0),D315*E315,IF(AND(E315=0,G315=0),D315*F315,IF(AND(E315=0,F315=0),D315*G315,IF(AND(E315=0),D315*F315*G315,IF(AND(F315=0),D315*E315*G315,IF(AND(G315=0),D315*E315*F315,D315*E315*F315*G315))))))</f>
        <v>2.5499999999999998</v>
      </c>
      <c r="I315" s="45"/>
      <c r="J315" s="46" t="str">
        <f>IF(AND(E315=0,F315&lt;&gt;0,G315&lt;&gt;0),"m2",IF(AND(F315=0,E315&lt;&gt;0,G315&lt;&gt;0),"m2",IF(AND(G315=0,E315&lt;&gt;0,F315&lt;&gt;0),"m2",IF(AND(F315=0,G315=0),"ml",IF(AND(E315=0,G315=0),"ml",IF(AND(E315=0,F315=0),"ml",IF(AND(E315&lt;&gt;0,F315&lt;&gt;0,G315&lt;&gt;0),"m3",0)))))))</f>
        <v>ml</v>
      </c>
    </row>
    <row r="316" spans="2:10" s="1" customFormat="1" ht="13.2" x14ac:dyDescent="0.25">
      <c r="B316" s="75"/>
      <c r="C316" s="44"/>
      <c r="D316" s="45">
        <v>1</v>
      </c>
      <c r="E316" s="45">
        <v>0.34</v>
      </c>
      <c r="F316" s="45"/>
      <c r="G316" s="45"/>
      <c r="H316" s="45">
        <f>IF(AND(F316=0,G316=0),D316*E316,IF(AND(E316=0,G316=0),D316*F316,IF(AND(E316=0,F316=0),D316*G316,IF(AND(E316=0),D316*F316*G316,IF(AND(F316=0),D316*E316*G316,IF(AND(G316=0),D316*E316*F316,D316*E316*F316*G316))))))</f>
        <v>0.34</v>
      </c>
      <c r="I316" s="45"/>
      <c r="J316" s="46" t="str">
        <f>IF(AND(E316=0,F316&lt;&gt;0,G316&lt;&gt;0),"m2",IF(AND(F316=0,E316&lt;&gt;0,G316&lt;&gt;0),"m2",IF(AND(G316=0,E316&lt;&gt;0,F316&lt;&gt;0),"m2",IF(AND(F316=0,G316=0),"ml",IF(AND(E316=0,G316=0),"ml",IF(AND(E316=0,F316=0),"ml",IF(AND(E316&lt;&gt;0,F316&lt;&gt;0,G316&lt;&gt;0),"m3",0)))))))</f>
        <v>ml</v>
      </c>
    </row>
    <row r="317" spans="2:10" s="1" customFormat="1" ht="13.2" x14ac:dyDescent="0.25">
      <c r="B317" s="75"/>
      <c r="C317" s="102"/>
      <c r="D317" s="45">
        <v>1</v>
      </c>
      <c r="E317" s="45">
        <v>2.77</v>
      </c>
      <c r="F317" s="45"/>
      <c r="G317" s="45"/>
      <c r="H317" s="45">
        <f>IF(AND(F317=0,G317=0),D317*E317,IF(AND(E317=0,G317=0),D317*F317,IF(AND(E317=0,F317=0),D317*G317,IF(AND(E317=0),D317*F317*G317,IF(AND(F317=0),D317*E317*G317,IF(AND(G317=0),D317*E317*F317,D317*E317*F317*G317))))))</f>
        <v>2.77</v>
      </c>
      <c r="I317" s="45"/>
      <c r="J317" s="46" t="str">
        <f>IF(AND(E317=0,F317&lt;&gt;0,G317&lt;&gt;0),"m2",IF(AND(F317=0,E317&lt;&gt;0,G317&lt;&gt;0),"m2",IF(AND(G317=0,E317&lt;&gt;0,F317&lt;&gt;0),"m2",IF(AND(F317=0,G317=0),"ml",IF(AND(E317=0,G317=0),"ml",IF(AND(E317=0,F317=0),"ml",IF(AND(E317&lt;&gt;0,F317&lt;&gt;0,G317&lt;&gt;0),"m3",0)))))))</f>
        <v>ml</v>
      </c>
    </row>
    <row r="318" spans="2:10" s="1" customFormat="1" ht="13.2" x14ac:dyDescent="0.25">
      <c r="B318" s="75"/>
      <c r="C318" s="102"/>
      <c r="D318" s="45">
        <v>1</v>
      </c>
      <c r="E318" s="45">
        <v>1.81</v>
      </c>
      <c r="F318" s="45"/>
      <c r="G318" s="45"/>
      <c r="H318" s="45">
        <f t="shared" ref="H318:H325" si="17">IF(AND(F318=0,G318=0),D318*E318,IF(AND(E318=0,G318=0),D318*F318,IF(AND(E318=0,F318=0),D318*G318,IF(AND(E318=0),D318*F318*G318,IF(AND(F318=0),D318*E318*G318,IF(AND(G318=0),D318*E318*F318,D318*E318*F318*G318))))))</f>
        <v>1.81</v>
      </c>
      <c r="I318" s="45"/>
      <c r="J318" s="46" t="str">
        <f t="shared" ref="J318:J325" si="18">IF(AND(E318=0,F318&lt;&gt;0,G318&lt;&gt;0),"m2",IF(AND(F318=0,E318&lt;&gt;0,G318&lt;&gt;0),"m2",IF(AND(G318=0,E318&lt;&gt;0,F318&lt;&gt;0),"m2",IF(AND(F318=0,G318=0),"ml",IF(AND(E318=0,G318=0),"ml",IF(AND(E318=0,F318=0),"ml",IF(AND(E318&lt;&gt;0,F318&lt;&gt;0,G318&lt;&gt;0),"m3",0)))))))</f>
        <v>ml</v>
      </c>
    </row>
    <row r="319" spans="2:10" s="1" customFormat="1" ht="13.2" x14ac:dyDescent="0.25">
      <c r="B319" s="75"/>
      <c r="C319" s="102"/>
      <c r="D319" s="45">
        <v>1</v>
      </c>
      <c r="E319" s="45">
        <v>5.38</v>
      </c>
      <c r="F319" s="45"/>
      <c r="G319" s="45"/>
      <c r="H319" s="45">
        <f t="shared" si="17"/>
        <v>5.38</v>
      </c>
      <c r="I319" s="45"/>
      <c r="J319" s="46" t="str">
        <f t="shared" si="18"/>
        <v>ml</v>
      </c>
    </row>
    <row r="320" spans="2:10" s="1" customFormat="1" ht="13.2" x14ac:dyDescent="0.25">
      <c r="B320" s="75"/>
      <c r="C320" s="102"/>
      <c r="D320" s="45">
        <v>1</v>
      </c>
      <c r="E320" s="45">
        <v>2.8</v>
      </c>
      <c r="F320" s="45"/>
      <c r="G320" s="45"/>
      <c r="H320" s="45">
        <f t="shared" si="17"/>
        <v>2.8</v>
      </c>
      <c r="I320" s="45"/>
      <c r="J320" s="46" t="str">
        <f t="shared" si="18"/>
        <v>ml</v>
      </c>
    </row>
    <row r="321" spans="2:10" s="1" customFormat="1" ht="13.2" x14ac:dyDescent="0.25">
      <c r="B321" s="75"/>
      <c r="C321" s="102"/>
      <c r="D321" s="45">
        <v>1</v>
      </c>
      <c r="E321" s="45">
        <v>0.7</v>
      </c>
      <c r="F321" s="45"/>
      <c r="G321" s="45"/>
      <c r="H321" s="45">
        <f t="shared" si="17"/>
        <v>0.7</v>
      </c>
      <c r="I321" s="45"/>
      <c r="J321" s="46" t="str">
        <f t="shared" si="18"/>
        <v>ml</v>
      </c>
    </row>
    <row r="322" spans="2:10" s="1" customFormat="1" ht="13.2" x14ac:dyDescent="0.25">
      <c r="B322" s="75"/>
      <c r="C322" s="102"/>
      <c r="D322" s="45">
        <v>1</v>
      </c>
      <c r="E322" s="45">
        <v>2.66</v>
      </c>
      <c r="F322" s="45"/>
      <c r="G322" s="45"/>
      <c r="H322" s="45">
        <f t="shared" si="17"/>
        <v>2.66</v>
      </c>
      <c r="I322" s="45"/>
      <c r="J322" s="46" t="str">
        <f t="shared" si="18"/>
        <v>ml</v>
      </c>
    </row>
    <row r="323" spans="2:10" s="1" customFormat="1" ht="13.2" x14ac:dyDescent="0.25">
      <c r="B323" s="75"/>
      <c r="C323" s="102" t="s">
        <v>307</v>
      </c>
      <c r="D323" s="45">
        <v>1</v>
      </c>
      <c r="E323" s="45">
        <v>9.75</v>
      </c>
      <c r="F323" s="45"/>
      <c r="G323" s="45"/>
      <c r="H323" s="45">
        <f t="shared" si="17"/>
        <v>9.75</v>
      </c>
      <c r="I323" s="45"/>
      <c r="J323" s="46" t="str">
        <f t="shared" si="18"/>
        <v>ml</v>
      </c>
    </row>
    <row r="324" spans="2:10" s="1" customFormat="1" ht="13.2" x14ac:dyDescent="0.25">
      <c r="B324" s="75"/>
      <c r="C324" s="131" t="s">
        <v>249</v>
      </c>
      <c r="D324" s="45"/>
      <c r="E324" s="45"/>
      <c r="F324" s="45"/>
      <c r="G324" s="45"/>
      <c r="H324" s="45">
        <f t="shared" si="17"/>
        <v>0</v>
      </c>
      <c r="I324" s="45"/>
      <c r="J324" s="46" t="str">
        <f t="shared" si="18"/>
        <v>ml</v>
      </c>
    </row>
    <row r="325" spans="2:10" s="1" customFormat="1" ht="13.2" x14ac:dyDescent="0.25">
      <c r="B325" s="75"/>
      <c r="C325" s="131" t="s">
        <v>250</v>
      </c>
      <c r="D325" s="45"/>
      <c r="E325" s="45"/>
      <c r="F325" s="45"/>
      <c r="G325" s="45"/>
      <c r="H325" s="45">
        <f t="shared" si="17"/>
        <v>0</v>
      </c>
      <c r="I325" s="45"/>
      <c r="J325" s="46" t="str">
        <f t="shared" si="18"/>
        <v>ml</v>
      </c>
    </row>
    <row r="326" spans="2:10" s="1" customFormat="1" ht="13.2" x14ac:dyDescent="0.25">
      <c r="B326" s="75" t="s">
        <v>308</v>
      </c>
      <c r="C326" s="48" t="s">
        <v>354</v>
      </c>
      <c r="D326" s="103"/>
      <c r="E326" s="45"/>
      <c r="F326" s="45"/>
      <c r="G326" s="45"/>
      <c r="H326" s="45"/>
      <c r="I326" s="62">
        <f>SUM(H327:H329)*$E$123</f>
        <v>3.25</v>
      </c>
      <c r="J326" s="63" t="str">
        <f>+J327</f>
        <v>ml</v>
      </c>
    </row>
    <row r="327" spans="2:10" s="1" customFormat="1" ht="13.2" x14ac:dyDescent="0.25">
      <c r="B327" s="75"/>
      <c r="C327" s="131" t="s">
        <v>248</v>
      </c>
      <c r="D327" s="45"/>
      <c r="E327" s="45"/>
      <c r="F327" s="45"/>
      <c r="G327" s="45"/>
      <c r="H327" s="45">
        <f>IF(AND(F327=0,G327=0),D327*E327,IF(AND(E327=0,G327=0),D327*F327,IF(AND(E327=0,F327=0),D327*G327,IF(AND(E327=0),D327*F327*G327,IF(AND(F327=0),D327*E327*G327,IF(AND(G327=0),D327*E327*F327,D327*E327*F327*G327))))))</f>
        <v>0</v>
      </c>
      <c r="I327" s="45"/>
      <c r="J327" s="46" t="str">
        <f>IF(AND(E327=0,F327&lt;&gt;0,G327&lt;&gt;0),"m2",IF(AND(F327=0,E327&lt;&gt;0,G327&lt;&gt;0),"m2",IF(AND(G327=0,E327&lt;&gt;0,F327&lt;&gt;0),"m2",IF(AND(F327=0,G327=0),"ml",IF(AND(E327=0,G327=0),"ml",IF(AND(E327=0,F327=0),"ml",IF(AND(E327&lt;&gt;0,F327&lt;&gt;0,G327&lt;&gt;0),"m3",0)))))))</f>
        <v>ml</v>
      </c>
    </row>
    <row r="328" spans="2:10" s="1" customFormat="1" ht="13.2" x14ac:dyDescent="0.25">
      <c r="B328" s="75"/>
      <c r="C328" s="131" t="s">
        <v>249</v>
      </c>
      <c r="D328" s="45">
        <v>1</v>
      </c>
      <c r="E328" s="45">
        <v>3.25</v>
      </c>
      <c r="F328" s="45"/>
      <c r="G328" s="45"/>
      <c r="H328" s="45">
        <f>IF(AND(F328=0,G328=0),D328*E328,IF(AND(E328=0,G328=0),D328*F328,IF(AND(E328=0,F328=0),D328*G328,IF(AND(E328=0),D328*F328*G328,IF(AND(F328=0),D328*E328*G328,IF(AND(G328=0),D328*E328*F328,D328*E328*F328*G328))))))</f>
        <v>3.25</v>
      </c>
      <c r="I328" s="45"/>
      <c r="J328" s="46" t="str">
        <f>IF(AND(E328=0,F328&lt;&gt;0,G328&lt;&gt;0),"m2",IF(AND(F328=0,E328&lt;&gt;0,G328&lt;&gt;0),"m2",IF(AND(G328=0,E328&lt;&gt;0,F328&lt;&gt;0),"m2",IF(AND(F328=0,G328=0),"ml",IF(AND(E328=0,G328=0),"ml",IF(AND(E328=0,F328=0),"ml",IF(AND(E328&lt;&gt;0,F328&lt;&gt;0,G328&lt;&gt;0),"m3",0)))))))</f>
        <v>ml</v>
      </c>
    </row>
    <row r="329" spans="2:10" s="1" customFormat="1" ht="13.2" x14ac:dyDescent="0.25">
      <c r="B329" s="75"/>
      <c r="C329" s="131" t="s">
        <v>250</v>
      </c>
      <c r="D329" s="45"/>
      <c r="E329" s="45"/>
      <c r="F329" s="45"/>
      <c r="G329" s="45"/>
      <c r="H329" s="45">
        <f>IF(AND(F329=0,G329=0),D329*E329,IF(AND(E329=0,G329=0),D329*F329,IF(AND(E329=0,F329=0),D329*G329,IF(AND(E329=0),D329*F329*G329,IF(AND(F329=0),D329*E329*G329,IF(AND(G329=0),D329*E329*F329,D329*E329*F329*G329))))))</f>
        <v>0</v>
      </c>
      <c r="I329" s="45"/>
      <c r="J329" s="46" t="str">
        <f>IF(AND(E329=0,F329&lt;&gt;0,G329&lt;&gt;0),"m2",IF(AND(F329=0,E329&lt;&gt;0,G329&lt;&gt;0),"m2",IF(AND(G329=0,E329&lt;&gt;0,F329&lt;&gt;0),"m2",IF(AND(F329=0,G329=0),"ml",IF(AND(E329=0,G329=0),"ml",IF(AND(E329=0,F329=0),"ml",IF(AND(E329&lt;&gt;0,F329&lt;&gt;0,G329&lt;&gt;0),"m3",0)))))))</f>
        <v>ml</v>
      </c>
    </row>
    <row r="330" spans="2:10" s="1" customFormat="1" ht="13.2" x14ac:dyDescent="0.25">
      <c r="B330" s="75" t="s">
        <v>309</v>
      </c>
      <c r="C330" s="48" t="s">
        <v>355</v>
      </c>
      <c r="D330" s="103"/>
      <c r="E330" s="45"/>
      <c r="F330" s="45"/>
      <c r="G330" s="45"/>
      <c r="H330" s="45"/>
      <c r="I330" s="62">
        <f>SUM(H331:H333)*$E$123</f>
        <v>3.25</v>
      </c>
      <c r="J330" s="63" t="str">
        <f>+J331</f>
        <v>ml</v>
      </c>
    </row>
    <row r="331" spans="2:10" s="1" customFormat="1" ht="13.2" x14ac:dyDescent="0.25">
      <c r="B331" s="75"/>
      <c r="C331" s="131" t="s">
        <v>248</v>
      </c>
      <c r="D331" s="45"/>
      <c r="E331" s="45"/>
      <c r="F331" s="45"/>
      <c r="G331" s="45"/>
      <c r="H331" s="45">
        <f>IF(AND(F331=0,G331=0),D331*E331,IF(AND(E331=0,G331=0),D331*F331,IF(AND(E331=0,F331=0),D331*G331,IF(AND(E331=0),D331*F331*G331,IF(AND(F331=0),D331*E331*G331,IF(AND(G331=0),D331*E331*F331,D331*E331*F331*G331))))))</f>
        <v>0</v>
      </c>
      <c r="I331" s="45"/>
      <c r="J331" s="46" t="str">
        <f>IF(AND(E331=0,F331&lt;&gt;0,G331&lt;&gt;0),"m2",IF(AND(F331=0,E331&lt;&gt;0,G331&lt;&gt;0),"m2",IF(AND(G331=0,E331&lt;&gt;0,F331&lt;&gt;0),"m2",IF(AND(F331=0,G331=0),"ml",IF(AND(E331=0,G331=0),"ml",IF(AND(E331=0,F331=0),"ml",IF(AND(E331&lt;&gt;0,F331&lt;&gt;0,G331&lt;&gt;0),"m3",0)))))))</f>
        <v>ml</v>
      </c>
    </row>
    <row r="332" spans="2:10" s="1" customFormat="1" ht="13.2" x14ac:dyDescent="0.25">
      <c r="B332" s="75"/>
      <c r="C332" s="131" t="s">
        <v>249</v>
      </c>
      <c r="D332" s="45"/>
      <c r="E332" s="45"/>
      <c r="F332" s="45"/>
      <c r="G332" s="45"/>
      <c r="H332" s="45">
        <f>IF(AND(F332=0,G332=0),D332*E332,IF(AND(E332=0,G332=0),D332*F332,IF(AND(E332=0,F332=0),D332*G332,IF(AND(E332=0),D332*F332*G332,IF(AND(F332=0),D332*E332*G332,IF(AND(G332=0),D332*E332*F332,D332*E332*F332*G332))))))</f>
        <v>0</v>
      </c>
      <c r="I332" s="45"/>
      <c r="J332" s="46" t="str">
        <f>IF(AND(E332=0,F332&lt;&gt;0,G332&lt;&gt;0),"m2",IF(AND(F332=0,E332&lt;&gt;0,G332&lt;&gt;0),"m2",IF(AND(G332=0,E332&lt;&gt;0,F332&lt;&gt;0),"m2",IF(AND(F332=0,G332=0),"ml",IF(AND(E332=0,G332=0),"ml",IF(AND(E332=0,F332=0),"ml",IF(AND(E332&lt;&gt;0,F332&lt;&gt;0,G332&lt;&gt;0),"m3",0)))))))</f>
        <v>ml</v>
      </c>
    </row>
    <row r="333" spans="2:10" s="1" customFormat="1" ht="13.2" x14ac:dyDescent="0.25">
      <c r="B333" s="75"/>
      <c r="C333" s="131" t="s">
        <v>389</v>
      </c>
      <c r="D333" s="45">
        <v>1</v>
      </c>
      <c r="E333" s="45">
        <v>3.25</v>
      </c>
      <c r="F333" s="45"/>
      <c r="G333" s="45"/>
      <c r="H333" s="45">
        <f>IF(AND(F333=0,G333=0),D333*E333,IF(AND(E333=0,G333=0),D333*F333,IF(AND(E333=0,F333=0),D333*G333,IF(AND(E333=0),D333*F333*G333,IF(AND(F333=0),D333*E333*G333,IF(AND(G333=0),D333*E333*F333,D333*E333*F333*G333))))))</f>
        <v>3.25</v>
      </c>
      <c r="I333" s="45"/>
      <c r="J333" s="46" t="str">
        <f>IF(AND(E333=0,F333&lt;&gt;0,G333&lt;&gt;0),"m2",IF(AND(F333=0,E333&lt;&gt;0,G333&lt;&gt;0),"m2",IF(AND(G333=0,E333&lt;&gt;0,F333&lt;&gt;0),"m2",IF(AND(F333=0,G333=0),"ml",IF(AND(E333=0,G333=0),"ml",IF(AND(E333=0,F333=0),"ml",IF(AND(E333&lt;&gt;0,F333&lt;&gt;0,G333&lt;&gt;0),"m3",0)))))))</f>
        <v>ml</v>
      </c>
    </row>
    <row r="334" spans="2:10" s="1" customFormat="1" ht="13.2" x14ac:dyDescent="0.25">
      <c r="B334" s="75" t="s">
        <v>311</v>
      </c>
      <c r="C334" s="48" t="s">
        <v>312</v>
      </c>
      <c r="D334" s="103"/>
      <c r="E334" s="45"/>
      <c r="F334" s="45"/>
      <c r="G334" s="45"/>
      <c r="H334" s="45"/>
      <c r="I334" s="62">
        <f>SUM(H335:H337)*$E$123</f>
        <v>62.74</v>
      </c>
      <c r="J334" s="63" t="str">
        <f>+J335</f>
        <v>ml</v>
      </c>
    </row>
    <row r="335" spans="2:10" s="1" customFormat="1" ht="13.2" x14ac:dyDescent="0.25">
      <c r="B335" s="75"/>
      <c r="C335" s="131" t="s">
        <v>248</v>
      </c>
      <c r="D335" s="45"/>
      <c r="E335" s="45"/>
      <c r="F335" s="45"/>
      <c r="G335" s="45"/>
      <c r="H335" s="45">
        <f>IF(AND(F335=0,G335=0),D335*E335,IF(AND(E335=0,G335=0),D335*F335,IF(AND(E335=0,F335=0),D335*G335,IF(AND(E335=0),D335*F335*G335,IF(AND(F335=0),D335*E335*G335,IF(AND(G335=0),D335*E335*F335,D335*E335*F335*G335))))))</f>
        <v>0</v>
      </c>
      <c r="I335" s="45"/>
      <c r="J335" s="46" t="str">
        <f>IF(AND(E335=0,F335&lt;&gt;0,G335&lt;&gt;0),"m2",IF(AND(F335=0,E335&lt;&gt;0,G335&lt;&gt;0),"m2",IF(AND(G335=0,E335&lt;&gt;0,F335&lt;&gt;0),"m2",IF(AND(F335=0,G335=0),"ml",IF(AND(E335=0,G335=0),"ml",IF(AND(E335=0,F335=0),"ml",IF(AND(E335&lt;&gt;0,F335&lt;&gt;0,G335&lt;&gt;0),"m3",0)))))))</f>
        <v>ml</v>
      </c>
    </row>
    <row r="336" spans="2:10" s="1" customFormat="1" ht="13.2" x14ac:dyDescent="0.25">
      <c r="B336" s="75"/>
      <c r="C336" s="131" t="s">
        <v>249</v>
      </c>
      <c r="D336" s="45"/>
      <c r="E336" s="45"/>
      <c r="F336" s="45"/>
      <c r="G336" s="45"/>
      <c r="H336" s="45">
        <f>IF(AND(F336=0,G336=0),D336*E336,IF(AND(E336=0,G336=0),D336*F336,IF(AND(E336=0,F336=0),D336*G336,IF(AND(E336=0),D336*F336*G336,IF(AND(F336=0),D336*E336*G336,IF(AND(G336=0),D336*E336*F336,D336*E336*F336*G336))))))</f>
        <v>0</v>
      </c>
      <c r="I336" s="45"/>
      <c r="J336" s="46" t="str">
        <f>IF(AND(E336=0,F336&lt;&gt;0,G336&lt;&gt;0),"m2",IF(AND(F336=0,E336&lt;&gt;0,G336&lt;&gt;0),"m2",IF(AND(G336=0,E336&lt;&gt;0,F336&lt;&gt;0),"m2",IF(AND(F336=0,G336=0),"ml",IF(AND(E336=0,G336=0),"ml",IF(AND(E336=0,F336=0),"ml",IF(AND(E336&lt;&gt;0,F336&lt;&gt;0,G336&lt;&gt;0),"m3",0)))))))</f>
        <v>ml</v>
      </c>
    </row>
    <row r="337" spans="2:10" s="1" customFormat="1" ht="13.2" x14ac:dyDescent="0.25">
      <c r="B337" s="75"/>
      <c r="C337" s="44" t="s">
        <v>388</v>
      </c>
      <c r="D337" s="45">
        <v>1</v>
      </c>
      <c r="E337" s="45">
        <v>62.74</v>
      </c>
      <c r="F337" s="45"/>
      <c r="G337" s="45"/>
      <c r="H337" s="45">
        <f>IF(AND(F337=0,G337=0),D337*E337,IF(AND(E337=0,G337=0),D337*F337,IF(AND(E337=0,F337=0),D337*G337,IF(AND(E337=0),D337*F337*G337,IF(AND(F337=0),D337*E337*G337,IF(AND(G337=0),D337*E337*F337,D337*E337*F337*G337))))))</f>
        <v>62.74</v>
      </c>
      <c r="I337" s="45"/>
      <c r="J337" s="46" t="str">
        <f>IF(AND(E337=0,F337&lt;&gt;0,G337&lt;&gt;0),"m2",IF(AND(F337=0,E337&lt;&gt;0,G337&lt;&gt;0),"m2",IF(AND(G337=0,E337&lt;&gt;0,F337&lt;&gt;0),"m2",IF(AND(F337=0,G337=0),"ml",IF(AND(E337=0,G337=0),"ml",IF(AND(E337=0,F337=0),"ml",IF(AND(E337&lt;&gt;0,F337&lt;&gt;0,G337&lt;&gt;0),"m3",0)))))))</f>
        <v>ml</v>
      </c>
    </row>
    <row r="338" spans="2:10" s="1" customFormat="1" ht="13.2" x14ac:dyDescent="0.25">
      <c r="B338" s="100" t="s">
        <v>313</v>
      </c>
      <c r="C338" s="101" t="s">
        <v>314</v>
      </c>
      <c r="D338" s="103"/>
      <c r="E338" s="45"/>
      <c r="F338" s="45"/>
      <c r="G338" s="45"/>
      <c r="H338" s="45"/>
      <c r="I338" s="45"/>
      <c r="J338" s="46"/>
    </row>
    <row r="339" spans="2:10" s="1" customFormat="1" ht="13.2" x14ac:dyDescent="0.25">
      <c r="B339" s="75" t="s">
        <v>315</v>
      </c>
      <c r="C339" s="48" t="s">
        <v>664</v>
      </c>
      <c r="D339" s="103"/>
      <c r="E339" s="45"/>
      <c r="F339" s="45"/>
      <c r="G339" s="45"/>
      <c r="H339" s="45"/>
      <c r="I339" s="62">
        <f>SUM(H340:H342)*$E$123</f>
        <v>0</v>
      </c>
      <c r="J339" s="63" t="str">
        <f>+J340</f>
        <v>ml</v>
      </c>
    </row>
    <row r="340" spans="2:10" s="1" customFormat="1" ht="13.2" x14ac:dyDescent="0.25">
      <c r="B340" s="75"/>
      <c r="C340" s="131" t="s">
        <v>248</v>
      </c>
      <c r="D340" s="45"/>
      <c r="E340" s="45"/>
      <c r="F340" s="45"/>
      <c r="G340" s="45"/>
      <c r="H340" s="45">
        <f>IF(AND(F340=0,G340=0),D340*E340,IF(AND(E340=0,G340=0),D340*F340,IF(AND(E340=0,F340=0),D340*G340,IF(AND(E340=0),D340*F340*G340,IF(AND(F340=0),D340*E340*G340,IF(AND(G340=0),D340*E340*F340,D340*E340*F340*G340))))))</f>
        <v>0</v>
      </c>
      <c r="I340" s="45"/>
      <c r="J340" s="46" t="str">
        <f>IF(AND(E340=0,F340&lt;&gt;0,G340&lt;&gt;0),"m2",IF(AND(F340=0,E340&lt;&gt;0,G340&lt;&gt;0),"m2",IF(AND(G340=0,E340&lt;&gt;0,F340&lt;&gt;0),"m2",IF(AND(F340=0,G340=0),"ml",IF(AND(E340=0,G340=0),"ml",IF(AND(E340=0,F340=0),"ml",IF(AND(E340&lt;&gt;0,F340&lt;&gt;0,G340&lt;&gt;0),"m3",0)))))))</f>
        <v>ml</v>
      </c>
    </row>
    <row r="341" spans="2:10" s="1" customFormat="1" ht="13.2" x14ac:dyDescent="0.25">
      <c r="B341" s="75"/>
      <c r="C341" s="131" t="s">
        <v>249</v>
      </c>
      <c r="D341" s="45"/>
      <c r="E341" s="45"/>
      <c r="F341" s="45"/>
      <c r="G341" s="45"/>
      <c r="H341" s="45">
        <f>IF(AND(F341=0,G341=0),D341*E341,IF(AND(E341=0,G341=0),D341*F341,IF(AND(E341=0,F341=0),D341*G341,IF(AND(E341=0),D341*F341*G341,IF(AND(F341=0),D341*E341*G341,IF(AND(G341=0),D341*E341*F341,D341*E341*F341*G341))))))</f>
        <v>0</v>
      </c>
      <c r="I341" s="45"/>
      <c r="J341" s="46" t="str">
        <f>IF(AND(E341=0,F341&lt;&gt;0,G341&lt;&gt;0),"m2",IF(AND(F341=0,E341&lt;&gt;0,G341&lt;&gt;0),"m2",IF(AND(G341=0,E341&lt;&gt;0,F341&lt;&gt;0),"m2",IF(AND(F341=0,G341=0),"ml",IF(AND(E341=0,G341=0),"ml",IF(AND(E341=0,F341=0),"ml",IF(AND(E341&lt;&gt;0,F341&lt;&gt;0,G341&lt;&gt;0),"m3",0)))))))</f>
        <v>ml</v>
      </c>
    </row>
    <row r="342" spans="2:10" s="1" customFormat="1" ht="13.2" x14ac:dyDescent="0.25">
      <c r="B342" s="75"/>
      <c r="C342" s="131" t="s">
        <v>250</v>
      </c>
      <c r="D342" s="45"/>
      <c r="E342" s="45"/>
      <c r="F342" s="45"/>
      <c r="G342" s="45"/>
      <c r="H342" s="45">
        <f>IF(AND(F342=0,G342=0),D342*E342,IF(AND(E342=0,G342=0),D342*F342,IF(AND(E342=0,F342=0),D342*G342,IF(AND(E342=0),D342*F342*G342,IF(AND(F342=0),D342*E342*G342,IF(AND(G342=0),D342*E342*F342,D342*E342*F342*G342))))))</f>
        <v>0</v>
      </c>
      <c r="I342" s="45"/>
      <c r="J342" s="46" t="str">
        <f>IF(AND(E342=0,F342&lt;&gt;0,G342&lt;&gt;0),"m2",IF(AND(F342=0,E342&lt;&gt;0,G342&lt;&gt;0),"m2",IF(AND(G342=0,E342&lt;&gt;0,F342&lt;&gt;0),"m2",IF(AND(F342=0,G342=0),"ml",IF(AND(E342=0,G342=0),"ml",IF(AND(E342=0,F342=0),"ml",IF(AND(E342&lt;&gt;0,F342&lt;&gt;0,G342&lt;&gt;0),"m3",0)))))))</f>
        <v>ml</v>
      </c>
    </row>
    <row r="343" spans="2:10" s="1" customFormat="1" ht="13.2" x14ac:dyDescent="0.25">
      <c r="B343" s="75" t="s">
        <v>665</v>
      </c>
      <c r="C343" s="48" t="s">
        <v>310</v>
      </c>
      <c r="D343" s="103"/>
      <c r="E343" s="45"/>
      <c r="F343" s="45"/>
      <c r="G343" s="45"/>
      <c r="H343" s="45"/>
      <c r="I343" s="62">
        <f>SUM(H344:H346)*$E$123</f>
        <v>0</v>
      </c>
      <c r="J343" s="63" t="str">
        <f>+J344</f>
        <v>ml</v>
      </c>
    </row>
    <row r="344" spans="2:10" s="1" customFormat="1" ht="13.2" x14ac:dyDescent="0.25">
      <c r="B344" s="75"/>
      <c r="C344" s="131" t="s">
        <v>248</v>
      </c>
      <c r="D344" s="45"/>
      <c r="E344" s="45"/>
      <c r="F344" s="45"/>
      <c r="G344" s="45"/>
      <c r="H344" s="45">
        <f>IF(AND(F344=0,G344=0),D344*E344,IF(AND(E344=0,G344=0),D344*F344,IF(AND(E344=0,F344=0),D344*G344,IF(AND(E344=0),D344*F344*G344,IF(AND(F344=0),D344*E344*G344,IF(AND(G344=0),D344*E344*F344,D344*E344*F344*G344))))))</f>
        <v>0</v>
      </c>
      <c r="I344" s="45"/>
      <c r="J344" s="46" t="str">
        <f>IF(AND(E344=0,F344&lt;&gt;0,G344&lt;&gt;0),"m2",IF(AND(F344=0,E344&lt;&gt;0,G344&lt;&gt;0),"m2",IF(AND(G344=0,E344&lt;&gt;0,F344&lt;&gt;0),"m2",IF(AND(F344=0,G344=0),"ml",IF(AND(E344=0,G344=0),"ml",IF(AND(E344=0,F344=0),"ml",IF(AND(E344&lt;&gt;0,F344&lt;&gt;0,G344&lt;&gt;0),"m3",0)))))))</f>
        <v>ml</v>
      </c>
    </row>
    <row r="345" spans="2:10" s="1" customFormat="1" ht="13.2" x14ac:dyDescent="0.25">
      <c r="B345" s="75"/>
      <c r="C345" s="131" t="s">
        <v>249</v>
      </c>
      <c r="D345" s="45"/>
      <c r="E345" s="45"/>
      <c r="F345" s="45"/>
      <c r="G345" s="45"/>
      <c r="H345" s="45">
        <f>IF(AND(F345=0,G345=0),D345*E345,IF(AND(E345=0,G345=0),D345*F345,IF(AND(E345=0,F345=0),D345*G345,IF(AND(E345=0),D345*F345*G345,IF(AND(F345=0),D345*E345*G345,IF(AND(G345=0),D345*E345*F345,D345*E345*F345*G345))))))</f>
        <v>0</v>
      </c>
      <c r="I345" s="45"/>
      <c r="J345" s="46" t="str">
        <f>IF(AND(E345=0,F345&lt;&gt;0,G345&lt;&gt;0),"m2",IF(AND(F345=0,E345&lt;&gt;0,G345&lt;&gt;0),"m2",IF(AND(G345=0,E345&lt;&gt;0,F345&lt;&gt;0),"m2",IF(AND(F345=0,G345=0),"ml",IF(AND(E345=0,G345=0),"ml",IF(AND(E345=0,F345=0),"ml",IF(AND(E345&lt;&gt;0,F345&lt;&gt;0,G345&lt;&gt;0),"m3",0)))))))</f>
        <v>ml</v>
      </c>
    </row>
    <row r="346" spans="2:10" s="1" customFormat="1" ht="13.2" x14ac:dyDescent="0.25">
      <c r="B346" s="75"/>
      <c r="C346" s="131" t="s">
        <v>250</v>
      </c>
      <c r="D346" s="45"/>
      <c r="E346" s="45"/>
      <c r="F346" s="45"/>
      <c r="G346" s="45"/>
      <c r="H346" s="45">
        <f>IF(AND(F346=0,G346=0),D346*E346,IF(AND(E346=0,G346=0),D346*F346,IF(AND(E346=0,F346=0),D346*G346,IF(AND(E346=0),D346*F346*G346,IF(AND(F346=0),D346*E346*G346,IF(AND(G346=0),D346*E346*F346,D346*E346*F346*G346))))))</f>
        <v>0</v>
      </c>
      <c r="I346" s="45"/>
      <c r="J346" s="46" t="str">
        <f>IF(AND(E346=0,F346&lt;&gt;0,G346&lt;&gt;0),"m2",IF(AND(F346=0,E346&lt;&gt;0,G346&lt;&gt;0),"m2",IF(AND(G346=0,E346&lt;&gt;0,F346&lt;&gt;0),"m2",IF(AND(F346=0,G346=0),"ml",IF(AND(E346=0,G346=0),"ml",IF(AND(E346=0,F346=0),"ml",IF(AND(E346&lt;&gt;0,F346&lt;&gt;0,G346&lt;&gt;0),"m3",0)))))))</f>
        <v>ml</v>
      </c>
    </row>
    <row r="347" spans="2:10" s="1" customFormat="1" ht="13.2" x14ac:dyDescent="0.25">
      <c r="B347" s="100" t="s">
        <v>316</v>
      </c>
      <c r="C347" s="101" t="s">
        <v>317</v>
      </c>
      <c r="D347" s="103"/>
      <c r="E347" s="45"/>
      <c r="F347" s="45"/>
      <c r="G347" s="45"/>
      <c r="H347" s="45"/>
      <c r="I347" s="45"/>
      <c r="J347" s="46"/>
    </row>
    <row r="348" spans="2:10" s="1" customFormat="1" ht="13.2" x14ac:dyDescent="0.25">
      <c r="B348" s="75" t="s">
        <v>318</v>
      </c>
      <c r="C348" s="48" t="s">
        <v>319</v>
      </c>
      <c r="D348" s="103"/>
      <c r="E348" s="45"/>
      <c r="F348" s="45"/>
      <c r="G348" s="45"/>
      <c r="H348" s="45"/>
      <c r="I348" s="62">
        <f>SUM(H349:H351)*$E$123</f>
        <v>26</v>
      </c>
      <c r="J348" s="63" t="str">
        <f>+J349</f>
        <v>und</v>
      </c>
    </row>
    <row r="349" spans="2:10" s="1" customFormat="1" ht="13.2" x14ac:dyDescent="0.25">
      <c r="B349" s="75"/>
      <c r="C349" s="131" t="s">
        <v>248</v>
      </c>
      <c r="D349" s="45">
        <v>20</v>
      </c>
      <c r="E349" s="45"/>
      <c r="F349" s="45"/>
      <c r="G349" s="45"/>
      <c r="H349" s="45">
        <f>+D349</f>
        <v>20</v>
      </c>
      <c r="I349" s="45"/>
      <c r="J349" s="46" t="s">
        <v>35</v>
      </c>
    </row>
    <row r="350" spans="2:10" s="1" customFormat="1" ht="13.2" x14ac:dyDescent="0.25">
      <c r="B350" s="75"/>
      <c r="C350" s="131" t="s">
        <v>249</v>
      </c>
      <c r="D350" s="45">
        <v>4</v>
      </c>
      <c r="E350" s="45"/>
      <c r="F350" s="45"/>
      <c r="G350" s="45"/>
      <c r="H350" s="45">
        <f>+D350</f>
        <v>4</v>
      </c>
      <c r="I350" s="45"/>
      <c r="J350" s="46" t="s">
        <v>35</v>
      </c>
    </row>
    <row r="351" spans="2:10" s="1" customFormat="1" ht="13.2" x14ac:dyDescent="0.25">
      <c r="B351" s="75"/>
      <c r="C351" s="131" t="s">
        <v>250</v>
      </c>
      <c r="D351" s="45">
        <v>2</v>
      </c>
      <c r="E351" s="45"/>
      <c r="F351" s="45"/>
      <c r="G351" s="45"/>
      <c r="H351" s="45">
        <f>+D351</f>
        <v>2</v>
      </c>
      <c r="I351" s="45"/>
      <c r="J351" s="46" t="s">
        <v>35</v>
      </c>
    </row>
    <row r="352" spans="2:10" s="1" customFormat="1" ht="13.2" x14ac:dyDescent="0.25">
      <c r="B352" s="75" t="s">
        <v>320</v>
      </c>
      <c r="C352" s="48" t="s">
        <v>321</v>
      </c>
      <c r="D352" s="103"/>
      <c r="E352" s="45"/>
      <c r="F352" s="45"/>
      <c r="G352" s="45"/>
      <c r="H352" s="45"/>
      <c r="I352" s="62">
        <f>SUM(H353:H355)*$E$123</f>
        <v>15</v>
      </c>
      <c r="J352" s="63" t="str">
        <f>+J353</f>
        <v>und</v>
      </c>
    </row>
    <row r="353" spans="2:10" s="1" customFormat="1" ht="13.2" x14ac:dyDescent="0.25">
      <c r="B353" s="75"/>
      <c r="C353" s="131" t="s">
        <v>248</v>
      </c>
      <c r="D353" s="45">
        <v>6</v>
      </c>
      <c r="E353" s="45"/>
      <c r="F353" s="45"/>
      <c r="G353" s="45"/>
      <c r="H353" s="45">
        <f>+D353</f>
        <v>6</v>
      </c>
      <c r="I353" s="45"/>
      <c r="J353" s="46" t="s">
        <v>35</v>
      </c>
    </row>
    <row r="354" spans="2:10" s="1" customFormat="1" ht="13.2" x14ac:dyDescent="0.25">
      <c r="B354" s="75"/>
      <c r="C354" s="131" t="s">
        <v>249</v>
      </c>
      <c r="D354" s="45">
        <v>4</v>
      </c>
      <c r="E354" s="45"/>
      <c r="F354" s="45"/>
      <c r="G354" s="45"/>
      <c r="H354" s="45">
        <f>+D354</f>
        <v>4</v>
      </c>
      <c r="I354" s="45"/>
      <c r="J354" s="46" t="s">
        <v>35</v>
      </c>
    </row>
    <row r="355" spans="2:10" s="1" customFormat="1" ht="13.2" x14ac:dyDescent="0.25">
      <c r="B355" s="75"/>
      <c r="C355" s="131" t="s">
        <v>250</v>
      </c>
      <c r="D355" s="45">
        <v>5</v>
      </c>
      <c r="E355" s="45"/>
      <c r="F355" s="45"/>
      <c r="G355" s="45"/>
      <c r="H355" s="45">
        <f>+D355</f>
        <v>5</v>
      </c>
      <c r="I355" s="45"/>
      <c r="J355" s="46" t="s">
        <v>35</v>
      </c>
    </row>
    <row r="356" spans="2:10" s="1" customFormat="1" ht="13.2" x14ac:dyDescent="0.25">
      <c r="B356" s="75" t="s">
        <v>322</v>
      </c>
      <c r="C356" s="48" t="s">
        <v>323</v>
      </c>
      <c r="D356" s="103"/>
      <c r="E356" s="45"/>
      <c r="F356" s="45"/>
      <c r="G356" s="45"/>
      <c r="H356" s="45"/>
      <c r="I356" s="62">
        <f>SUM(H357:H359)*$E$123</f>
        <v>9</v>
      </c>
      <c r="J356" s="63" t="str">
        <f>+J357</f>
        <v>und</v>
      </c>
    </row>
    <row r="357" spans="2:10" s="1" customFormat="1" ht="13.2" x14ac:dyDescent="0.25">
      <c r="B357" s="75"/>
      <c r="C357" s="131" t="s">
        <v>248</v>
      </c>
      <c r="D357" s="45">
        <v>9</v>
      </c>
      <c r="E357" s="45"/>
      <c r="F357" s="45"/>
      <c r="G357" s="45"/>
      <c r="H357" s="45">
        <f>+D357</f>
        <v>9</v>
      </c>
      <c r="I357" s="45"/>
      <c r="J357" s="46" t="s">
        <v>35</v>
      </c>
    </row>
    <row r="358" spans="2:10" s="1" customFormat="1" ht="13.2" x14ac:dyDescent="0.25">
      <c r="B358" s="75"/>
      <c r="C358" s="131" t="s">
        <v>249</v>
      </c>
      <c r="D358" s="45">
        <v>0</v>
      </c>
      <c r="E358" s="45"/>
      <c r="F358" s="45"/>
      <c r="G358" s="45"/>
      <c r="H358" s="45">
        <f>+D358</f>
        <v>0</v>
      </c>
      <c r="I358" s="45"/>
      <c r="J358" s="46" t="s">
        <v>35</v>
      </c>
    </row>
    <row r="359" spans="2:10" s="1" customFormat="1" ht="13.2" x14ac:dyDescent="0.25">
      <c r="B359" s="75"/>
      <c r="C359" s="131" t="s">
        <v>250</v>
      </c>
      <c r="D359" s="45">
        <v>0</v>
      </c>
      <c r="E359" s="45"/>
      <c r="F359" s="45"/>
      <c r="G359" s="45"/>
      <c r="H359" s="45">
        <f>+D359</f>
        <v>0</v>
      </c>
      <c r="I359" s="45"/>
      <c r="J359" s="46" t="s">
        <v>35</v>
      </c>
    </row>
    <row r="360" spans="2:10" s="1" customFormat="1" ht="13.2" x14ac:dyDescent="0.25">
      <c r="B360" s="75" t="s">
        <v>324</v>
      </c>
      <c r="C360" s="48" t="s">
        <v>325</v>
      </c>
      <c r="D360" s="103"/>
      <c r="E360" s="45"/>
      <c r="F360" s="45"/>
      <c r="G360" s="45"/>
      <c r="H360" s="45"/>
      <c r="I360" s="62">
        <f>SUM(H361:H363)*$E$123</f>
        <v>0</v>
      </c>
      <c r="J360" s="63" t="str">
        <f>+J361</f>
        <v>und</v>
      </c>
    </row>
    <row r="361" spans="2:10" s="1" customFormat="1" ht="13.2" x14ac:dyDescent="0.25">
      <c r="B361" s="75"/>
      <c r="C361" s="131" t="s">
        <v>248</v>
      </c>
      <c r="D361" s="45"/>
      <c r="E361" s="45"/>
      <c r="F361" s="45"/>
      <c r="G361" s="45"/>
      <c r="H361" s="45">
        <f>+D361</f>
        <v>0</v>
      </c>
      <c r="I361" s="45"/>
      <c r="J361" s="46" t="s">
        <v>35</v>
      </c>
    </row>
    <row r="362" spans="2:10" s="1" customFormat="1" ht="13.2" x14ac:dyDescent="0.25">
      <c r="B362" s="75"/>
      <c r="C362" s="131" t="s">
        <v>249</v>
      </c>
      <c r="D362" s="45"/>
      <c r="E362" s="45"/>
      <c r="F362" s="45"/>
      <c r="G362" s="45"/>
      <c r="H362" s="45">
        <f>+D362</f>
        <v>0</v>
      </c>
      <c r="I362" s="45"/>
      <c r="J362" s="46" t="s">
        <v>35</v>
      </c>
    </row>
    <row r="363" spans="2:10" s="1" customFormat="1" ht="13.2" x14ac:dyDescent="0.25">
      <c r="B363" s="75"/>
      <c r="C363" s="131" t="s">
        <v>250</v>
      </c>
      <c r="D363" s="45"/>
      <c r="E363" s="45"/>
      <c r="F363" s="45"/>
      <c r="G363" s="45"/>
      <c r="H363" s="45">
        <f>+D363</f>
        <v>0</v>
      </c>
      <c r="I363" s="45"/>
      <c r="J363" s="46" t="s">
        <v>35</v>
      </c>
    </row>
    <row r="364" spans="2:10" s="1" customFormat="1" ht="13.2" x14ac:dyDescent="0.25">
      <c r="B364" s="75" t="s">
        <v>326</v>
      </c>
      <c r="C364" s="48" t="s">
        <v>327</v>
      </c>
      <c r="D364" s="103"/>
      <c r="E364" s="45"/>
      <c r="F364" s="45"/>
      <c r="G364" s="45"/>
      <c r="H364" s="45"/>
      <c r="I364" s="62">
        <f>SUM(H365:H367)*$E$123</f>
        <v>2</v>
      </c>
      <c r="J364" s="63" t="str">
        <f>+J365</f>
        <v>und</v>
      </c>
    </row>
    <row r="365" spans="2:10" s="1" customFormat="1" ht="13.2" x14ac:dyDescent="0.25">
      <c r="B365" s="75"/>
      <c r="C365" s="131" t="s">
        <v>248</v>
      </c>
      <c r="D365" s="45"/>
      <c r="E365" s="45"/>
      <c r="F365" s="45"/>
      <c r="G365" s="45"/>
      <c r="H365" s="45">
        <f>+D365</f>
        <v>0</v>
      </c>
      <c r="I365" s="45"/>
      <c r="J365" s="46" t="s">
        <v>35</v>
      </c>
    </row>
    <row r="366" spans="2:10" s="1" customFormat="1" ht="13.2" x14ac:dyDescent="0.25">
      <c r="B366" s="75"/>
      <c r="C366" s="131" t="s">
        <v>249</v>
      </c>
      <c r="D366" s="45"/>
      <c r="E366" s="45"/>
      <c r="F366" s="45"/>
      <c r="G366" s="45"/>
      <c r="H366" s="45">
        <f>+D366</f>
        <v>0</v>
      </c>
      <c r="I366" s="45"/>
      <c r="J366" s="46" t="s">
        <v>35</v>
      </c>
    </row>
    <row r="367" spans="2:10" s="1" customFormat="1" ht="13.2" x14ac:dyDescent="0.25">
      <c r="B367" s="75"/>
      <c r="C367" s="131" t="s">
        <v>250</v>
      </c>
      <c r="D367" s="45">
        <v>2</v>
      </c>
      <c r="E367" s="45"/>
      <c r="F367" s="45"/>
      <c r="G367" s="45"/>
      <c r="H367" s="45">
        <f>+D367</f>
        <v>2</v>
      </c>
      <c r="I367" s="45"/>
      <c r="J367" s="46" t="s">
        <v>35</v>
      </c>
    </row>
    <row r="368" spans="2:10" s="1" customFormat="1" ht="13.2" x14ac:dyDescent="0.25">
      <c r="B368" s="75" t="s">
        <v>329</v>
      </c>
      <c r="C368" s="48" t="s">
        <v>390</v>
      </c>
      <c r="D368" s="103"/>
      <c r="E368" s="45"/>
      <c r="F368" s="45"/>
      <c r="G368" s="45"/>
      <c r="H368" s="45"/>
      <c r="I368" s="62">
        <f>SUM(H369:H371)*$E$123</f>
        <v>4</v>
      </c>
      <c r="J368" s="63" t="str">
        <f>+J369</f>
        <v>und</v>
      </c>
    </row>
    <row r="369" spans="2:10" s="1" customFormat="1" ht="13.2" x14ac:dyDescent="0.25">
      <c r="B369" s="75"/>
      <c r="C369" s="131" t="s">
        <v>248</v>
      </c>
      <c r="D369" s="45"/>
      <c r="E369" s="45"/>
      <c r="F369" s="45"/>
      <c r="G369" s="45"/>
      <c r="H369" s="45">
        <f>+D369</f>
        <v>0</v>
      </c>
      <c r="I369" s="45"/>
      <c r="J369" s="46" t="s">
        <v>35</v>
      </c>
    </row>
    <row r="370" spans="2:10" s="1" customFormat="1" ht="13.2" x14ac:dyDescent="0.25">
      <c r="B370" s="75"/>
      <c r="C370" s="131" t="s">
        <v>249</v>
      </c>
      <c r="D370" s="45"/>
      <c r="E370" s="45"/>
      <c r="F370" s="45"/>
      <c r="G370" s="45"/>
      <c r="H370" s="45">
        <f>+D370</f>
        <v>0</v>
      </c>
      <c r="I370" s="45"/>
      <c r="J370" s="46" t="s">
        <v>35</v>
      </c>
    </row>
    <row r="371" spans="2:10" s="1" customFormat="1" ht="13.2" x14ac:dyDescent="0.25">
      <c r="B371" s="75"/>
      <c r="C371" s="131" t="s">
        <v>391</v>
      </c>
      <c r="D371" s="45">
        <v>4</v>
      </c>
      <c r="E371" s="45"/>
      <c r="F371" s="45"/>
      <c r="G371" s="45"/>
      <c r="H371" s="45">
        <f>+D371</f>
        <v>4</v>
      </c>
      <c r="I371" s="45"/>
      <c r="J371" s="46" t="s">
        <v>35</v>
      </c>
    </row>
    <row r="372" spans="2:10" s="1" customFormat="1" ht="13.2" x14ac:dyDescent="0.25">
      <c r="B372" s="75" t="s">
        <v>334</v>
      </c>
      <c r="C372" s="48" t="s">
        <v>330</v>
      </c>
      <c r="D372" s="103"/>
      <c r="E372" s="45"/>
      <c r="F372" s="45"/>
      <c r="G372" s="45"/>
      <c r="H372" s="45"/>
      <c r="I372" s="62">
        <f>SUM(H373:H375)*$E$123</f>
        <v>0</v>
      </c>
      <c r="J372" s="63" t="str">
        <f>+J373</f>
        <v>und</v>
      </c>
    </row>
    <row r="373" spans="2:10" s="1" customFormat="1" ht="13.2" x14ac:dyDescent="0.25">
      <c r="B373" s="75"/>
      <c r="C373" s="131" t="s">
        <v>248</v>
      </c>
      <c r="D373" s="45"/>
      <c r="E373" s="45"/>
      <c r="F373" s="45"/>
      <c r="G373" s="45"/>
      <c r="H373" s="45">
        <f>+D373</f>
        <v>0</v>
      </c>
      <c r="I373" s="45"/>
      <c r="J373" s="46" t="s">
        <v>35</v>
      </c>
    </row>
    <row r="374" spans="2:10" s="1" customFormat="1" ht="13.2" x14ac:dyDescent="0.25">
      <c r="B374" s="75"/>
      <c r="C374" s="131" t="s">
        <v>249</v>
      </c>
      <c r="D374" s="45"/>
      <c r="E374" s="45"/>
      <c r="F374" s="45"/>
      <c r="G374" s="45"/>
      <c r="H374" s="45">
        <f>+D374</f>
        <v>0</v>
      </c>
      <c r="I374" s="45"/>
      <c r="J374" s="46" t="s">
        <v>35</v>
      </c>
    </row>
    <row r="375" spans="2:10" s="1" customFormat="1" ht="13.2" x14ac:dyDescent="0.25">
      <c r="B375" s="75"/>
      <c r="C375" s="131" t="s">
        <v>250</v>
      </c>
      <c r="D375" s="45"/>
      <c r="E375" s="45"/>
      <c r="F375" s="45"/>
      <c r="G375" s="45"/>
      <c r="H375" s="45">
        <f>+D375</f>
        <v>0</v>
      </c>
      <c r="I375" s="45"/>
      <c r="J375" s="46" t="s">
        <v>35</v>
      </c>
    </row>
    <row r="376" spans="2:10" s="1" customFormat="1" ht="13.2" x14ac:dyDescent="0.25">
      <c r="B376" s="75" t="s">
        <v>335</v>
      </c>
      <c r="C376" s="48" t="s">
        <v>328</v>
      </c>
      <c r="D376" s="103"/>
      <c r="E376" s="45"/>
      <c r="F376" s="45"/>
      <c r="G376" s="45"/>
      <c r="H376" s="45"/>
      <c r="I376" s="62">
        <f>SUM(H377:H379)*$E$123</f>
        <v>12</v>
      </c>
      <c r="J376" s="63" t="str">
        <f>+J377</f>
        <v>und</v>
      </c>
    </row>
    <row r="377" spans="2:10" s="1" customFormat="1" ht="13.2" x14ac:dyDescent="0.25">
      <c r="B377" s="75"/>
      <c r="C377" s="131" t="s">
        <v>248</v>
      </c>
      <c r="D377" s="45">
        <v>8</v>
      </c>
      <c r="E377" s="45"/>
      <c r="F377" s="45"/>
      <c r="G377" s="45"/>
      <c r="H377" s="45">
        <f>+D377</f>
        <v>8</v>
      </c>
      <c r="I377" s="45"/>
      <c r="J377" s="46" t="s">
        <v>35</v>
      </c>
    </row>
    <row r="378" spans="2:10" s="1" customFormat="1" ht="13.2" x14ac:dyDescent="0.25">
      <c r="B378" s="75"/>
      <c r="C378" s="131" t="s">
        <v>249</v>
      </c>
      <c r="D378" s="45">
        <v>3</v>
      </c>
      <c r="E378" s="45"/>
      <c r="F378" s="45"/>
      <c r="G378" s="45"/>
      <c r="H378" s="45">
        <f>+D378</f>
        <v>3</v>
      </c>
      <c r="I378" s="45"/>
      <c r="J378" s="46" t="s">
        <v>35</v>
      </c>
    </row>
    <row r="379" spans="2:10" s="1" customFormat="1" ht="13.2" x14ac:dyDescent="0.25">
      <c r="B379" s="75"/>
      <c r="C379" s="131" t="s">
        <v>250</v>
      </c>
      <c r="D379" s="45">
        <v>1</v>
      </c>
      <c r="E379" s="45"/>
      <c r="F379" s="45"/>
      <c r="G379" s="45"/>
      <c r="H379" s="45">
        <f>+D379</f>
        <v>1</v>
      </c>
      <c r="I379" s="45"/>
      <c r="J379" s="46" t="s">
        <v>35</v>
      </c>
    </row>
    <row r="380" spans="2:10" s="1" customFormat="1" ht="13.2" x14ac:dyDescent="0.25">
      <c r="B380" s="75" t="s">
        <v>336</v>
      </c>
      <c r="C380" s="48" t="s">
        <v>331</v>
      </c>
      <c r="D380" s="103"/>
      <c r="E380" s="45"/>
      <c r="F380" s="45"/>
      <c r="G380" s="45"/>
      <c r="H380" s="45"/>
      <c r="I380" s="62">
        <f>SUM(H381:H383)*$E$123</f>
        <v>10</v>
      </c>
      <c r="J380" s="63" t="str">
        <f>+J381</f>
        <v>und</v>
      </c>
    </row>
    <row r="381" spans="2:10" s="1" customFormat="1" ht="13.2" x14ac:dyDescent="0.25">
      <c r="B381" s="75"/>
      <c r="C381" s="131" t="s">
        <v>248</v>
      </c>
      <c r="D381" s="45">
        <v>8</v>
      </c>
      <c r="E381" s="45"/>
      <c r="F381" s="45"/>
      <c r="G381" s="45"/>
      <c r="H381" s="45">
        <f>+D381</f>
        <v>8</v>
      </c>
      <c r="I381" s="45"/>
      <c r="J381" s="46" t="s">
        <v>35</v>
      </c>
    </row>
    <row r="382" spans="2:10" s="1" customFormat="1" ht="13.2" x14ac:dyDescent="0.25">
      <c r="B382" s="75"/>
      <c r="C382" s="131" t="s">
        <v>249</v>
      </c>
      <c r="D382" s="45">
        <v>0</v>
      </c>
      <c r="E382" s="45"/>
      <c r="F382" s="45"/>
      <c r="G382" s="45"/>
      <c r="H382" s="45">
        <f>+D382</f>
        <v>0</v>
      </c>
      <c r="I382" s="45"/>
      <c r="J382" s="46" t="s">
        <v>35</v>
      </c>
    </row>
    <row r="383" spans="2:10" s="1" customFormat="1" ht="13.2" x14ac:dyDescent="0.25">
      <c r="B383" s="75"/>
      <c r="C383" s="131" t="s">
        <v>250</v>
      </c>
      <c r="D383" s="45">
        <v>2</v>
      </c>
      <c r="E383" s="45"/>
      <c r="F383" s="45"/>
      <c r="G383" s="45"/>
      <c r="H383" s="45">
        <f>+D383</f>
        <v>2</v>
      </c>
      <c r="I383" s="45"/>
      <c r="J383" s="46" t="s">
        <v>35</v>
      </c>
    </row>
    <row r="384" spans="2:10" s="1" customFormat="1" ht="13.2" x14ac:dyDescent="0.25">
      <c r="B384" s="75" t="s">
        <v>337</v>
      </c>
      <c r="C384" s="48" t="s">
        <v>332</v>
      </c>
      <c r="D384" s="103"/>
      <c r="E384" s="45"/>
      <c r="F384" s="45"/>
      <c r="G384" s="45"/>
      <c r="H384" s="45"/>
      <c r="I384" s="62">
        <f>SUM(H385:H387)*$E$123</f>
        <v>0</v>
      </c>
      <c r="J384" s="63" t="str">
        <f>+J385</f>
        <v>und</v>
      </c>
    </row>
    <row r="385" spans="2:10" s="1" customFormat="1" ht="13.2" x14ac:dyDescent="0.25">
      <c r="B385" s="75"/>
      <c r="C385" s="131" t="s">
        <v>248</v>
      </c>
      <c r="D385" s="45"/>
      <c r="E385" s="45"/>
      <c r="F385" s="45"/>
      <c r="G385" s="45"/>
      <c r="H385" s="45">
        <f>+D385</f>
        <v>0</v>
      </c>
      <c r="I385" s="45"/>
      <c r="J385" s="46" t="s">
        <v>35</v>
      </c>
    </row>
    <row r="386" spans="2:10" s="1" customFormat="1" ht="13.2" x14ac:dyDescent="0.25">
      <c r="B386" s="75"/>
      <c r="C386" s="131" t="s">
        <v>249</v>
      </c>
      <c r="D386" s="45"/>
      <c r="E386" s="45"/>
      <c r="F386" s="45"/>
      <c r="G386" s="45"/>
      <c r="H386" s="45">
        <f>+D386</f>
        <v>0</v>
      </c>
      <c r="I386" s="45"/>
      <c r="J386" s="46" t="s">
        <v>35</v>
      </c>
    </row>
    <row r="387" spans="2:10" s="1" customFormat="1" ht="13.2" x14ac:dyDescent="0.25">
      <c r="B387" s="75"/>
      <c r="C387" s="131" t="s">
        <v>250</v>
      </c>
      <c r="D387" s="45"/>
      <c r="E387" s="45"/>
      <c r="F387" s="45"/>
      <c r="G387" s="45"/>
      <c r="H387" s="45">
        <f>+D387</f>
        <v>0</v>
      </c>
      <c r="I387" s="45"/>
      <c r="J387" s="46" t="s">
        <v>35</v>
      </c>
    </row>
    <row r="388" spans="2:10" s="1" customFormat="1" ht="13.2" x14ac:dyDescent="0.25">
      <c r="B388" s="75" t="s">
        <v>338</v>
      </c>
      <c r="C388" s="48" t="s">
        <v>333</v>
      </c>
      <c r="D388" s="103"/>
      <c r="E388" s="45"/>
      <c r="F388" s="45"/>
      <c r="G388" s="45"/>
      <c r="H388" s="45"/>
      <c r="I388" s="62">
        <f>SUM(H389:H391)*$E$123</f>
        <v>0</v>
      </c>
      <c r="J388" s="63" t="str">
        <f>+J389</f>
        <v>und</v>
      </c>
    </row>
    <row r="389" spans="2:10" s="1" customFormat="1" ht="13.2" x14ac:dyDescent="0.25">
      <c r="B389" s="75"/>
      <c r="C389" s="131" t="s">
        <v>248</v>
      </c>
      <c r="D389" s="45"/>
      <c r="E389" s="45"/>
      <c r="F389" s="45"/>
      <c r="G389" s="45"/>
      <c r="H389" s="45">
        <f>+D389</f>
        <v>0</v>
      </c>
      <c r="I389" s="45"/>
      <c r="J389" s="46" t="s">
        <v>35</v>
      </c>
    </row>
    <row r="390" spans="2:10" s="1" customFormat="1" ht="13.2" x14ac:dyDescent="0.25">
      <c r="B390" s="75"/>
      <c r="C390" s="131" t="s">
        <v>249</v>
      </c>
      <c r="D390" s="45"/>
      <c r="E390" s="45"/>
      <c r="F390" s="45"/>
      <c r="G390" s="45"/>
      <c r="H390" s="45">
        <f>+D390</f>
        <v>0</v>
      </c>
      <c r="I390" s="45"/>
      <c r="J390" s="46" t="s">
        <v>35</v>
      </c>
    </row>
    <row r="391" spans="2:10" s="1" customFormat="1" ht="13.2" x14ac:dyDescent="0.25">
      <c r="B391" s="75"/>
      <c r="C391" s="131" t="s">
        <v>250</v>
      </c>
      <c r="D391" s="45"/>
      <c r="E391" s="45"/>
      <c r="F391" s="45"/>
      <c r="G391" s="45"/>
      <c r="H391" s="45">
        <f>+D391</f>
        <v>0</v>
      </c>
      <c r="I391" s="45"/>
      <c r="J391" s="46" t="s">
        <v>35</v>
      </c>
    </row>
    <row r="392" spans="2:10" s="1" customFormat="1" ht="13.2" x14ac:dyDescent="0.25">
      <c r="B392" s="75" t="s">
        <v>343</v>
      </c>
      <c r="C392" s="48" t="s">
        <v>347</v>
      </c>
      <c r="D392" s="103"/>
      <c r="E392" s="45"/>
      <c r="F392" s="45"/>
      <c r="G392" s="45"/>
      <c r="H392" s="45"/>
      <c r="I392" s="62">
        <f>SUM(H393:H395)*$E$123</f>
        <v>15</v>
      </c>
      <c r="J392" s="63" t="str">
        <f>+J393</f>
        <v>und</v>
      </c>
    </row>
    <row r="393" spans="2:10" s="1" customFormat="1" ht="13.2" x14ac:dyDescent="0.25">
      <c r="B393" s="75"/>
      <c r="C393" s="131" t="s">
        <v>248</v>
      </c>
      <c r="D393" s="45">
        <v>9</v>
      </c>
      <c r="E393" s="45"/>
      <c r="F393" s="45"/>
      <c r="G393" s="45"/>
      <c r="H393" s="45">
        <f>+D393</f>
        <v>9</v>
      </c>
      <c r="I393" s="45"/>
      <c r="J393" s="46" t="s">
        <v>35</v>
      </c>
    </row>
    <row r="394" spans="2:10" s="1" customFormat="1" ht="13.2" x14ac:dyDescent="0.25">
      <c r="B394" s="75"/>
      <c r="C394" s="131" t="s">
        <v>249</v>
      </c>
      <c r="D394" s="45">
        <v>4</v>
      </c>
      <c r="E394" s="45"/>
      <c r="F394" s="45"/>
      <c r="G394" s="45"/>
      <c r="H394" s="45">
        <f>+D394</f>
        <v>4</v>
      </c>
      <c r="I394" s="45"/>
      <c r="J394" s="46" t="s">
        <v>35</v>
      </c>
    </row>
    <row r="395" spans="2:10" s="1" customFormat="1" ht="13.2" x14ac:dyDescent="0.25">
      <c r="B395" s="75"/>
      <c r="C395" s="131" t="s">
        <v>250</v>
      </c>
      <c r="D395" s="45">
        <v>2</v>
      </c>
      <c r="E395" s="45"/>
      <c r="F395" s="45"/>
      <c r="G395" s="45"/>
      <c r="H395" s="45">
        <f>+D395</f>
        <v>2</v>
      </c>
      <c r="I395" s="45"/>
      <c r="J395" s="46" t="s">
        <v>35</v>
      </c>
    </row>
    <row r="396" spans="2:10" s="1" customFormat="1" ht="13.2" x14ac:dyDescent="0.25">
      <c r="B396" s="75" t="s">
        <v>344</v>
      </c>
      <c r="C396" s="48" t="s">
        <v>339</v>
      </c>
      <c r="D396" s="103"/>
      <c r="E396" s="45"/>
      <c r="F396" s="45"/>
      <c r="G396" s="45"/>
      <c r="H396" s="45"/>
      <c r="I396" s="62">
        <f>SUM(H397:H399)*$E$123</f>
        <v>7</v>
      </c>
      <c r="J396" s="63" t="str">
        <f>+J397</f>
        <v>und</v>
      </c>
    </row>
    <row r="397" spans="2:10" s="1" customFormat="1" ht="13.2" x14ac:dyDescent="0.25">
      <c r="B397" s="75"/>
      <c r="C397" s="131" t="s">
        <v>248</v>
      </c>
      <c r="D397" s="45">
        <v>7</v>
      </c>
      <c r="E397" s="45"/>
      <c r="F397" s="45"/>
      <c r="G397" s="45"/>
      <c r="H397" s="45">
        <f>+D397</f>
        <v>7</v>
      </c>
      <c r="I397" s="45"/>
      <c r="J397" s="46" t="s">
        <v>35</v>
      </c>
    </row>
    <row r="398" spans="2:10" s="1" customFormat="1" ht="13.2" x14ac:dyDescent="0.25">
      <c r="B398" s="75"/>
      <c r="C398" s="131" t="s">
        <v>249</v>
      </c>
      <c r="D398" s="45">
        <v>0</v>
      </c>
      <c r="E398" s="45"/>
      <c r="F398" s="45"/>
      <c r="G398" s="45"/>
      <c r="H398" s="45">
        <f>+D398</f>
        <v>0</v>
      </c>
      <c r="I398" s="45"/>
      <c r="J398" s="46" t="s">
        <v>35</v>
      </c>
    </row>
    <row r="399" spans="2:10" s="1" customFormat="1" ht="13.2" x14ac:dyDescent="0.25">
      <c r="B399" s="75"/>
      <c r="C399" s="131" t="s">
        <v>250</v>
      </c>
      <c r="D399" s="45">
        <v>0</v>
      </c>
      <c r="E399" s="45"/>
      <c r="F399" s="45"/>
      <c r="G399" s="45"/>
      <c r="H399" s="45">
        <f>+D399</f>
        <v>0</v>
      </c>
      <c r="I399" s="45"/>
      <c r="J399" s="46" t="s">
        <v>35</v>
      </c>
    </row>
    <row r="400" spans="2:10" s="1" customFormat="1" ht="13.2" x14ac:dyDescent="0.25">
      <c r="B400" s="75" t="s">
        <v>345</v>
      </c>
      <c r="C400" s="48" t="s">
        <v>340</v>
      </c>
      <c r="D400" s="103"/>
      <c r="E400" s="45"/>
      <c r="F400" s="45"/>
      <c r="G400" s="45"/>
      <c r="H400" s="45"/>
      <c r="I400" s="62">
        <f>SUM(H401:H403)*$E$123</f>
        <v>3</v>
      </c>
      <c r="J400" s="63" t="str">
        <f>+J401</f>
        <v>und</v>
      </c>
    </row>
    <row r="401" spans="2:10" s="1" customFormat="1" ht="13.2" x14ac:dyDescent="0.25">
      <c r="B401" s="75"/>
      <c r="C401" s="131" t="s">
        <v>248</v>
      </c>
      <c r="D401" s="45">
        <v>2</v>
      </c>
      <c r="E401" s="45"/>
      <c r="F401" s="45"/>
      <c r="G401" s="45"/>
      <c r="H401" s="45">
        <f>+D401</f>
        <v>2</v>
      </c>
      <c r="I401" s="45"/>
      <c r="J401" s="46" t="s">
        <v>35</v>
      </c>
    </row>
    <row r="402" spans="2:10" s="1" customFormat="1" ht="13.2" x14ac:dyDescent="0.25">
      <c r="B402" s="75"/>
      <c r="C402" s="131" t="s">
        <v>249</v>
      </c>
      <c r="D402" s="45">
        <v>0</v>
      </c>
      <c r="E402" s="45"/>
      <c r="F402" s="45"/>
      <c r="G402" s="45"/>
      <c r="H402" s="45">
        <f>+D402</f>
        <v>0</v>
      </c>
      <c r="I402" s="45"/>
      <c r="J402" s="46" t="s">
        <v>35</v>
      </c>
    </row>
    <row r="403" spans="2:10" s="1" customFormat="1" ht="13.2" x14ac:dyDescent="0.25">
      <c r="B403" s="75"/>
      <c r="C403" s="131" t="s">
        <v>250</v>
      </c>
      <c r="D403" s="45">
        <v>1</v>
      </c>
      <c r="E403" s="45"/>
      <c r="F403" s="45"/>
      <c r="G403" s="45"/>
      <c r="H403" s="45">
        <f>+D403</f>
        <v>1</v>
      </c>
      <c r="I403" s="45"/>
      <c r="J403" s="46" t="s">
        <v>35</v>
      </c>
    </row>
    <row r="404" spans="2:10" s="1" customFormat="1" ht="13.2" x14ac:dyDescent="0.25">
      <c r="B404" s="75" t="s">
        <v>346</v>
      </c>
      <c r="C404" s="48" t="s">
        <v>341</v>
      </c>
      <c r="D404" s="103"/>
      <c r="E404" s="45"/>
      <c r="F404" s="45"/>
      <c r="G404" s="45"/>
      <c r="H404" s="45"/>
      <c r="I404" s="62">
        <f>SUM(H405:H407)*$E$123</f>
        <v>0</v>
      </c>
      <c r="J404" s="63" t="str">
        <f>+J405</f>
        <v>und</v>
      </c>
    </row>
    <row r="405" spans="2:10" s="1" customFormat="1" ht="13.2" x14ac:dyDescent="0.25">
      <c r="B405" s="75"/>
      <c r="C405" s="131" t="s">
        <v>248</v>
      </c>
      <c r="D405" s="45"/>
      <c r="E405" s="45"/>
      <c r="F405" s="45"/>
      <c r="G405" s="45"/>
      <c r="H405" s="45">
        <f>+D405</f>
        <v>0</v>
      </c>
      <c r="I405" s="45"/>
      <c r="J405" s="46" t="s">
        <v>35</v>
      </c>
    </row>
    <row r="406" spans="2:10" s="1" customFormat="1" ht="13.2" x14ac:dyDescent="0.25">
      <c r="B406" s="75"/>
      <c r="C406" s="131" t="s">
        <v>249</v>
      </c>
      <c r="D406" s="45"/>
      <c r="E406" s="45"/>
      <c r="F406" s="45"/>
      <c r="G406" s="45"/>
      <c r="H406" s="45">
        <f>+D406</f>
        <v>0</v>
      </c>
      <c r="I406" s="45"/>
      <c r="J406" s="46" t="s">
        <v>35</v>
      </c>
    </row>
    <row r="407" spans="2:10" s="1" customFormat="1" ht="13.2" x14ac:dyDescent="0.25">
      <c r="B407" s="75"/>
      <c r="C407" s="131" t="s">
        <v>250</v>
      </c>
      <c r="D407" s="45"/>
      <c r="E407" s="45"/>
      <c r="F407" s="45"/>
      <c r="G407" s="45"/>
      <c r="H407" s="45">
        <f>+D407</f>
        <v>0</v>
      </c>
      <c r="I407" s="45"/>
      <c r="J407" s="46" t="s">
        <v>35</v>
      </c>
    </row>
    <row r="408" spans="2:10" s="1" customFormat="1" ht="13.2" x14ac:dyDescent="0.25">
      <c r="B408" s="75" t="s">
        <v>357</v>
      </c>
      <c r="C408" s="48" t="s">
        <v>342</v>
      </c>
      <c r="D408" s="103"/>
      <c r="E408" s="45"/>
      <c r="F408" s="45"/>
      <c r="G408" s="45"/>
      <c r="H408" s="45"/>
      <c r="I408" s="62">
        <f>SUM(H409:H411)*$E$123</f>
        <v>0</v>
      </c>
      <c r="J408" s="63" t="str">
        <f>+J409</f>
        <v>und</v>
      </c>
    </row>
    <row r="409" spans="2:10" s="1" customFormat="1" ht="13.2" x14ac:dyDescent="0.25">
      <c r="B409" s="75"/>
      <c r="C409" s="131" t="s">
        <v>248</v>
      </c>
      <c r="D409" s="45"/>
      <c r="E409" s="45"/>
      <c r="F409" s="45"/>
      <c r="G409" s="45"/>
      <c r="H409" s="45">
        <f>+D409</f>
        <v>0</v>
      </c>
      <c r="I409" s="45"/>
      <c r="J409" s="46" t="s">
        <v>35</v>
      </c>
    </row>
    <row r="410" spans="2:10" s="1" customFormat="1" ht="13.2" x14ac:dyDescent="0.25">
      <c r="B410" s="75"/>
      <c r="C410" s="131" t="s">
        <v>249</v>
      </c>
      <c r="D410" s="45"/>
      <c r="E410" s="45"/>
      <c r="F410" s="45"/>
      <c r="G410" s="45"/>
      <c r="H410" s="45">
        <f>+D410</f>
        <v>0</v>
      </c>
      <c r="I410" s="45"/>
      <c r="J410" s="46" t="s">
        <v>35</v>
      </c>
    </row>
    <row r="411" spans="2:10" s="1" customFormat="1" ht="13.2" x14ac:dyDescent="0.25">
      <c r="B411" s="75"/>
      <c r="C411" s="131" t="s">
        <v>250</v>
      </c>
      <c r="D411" s="45"/>
      <c r="E411" s="45"/>
      <c r="F411" s="45"/>
      <c r="G411" s="45"/>
      <c r="H411" s="45">
        <f>+D411</f>
        <v>0</v>
      </c>
      <c r="I411" s="45"/>
      <c r="J411" s="46" t="s">
        <v>35</v>
      </c>
    </row>
    <row r="412" spans="2:10" s="1" customFormat="1" ht="13.2" x14ac:dyDescent="0.25">
      <c r="B412" s="75" t="s">
        <v>392</v>
      </c>
      <c r="C412" s="48" t="s">
        <v>356</v>
      </c>
      <c r="D412" s="103"/>
      <c r="E412" s="45"/>
      <c r="F412" s="45"/>
      <c r="G412" s="45"/>
      <c r="H412" s="45"/>
      <c r="I412" s="62">
        <f>SUM(H413:H415)*$E$123</f>
        <v>4</v>
      </c>
      <c r="J412" s="63" t="str">
        <f>+J413</f>
        <v>und</v>
      </c>
    </row>
    <row r="413" spans="2:10" s="1" customFormat="1" ht="13.2" x14ac:dyDescent="0.25">
      <c r="B413" s="75"/>
      <c r="C413" s="131" t="s">
        <v>248</v>
      </c>
      <c r="D413" s="45">
        <v>4</v>
      </c>
      <c r="E413" s="45"/>
      <c r="F413" s="45"/>
      <c r="G413" s="45"/>
      <c r="H413" s="45">
        <f>+D413</f>
        <v>4</v>
      </c>
      <c r="I413" s="45"/>
      <c r="J413" s="46" t="s">
        <v>35</v>
      </c>
    </row>
    <row r="414" spans="2:10" s="1" customFormat="1" ht="13.2" x14ac:dyDescent="0.25">
      <c r="B414" s="75"/>
      <c r="C414" s="131" t="s">
        <v>249</v>
      </c>
      <c r="D414" s="45"/>
      <c r="E414" s="45"/>
      <c r="F414" s="45"/>
      <c r="G414" s="45"/>
      <c r="H414" s="45">
        <f>+D414</f>
        <v>0</v>
      </c>
      <c r="I414" s="45"/>
      <c r="J414" s="46" t="s">
        <v>35</v>
      </c>
    </row>
    <row r="415" spans="2:10" s="1" customFormat="1" ht="13.2" x14ac:dyDescent="0.25">
      <c r="B415" s="75"/>
      <c r="C415" s="131" t="s">
        <v>250</v>
      </c>
      <c r="D415" s="45"/>
      <c r="E415" s="45"/>
      <c r="F415" s="45"/>
      <c r="G415" s="45"/>
      <c r="H415" s="45">
        <f>+D415</f>
        <v>0</v>
      </c>
      <c r="I415" s="45"/>
      <c r="J415" s="46" t="s">
        <v>35</v>
      </c>
    </row>
    <row r="416" spans="2:10" s="1" customFormat="1" ht="13.2" x14ac:dyDescent="0.25">
      <c r="B416" s="75" t="s">
        <v>393</v>
      </c>
      <c r="C416" s="48" t="s">
        <v>384</v>
      </c>
      <c r="D416" s="103"/>
      <c r="E416" s="45"/>
      <c r="F416" s="45"/>
      <c r="G416" s="45"/>
      <c r="H416" s="45"/>
      <c r="I416" s="62">
        <f>SUM(H417:H419)*$E$123</f>
        <v>6</v>
      </c>
      <c r="J416" s="63" t="str">
        <f>+J417</f>
        <v>und</v>
      </c>
    </row>
    <row r="417" spans="2:10" s="1" customFormat="1" ht="13.2" x14ac:dyDescent="0.25">
      <c r="B417" s="75"/>
      <c r="C417" s="131" t="s">
        <v>248</v>
      </c>
      <c r="D417" s="45">
        <v>6</v>
      </c>
      <c r="E417" s="45"/>
      <c r="F417" s="45"/>
      <c r="G417" s="45"/>
      <c r="H417" s="45">
        <f>+D417</f>
        <v>6</v>
      </c>
      <c r="I417" s="45"/>
      <c r="J417" s="46" t="s">
        <v>35</v>
      </c>
    </row>
    <row r="418" spans="2:10" s="1" customFormat="1" ht="13.2" x14ac:dyDescent="0.25">
      <c r="B418" s="75"/>
      <c r="C418" s="131" t="s">
        <v>249</v>
      </c>
      <c r="D418" s="45"/>
      <c r="E418" s="45"/>
      <c r="F418" s="45"/>
      <c r="G418" s="45"/>
      <c r="H418" s="45">
        <f>+D418</f>
        <v>0</v>
      </c>
      <c r="I418" s="45"/>
      <c r="J418" s="46" t="s">
        <v>35</v>
      </c>
    </row>
    <row r="419" spans="2:10" s="1" customFormat="1" ht="13.2" x14ac:dyDescent="0.25">
      <c r="B419" s="75"/>
      <c r="C419" s="131" t="s">
        <v>250</v>
      </c>
      <c r="D419" s="45"/>
      <c r="E419" s="45"/>
      <c r="F419" s="45"/>
      <c r="G419" s="45"/>
      <c r="H419" s="45">
        <f>+D419</f>
        <v>0</v>
      </c>
      <c r="I419" s="45"/>
      <c r="J419" s="46" t="s">
        <v>35</v>
      </c>
    </row>
    <row r="420" spans="2:10" s="1" customFormat="1" ht="13.2" x14ac:dyDescent="0.25">
      <c r="B420" s="75" t="s">
        <v>394</v>
      </c>
      <c r="C420" s="48" t="s">
        <v>385</v>
      </c>
      <c r="D420" s="103"/>
      <c r="E420" s="45"/>
      <c r="F420" s="45"/>
      <c r="G420" s="45"/>
      <c r="H420" s="45"/>
      <c r="I420" s="62">
        <f>SUM(H421:H423)*$E$123</f>
        <v>6</v>
      </c>
      <c r="J420" s="63" t="str">
        <f>+J421</f>
        <v>und</v>
      </c>
    </row>
    <row r="421" spans="2:10" s="1" customFormat="1" ht="13.2" x14ac:dyDescent="0.25">
      <c r="B421" s="75"/>
      <c r="C421" s="131" t="s">
        <v>248</v>
      </c>
      <c r="D421" s="45">
        <v>6</v>
      </c>
      <c r="E421" s="45"/>
      <c r="F421" s="45"/>
      <c r="G421" s="45"/>
      <c r="H421" s="45">
        <f>+D421</f>
        <v>6</v>
      </c>
      <c r="I421" s="45"/>
      <c r="J421" s="46" t="s">
        <v>35</v>
      </c>
    </row>
    <row r="422" spans="2:10" s="1" customFormat="1" ht="13.2" x14ac:dyDescent="0.25">
      <c r="B422" s="75"/>
      <c r="C422" s="131" t="s">
        <v>249</v>
      </c>
      <c r="D422" s="45"/>
      <c r="E422" s="45"/>
      <c r="F422" s="45"/>
      <c r="G422" s="45"/>
      <c r="H422" s="45">
        <f>+D422</f>
        <v>0</v>
      </c>
      <c r="I422" s="45"/>
      <c r="J422" s="46" t="s">
        <v>35</v>
      </c>
    </row>
    <row r="423" spans="2:10" s="1" customFormat="1" ht="13.2" x14ac:dyDescent="0.25">
      <c r="B423" s="75"/>
      <c r="C423" s="131" t="s">
        <v>250</v>
      </c>
      <c r="D423" s="45"/>
      <c r="E423" s="45"/>
      <c r="F423" s="45"/>
      <c r="G423" s="45"/>
      <c r="H423" s="45">
        <f>+D423</f>
        <v>0</v>
      </c>
      <c r="I423" s="45"/>
      <c r="J423" s="46" t="s">
        <v>35</v>
      </c>
    </row>
    <row r="424" spans="2:10" s="1" customFormat="1" ht="13.2" x14ac:dyDescent="0.25">
      <c r="B424" s="75" t="s">
        <v>395</v>
      </c>
      <c r="C424" s="48" t="s">
        <v>386</v>
      </c>
      <c r="D424" s="103"/>
      <c r="E424" s="45"/>
      <c r="F424" s="45"/>
      <c r="G424" s="45"/>
      <c r="H424" s="45"/>
      <c r="I424" s="62">
        <f>SUM(H425:H427)*$E$123</f>
        <v>2</v>
      </c>
      <c r="J424" s="63" t="str">
        <f>+J425</f>
        <v>und</v>
      </c>
    </row>
    <row r="425" spans="2:10" s="1" customFormat="1" ht="13.2" x14ac:dyDescent="0.25">
      <c r="B425" s="75"/>
      <c r="C425" s="131" t="s">
        <v>248</v>
      </c>
      <c r="D425" s="45">
        <v>2</v>
      </c>
      <c r="E425" s="45"/>
      <c r="F425" s="45"/>
      <c r="G425" s="45"/>
      <c r="H425" s="45">
        <f>+D425</f>
        <v>2</v>
      </c>
      <c r="I425" s="45"/>
      <c r="J425" s="46" t="s">
        <v>35</v>
      </c>
    </row>
    <row r="426" spans="2:10" s="1" customFormat="1" ht="13.2" x14ac:dyDescent="0.25">
      <c r="B426" s="75"/>
      <c r="C426" s="131" t="s">
        <v>249</v>
      </c>
      <c r="D426" s="45"/>
      <c r="E426" s="45"/>
      <c r="F426" s="45"/>
      <c r="G426" s="45"/>
      <c r="H426" s="45">
        <f>+D426</f>
        <v>0</v>
      </c>
      <c r="I426" s="45"/>
      <c r="J426" s="46" t="s">
        <v>35</v>
      </c>
    </row>
    <row r="427" spans="2:10" s="1" customFormat="1" ht="13.2" x14ac:dyDescent="0.25">
      <c r="B427" s="75"/>
      <c r="C427" s="131" t="s">
        <v>250</v>
      </c>
      <c r="D427" s="45"/>
      <c r="E427" s="45"/>
      <c r="F427" s="45"/>
      <c r="G427" s="45"/>
      <c r="H427" s="45">
        <f>+D427</f>
        <v>0</v>
      </c>
      <c r="I427" s="45"/>
      <c r="J427" s="46" t="s">
        <v>35</v>
      </c>
    </row>
    <row r="428" spans="2:10" s="1" customFormat="1" ht="13.2" x14ac:dyDescent="0.25">
      <c r="B428" s="75" t="s">
        <v>396</v>
      </c>
      <c r="C428" s="48" t="s">
        <v>387</v>
      </c>
      <c r="D428" s="103"/>
      <c r="E428" s="45"/>
      <c r="F428" s="45"/>
      <c r="G428" s="45"/>
      <c r="H428" s="45"/>
      <c r="I428" s="62">
        <f>SUM(H429:H431)*$E$123</f>
        <v>0</v>
      </c>
      <c r="J428" s="63" t="str">
        <f>+J429</f>
        <v>und</v>
      </c>
    </row>
    <row r="429" spans="2:10" s="1" customFormat="1" ht="13.2" x14ac:dyDescent="0.25">
      <c r="B429" s="75"/>
      <c r="C429" s="131" t="s">
        <v>248</v>
      </c>
      <c r="D429" s="45"/>
      <c r="E429" s="45"/>
      <c r="F429" s="45"/>
      <c r="G429" s="45"/>
      <c r="H429" s="45">
        <f>+D429</f>
        <v>0</v>
      </c>
      <c r="I429" s="45"/>
      <c r="J429" s="46" t="s">
        <v>35</v>
      </c>
    </row>
    <row r="430" spans="2:10" s="1" customFormat="1" ht="13.2" x14ac:dyDescent="0.25">
      <c r="B430" s="75"/>
      <c r="C430" s="131" t="s">
        <v>249</v>
      </c>
      <c r="D430" s="45"/>
      <c r="E430" s="45"/>
      <c r="F430" s="45"/>
      <c r="G430" s="45"/>
      <c r="H430" s="45">
        <f>+D430</f>
        <v>0</v>
      </c>
      <c r="I430" s="45"/>
      <c r="J430" s="46" t="s">
        <v>35</v>
      </c>
    </row>
    <row r="431" spans="2:10" s="1" customFormat="1" ht="13.2" x14ac:dyDescent="0.25">
      <c r="B431" s="75"/>
      <c r="C431" s="131" t="s">
        <v>250</v>
      </c>
      <c r="D431" s="45"/>
      <c r="E431" s="45"/>
      <c r="F431" s="45"/>
      <c r="G431" s="45"/>
      <c r="H431" s="45">
        <f>+D431</f>
        <v>0</v>
      </c>
      <c r="I431" s="45"/>
      <c r="J431" s="46" t="s">
        <v>35</v>
      </c>
    </row>
    <row r="432" spans="2:10" s="1" customFormat="1" ht="13.2" x14ac:dyDescent="0.25">
      <c r="B432" s="100" t="s">
        <v>397</v>
      </c>
      <c r="C432" s="101" t="s">
        <v>398</v>
      </c>
      <c r="D432" s="103"/>
      <c r="E432" s="45"/>
      <c r="F432" s="45"/>
      <c r="G432" s="45"/>
      <c r="H432" s="45"/>
      <c r="I432" s="45"/>
      <c r="J432" s="46"/>
    </row>
    <row r="433" spans="2:10" s="1" customFormat="1" ht="13.2" x14ac:dyDescent="0.25">
      <c r="B433" s="75" t="s">
        <v>399</v>
      </c>
      <c r="C433" s="48" t="s">
        <v>401</v>
      </c>
      <c r="D433" s="103"/>
      <c r="E433" s="45"/>
      <c r="F433" s="45"/>
      <c r="G433" s="45"/>
      <c r="H433" s="45"/>
      <c r="I433" s="62">
        <f>SUM(H434:H436)*$E$123</f>
        <v>0</v>
      </c>
      <c r="J433" s="63" t="str">
        <f>+J434</f>
        <v>und</v>
      </c>
    </row>
    <row r="434" spans="2:10" s="1" customFormat="1" ht="13.2" x14ac:dyDescent="0.25">
      <c r="B434" s="75"/>
      <c r="C434" s="44" t="s">
        <v>248</v>
      </c>
      <c r="D434" s="45"/>
      <c r="E434" s="45"/>
      <c r="F434" s="45"/>
      <c r="G434" s="45"/>
      <c r="H434" s="45">
        <f>+D434</f>
        <v>0</v>
      </c>
      <c r="I434" s="45"/>
      <c r="J434" s="46" t="s">
        <v>35</v>
      </c>
    </row>
    <row r="435" spans="2:10" s="1" customFormat="1" ht="13.2" x14ac:dyDescent="0.25">
      <c r="B435" s="75"/>
      <c r="C435" s="44" t="s">
        <v>249</v>
      </c>
      <c r="D435" s="45"/>
      <c r="E435" s="45"/>
      <c r="F435" s="45"/>
      <c r="G435" s="45"/>
      <c r="H435" s="45">
        <f>+D435</f>
        <v>0</v>
      </c>
      <c r="I435" s="45"/>
      <c r="J435" s="46" t="s">
        <v>35</v>
      </c>
    </row>
    <row r="436" spans="2:10" s="1" customFormat="1" ht="13.2" x14ac:dyDescent="0.25">
      <c r="B436" s="75"/>
      <c r="C436" s="44" t="s">
        <v>250</v>
      </c>
      <c r="D436" s="45"/>
      <c r="E436" s="45"/>
      <c r="F436" s="45"/>
      <c r="G436" s="45"/>
      <c r="H436" s="45">
        <f>+D436</f>
        <v>0</v>
      </c>
      <c r="I436" s="45"/>
      <c r="J436" s="46" t="s">
        <v>35</v>
      </c>
    </row>
    <row r="437" spans="2:10" s="1" customFormat="1" ht="13.2" x14ac:dyDescent="0.25">
      <c r="B437" s="75" t="s">
        <v>402</v>
      </c>
      <c r="C437" s="48" t="s">
        <v>400</v>
      </c>
      <c r="D437" s="103"/>
      <c r="E437" s="45"/>
      <c r="F437" s="45"/>
      <c r="G437" s="45"/>
      <c r="H437" s="45"/>
      <c r="I437" s="62">
        <f>SUM(H438:H440)*$E$123</f>
        <v>4</v>
      </c>
      <c r="J437" s="63" t="str">
        <f>+J438</f>
        <v>und</v>
      </c>
    </row>
    <row r="438" spans="2:10" s="1" customFormat="1" ht="13.2" x14ac:dyDescent="0.25">
      <c r="B438" s="75"/>
      <c r="C438" s="44" t="s">
        <v>248</v>
      </c>
      <c r="D438" s="45">
        <v>2</v>
      </c>
      <c r="E438" s="45"/>
      <c r="F438" s="45"/>
      <c r="G438" s="45"/>
      <c r="H438" s="45">
        <f>+D438</f>
        <v>2</v>
      </c>
      <c r="I438" s="45"/>
      <c r="J438" s="46" t="s">
        <v>35</v>
      </c>
    </row>
    <row r="439" spans="2:10" s="1" customFormat="1" ht="13.2" x14ac:dyDescent="0.25">
      <c r="B439" s="75"/>
      <c r="C439" s="44" t="s">
        <v>249</v>
      </c>
      <c r="D439" s="45">
        <v>1</v>
      </c>
      <c r="E439" s="45"/>
      <c r="F439" s="45"/>
      <c r="G439" s="45"/>
      <c r="H439" s="45">
        <f>+D439</f>
        <v>1</v>
      </c>
      <c r="I439" s="45"/>
      <c r="J439" s="46" t="s">
        <v>35</v>
      </c>
    </row>
    <row r="440" spans="2:10" s="1" customFormat="1" ht="13.2" x14ac:dyDescent="0.25">
      <c r="B440" s="75"/>
      <c r="C440" s="44" t="s">
        <v>250</v>
      </c>
      <c r="D440" s="45">
        <v>1</v>
      </c>
      <c r="E440" s="45"/>
      <c r="F440" s="45"/>
      <c r="G440" s="45"/>
      <c r="H440" s="45">
        <f>+D440</f>
        <v>1</v>
      </c>
      <c r="I440" s="45"/>
      <c r="J440" s="46" t="s">
        <v>35</v>
      </c>
    </row>
    <row r="441" spans="2:10" s="1" customFormat="1" ht="13.2" x14ac:dyDescent="0.25">
      <c r="B441" s="75" t="s">
        <v>425</v>
      </c>
      <c r="C441" s="48" t="s">
        <v>403</v>
      </c>
      <c r="D441" s="103"/>
      <c r="E441" s="45"/>
      <c r="F441" s="45"/>
      <c r="G441" s="45"/>
      <c r="H441" s="45"/>
      <c r="I441" s="62">
        <f>SUM(H442:H444)*$E$123</f>
        <v>2</v>
      </c>
      <c r="J441" s="63" t="str">
        <f>+J442</f>
        <v>und</v>
      </c>
    </row>
    <row r="442" spans="2:10" s="1" customFormat="1" ht="13.2" x14ac:dyDescent="0.25">
      <c r="B442" s="75"/>
      <c r="C442" s="44" t="s">
        <v>248</v>
      </c>
      <c r="D442" s="45">
        <v>2</v>
      </c>
      <c r="E442" s="45"/>
      <c r="F442" s="45"/>
      <c r="G442" s="45"/>
      <c r="H442" s="45">
        <f>+D442</f>
        <v>2</v>
      </c>
      <c r="I442" s="45"/>
      <c r="J442" s="46" t="s">
        <v>35</v>
      </c>
    </row>
    <row r="443" spans="2:10" s="1" customFormat="1" ht="13.2" x14ac:dyDescent="0.25">
      <c r="B443" s="75"/>
      <c r="C443" s="44" t="s">
        <v>249</v>
      </c>
      <c r="D443" s="45"/>
      <c r="E443" s="45"/>
      <c r="F443" s="45"/>
      <c r="G443" s="45"/>
      <c r="H443" s="45">
        <f>+D443</f>
        <v>0</v>
      </c>
      <c r="I443" s="45"/>
      <c r="J443" s="46" t="s">
        <v>35</v>
      </c>
    </row>
    <row r="444" spans="2:10" s="1" customFormat="1" ht="13.2" x14ac:dyDescent="0.25">
      <c r="B444" s="75"/>
      <c r="C444" s="44" t="s">
        <v>250</v>
      </c>
      <c r="D444" s="45"/>
      <c r="E444" s="45"/>
      <c r="F444" s="45"/>
      <c r="G444" s="45"/>
      <c r="H444" s="45">
        <f>+D444</f>
        <v>0</v>
      </c>
      <c r="I444" s="45"/>
      <c r="J444" s="46" t="s">
        <v>35</v>
      </c>
    </row>
    <row r="445" spans="2:10" s="1" customFormat="1" ht="13.2" x14ac:dyDescent="0.25">
      <c r="B445" s="75" t="s">
        <v>1006</v>
      </c>
      <c r="C445" s="48" t="s">
        <v>1007</v>
      </c>
      <c r="D445" s="103"/>
      <c r="E445" s="45"/>
      <c r="F445" s="45"/>
      <c r="G445" s="45"/>
      <c r="H445" s="45"/>
      <c r="I445" s="62">
        <f>SUM(H446:H448)*$E$123</f>
        <v>1</v>
      </c>
      <c r="J445" s="63" t="str">
        <f>+J446</f>
        <v>und</v>
      </c>
    </row>
    <row r="446" spans="2:10" s="1" customFormat="1" ht="13.2" x14ac:dyDescent="0.25">
      <c r="B446" s="75"/>
      <c r="C446" s="44" t="s">
        <v>248</v>
      </c>
      <c r="D446" s="45">
        <v>1</v>
      </c>
      <c r="E446" s="45"/>
      <c r="F446" s="45"/>
      <c r="G446" s="45"/>
      <c r="H446" s="45">
        <f>+D446</f>
        <v>1</v>
      </c>
      <c r="I446" s="45"/>
      <c r="J446" s="46" t="s">
        <v>35</v>
      </c>
    </row>
    <row r="447" spans="2:10" s="1" customFormat="1" ht="13.2" x14ac:dyDescent="0.25">
      <c r="B447" s="75"/>
      <c r="C447" s="44" t="s">
        <v>249</v>
      </c>
      <c r="D447" s="45"/>
      <c r="E447" s="45"/>
      <c r="F447" s="45"/>
      <c r="G447" s="45"/>
      <c r="H447" s="45">
        <f>+D447</f>
        <v>0</v>
      </c>
      <c r="I447" s="45"/>
      <c r="J447" s="46" t="s">
        <v>35</v>
      </c>
    </row>
    <row r="448" spans="2:10" s="1" customFormat="1" ht="13.2" x14ac:dyDescent="0.25">
      <c r="B448" s="75"/>
      <c r="C448" s="44" t="s">
        <v>250</v>
      </c>
      <c r="D448" s="45"/>
      <c r="E448" s="45"/>
      <c r="F448" s="45"/>
      <c r="G448" s="45"/>
      <c r="H448" s="45">
        <f>+D448</f>
        <v>0</v>
      </c>
      <c r="I448" s="45"/>
      <c r="J448" s="46" t="s">
        <v>35</v>
      </c>
    </row>
    <row r="449" spans="2:10" s="1" customFormat="1" ht="13.2" x14ac:dyDescent="0.25">
      <c r="B449" s="100" t="s">
        <v>404</v>
      </c>
      <c r="C449" s="101" t="s">
        <v>405</v>
      </c>
      <c r="D449" s="103"/>
      <c r="E449" s="45"/>
      <c r="F449" s="45"/>
      <c r="G449" s="45"/>
      <c r="H449" s="45"/>
      <c r="I449" s="45"/>
      <c r="J449" s="46"/>
    </row>
    <row r="450" spans="2:10" s="1" customFormat="1" ht="13.2" x14ac:dyDescent="0.25">
      <c r="B450" s="75" t="s">
        <v>406</v>
      </c>
      <c r="C450" s="48" t="s">
        <v>407</v>
      </c>
      <c r="D450" s="103"/>
      <c r="E450" s="45"/>
      <c r="F450" s="45"/>
      <c r="G450" s="45"/>
      <c r="H450" s="45"/>
      <c r="I450" s="62">
        <f>SUM(H451:H453)*$E$123</f>
        <v>0</v>
      </c>
      <c r="J450" s="63" t="str">
        <f>+J451</f>
        <v>Glb</v>
      </c>
    </row>
    <row r="451" spans="2:10" s="1" customFormat="1" ht="13.2" x14ac:dyDescent="0.25">
      <c r="B451" s="75"/>
      <c r="C451" s="44" t="s">
        <v>408</v>
      </c>
      <c r="D451" s="45">
        <v>0</v>
      </c>
      <c r="E451" s="45"/>
      <c r="F451" s="45"/>
      <c r="G451" s="45"/>
      <c r="H451" s="45">
        <f>+D451</f>
        <v>0</v>
      </c>
      <c r="I451" s="45"/>
      <c r="J451" s="46" t="s">
        <v>409</v>
      </c>
    </row>
    <row r="452" spans="2:10" s="1" customFormat="1" ht="13.2" x14ac:dyDescent="0.25">
      <c r="B452" s="75"/>
      <c r="C452" s="44" t="s">
        <v>408</v>
      </c>
      <c r="D452" s="45">
        <v>0</v>
      </c>
      <c r="E452" s="45"/>
      <c r="F452" s="45"/>
      <c r="G452" s="45"/>
      <c r="H452" s="45">
        <f>+D452</f>
        <v>0</v>
      </c>
      <c r="I452" s="45"/>
      <c r="J452" s="46" t="s">
        <v>409</v>
      </c>
    </row>
    <row r="453" spans="2:10" s="1" customFormat="1" ht="13.2" x14ac:dyDescent="0.25">
      <c r="B453" s="75" t="s">
        <v>426</v>
      </c>
      <c r="C453" s="48" t="s">
        <v>410</v>
      </c>
      <c r="D453" s="103"/>
      <c r="E453" s="45"/>
      <c r="F453" s="45"/>
      <c r="G453" s="45"/>
      <c r="H453" s="45"/>
      <c r="I453" s="62">
        <f>SUM(H454:H456)*$E$123</f>
        <v>0</v>
      </c>
      <c r="J453" s="63" t="str">
        <f>+J454</f>
        <v>Glb</v>
      </c>
    </row>
    <row r="454" spans="2:10" s="1" customFormat="1" ht="13.2" x14ac:dyDescent="0.25">
      <c r="B454" s="75"/>
      <c r="C454" s="44" t="s">
        <v>411</v>
      </c>
      <c r="D454" s="45">
        <v>0</v>
      </c>
      <c r="E454" s="45"/>
      <c r="F454" s="45"/>
      <c r="G454" s="45"/>
      <c r="H454" s="45">
        <f>+D454</f>
        <v>0</v>
      </c>
      <c r="I454" s="45"/>
      <c r="J454" s="46" t="s">
        <v>409</v>
      </c>
    </row>
    <row r="455" spans="2:10" s="1" customFormat="1" ht="13.2" x14ac:dyDescent="0.25">
      <c r="B455" s="75"/>
      <c r="C455" s="44" t="s">
        <v>411</v>
      </c>
      <c r="D455" s="45">
        <v>0</v>
      </c>
      <c r="E455" s="45"/>
      <c r="F455" s="45"/>
      <c r="G455" s="45"/>
      <c r="H455" s="45">
        <f>+D455</f>
        <v>0</v>
      </c>
      <c r="I455" s="45"/>
      <c r="J455" s="46" t="s">
        <v>409</v>
      </c>
    </row>
    <row r="456" spans="2:10" s="1" customFormat="1" ht="13.2" x14ac:dyDescent="0.25">
      <c r="B456" s="100" t="s">
        <v>412</v>
      </c>
      <c r="C456" s="101" t="s">
        <v>413</v>
      </c>
      <c r="D456" s="103"/>
      <c r="E456" s="45"/>
      <c r="F456" s="45"/>
      <c r="G456" s="45"/>
      <c r="H456" s="45"/>
      <c r="I456" s="45"/>
      <c r="J456" s="46"/>
    </row>
    <row r="457" spans="2:10" s="1" customFormat="1" ht="13.2" x14ac:dyDescent="0.25">
      <c r="B457" s="75" t="s">
        <v>415</v>
      </c>
      <c r="C457" s="48" t="s">
        <v>414</v>
      </c>
      <c r="D457" s="103"/>
      <c r="E457" s="45"/>
      <c r="F457" s="45"/>
      <c r="G457" s="45"/>
      <c r="H457" s="45"/>
      <c r="I457" s="62">
        <f>SUM(H458:H460)*$E$123</f>
        <v>0</v>
      </c>
      <c r="J457" s="63" t="str">
        <f>+J458</f>
        <v>und</v>
      </c>
    </row>
    <row r="458" spans="2:10" s="1" customFormat="1" ht="13.2" x14ac:dyDescent="0.25">
      <c r="B458" s="75"/>
      <c r="C458" s="44" t="s">
        <v>411</v>
      </c>
      <c r="D458" s="45">
        <v>0</v>
      </c>
      <c r="E458" s="45"/>
      <c r="F458" s="45"/>
      <c r="G458" s="45"/>
      <c r="H458" s="45">
        <f>+D458</f>
        <v>0</v>
      </c>
      <c r="I458" s="45"/>
      <c r="J458" s="46" t="s">
        <v>35</v>
      </c>
    </row>
    <row r="459" spans="2:10" s="1" customFormat="1" ht="13.2" x14ac:dyDescent="0.25">
      <c r="B459" s="75"/>
      <c r="C459" s="44" t="s">
        <v>411</v>
      </c>
      <c r="D459" s="45">
        <v>0</v>
      </c>
      <c r="E459" s="45"/>
      <c r="F459" s="45"/>
      <c r="G459" s="45"/>
      <c r="H459" s="45">
        <f>+D459</f>
        <v>0</v>
      </c>
      <c r="I459" s="45"/>
      <c r="J459" s="46" t="s">
        <v>35</v>
      </c>
    </row>
    <row r="460" spans="2:10" s="1" customFormat="1" ht="13.2" x14ac:dyDescent="0.25">
      <c r="B460" s="75" t="s">
        <v>416</v>
      </c>
      <c r="C460" s="48" t="s">
        <v>417</v>
      </c>
      <c r="D460" s="103"/>
      <c r="E460" s="45"/>
      <c r="F460" s="45"/>
      <c r="G460" s="45"/>
      <c r="H460" s="45"/>
      <c r="I460" s="62">
        <f>SUM(H461:H462)*$E$123</f>
        <v>0</v>
      </c>
      <c r="J460" s="63" t="str">
        <f>+J461</f>
        <v>Glb</v>
      </c>
    </row>
    <row r="461" spans="2:10" s="1" customFormat="1" ht="13.2" x14ac:dyDescent="0.25">
      <c r="B461" s="75"/>
      <c r="C461" s="44" t="s">
        <v>411</v>
      </c>
      <c r="D461" s="45">
        <v>0</v>
      </c>
      <c r="E461" s="45"/>
      <c r="F461" s="45"/>
      <c r="G461" s="45"/>
      <c r="H461" s="45">
        <f>+D461</f>
        <v>0</v>
      </c>
      <c r="I461" s="45"/>
      <c r="J461" s="46" t="s">
        <v>409</v>
      </c>
    </row>
    <row r="462" spans="2:10" s="1" customFormat="1" ht="13.2" x14ac:dyDescent="0.25">
      <c r="B462" s="75"/>
      <c r="C462" s="44" t="s">
        <v>411</v>
      </c>
      <c r="D462" s="45">
        <v>0</v>
      </c>
      <c r="E462" s="45"/>
      <c r="F462" s="45"/>
      <c r="G462" s="45"/>
      <c r="H462" s="45">
        <f>+D462</f>
        <v>0</v>
      </c>
      <c r="I462" s="45"/>
      <c r="J462" s="46" t="s">
        <v>409</v>
      </c>
    </row>
    <row r="463" spans="2:10" x14ac:dyDescent="0.3">
      <c r="B463" s="75" t="s">
        <v>983</v>
      </c>
      <c r="C463" s="48" t="s">
        <v>984</v>
      </c>
      <c r="D463" s="103"/>
      <c r="E463" s="45"/>
      <c r="F463" s="45"/>
      <c r="G463" s="45"/>
      <c r="H463" s="45"/>
      <c r="I463" s="62">
        <f>SUM(H464:H465)*$E$123</f>
        <v>0</v>
      </c>
      <c r="J463" s="63" t="str">
        <f>+J464</f>
        <v>und</v>
      </c>
    </row>
    <row r="464" spans="2:10" x14ac:dyDescent="0.3">
      <c r="B464" s="75"/>
      <c r="C464" s="44" t="s">
        <v>985</v>
      </c>
      <c r="D464" s="45"/>
      <c r="E464" s="45"/>
      <c r="F464" s="45"/>
      <c r="G464" s="45"/>
      <c r="H464" s="45">
        <f>+D464</f>
        <v>0</v>
      </c>
      <c r="I464" s="45"/>
      <c r="J464" s="46" t="s">
        <v>35</v>
      </c>
    </row>
    <row r="465" spans="2:10" x14ac:dyDescent="0.3">
      <c r="B465" s="51"/>
      <c r="C465" s="44" t="s">
        <v>986</v>
      </c>
      <c r="D465" s="45"/>
      <c r="E465" s="45"/>
      <c r="F465" s="45"/>
      <c r="G465" s="45"/>
      <c r="H465" s="45">
        <f>+D465</f>
        <v>0</v>
      </c>
      <c r="I465" s="45"/>
      <c r="J465" s="46" t="s">
        <v>35</v>
      </c>
    </row>
    <row r="466" spans="2:10" x14ac:dyDescent="0.3">
      <c r="B466" s="51"/>
      <c r="C466" s="47"/>
      <c r="D466" s="121"/>
      <c r="E466" s="52"/>
      <c r="F466" s="52"/>
      <c r="G466" s="52"/>
      <c r="H466" s="52"/>
      <c r="I466" s="52"/>
      <c r="J466" s="49"/>
    </row>
    <row r="467" spans="2:10" x14ac:dyDescent="0.3">
      <c r="B467" s="51"/>
      <c r="C467" s="47"/>
      <c r="D467" s="121"/>
      <c r="E467" s="52"/>
      <c r="F467" s="52"/>
      <c r="G467" s="52"/>
      <c r="H467" s="52"/>
      <c r="I467" s="52"/>
      <c r="J467" s="49"/>
    </row>
    <row r="468" spans="2:10" x14ac:dyDescent="0.3">
      <c r="B468" s="51"/>
      <c r="C468" s="47"/>
      <c r="D468" s="121"/>
      <c r="E468" s="52"/>
      <c r="F468" s="52"/>
      <c r="G468" s="52"/>
      <c r="H468" s="52"/>
      <c r="I468" s="52"/>
      <c r="J468" s="49"/>
    </row>
    <row r="469" spans="2:10" x14ac:dyDescent="0.3">
      <c r="B469" s="51"/>
      <c r="C469" s="47"/>
      <c r="D469" s="121"/>
      <c r="E469" s="52"/>
      <c r="F469" s="52"/>
      <c r="G469" s="52"/>
      <c r="H469" s="52"/>
      <c r="I469" s="52"/>
      <c r="J469" s="49"/>
    </row>
    <row r="470" spans="2:10" x14ac:dyDescent="0.3">
      <c r="B470" s="51"/>
      <c r="C470" s="47"/>
      <c r="D470" s="121"/>
      <c r="E470" s="52"/>
      <c r="F470" s="52"/>
      <c r="G470" s="52"/>
      <c r="H470" s="52"/>
      <c r="I470" s="52"/>
      <c r="J470" s="49"/>
    </row>
    <row r="471" spans="2:10" x14ac:dyDescent="0.3">
      <c r="B471" s="51"/>
      <c r="C471" s="47"/>
      <c r="D471" s="121"/>
      <c r="E471" s="52"/>
      <c r="F471" s="52"/>
      <c r="G471" s="52"/>
      <c r="H471" s="52"/>
      <c r="I471" s="52"/>
      <c r="J471" s="49"/>
    </row>
    <row r="472" spans="2:10" x14ac:dyDescent="0.3">
      <c r="B472" s="51"/>
      <c r="C472" s="47"/>
      <c r="D472" s="121"/>
      <c r="E472" s="52"/>
      <c r="F472" s="52"/>
      <c r="G472" s="52"/>
      <c r="H472" s="52"/>
      <c r="I472" s="52"/>
      <c r="J472" s="49"/>
    </row>
    <row r="473" spans="2:10" x14ac:dyDescent="0.3">
      <c r="B473" s="51"/>
      <c r="C473" s="47"/>
      <c r="D473" s="121"/>
      <c r="E473" s="52"/>
      <c r="F473" s="52"/>
      <c r="G473" s="52"/>
      <c r="H473" s="52"/>
      <c r="I473" s="52"/>
      <c r="J473" s="49"/>
    </row>
    <row r="474" spans="2:10" x14ac:dyDescent="0.3">
      <c r="B474" s="51"/>
      <c r="C474" s="47"/>
      <c r="D474" s="121"/>
      <c r="E474" s="52"/>
      <c r="F474" s="52"/>
      <c r="G474" s="52"/>
      <c r="H474" s="52"/>
      <c r="I474" s="52"/>
      <c r="J474" s="49"/>
    </row>
    <row r="475" spans="2:10" x14ac:dyDescent="0.3">
      <c r="B475" s="51"/>
      <c r="C475" s="47"/>
      <c r="D475" s="121"/>
      <c r="E475" s="52"/>
      <c r="F475" s="52"/>
      <c r="G475" s="52"/>
      <c r="H475" s="52"/>
      <c r="I475" s="52"/>
      <c r="J475" s="49"/>
    </row>
    <row r="476" spans="2:10" x14ac:dyDescent="0.3">
      <c r="B476" s="51"/>
      <c r="C476" s="47"/>
      <c r="D476" s="121"/>
      <c r="E476" s="52"/>
      <c r="F476" s="52"/>
      <c r="G476" s="52"/>
      <c r="H476" s="52"/>
      <c r="I476" s="52"/>
      <c r="J476" s="49"/>
    </row>
    <row r="477" spans="2:10" x14ac:dyDescent="0.3">
      <c r="B477" s="51"/>
      <c r="C477" s="47"/>
      <c r="D477" s="121"/>
      <c r="E477" s="52"/>
      <c r="F477" s="52"/>
      <c r="G477" s="52"/>
      <c r="H477" s="52"/>
      <c r="I477" s="52"/>
      <c r="J477" s="49"/>
    </row>
    <row r="478" spans="2:10" x14ac:dyDescent="0.3">
      <c r="B478" s="51"/>
      <c r="C478" s="47"/>
      <c r="D478" s="121"/>
      <c r="E478" s="52"/>
      <c r="F478" s="52"/>
      <c r="G478" s="52"/>
      <c r="H478" s="52"/>
      <c r="I478" s="52"/>
      <c r="J478" s="49"/>
    </row>
    <row r="479" spans="2:10" x14ac:dyDescent="0.3">
      <c r="B479" s="51"/>
      <c r="C479" s="47"/>
      <c r="D479" s="121"/>
      <c r="E479" s="52"/>
      <c r="F479" s="52"/>
      <c r="G479" s="52"/>
      <c r="H479" s="52"/>
      <c r="I479" s="52"/>
      <c r="J479" s="49"/>
    </row>
    <row r="480" spans="2:10" x14ac:dyDescent="0.3">
      <c r="B480" s="51"/>
      <c r="C480" s="47"/>
      <c r="D480" s="121"/>
      <c r="E480" s="52"/>
      <c r="F480" s="52"/>
      <c r="G480" s="52"/>
      <c r="H480" s="52"/>
      <c r="I480" s="52"/>
      <c r="J480" s="49"/>
    </row>
    <row r="481" spans="2:10" x14ac:dyDescent="0.3">
      <c r="B481" s="51"/>
      <c r="C481" s="47"/>
      <c r="D481" s="121"/>
      <c r="E481" s="52"/>
      <c r="F481" s="52"/>
      <c r="G481" s="52"/>
      <c r="H481" s="52"/>
      <c r="I481" s="52"/>
      <c r="J481" s="49"/>
    </row>
    <row r="482" spans="2:10" x14ac:dyDescent="0.3">
      <c r="B482" s="51"/>
      <c r="C482" s="47"/>
      <c r="D482" s="121"/>
      <c r="E482" s="52"/>
      <c r="F482" s="52"/>
      <c r="G482" s="52"/>
      <c r="H482" s="52"/>
      <c r="I482" s="52"/>
      <c r="J482" s="49"/>
    </row>
    <row r="483" spans="2:10" x14ac:dyDescent="0.3">
      <c r="B483" s="51"/>
      <c r="C483" s="47"/>
      <c r="D483" s="121"/>
      <c r="E483" s="52"/>
      <c r="F483" s="52"/>
      <c r="G483" s="52"/>
      <c r="H483" s="52"/>
      <c r="I483" s="52"/>
      <c r="J483" s="49"/>
    </row>
    <row r="484" spans="2:10" x14ac:dyDescent="0.3">
      <c r="B484" s="51"/>
      <c r="C484" s="47"/>
      <c r="D484" s="121"/>
      <c r="E484" s="52"/>
      <c r="F484" s="52"/>
      <c r="G484" s="52"/>
      <c r="H484" s="52"/>
      <c r="I484" s="52"/>
      <c r="J484" s="49"/>
    </row>
    <row r="485" spans="2:10" x14ac:dyDescent="0.3">
      <c r="B485" s="51"/>
      <c r="C485" s="47"/>
      <c r="D485" s="121"/>
      <c r="E485" s="52"/>
      <c r="F485" s="52"/>
      <c r="G485" s="52"/>
      <c r="H485" s="52"/>
      <c r="I485" s="52"/>
      <c r="J485" s="49"/>
    </row>
    <row r="486" spans="2:10" x14ac:dyDescent="0.3">
      <c r="B486" s="51"/>
      <c r="C486" s="47"/>
      <c r="D486" s="121"/>
      <c r="E486" s="52"/>
      <c r="F486" s="52"/>
      <c r="G486" s="52"/>
      <c r="H486" s="52"/>
      <c r="I486" s="52"/>
      <c r="J486" s="49"/>
    </row>
    <row r="487" spans="2:10" x14ac:dyDescent="0.3">
      <c r="B487" s="51"/>
      <c r="C487" s="47"/>
      <c r="D487" s="121"/>
      <c r="E487" s="52"/>
      <c r="F487" s="52"/>
      <c r="G487" s="52"/>
      <c r="H487" s="52"/>
      <c r="I487" s="52"/>
      <c r="J487" s="49"/>
    </row>
    <row r="488" spans="2:10" x14ac:dyDescent="0.3">
      <c r="B488" s="51"/>
      <c r="C488" s="47"/>
      <c r="D488" s="121"/>
      <c r="E488" s="52"/>
      <c r="F488" s="52"/>
      <c r="G488" s="52"/>
      <c r="H488" s="52"/>
      <c r="I488" s="52"/>
      <c r="J488" s="49"/>
    </row>
    <row r="489" spans="2:10" x14ac:dyDescent="0.3">
      <c r="B489" s="51"/>
      <c r="C489" s="47"/>
      <c r="D489" s="121"/>
      <c r="E489" s="52"/>
      <c r="F489" s="52"/>
      <c r="G489" s="52"/>
      <c r="H489" s="52"/>
      <c r="I489" s="52"/>
      <c r="J489" s="49"/>
    </row>
    <row r="490" spans="2:10" x14ac:dyDescent="0.3">
      <c r="B490" s="51"/>
      <c r="C490" s="47"/>
      <c r="D490" s="121"/>
      <c r="E490" s="52"/>
      <c r="F490" s="52"/>
      <c r="G490" s="52"/>
      <c r="H490" s="52"/>
      <c r="I490" s="52"/>
      <c r="J490" s="49"/>
    </row>
    <row r="491" spans="2:10" x14ac:dyDescent="0.3">
      <c r="B491" s="51"/>
      <c r="C491" s="47"/>
      <c r="D491" s="121"/>
      <c r="E491" s="52"/>
      <c r="F491" s="52"/>
      <c r="G491" s="52"/>
      <c r="H491" s="52"/>
      <c r="I491" s="52"/>
      <c r="J491" s="49"/>
    </row>
    <row r="492" spans="2:10" x14ac:dyDescent="0.3">
      <c r="B492" s="51"/>
      <c r="C492" s="47"/>
      <c r="D492" s="121"/>
      <c r="E492" s="52"/>
      <c r="F492" s="52"/>
      <c r="G492" s="52"/>
      <c r="H492" s="52"/>
      <c r="I492" s="52"/>
      <c r="J492" s="49"/>
    </row>
    <row r="493" spans="2:10" x14ac:dyDescent="0.3">
      <c r="B493" s="51"/>
      <c r="C493" s="47"/>
      <c r="D493" s="121"/>
      <c r="E493" s="52"/>
      <c r="F493" s="52"/>
      <c r="G493" s="52"/>
      <c r="H493" s="52"/>
      <c r="I493" s="52"/>
      <c r="J493" s="49"/>
    </row>
    <row r="494" spans="2:10" x14ac:dyDescent="0.3">
      <c r="B494" s="51"/>
      <c r="C494" s="47"/>
      <c r="D494" s="121"/>
      <c r="E494" s="52"/>
      <c r="F494" s="52"/>
      <c r="G494" s="52"/>
      <c r="H494" s="52"/>
      <c r="I494" s="52"/>
      <c r="J494" s="49"/>
    </row>
    <row r="495" spans="2:10" x14ac:dyDescent="0.3">
      <c r="B495" s="51"/>
      <c r="C495" s="47"/>
      <c r="D495" s="121"/>
      <c r="E495" s="52"/>
      <c r="F495" s="52"/>
      <c r="G495" s="52"/>
      <c r="H495" s="52"/>
      <c r="I495" s="52"/>
      <c r="J495" s="49"/>
    </row>
    <row r="496" spans="2:10" x14ac:dyDescent="0.3">
      <c r="B496" s="51"/>
      <c r="C496" s="47"/>
      <c r="D496" s="121"/>
      <c r="E496" s="52"/>
      <c r="F496" s="52"/>
      <c r="G496" s="52"/>
      <c r="H496" s="52"/>
      <c r="I496" s="52"/>
      <c r="J496" s="49"/>
    </row>
    <row r="497" spans="2:10" x14ac:dyDescent="0.3">
      <c r="B497" s="51"/>
      <c r="C497" s="47"/>
      <c r="D497" s="121"/>
      <c r="E497" s="52"/>
      <c r="F497" s="52"/>
      <c r="G497" s="52"/>
      <c r="H497" s="52"/>
      <c r="I497" s="52"/>
      <c r="J497" s="49"/>
    </row>
    <row r="498" spans="2:10" x14ac:dyDescent="0.3">
      <c r="B498" s="51"/>
      <c r="C498" s="47"/>
      <c r="D498" s="121"/>
      <c r="E498" s="52"/>
      <c r="F498" s="52"/>
      <c r="G498" s="52"/>
      <c r="H498" s="52"/>
      <c r="I498" s="52"/>
      <c r="J498" s="49"/>
    </row>
    <row r="499" spans="2:10" x14ac:dyDescent="0.3">
      <c r="B499" s="51"/>
      <c r="C499" s="47"/>
      <c r="D499" s="121"/>
      <c r="E499" s="52"/>
      <c r="F499" s="52"/>
      <c r="G499" s="52"/>
      <c r="H499" s="52"/>
      <c r="I499" s="52"/>
      <c r="J499" s="49"/>
    </row>
    <row r="500" spans="2:10" x14ac:dyDescent="0.3">
      <c r="B500" s="51"/>
      <c r="C500" s="47"/>
      <c r="D500" s="121"/>
      <c r="E500" s="52"/>
      <c r="F500" s="52"/>
      <c r="G500" s="52"/>
      <c r="H500" s="52"/>
      <c r="I500" s="52"/>
      <c r="J500" s="49"/>
    </row>
    <row r="501" spans="2:10" x14ac:dyDescent="0.3">
      <c r="B501" s="51"/>
      <c r="C501" s="47"/>
      <c r="D501" s="121"/>
      <c r="E501" s="52"/>
      <c r="F501" s="52"/>
      <c r="G501" s="52"/>
      <c r="H501" s="52"/>
      <c r="I501" s="52"/>
      <c r="J501" s="49"/>
    </row>
    <row r="502" spans="2:10" x14ac:dyDescent="0.3">
      <c r="B502" s="51"/>
      <c r="C502" s="47"/>
      <c r="D502" s="121"/>
      <c r="E502" s="52"/>
      <c r="F502" s="52"/>
      <c r="G502" s="52"/>
      <c r="H502" s="52"/>
      <c r="I502" s="52"/>
      <c r="J502" s="49"/>
    </row>
    <row r="503" spans="2:10" x14ac:dyDescent="0.3">
      <c r="B503" s="51"/>
      <c r="C503" s="47"/>
      <c r="D503" s="121"/>
      <c r="E503" s="52"/>
      <c r="F503" s="52"/>
      <c r="G503" s="52"/>
      <c r="H503" s="52"/>
      <c r="I503" s="52"/>
      <c r="J503" s="49"/>
    </row>
    <row r="504" spans="2:10" x14ac:dyDescent="0.3">
      <c r="B504" s="51"/>
      <c r="C504" s="47"/>
      <c r="D504" s="121"/>
      <c r="E504" s="52"/>
      <c r="F504" s="52"/>
      <c r="G504" s="52"/>
      <c r="H504" s="52"/>
      <c r="I504" s="52"/>
      <c r="J504" s="49"/>
    </row>
    <row r="505" spans="2:10" x14ac:dyDescent="0.3">
      <c r="B505" s="51"/>
      <c r="C505" s="47"/>
      <c r="D505" s="121"/>
      <c r="E505" s="52"/>
      <c r="F505" s="52"/>
      <c r="G505" s="52"/>
      <c r="H505" s="52"/>
      <c r="I505" s="52"/>
      <c r="J505" s="49"/>
    </row>
    <row r="506" spans="2:10" x14ac:dyDescent="0.3">
      <c r="B506" s="51"/>
      <c r="C506" s="47"/>
      <c r="D506" s="121"/>
      <c r="E506" s="52"/>
      <c r="F506" s="52"/>
      <c r="G506" s="52"/>
      <c r="H506" s="52"/>
      <c r="I506" s="52"/>
      <c r="J506" s="49"/>
    </row>
    <row r="507" spans="2:10" x14ac:dyDescent="0.3">
      <c r="B507" s="51"/>
      <c r="C507" s="47"/>
      <c r="D507" s="121"/>
      <c r="E507" s="52"/>
      <c r="F507" s="52"/>
      <c r="G507" s="52"/>
      <c r="H507" s="52"/>
      <c r="I507" s="52"/>
      <c r="J507" s="49"/>
    </row>
    <row r="508" spans="2:10" x14ac:dyDescent="0.3">
      <c r="B508" s="51"/>
      <c r="C508" s="47"/>
      <c r="D508" s="121"/>
      <c r="E508" s="52"/>
      <c r="F508" s="52"/>
      <c r="G508" s="52"/>
      <c r="H508" s="52"/>
      <c r="I508" s="52"/>
      <c r="J508" s="49"/>
    </row>
    <row r="509" spans="2:10" x14ac:dyDescent="0.3">
      <c r="B509" s="51"/>
      <c r="C509" s="47"/>
      <c r="D509" s="121"/>
      <c r="E509" s="52"/>
      <c r="F509" s="52"/>
      <c r="G509" s="52"/>
      <c r="H509" s="52"/>
      <c r="I509" s="52"/>
      <c r="J509" s="49"/>
    </row>
    <row r="510" spans="2:10" x14ac:dyDescent="0.3">
      <c r="B510" s="51"/>
      <c r="C510" s="47"/>
      <c r="D510" s="121"/>
      <c r="E510" s="52"/>
      <c r="F510" s="52"/>
      <c r="G510" s="52"/>
      <c r="H510" s="52"/>
      <c r="I510" s="52"/>
      <c r="J510" s="49"/>
    </row>
    <row r="511" spans="2:10" x14ac:dyDescent="0.3">
      <c r="B511" s="51"/>
      <c r="C511" s="47"/>
      <c r="D511" s="121"/>
      <c r="E511" s="52"/>
      <c r="F511" s="52"/>
      <c r="G511" s="52"/>
      <c r="H511" s="52"/>
      <c r="I511" s="52"/>
      <c r="J511" s="49"/>
    </row>
    <row r="512" spans="2:10" x14ac:dyDescent="0.3">
      <c r="B512" s="51"/>
      <c r="C512" s="47"/>
      <c r="D512" s="121"/>
      <c r="E512" s="52"/>
      <c r="F512" s="52"/>
      <c r="G512" s="52"/>
      <c r="H512" s="52"/>
      <c r="I512" s="52"/>
      <c r="J512" s="49"/>
    </row>
    <row r="513" spans="2:10" x14ac:dyDescent="0.3">
      <c r="B513" s="51"/>
      <c r="C513" s="47"/>
      <c r="D513" s="121"/>
      <c r="E513" s="52"/>
      <c r="F513" s="52"/>
      <c r="G513" s="52"/>
      <c r="H513" s="52"/>
      <c r="I513" s="52"/>
      <c r="J513" s="49"/>
    </row>
    <row r="514" spans="2:10" x14ac:dyDescent="0.3">
      <c r="B514" s="51"/>
      <c r="C514" s="47"/>
      <c r="D514" s="121"/>
      <c r="E514" s="52"/>
      <c r="F514" s="52"/>
      <c r="G514" s="52"/>
      <c r="H514" s="52"/>
      <c r="I514" s="52"/>
      <c r="J514" s="49"/>
    </row>
    <row r="515" spans="2:10" x14ac:dyDescent="0.3">
      <c r="B515" s="51"/>
      <c r="C515" s="47"/>
      <c r="D515" s="121"/>
      <c r="E515" s="52"/>
      <c r="F515" s="52"/>
      <c r="G515" s="52"/>
      <c r="H515" s="52"/>
      <c r="I515" s="52"/>
      <c r="J515" s="49"/>
    </row>
    <row r="516" spans="2:10" x14ac:dyDescent="0.3">
      <c r="B516" s="51"/>
      <c r="C516" s="47"/>
      <c r="D516" s="121"/>
      <c r="E516" s="52"/>
      <c r="F516" s="52"/>
      <c r="G516" s="52"/>
      <c r="H516" s="52"/>
      <c r="I516" s="52"/>
      <c r="J516" s="49"/>
    </row>
    <row r="517" spans="2:10" x14ac:dyDescent="0.3">
      <c r="B517" s="51"/>
      <c r="C517" s="47"/>
      <c r="D517" s="121"/>
      <c r="E517" s="52"/>
      <c r="F517" s="52"/>
      <c r="G517" s="52"/>
      <c r="H517" s="52"/>
      <c r="I517" s="52"/>
      <c r="J517" s="49"/>
    </row>
    <row r="518" spans="2:10" x14ac:dyDescent="0.3">
      <c r="B518" s="51"/>
      <c r="C518" s="47"/>
      <c r="D518" s="121"/>
      <c r="E518" s="52"/>
      <c r="F518" s="52"/>
      <c r="G518" s="52"/>
      <c r="H518" s="52"/>
      <c r="I518" s="52"/>
      <c r="J518" s="49"/>
    </row>
    <row r="519" spans="2:10" x14ac:dyDescent="0.3">
      <c r="B519" s="51"/>
      <c r="C519" s="47"/>
      <c r="D519" s="121"/>
      <c r="E519" s="52"/>
      <c r="F519" s="52"/>
      <c r="G519" s="52"/>
      <c r="H519" s="52"/>
      <c r="I519" s="52"/>
      <c r="J519" s="49"/>
    </row>
    <row r="520" spans="2:10" x14ac:dyDescent="0.3">
      <c r="B520" s="51"/>
      <c r="C520" s="47"/>
      <c r="D520" s="121"/>
      <c r="E520" s="52"/>
      <c r="F520" s="52"/>
      <c r="G520" s="52"/>
      <c r="H520" s="52"/>
      <c r="I520" s="52"/>
      <c r="J520" s="49"/>
    </row>
    <row r="521" spans="2:10" x14ac:dyDescent="0.3">
      <c r="B521" s="51"/>
      <c r="C521" s="47"/>
      <c r="D521" s="121"/>
      <c r="E521" s="52"/>
      <c r="F521" s="52"/>
      <c r="G521" s="52"/>
      <c r="H521" s="52"/>
      <c r="I521" s="52"/>
      <c r="J521" s="49"/>
    </row>
    <row r="522" spans="2:10" x14ac:dyDescent="0.3">
      <c r="B522" s="51"/>
      <c r="C522" s="47"/>
      <c r="D522" s="121"/>
      <c r="E522" s="52"/>
      <c r="F522" s="52"/>
      <c r="G522" s="52"/>
      <c r="H522" s="52"/>
      <c r="I522" s="52"/>
      <c r="J522" s="49"/>
    </row>
    <row r="523" spans="2:10" x14ac:dyDescent="0.3">
      <c r="B523" s="51"/>
      <c r="C523" s="47"/>
      <c r="D523" s="121"/>
      <c r="E523" s="52"/>
      <c r="F523" s="52"/>
      <c r="G523" s="52"/>
      <c r="H523" s="52"/>
      <c r="I523" s="52"/>
      <c r="J523" s="49"/>
    </row>
    <row r="524" spans="2:10" x14ac:dyDescent="0.3">
      <c r="B524" s="51"/>
      <c r="C524" s="47"/>
      <c r="D524" s="121"/>
      <c r="E524" s="52"/>
      <c r="F524" s="52"/>
      <c r="G524" s="52"/>
      <c r="H524" s="52"/>
      <c r="I524" s="52"/>
      <c r="J524" s="49"/>
    </row>
    <row r="525" spans="2:10" x14ac:dyDescent="0.3">
      <c r="B525" s="51"/>
      <c r="C525" s="47"/>
      <c r="D525" s="121"/>
      <c r="E525" s="52"/>
      <c r="F525" s="52"/>
      <c r="G525" s="52"/>
      <c r="H525" s="52"/>
      <c r="I525" s="52"/>
      <c r="J525" s="49"/>
    </row>
    <row r="526" spans="2:10" x14ac:dyDescent="0.3">
      <c r="B526" s="51"/>
      <c r="C526" s="47"/>
      <c r="D526" s="121"/>
      <c r="E526" s="52"/>
      <c r="F526" s="52"/>
      <c r="G526" s="52"/>
      <c r="H526" s="52"/>
      <c r="I526" s="52"/>
      <c r="J526" s="49"/>
    </row>
    <row r="527" spans="2:10" x14ac:dyDescent="0.3">
      <c r="B527" s="51"/>
      <c r="C527" s="47"/>
      <c r="D527" s="121"/>
      <c r="E527" s="52"/>
      <c r="F527" s="52"/>
      <c r="G527" s="52"/>
      <c r="H527" s="52"/>
      <c r="I527" s="52"/>
      <c r="J527" s="49"/>
    </row>
    <row r="528" spans="2:10" x14ac:dyDescent="0.3">
      <c r="B528" s="51"/>
      <c r="C528" s="47"/>
      <c r="D528" s="121"/>
      <c r="E528" s="52"/>
      <c r="F528" s="52"/>
      <c r="G528" s="52"/>
      <c r="H528" s="52"/>
      <c r="I528" s="52"/>
      <c r="J528" s="49"/>
    </row>
    <row r="529" spans="2:10" x14ac:dyDescent="0.3">
      <c r="B529" s="51"/>
      <c r="C529" s="47"/>
      <c r="D529" s="121"/>
      <c r="E529" s="52"/>
      <c r="F529" s="52"/>
      <c r="G529" s="52"/>
      <c r="H529" s="52"/>
      <c r="I529" s="52"/>
      <c r="J529" s="49"/>
    </row>
    <row r="530" spans="2:10" x14ac:dyDescent="0.3">
      <c r="B530" s="51"/>
      <c r="C530" s="47"/>
      <c r="D530" s="121"/>
      <c r="E530" s="52"/>
      <c r="F530" s="52"/>
      <c r="G530" s="52"/>
      <c r="H530" s="52"/>
      <c r="I530" s="52"/>
      <c r="J530" s="49"/>
    </row>
    <row r="531" spans="2:10" x14ac:dyDescent="0.3">
      <c r="B531" s="51"/>
      <c r="C531" s="47"/>
      <c r="D531" s="121"/>
      <c r="E531" s="52"/>
      <c r="F531" s="52"/>
      <c r="G531" s="52"/>
      <c r="H531" s="52"/>
      <c r="I531" s="52"/>
      <c r="J531" s="49"/>
    </row>
    <row r="532" spans="2:10" x14ac:dyDescent="0.3">
      <c r="B532" s="51"/>
      <c r="C532" s="47"/>
      <c r="D532" s="121"/>
      <c r="E532" s="52"/>
      <c r="F532" s="52"/>
      <c r="G532" s="52"/>
      <c r="H532" s="52"/>
      <c r="I532" s="52"/>
      <c r="J532" s="49"/>
    </row>
    <row r="533" spans="2:10" x14ac:dyDescent="0.3">
      <c r="B533" s="51"/>
      <c r="C533" s="47"/>
      <c r="D533" s="121"/>
      <c r="E533" s="52"/>
      <c r="F533" s="52"/>
      <c r="G533" s="52"/>
      <c r="H533" s="52"/>
      <c r="I533" s="52"/>
      <c r="J533" s="49"/>
    </row>
    <row r="534" spans="2:10" x14ac:dyDescent="0.3">
      <c r="B534" s="51"/>
      <c r="C534" s="47"/>
      <c r="D534" s="121"/>
      <c r="E534" s="52"/>
      <c r="F534" s="52"/>
      <c r="G534" s="52"/>
      <c r="H534" s="52"/>
      <c r="I534" s="52"/>
      <c r="J534" s="49"/>
    </row>
    <row r="535" spans="2:10" x14ac:dyDescent="0.3">
      <c r="B535" s="51"/>
      <c r="C535" s="47"/>
      <c r="D535" s="121"/>
      <c r="E535" s="52"/>
      <c r="F535" s="52"/>
      <c r="G535" s="52"/>
      <c r="H535" s="52"/>
      <c r="I535" s="52"/>
      <c r="J535" s="49"/>
    </row>
    <row r="536" spans="2:10" x14ac:dyDescent="0.3">
      <c r="B536" s="51"/>
      <c r="C536" s="47"/>
      <c r="D536" s="121"/>
      <c r="E536" s="52"/>
      <c r="F536" s="52"/>
      <c r="G536" s="52"/>
      <c r="H536" s="52"/>
      <c r="I536" s="52"/>
      <c r="J536" s="49"/>
    </row>
    <row r="537" spans="2:10" x14ac:dyDescent="0.3">
      <c r="B537" s="51"/>
      <c r="C537" s="47"/>
      <c r="D537" s="121"/>
      <c r="E537" s="52"/>
      <c r="F537" s="52"/>
      <c r="G537" s="52"/>
      <c r="H537" s="52"/>
      <c r="I537" s="52"/>
      <c r="J537" s="49"/>
    </row>
    <row r="538" spans="2:10" x14ac:dyDescent="0.3">
      <c r="B538" s="51"/>
      <c r="C538" s="47"/>
      <c r="D538" s="121"/>
      <c r="E538" s="52"/>
      <c r="F538" s="52"/>
      <c r="G538" s="52"/>
      <c r="H538" s="52"/>
      <c r="I538" s="52"/>
      <c r="J538" s="49"/>
    </row>
    <row r="539" spans="2:10" x14ac:dyDescent="0.3">
      <c r="B539" s="51"/>
      <c r="C539" s="47"/>
      <c r="D539" s="121"/>
      <c r="E539" s="52"/>
      <c r="F539" s="52"/>
      <c r="G539" s="52"/>
      <c r="H539" s="52"/>
      <c r="I539" s="52"/>
      <c r="J539" s="49"/>
    </row>
    <row r="540" spans="2:10" x14ac:dyDescent="0.3">
      <c r="B540" s="51"/>
      <c r="C540" s="47"/>
      <c r="D540" s="121"/>
      <c r="E540" s="52"/>
      <c r="F540" s="52"/>
      <c r="G540" s="52"/>
      <c r="H540" s="52"/>
      <c r="I540" s="52"/>
      <c r="J540" s="49"/>
    </row>
    <row r="541" spans="2:10" x14ac:dyDescent="0.3">
      <c r="B541" s="51"/>
      <c r="C541" s="47"/>
      <c r="D541" s="121"/>
      <c r="E541" s="52"/>
      <c r="F541" s="52"/>
      <c r="G541" s="52"/>
      <c r="H541" s="52"/>
      <c r="I541" s="52"/>
      <c r="J541" s="49"/>
    </row>
    <row r="542" spans="2:10" x14ac:dyDescent="0.3">
      <c r="B542" s="41"/>
      <c r="C542" s="42"/>
      <c r="D542" s="42"/>
      <c r="E542" s="42"/>
      <c r="F542" s="42"/>
      <c r="G542" s="42"/>
      <c r="H542" s="42"/>
      <c r="I542" s="42"/>
      <c r="J542" s="42"/>
    </row>
    <row r="543" spans="2:10" ht="22.8" x14ac:dyDescent="0.3">
      <c r="B543" s="163" t="s">
        <v>646</v>
      </c>
      <c r="C543" s="164"/>
      <c r="D543" s="164"/>
      <c r="E543" s="164"/>
      <c r="F543" s="164"/>
      <c r="G543" s="164"/>
      <c r="H543" s="164"/>
      <c r="I543" s="164"/>
      <c r="J543" s="165"/>
    </row>
    <row r="544" spans="2:10" x14ac:dyDescent="0.3">
      <c r="B544" s="23" t="s">
        <v>7</v>
      </c>
      <c r="C544" s="24" t="s">
        <v>0</v>
      </c>
      <c r="D544" s="24" t="s">
        <v>23</v>
      </c>
      <c r="E544" s="24" t="s">
        <v>24</v>
      </c>
      <c r="F544" s="24" t="s">
        <v>2</v>
      </c>
      <c r="G544" s="24" t="s">
        <v>3</v>
      </c>
      <c r="H544" s="24" t="s">
        <v>25</v>
      </c>
      <c r="I544" s="24" t="s">
        <v>8</v>
      </c>
      <c r="J544" s="24" t="s">
        <v>9</v>
      </c>
    </row>
    <row r="545" spans="2:10" x14ac:dyDescent="0.3">
      <c r="B545" s="98" t="s">
        <v>244</v>
      </c>
      <c r="C545" s="99" t="s">
        <v>242</v>
      </c>
      <c r="D545" s="55"/>
      <c r="E545" s="56">
        <v>1</v>
      </c>
      <c r="F545" s="57"/>
      <c r="G545" s="58"/>
      <c r="H545" s="58"/>
      <c r="I545" s="43"/>
      <c r="J545" s="55"/>
    </row>
    <row r="546" spans="2:10" x14ac:dyDescent="0.3">
      <c r="B546" s="96" t="s">
        <v>245</v>
      </c>
      <c r="C546" s="97" t="s">
        <v>243</v>
      </c>
      <c r="D546" s="60"/>
      <c r="E546" s="59"/>
      <c r="F546" s="52"/>
      <c r="G546" s="52"/>
      <c r="H546" s="52"/>
      <c r="I546" s="52"/>
      <c r="J546" s="61"/>
    </row>
    <row r="547" spans="2:10" x14ac:dyDescent="0.3">
      <c r="B547" s="100" t="s">
        <v>246</v>
      </c>
      <c r="C547" s="101" t="s">
        <v>285</v>
      </c>
      <c r="D547" s="60"/>
      <c r="E547" s="59"/>
      <c r="F547" s="52"/>
      <c r="G547" s="52"/>
      <c r="H547" s="52"/>
      <c r="I547" s="52"/>
      <c r="J547" s="61"/>
    </row>
    <row r="548" spans="2:10" x14ac:dyDescent="0.3">
      <c r="B548" s="75" t="s">
        <v>247</v>
      </c>
      <c r="C548" s="48" t="s">
        <v>348</v>
      </c>
      <c r="D548" s="45"/>
      <c r="E548" s="45"/>
      <c r="F548" s="45"/>
      <c r="G548" s="45"/>
      <c r="H548" s="45"/>
      <c r="I548" s="62">
        <f>SUM(H549:H554)*$E$123</f>
        <v>15</v>
      </c>
      <c r="J548" s="63" t="str">
        <f>+J549</f>
        <v>und</v>
      </c>
    </row>
    <row r="549" spans="2:10" x14ac:dyDescent="0.3">
      <c r="B549" s="75"/>
      <c r="C549" s="130" t="s">
        <v>248</v>
      </c>
      <c r="D549" s="45"/>
      <c r="E549" s="45"/>
      <c r="F549" s="45"/>
      <c r="G549" s="45"/>
      <c r="H549" s="45"/>
      <c r="I549" s="45"/>
      <c r="J549" s="46" t="s">
        <v>35</v>
      </c>
    </row>
    <row r="550" spans="2:10" x14ac:dyDescent="0.3">
      <c r="B550" s="75"/>
      <c r="C550" s="129" t="s">
        <v>634</v>
      </c>
      <c r="D550" s="45">
        <v>5</v>
      </c>
      <c r="E550" s="45"/>
      <c r="F550" s="45"/>
      <c r="G550" s="45"/>
      <c r="H550" s="45">
        <f>+D550</f>
        <v>5</v>
      </c>
      <c r="I550" s="45"/>
      <c r="J550" s="46" t="s">
        <v>35</v>
      </c>
    </row>
    <row r="551" spans="2:10" x14ac:dyDescent="0.3">
      <c r="B551" s="75"/>
      <c r="C551" s="130" t="s">
        <v>249</v>
      </c>
      <c r="D551" s="45"/>
      <c r="E551" s="45"/>
      <c r="F551" s="45"/>
      <c r="G551" s="45"/>
      <c r="H551" s="45"/>
      <c r="I551" s="45"/>
      <c r="J551" s="46"/>
    </row>
    <row r="552" spans="2:10" x14ac:dyDescent="0.3">
      <c r="B552" s="75"/>
      <c r="C552" s="129" t="s">
        <v>634</v>
      </c>
      <c r="D552" s="45">
        <v>5</v>
      </c>
      <c r="E552" s="45"/>
      <c r="F552" s="45"/>
      <c r="G552" s="45"/>
      <c r="H552" s="45">
        <f>+D552</f>
        <v>5</v>
      </c>
      <c r="I552" s="45"/>
      <c r="J552" s="46" t="s">
        <v>35</v>
      </c>
    </row>
    <row r="553" spans="2:10" x14ac:dyDescent="0.3">
      <c r="B553" s="75"/>
      <c r="C553" s="130" t="s">
        <v>250</v>
      </c>
      <c r="D553" s="45"/>
      <c r="E553" s="45"/>
      <c r="F553" s="45"/>
      <c r="G553" s="45"/>
      <c r="H553" s="45"/>
      <c r="I553" s="45"/>
      <c r="J553" s="46"/>
    </row>
    <row r="554" spans="2:10" x14ac:dyDescent="0.3">
      <c r="B554" s="75"/>
      <c r="C554" s="129" t="s">
        <v>634</v>
      </c>
      <c r="D554" s="45">
        <v>5</v>
      </c>
      <c r="E554" s="45"/>
      <c r="F554" s="45"/>
      <c r="G554" s="45"/>
      <c r="H554" s="45">
        <f>+D554</f>
        <v>5</v>
      </c>
      <c r="I554" s="45"/>
      <c r="J554" s="46" t="s">
        <v>35</v>
      </c>
    </row>
    <row r="555" spans="2:10" x14ac:dyDescent="0.3">
      <c r="B555" s="75" t="s">
        <v>251</v>
      </c>
      <c r="C555" s="75" t="s">
        <v>260</v>
      </c>
      <c r="D555" s="45"/>
      <c r="E555" s="45"/>
      <c r="F555" s="45"/>
      <c r="G555" s="45"/>
      <c r="H555" s="45"/>
      <c r="I555" s="62">
        <f>SUM(H556:H558)*$E$123</f>
        <v>0</v>
      </c>
      <c r="J555" s="63" t="str">
        <f>+J556</f>
        <v>und</v>
      </c>
    </row>
    <row r="556" spans="2:10" x14ac:dyDescent="0.3">
      <c r="B556" s="75"/>
      <c r="C556" s="130" t="s">
        <v>248</v>
      </c>
      <c r="D556" s="45"/>
      <c r="E556" s="45"/>
      <c r="F556" s="45"/>
      <c r="G556" s="45"/>
      <c r="H556" s="45">
        <f>+D556</f>
        <v>0</v>
      </c>
      <c r="I556" s="45"/>
      <c r="J556" s="46" t="s">
        <v>35</v>
      </c>
    </row>
    <row r="557" spans="2:10" x14ac:dyDescent="0.3">
      <c r="B557" s="75"/>
      <c r="C557" s="130" t="s">
        <v>249</v>
      </c>
      <c r="D557" s="45"/>
      <c r="E557" s="45"/>
      <c r="F557" s="45"/>
      <c r="G557" s="45"/>
      <c r="H557" s="45">
        <f>+D557</f>
        <v>0</v>
      </c>
      <c r="I557" s="45"/>
      <c r="J557" s="46" t="s">
        <v>35</v>
      </c>
    </row>
    <row r="558" spans="2:10" x14ac:dyDescent="0.3">
      <c r="B558" s="75"/>
      <c r="C558" s="130" t="s">
        <v>250</v>
      </c>
      <c r="D558" s="45"/>
      <c r="E558" s="45"/>
      <c r="F558" s="45"/>
      <c r="G558" s="45"/>
      <c r="H558" s="45">
        <f>+D558</f>
        <v>0</v>
      </c>
      <c r="I558" s="45"/>
      <c r="J558" s="46" t="s">
        <v>35</v>
      </c>
    </row>
    <row r="559" spans="2:10" x14ac:dyDescent="0.3">
      <c r="B559" s="75" t="s">
        <v>252</v>
      </c>
      <c r="C559" s="48" t="s">
        <v>537</v>
      </c>
      <c r="D559" s="45"/>
      <c r="E559" s="45"/>
      <c r="F559" s="45"/>
      <c r="G559" s="45"/>
      <c r="H559" s="45"/>
      <c r="I559" s="62">
        <f>SUM(H560:H565)*$E$123</f>
        <v>0</v>
      </c>
      <c r="J559" s="63" t="str">
        <f>+J560</f>
        <v>und</v>
      </c>
    </row>
    <row r="560" spans="2:10" x14ac:dyDescent="0.3">
      <c r="B560" s="75"/>
      <c r="C560" s="130" t="s">
        <v>248</v>
      </c>
      <c r="D560" s="45"/>
      <c r="E560" s="45"/>
      <c r="F560" s="45"/>
      <c r="G560" s="45"/>
      <c r="H560" s="45"/>
      <c r="I560" s="45"/>
      <c r="J560" s="46" t="s">
        <v>35</v>
      </c>
    </row>
    <row r="561" spans="2:10" x14ac:dyDescent="0.3">
      <c r="B561" s="75"/>
      <c r="C561" s="129" t="s">
        <v>634</v>
      </c>
      <c r="D561" s="45">
        <v>0</v>
      </c>
      <c r="E561" s="45"/>
      <c r="F561" s="45"/>
      <c r="G561" s="45"/>
      <c r="H561" s="45">
        <f>+D561</f>
        <v>0</v>
      </c>
      <c r="I561" s="45"/>
      <c r="J561" s="46" t="s">
        <v>35</v>
      </c>
    </row>
    <row r="562" spans="2:10" x14ac:dyDescent="0.3">
      <c r="B562" s="75"/>
      <c r="C562" s="130" t="s">
        <v>249</v>
      </c>
      <c r="D562" s="45"/>
      <c r="E562" s="45"/>
      <c r="F562" s="45"/>
      <c r="G562" s="45"/>
      <c r="H562" s="45">
        <f>+D562</f>
        <v>0</v>
      </c>
      <c r="I562" s="45"/>
      <c r="J562" s="46" t="s">
        <v>35</v>
      </c>
    </row>
    <row r="563" spans="2:10" x14ac:dyDescent="0.3">
      <c r="B563" s="75"/>
      <c r="C563" s="129" t="s">
        <v>634</v>
      </c>
      <c r="D563" s="45">
        <v>0</v>
      </c>
      <c r="E563" s="45"/>
      <c r="F563" s="45"/>
      <c r="G563" s="45"/>
      <c r="H563" s="45">
        <f>+D563</f>
        <v>0</v>
      </c>
      <c r="I563" s="45"/>
      <c r="J563" s="46" t="s">
        <v>35</v>
      </c>
    </row>
    <row r="564" spans="2:10" x14ac:dyDescent="0.3">
      <c r="B564" s="75"/>
      <c r="C564" s="130" t="s">
        <v>250</v>
      </c>
      <c r="D564" s="45"/>
      <c r="E564" s="45"/>
      <c r="F564" s="45"/>
      <c r="G564" s="45"/>
      <c r="H564" s="45">
        <f>+D564</f>
        <v>0</v>
      </c>
      <c r="I564" s="45"/>
      <c r="J564" s="46" t="s">
        <v>35</v>
      </c>
    </row>
    <row r="565" spans="2:10" x14ac:dyDescent="0.3">
      <c r="B565" s="75"/>
      <c r="C565" s="129" t="s">
        <v>634</v>
      </c>
      <c r="D565" s="45">
        <v>0</v>
      </c>
      <c r="E565" s="45"/>
      <c r="F565" s="45"/>
      <c r="G565" s="45"/>
      <c r="H565" s="45">
        <f>+D565</f>
        <v>0</v>
      </c>
      <c r="I565" s="45"/>
      <c r="J565" s="46" t="s">
        <v>35</v>
      </c>
    </row>
    <row r="566" spans="2:10" x14ac:dyDescent="0.3">
      <c r="B566" s="75" t="s">
        <v>253</v>
      </c>
      <c r="C566" s="48" t="s">
        <v>536</v>
      </c>
      <c r="D566" s="45"/>
      <c r="E566" s="45"/>
      <c r="F566" s="45"/>
      <c r="G566" s="45"/>
      <c r="H566" s="45"/>
      <c r="I566" s="62">
        <f>SUM(H568:H572)*$E$123</f>
        <v>12</v>
      </c>
      <c r="J566" s="63" t="str">
        <f>+J568</f>
        <v>und</v>
      </c>
    </row>
    <row r="567" spans="2:10" x14ac:dyDescent="0.3">
      <c r="B567" s="75"/>
      <c r="C567" s="130" t="s">
        <v>248</v>
      </c>
      <c r="D567" s="45"/>
      <c r="E567" s="45"/>
      <c r="F567" s="45"/>
      <c r="G567" s="45"/>
      <c r="H567" s="45"/>
      <c r="I567" s="45"/>
      <c r="J567" s="46" t="s">
        <v>35</v>
      </c>
    </row>
    <row r="568" spans="2:10" x14ac:dyDescent="0.3">
      <c r="B568" s="75"/>
      <c r="C568" s="44" t="s">
        <v>622</v>
      </c>
      <c r="D568" s="45">
        <v>4</v>
      </c>
      <c r="E568" s="45"/>
      <c r="F568" s="45"/>
      <c r="G568" s="45"/>
      <c r="H568" s="45">
        <f>+D568</f>
        <v>4</v>
      </c>
      <c r="I568" s="45"/>
      <c r="J568" s="46" t="s">
        <v>35</v>
      </c>
    </row>
    <row r="569" spans="2:10" x14ac:dyDescent="0.3">
      <c r="B569" s="75"/>
      <c r="C569" s="130" t="s">
        <v>249</v>
      </c>
      <c r="D569" s="45"/>
      <c r="E569" s="45"/>
      <c r="F569" s="45"/>
      <c r="G569" s="45"/>
      <c r="H569" s="45"/>
      <c r="I569" s="45"/>
      <c r="J569" s="46" t="s">
        <v>35</v>
      </c>
    </row>
    <row r="570" spans="2:10" x14ac:dyDescent="0.3">
      <c r="B570" s="75"/>
      <c r="C570" s="44" t="s">
        <v>622</v>
      </c>
      <c r="D570" s="45">
        <v>4</v>
      </c>
      <c r="E570" s="45"/>
      <c r="F570" s="45"/>
      <c r="G570" s="45"/>
      <c r="H570" s="45">
        <f>+D570</f>
        <v>4</v>
      </c>
      <c r="I570" s="45"/>
      <c r="J570" s="46" t="s">
        <v>35</v>
      </c>
    </row>
    <row r="571" spans="2:10" x14ac:dyDescent="0.3">
      <c r="B571" s="75"/>
      <c r="C571" s="130" t="s">
        <v>250</v>
      </c>
      <c r="D571" s="45"/>
      <c r="E571" s="45"/>
      <c r="F571" s="45"/>
      <c r="G571" s="45"/>
      <c r="H571" s="45"/>
      <c r="I571" s="45"/>
      <c r="J571" s="46" t="s">
        <v>35</v>
      </c>
    </row>
    <row r="572" spans="2:10" x14ac:dyDescent="0.3">
      <c r="B572" s="75"/>
      <c r="C572" s="44" t="s">
        <v>622</v>
      </c>
      <c r="D572" s="45">
        <v>4</v>
      </c>
      <c r="E572" s="45"/>
      <c r="F572" s="45"/>
      <c r="G572" s="45"/>
      <c r="H572" s="45">
        <f>+D572</f>
        <v>4</v>
      </c>
      <c r="I572" s="45"/>
      <c r="J572" s="46" t="s">
        <v>35</v>
      </c>
    </row>
    <row r="573" spans="2:10" x14ac:dyDescent="0.3">
      <c r="B573" s="75" t="s">
        <v>257</v>
      </c>
      <c r="C573" s="48" t="s">
        <v>363</v>
      </c>
      <c r="D573" s="45"/>
      <c r="E573" s="45"/>
      <c r="F573" s="45"/>
      <c r="G573" s="45"/>
      <c r="H573" s="45"/>
      <c r="I573" s="62">
        <f>SUM(H574:H576)*$E$123</f>
        <v>0</v>
      </c>
      <c r="J573" s="63" t="str">
        <f>+J574</f>
        <v>und</v>
      </c>
    </row>
    <row r="574" spans="2:10" x14ac:dyDescent="0.3">
      <c r="B574" s="75"/>
      <c r="C574" s="130" t="s">
        <v>248</v>
      </c>
      <c r="D574" s="45"/>
      <c r="E574" s="45"/>
      <c r="F574" s="45"/>
      <c r="G574" s="45"/>
      <c r="H574" s="45">
        <f>+D574</f>
        <v>0</v>
      </c>
      <c r="I574" s="45"/>
      <c r="J574" s="46" t="s">
        <v>35</v>
      </c>
    </row>
    <row r="575" spans="2:10" x14ac:dyDescent="0.3">
      <c r="B575" s="75"/>
      <c r="C575" s="130" t="s">
        <v>249</v>
      </c>
      <c r="D575" s="45"/>
      <c r="E575" s="45"/>
      <c r="F575" s="45"/>
      <c r="G575" s="45"/>
      <c r="H575" s="45">
        <f>+D575</f>
        <v>0</v>
      </c>
      <c r="I575" s="45"/>
      <c r="J575" s="46" t="s">
        <v>35</v>
      </c>
    </row>
    <row r="576" spans="2:10" x14ac:dyDescent="0.3">
      <c r="B576" s="75"/>
      <c r="C576" s="130" t="s">
        <v>250</v>
      </c>
      <c r="D576" s="45"/>
      <c r="E576" s="45"/>
      <c r="F576" s="45"/>
      <c r="G576" s="45"/>
      <c r="H576" s="45">
        <f>+D576</f>
        <v>0</v>
      </c>
      <c r="I576" s="45"/>
      <c r="J576" s="46" t="s">
        <v>35</v>
      </c>
    </row>
    <row r="577" spans="2:10" x14ac:dyDescent="0.3">
      <c r="B577" s="75" t="s">
        <v>258</v>
      </c>
      <c r="C577" s="48" t="s">
        <v>281</v>
      </c>
      <c r="D577" s="45"/>
      <c r="E577" s="45"/>
      <c r="F577" s="45"/>
      <c r="G577" s="45"/>
      <c r="H577" s="45"/>
      <c r="I577" s="62">
        <f>SUM(H578:H580)*$E$123</f>
        <v>0</v>
      </c>
      <c r="J577" s="63" t="str">
        <f>+J578</f>
        <v>und</v>
      </c>
    </row>
    <row r="578" spans="2:10" x14ac:dyDescent="0.3">
      <c r="B578" s="75"/>
      <c r="C578" s="130" t="s">
        <v>248</v>
      </c>
      <c r="D578" s="45"/>
      <c r="E578" s="45"/>
      <c r="F578" s="45"/>
      <c r="G578" s="45"/>
      <c r="H578" s="45">
        <f>+D578</f>
        <v>0</v>
      </c>
      <c r="I578" s="45"/>
      <c r="J578" s="46" t="s">
        <v>35</v>
      </c>
    </row>
    <row r="579" spans="2:10" x14ac:dyDescent="0.3">
      <c r="B579" s="75"/>
      <c r="C579" s="130" t="s">
        <v>249</v>
      </c>
      <c r="D579" s="45"/>
      <c r="E579" s="45"/>
      <c r="F579" s="45"/>
      <c r="G579" s="45"/>
      <c r="H579" s="45">
        <f>+D579</f>
        <v>0</v>
      </c>
      <c r="I579" s="45"/>
      <c r="J579" s="46" t="s">
        <v>35</v>
      </c>
    </row>
    <row r="580" spans="2:10" x14ac:dyDescent="0.3">
      <c r="B580" s="75"/>
      <c r="C580" s="130" t="s">
        <v>250</v>
      </c>
      <c r="D580" s="45"/>
      <c r="E580" s="45"/>
      <c r="F580" s="45"/>
      <c r="G580" s="45"/>
      <c r="H580" s="45">
        <f>+D580</f>
        <v>0</v>
      </c>
      <c r="I580" s="45"/>
      <c r="J580" s="46" t="s">
        <v>35</v>
      </c>
    </row>
    <row r="581" spans="2:10" x14ac:dyDescent="0.3">
      <c r="B581" s="75" t="s">
        <v>259</v>
      </c>
      <c r="C581" s="48" t="s">
        <v>254</v>
      </c>
      <c r="D581" s="45"/>
      <c r="E581" s="45"/>
      <c r="F581" s="45"/>
      <c r="G581" s="45"/>
      <c r="H581" s="45"/>
      <c r="I581" s="62">
        <f>SUM(H582:H584)*$E$123</f>
        <v>0</v>
      </c>
      <c r="J581" s="63" t="str">
        <f>+J582</f>
        <v>und</v>
      </c>
    </row>
    <row r="582" spans="2:10" x14ac:dyDescent="0.3">
      <c r="B582" s="75"/>
      <c r="C582" s="130" t="s">
        <v>248</v>
      </c>
      <c r="D582" s="45"/>
      <c r="E582" s="45"/>
      <c r="F582" s="45"/>
      <c r="G582" s="45"/>
      <c r="H582" s="45">
        <f>+D582</f>
        <v>0</v>
      </c>
      <c r="I582" s="45"/>
      <c r="J582" s="46" t="s">
        <v>35</v>
      </c>
    </row>
    <row r="583" spans="2:10" x14ac:dyDescent="0.3">
      <c r="B583" s="75"/>
      <c r="C583" s="130" t="s">
        <v>249</v>
      </c>
      <c r="D583" s="45"/>
      <c r="E583" s="45"/>
      <c r="F583" s="45"/>
      <c r="G583" s="45"/>
      <c r="H583" s="45">
        <f>+D583</f>
        <v>0</v>
      </c>
      <c r="I583" s="45"/>
      <c r="J583" s="46" t="s">
        <v>35</v>
      </c>
    </row>
    <row r="584" spans="2:10" x14ac:dyDescent="0.3">
      <c r="B584" s="75"/>
      <c r="C584" s="130" t="s">
        <v>250</v>
      </c>
      <c r="D584" s="45"/>
      <c r="E584" s="45"/>
      <c r="F584" s="45"/>
      <c r="G584" s="45"/>
      <c r="H584" s="45">
        <f>+D584</f>
        <v>0</v>
      </c>
      <c r="I584" s="45"/>
      <c r="J584" s="46" t="s">
        <v>35</v>
      </c>
    </row>
    <row r="585" spans="2:10" x14ac:dyDescent="0.3">
      <c r="B585" s="100" t="s">
        <v>287</v>
      </c>
      <c r="C585" s="101" t="s">
        <v>286</v>
      </c>
      <c r="D585" s="45"/>
      <c r="E585" s="45"/>
      <c r="F585" s="45"/>
      <c r="G585" s="45"/>
      <c r="H585" s="45"/>
      <c r="I585" s="45"/>
      <c r="J585" s="46"/>
    </row>
    <row r="586" spans="2:10" x14ac:dyDescent="0.3">
      <c r="B586" s="75" t="s">
        <v>261</v>
      </c>
      <c r="C586" s="48" t="s">
        <v>255</v>
      </c>
      <c r="D586" s="45"/>
      <c r="E586" s="45"/>
      <c r="F586" s="45"/>
      <c r="G586" s="45"/>
      <c r="H586" s="45"/>
      <c r="I586" s="62">
        <f>SUM(H587:H589)*$E$123</f>
        <v>12</v>
      </c>
      <c r="J586" s="63" t="str">
        <f>+J588</f>
        <v>und</v>
      </c>
    </row>
    <row r="587" spans="2:10" x14ac:dyDescent="0.3">
      <c r="B587" s="75"/>
      <c r="C587" s="130" t="s">
        <v>652</v>
      </c>
      <c r="D587" s="45">
        <v>4</v>
      </c>
      <c r="E587" s="45"/>
      <c r="F587" s="45"/>
      <c r="G587" s="45"/>
      <c r="H587" s="45">
        <f>+D587</f>
        <v>4</v>
      </c>
      <c r="I587" s="45"/>
      <c r="J587" s="46" t="s">
        <v>35</v>
      </c>
    </row>
    <row r="588" spans="2:10" x14ac:dyDescent="0.3">
      <c r="B588" s="75"/>
      <c r="C588" s="130" t="s">
        <v>653</v>
      </c>
      <c r="D588" s="45">
        <v>4</v>
      </c>
      <c r="E588" s="45"/>
      <c r="F588" s="45"/>
      <c r="G588" s="45"/>
      <c r="H588" s="45">
        <f>+D588</f>
        <v>4</v>
      </c>
      <c r="I588" s="45"/>
      <c r="J588" s="46" t="s">
        <v>35</v>
      </c>
    </row>
    <row r="589" spans="2:10" x14ac:dyDescent="0.3">
      <c r="B589" s="75"/>
      <c r="C589" s="130" t="s">
        <v>654</v>
      </c>
      <c r="D589" s="45">
        <v>4</v>
      </c>
      <c r="E589" s="45"/>
      <c r="F589" s="45"/>
      <c r="G589" s="45"/>
      <c r="H589" s="45">
        <f>+D589</f>
        <v>4</v>
      </c>
      <c r="I589" s="45"/>
      <c r="J589" s="46" t="s">
        <v>35</v>
      </c>
    </row>
    <row r="590" spans="2:10" x14ac:dyDescent="0.3">
      <c r="B590" s="75" t="s">
        <v>263</v>
      </c>
      <c r="C590" s="48" t="s">
        <v>639</v>
      </c>
      <c r="D590" s="45"/>
      <c r="E590" s="45"/>
      <c r="F590" s="45"/>
      <c r="G590" s="45"/>
      <c r="H590" s="45"/>
      <c r="I590" s="62">
        <f>SUM(H591:H593)*$E$123</f>
        <v>0</v>
      </c>
      <c r="J590" s="63" t="str">
        <f>+J591</f>
        <v>und</v>
      </c>
    </row>
    <row r="591" spans="2:10" x14ac:dyDescent="0.3">
      <c r="B591" s="75"/>
      <c r="C591" s="130" t="s">
        <v>248</v>
      </c>
      <c r="D591" s="45"/>
      <c r="E591" s="45"/>
      <c r="F591" s="45"/>
      <c r="G591" s="45"/>
      <c r="H591" s="45">
        <f>+D591</f>
        <v>0</v>
      </c>
      <c r="I591" s="45"/>
      <c r="J591" s="46" t="s">
        <v>35</v>
      </c>
    </row>
    <row r="592" spans="2:10" x14ac:dyDescent="0.3">
      <c r="B592" s="75"/>
      <c r="C592" s="130" t="s">
        <v>249</v>
      </c>
      <c r="D592" s="45"/>
      <c r="E592" s="45"/>
      <c r="F592" s="45"/>
      <c r="G592" s="45"/>
      <c r="H592" s="45">
        <f>+D592</f>
        <v>0</v>
      </c>
      <c r="I592" s="45"/>
      <c r="J592" s="46" t="s">
        <v>35</v>
      </c>
    </row>
    <row r="593" spans="2:10" x14ac:dyDescent="0.3">
      <c r="B593" s="75"/>
      <c r="C593" s="130" t="s">
        <v>250</v>
      </c>
      <c r="D593" s="45"/>
      <c r="E593" s="45"/>
      <c r="F593" s="45"/>
      <c r="G593" s="45"/>
      <c r="H593" s="45">
        <f>+D593</f>
        <v>0</v>
      </c>
      <c r="I593" s="45"/>
      <c r="J593" s="46" t="s">
        <v>35</v>
      </c>
    </row>
    <row r="594" spans="2:10" x14ac:dyDescent="0.3">
      <c r="B594" s="75" t="s">
        <v>265</v>
      </c>
      <c r="C594" s="48" t="s">
        <v>668</v>
      </c>
      <c r="D594" s="45"/>
      <c r="E594" s="45"/>
      <c r="F594" s="45"/>
      <c r="G594" s="45"/>
      <c r="H594" s="45"/>
      <c r="I594" s="62">
        <f>SUM(H595:H597)*$E$123</f>
        <v>0</v>
      </c>
      <c r="J594" s="63" t="str">
        <f>+J595</f>
        <v>und</v>
      </c>
    </row>
    <row r="595" spans="2:10" x14ac:dyDescent="0.3">
      <c r="B595" s="75"/>
      <c r="C595" s="130" t="s">
        <v>248</v>
      </c>
      <c r="D595" s="45"/>
      <c r="E595" s="45"/>
      <c r="F595" s="45"/>
      <c r="G595" s="45"/>
      <c r="H595" s="45">
        <f>+D595</f>
        <v>0</v>
      </c>
      <c r="I595" s="45"/>
      <c r="J595" s="46" t="s">
        <v>35</v>
      </c>
    </row>
    <row r="596" spans="2:10" x14ac:dyDescent="0.3">
      <c r="B596" s="75"/>
      <c r="C596" s="130" t="s">
        <v>249</v>
      </c>
      <c r="D596" s="45"/>
      <c r="E596" s="45"/>
      <c r="F596" s="45"/>
      <c r="G596" s="45"/>
      <c r="H596" s="45">
        <f>+D596</f>
        <v>0</v>
      </c>
      <c r="I596" s="45"/>
      <c r="J596" s="46" t="s">
        <v>35</v>
      </c>
    </row>
    <row r="597" spans="2:10" x14ac:dyDescent="0.3">
      <c r="B597" s="75"/>
      <c r="C597" s="130" t="s">
        <v>250</v>
      </c>
      <c r="D597" s="45"/>
      <c r="E597" s="45"/>
      <c r="F597" s="45"/>
      <c r="G597" s="45"/>
      <c r="H597" s="45">
        <f>+D597</f>
        <v>0</v>
      </c>
      <c r="I597" s="45"/>
      <c r="J597" s="46" t="s">
        <v>35</v>
      </c>
    </row>
    <row r="598" spans="2:10" x14ac:dyDescent="0.3">
      <c r="B598" s="75" t="s">
        <v>266</v>
      </c>
      <c r="C598" s="48" t="s">
        <v>669</v>
      </c>
      <c r="D598" s="45"/>
      <c r="E598" s="45"/>
      <c r="F598" s="45"/>
      <c r="G598" s="45"/>
      <c r="H598" s="45"/>
      <c r="I598" s="62">
        <f>SUM(H599:H601)*$E$123</f>
        <v>0</v>
      </c>
      <c r="J598" s="63" t="str">
        <f>+J599</f>
        <v>und</v>
      </c>
    </row>
    <row r="599" spans="2:10" x14ac:dyDescent="0.3">
      <c r="B599" s="75"/>
      <c r="C599" s="130" t="s">
        <v>248</v>
      </c>
      <c r="D599" s="45"/>
      <c r="E599" s="45"/>
      <c r="F599" s="45"/>
      <c r="G599" s="45"/>
      <c r="H599" s="45">
        <f>+D599</f>
        <v>0</v>
      </c>
      <c r="I599" s="45"/>
      <c r="J599" s="46" t="s">
        <v>35</v>
      </c>
    </row>
    <row r="600" spans="2:10" x14ac:dyDescent="0.3">
      <c r="B600" s="75"/>
      <c r="C600" s="130" t="s">
        <v>249</v>
      </c>
      <c r="D600" s="45"/>
      <c r="E600" s="45"/>
      <c r="F600" s="45"/>
      <c r="G600" s="45"/>
      <c r="H600" s="45">
        <f>+D600</f>
        <v>0</v>
      </c>
      <c r="I600" s="45"/>
      <c r="J600" s="46" t="s">
        <v>35</v>
      </c>
    </row>
    <row r="601" spans="2:10" x14ac:dyDescent="0.3">
      <c r="B601" s="75"/>
      <c r="C601" s="130" t="s">
        <v>250</v>
      </c>
      <c r="D601" s="45"/>
      <c r="E601" s="45"/>
      <c r="F601" s="45"/>
      <c r="G601" s="45"/>
      <c r="H601" s="45">
        <f>+D601</f>
        <v>0</v>
      </c>
      <c r="I601" s="45"/>
      <c r="J601" s="46" t="s">
        <v>35</v>
      </c>
    </row>
    <row r="602" spans="2:10" x14ac:dyDescent="0.3">
      <c r="B602" s="75" t="s">
        <v>267</v>
      </c>
      <c r="C602" s="48" t="s">
        <v>364</v>
      </c>
      <c r="D602" s="45"/>
      <c r="E602" s="45"/>
      <c r="F602" s="45"/>
      <c r="G602" s="45"/>
      <c r="H602" s="45"/>
      <c r="I602" s="62">
        <f>SUM(H603:H606)*$E$123</f>
        <v>6</v>
      </c>
      <c r="J602" s="63" t="str">
        <f>+J605</f>
        <v>und</v>
      </c>
    </row>
    <row r="603" spans="2:10" x14ac:dyDescent="0.3">
      <c r="B603" s="75"/>
      <c r="C603" s="130" t="s">
        <v>671</v>
      </c>
      <c r="D603" s="45">
        <v>3</v>
      </c>
      <c r="E603" s="45"/>
      <c r="F603" s="45"/>
      <c r="G603" s="45"/>
      <c r="H603" s="45">
        <f>+D603</f>
        <v>3</v>
      </c>
      <c r="I603" s="45"/>
      <c r="J603" s="46" t="s">
        <v>35</v>
      </c>
    </row>
    <row r="604" spans="2:10" x14ac:dyDescent="0.3">
      <c r="B604" s="75"/>
      <c r="C604" s="130" t="s">
        <v>655</v>
      </c>
      <c r="D604" s="45">
        <v>1</v>
      </c>
      <c r="E604" s="45"/>
      <c r="F604" s="45"/>
      <c r="G604" s="45"/>
      <c r="H604" s="45">
        <f>+D604</f>
        <v>1</v>
      </c>
      <c r="I604" s="45"/>
      <c r="J604" s="46" t="s">
        <v>35</v>
      </c>
    </row>
    <row r="605" spans="2:10" x14ac:dyDescent="0.3">
      <c r="B605" s="75"/>
      <c r="C605" s="130" t="s">
        <v>656</v>
      </c>
      <c r="D605" s="45">
        <v>1</v>
      </c>
      <c r="E605" s="45"/>
      <c r="F605" s="45"/>
      <c r="G605" s="45"/>
      <c r="H605" s="45">
        <f>+D605</f>
        <v>1</v>
      </c>
      <c r="I605" s="45"/>
      <c r="J605" s="46" t="s">
        <v>35</v>
      </c>
    </row>
    <row r="606" spans="2:10" x14ac:dyDescent="0.3">
      <c r="B606" s="75"/>
      <c r="C606" s="130" t="s">
        <v>657</v>
      </c>
      <c r="D606" s="45">
        <v>1</v>
      </c>
      <c r="E606" s="45"/>
      <c r="F606" s="45"/>
      <c r="G606" s="45"/>
      <c r="H606" s="45">
        <f>+D606</f>
        <v>1</v>
      </c>
      <c r="I606" s="45"/>
      <c r="J606" s="46" t="s">
        <v>35</v>
      </c>
    </row>
    <row r="607" spans="2:10" x14ac:dyDescent="0.3">
      <c r="B607" s="75" t="s">
        <v>269</v>
      </c>
      <c r="C607" s="48" t="s">
        <v>366</v>
      </c>
      <c r="D607" s="45"/>
      <c r="E607" s="45"/>
      <c r="F607" s="45"/>
      <c r="G607" s="45"/>
      <c r="H607" s="45"/>
      <c r="I607" s="62">
        <f>SUM(H608:H610)*$E$123</f>
        <v>0</v>
      </c>
      <c r="J607" s="63" t="str">
        <f>+J608</f>
        <v>und</v>
      </c>
    </row>
    <row r="608" spans="2:10" x14ac:dyDescent="0.3">
      <c r="B608" s="75"/>
      <c r="C608" s="44" t="s">
        <v>361</v>
      </c>
      <c r="D608" s="45"/>
      <c r="E608" s="45"/>
      <c r="F608" s="45"/>
      <c r="G608" s="45"/>
      <c r="H608" s="45">
        <f>+D608</f>
        <v>0</v>
      </c>
      <c r="I608" s="45"/>
      <c r="J608" s="46" t="s">
        <v>35</v>
      </c>
    </row>
    <row r="609" spans="2:10" x14ac:dyDescent="0.3">
      <c r="B609" s="75"/>
      <c r="C609" s="44" t="s">
        <v>249</v>
      </c>
      <c r="D609" s="45"/>
      <c r="E609" s="45"/>
      <c r="F609" s="45"/>
      <c r="G609" s="45"/>
      <c r="H609" s="45">
        <f>+D609</f>
        <v>0</v>
      </c>
      <c r="I609" s="45"/>
      <c r="J609" s="46" t="s">
        <v>35</v>
      </c>
    </row>
    <row r="610" spans="2:10" x14ac:dyDescent="0.3">
      <c r="B610" s="75"/>
      <c r="C610" s="44" t="s">
        <v>250</v>
      </c>
      <c r="D610" s="45"/>
      <c r="E610" s="45"/>
      <c r="F610" s="45"/>
      <c r="G610" s="45"/>
      <c r="H610" s="45">
        <f>+D610</f>
        <v>0</v>
      </c>
      <c r="I610" s="45"/>
      <c r="J610" s="46" t="s">
        <v>35</v>
      </c>
    </row>
    <row r="611" spans="2:10" x14ac:dyDescent="0.3">
      <c r="B611" s="75" t="s">
        <v>271</v>
      </c>
      <c r="C611" s="48" t="s">
        <v>367</v>
      </c>
      <c r="D611" s="45"/>
      <c r="E611" s="45"/>
      <c r="F611" s="45"/>
      <c r="G611" s="45"/>
      <c r="H611" s="45"/>
      <c r="I611" s="62">
        <f>SUM(H612:H614)*$E$123</f>
        <v>0</v>
      </c>
      <c r="J611" s="63" t="str">
        <f>+J612</f>
        <v>und</v>
      </c>
    </row>
    <row r="612" spans="2:10" x14ac:dyDescent="0.3">
      <c r="B612" s="75"/>
      <c r="C612" s="44" t="s">
        <v>248</v>
      </c>
      <c r="D612" s="45"/>
      <c r="E612" s="45"/>
      <c r="F612" s="45"/>
      <c r="G612" s="45"/>
      <c r="H612" s="45">
        <f>+D612</f>
        <v>0</v>
      </c>
      <c r="I612" s="45"/>
      <c r="J612" s="46" t="s">
        <v>35</v>
      </c>
    </row>
    <row r="613" spans="2:10" x14ac:dyDescent="0.3">
      <c r="B613" s="75"/>
      <c r="C613" s="44" t="s">
        <v>249</v>
      </c>
      <c r="D613" s="45"/>
      <c r="E613" s="45"/>
      <c r="F613" s="45"/>
      <c r="G613" s="45"/>
      <c r="H613" s="45">
        <f>+D613</f>
        <v>0</v>
      </c>
      <c r="I613" s="45"/>
      <c r="J613" s="46" t="s">
        <v>35</v>
      </c>
    </row>
    <row r="614" spans="2:10" x14ac:dyDescent="0.3">
      <c r="B614" s="75"/>
      <c r="C614" s="44" t="s">
        <v>250</v>
      </c>
      <c r="D614" s="45"/>
      <c r="E614" s="45"/>
      <c r="F614" s="45"/>
      <c r="G614" s="45"/>
      <c r="H614" s="45">
        <f>+D614</f>
        <v>0</v>
      </c>
      <c r="I614" s="45"/>
      <c r="J614" s="46" t="s">
        <v>35</v>
      </c>
    </row>
    <row r="615" spans="2:10" x14ac:dyDescent="0.3">
      <c r="B615" s="75" t="s">
        <v>273</v>
      </c>
      <c r="C615" s="48" t="s">
        <v>368</v>
      </c>
      <c r="D615" s="45"/>
      <c r="E615" s="45"/>
      <c r="F615" s="45"/>
      <c r="G615" s="45"/>
      <c r="H615" s="45"/>
      <c r="I615" s="62">
        <f>SUM(H616:H618)*$E$123</f>
        <v>0</v>
      </c>
      <c r="J615" s="63" t="str">
        <f>+J616</f>
        <v>und</v>
      </c>
    </row>
    <row r="616" spans="2:10" x14ac:dyDescent="0.3">
      <c r="B616" s="75"/>
      <c r="C616" s="44" t="s">
        <v>248</v>
      </c>
      <c r="D616" s="45"/>
      <c r="E616" s="45"/>
      <c r="F616" s="45"/>
      <c r="G616" s="45"/>
      <c r="H616" s="45">
        <f>+D616</f>
        <v>0</v>
      </c>
      <c r="I616" s="45"/>
      <c r="J616" s="46" t="s">
        <v>35</v>
      </c>
    </row>
    <row r="617" spans="2:10" x14ac:dyDescent="0.3">
      <c r="B617" s="75"/>
      <c r="C617" s="44" t="s">
        <v>249</v>
      </c>
      <c r="D617" s="45"/>
      <c r="E617" s="45"/>
      <c r="F617" s="45"/>
      <c r="G617" s="45"/>
      <c r="H617" s="45">
        <f>+D617</f>
        <v>0</v>
      </c>
      <c r="I617" s="45"/>
      <c r="J617" s="46" t="s">
        <v>35</v>
      </c>
    </row>
    <row r="618" spans="2:10" x14ac:dyDescent="0.3">
      <c r="B618" s="75"/>
      <c r="C618" s="44" t="s">
        <v>250</v>
      </c>
      <c r="D618" s="45"/>
      <c r="E618" s="45"/>
      <c r="F618" s="45"/>
      <c r="G618" s="45"/>
      <c r="H618" s="45">
        <f>+D618</f>
        <v>0</v>
      </c>
      <c r="I618" s="45"/>
      <c r="J618" s="46" t="s">
        <v>35</v>
      </c>
    </row>
    <row r="619" spans="2:10" x14ac:dyDescent="0.3">
      <c r="B619" s="75" t="s">
        <v>277</v>
      </c>
      <c r="C619" s="48" t="s">
        <v>262</v>
      </c>
      <c r="D619" s="45"/>
      <c r="E619" s="45"/>
      <c r="F619" s="45"/>
      <c r="G619" s="45"/>
      <c r="H619" s="45"/>
      <c r="I619" s="62">
        <f>SUM(H620:H622)*$E$123</f>
        <v>15</v>
      </c>
      <c r="J619" s="63" t="str">
        <f>+J620</f>
        <v>und</v>
      </c>
    </row>
    <row r="620" spans="2:10" x14ac:dyDescent="0.3">
      <c r="B620" s="75"/>
      <c r="C620" s="44" t="s">
        <v>360</v>
      </c>
      <c r="D620" s="45">
        <v>5</v>
      </c>
      <c r="E620" s="45"/>
      <c r="F620" s="45"/>
      <c r="G620" s="45"/>
      <c r="H620" s="45">
        <f>+D620</f>
        <v>5</v>
      </c>
      <c r="I620" s="45"/>
      <c r="J620" s="46" t="s">
        <v>35</v>
      </c>
    </row>
    <row r="621" spans="2:10" x14ac:dyDescent="0.3">
      <c r="B621" s="75"/>
      <c r="C621" s="44" t="s">
        <v>249</v>
      </c>
      <c r="D621" s="45">
        <v>5</v>
      </c>
      <c r="E621" s="45"/>
      <c r="F621" s="45"/>
      <c r="G621" s="45"/>
      <c r="H621" s="45">
        <f>+D621</f>
        <v>5</v>
      </c>
      <c r="I621" s="45"/>
      <c r="J621" s="46" t="s">
        <v>35</v>
      </c>
    </row>
    <row r="622" spans="2:10" x14ac:dyDescent="0.3">
      <c r="B622" s="75"/>
      <c r="C622" s="44" t="s">
        <v>250</v>
      </c>
      <c r="D622" s="45">
        <v>5</v>
      </c>
      <c r="E622" s="45"/>
      <c r="F622" s="45"/>
      <c r="G622" s="45"/>
      <c r="H622" s="45">
        <f>+D622</f>
        <v>5</v>
      </c>
      <c r="I622" s="45"/>
      <c r="J622" s="46" t="s">
        <v>35</v>
      </c>
    </row>
    <row r="623" spans="2:10" x14ac:dyDescent="0.3">
      <c r="B623" s="75" t="s">
        <v>275</v>
      </c>
      <c r="C623" s="48" t="s">
        <v>264</v>
      </c>
      <c r="D623" s="45"/>
      <c r="E623" s="45"/>
      <c r="F623" s="45"/>
      <c r="G623" s="45"/>
      <c r="H623" s="45"/>
      <c r="I623" s="62">
        <f>SUM(H624:H626)*$E$123</f>
        <v>15</v>
      </c>
      <c r="J623" s="63" t="str">
        <f>+J624</f>
        <v>und</v>
      </c>
    </row>
    <row r="624" spans="2:10" x14ac:dyDescent="0.3">
      <c r="B624" s="75"/>
      <c r="C624" s="44" t="s">
        <v>248</v>
      </c>
      <c r="D624" s="45">
        <v>5</v>
      </c>
      <c r="E624" s="45"/>
      <c r="F624" s="45"/>
      <c r="G624" s="45"/>
      <c r="H624" s="45">
        <f>+D624</f>
        <v>5</v>
      </c>
      <c r="I624" s="45"/>
      <c r="J624" s="46" t="s">
        <v>35</v>
      </c>
    </row>
    <row r="625" spans="2:10" x14ac:dyDescent="0.3">
      <c r="B625" s="75"/>
      <c r="C625" s="44" t="s">
        <v>249</v>
      </c>
      <c r="D625" s="45">
        <v>5</v>
      </c>
      <c r="E625" s="45"/>
      <c r="F625" s="45"/>
      <c r="G625" s="45"/>
      <c r="H625" s="45">
        <f>+D625</f>
        <v>5</v>
      </c>
      <c r="I625" s="45"/>
      <c r="J625" s="46" t="s">
        <v>35</v>
      </c>
    </row>
    <row r="626" spans="2:10" x14ac:dyDescent="0.3">
      <c r="B626" s="75"/>
      <c r="C626" s="44" t="s">
        <v>250</v>
      </c>
      <c r="D626" s="45">
        <v>5</v>
      </c>
      <c r="E626" s="45"/>
      <c r="F626" s="45"/>
      <c r="G626" s="45"/>
      <c r="H626" s="45">
        <f>+D626</f>
        <v>5</v>
      </c>
      <c r="I626" s="45"/>
      <c r="J626" s="46" t="s">
        <v>35</v>
      </c>
    </row>
    <row r="627" spans="2:10" x14ac:dyDescent="0.3">
      <c r="B627" s="75" t="s">
        <v>279</v>
      </c>
      <c r="C627" s="48" t="s">
        <v>373</v>
      </c>
      <c r="D627" s="45"/>
      <c r="E627" s="45"/>
      <c r="F627" s="45"/>
      <c r="G627" s="45"/>
      <c r="H627" s="45"/>
      <c r="I627" s="62">
        <f>SUM(H628:H630)*$E$123</f>
        <v>12</v>
      </c>
      <c r="J627" s="63" t="str">
        <f>+J628</f>
        <v>und</v>
      </c>
    </row>
    <row r="628" spans="2:10" x14ac:dyDescent="0.3">
      <c r="B628" s="75"/>
      <c r="C628" s="44" t="s">
        <v>248</v>
      </c>
      <c r="D628" s="45">
        <v>4</v>
      </c>
      <c r="E628" s="45"/>
      <c r="F628" s="45"/>
      <c r="G628" s="45"/>
      <c r="H628" s="45">
        <f>+D628</f>
        <v>4</v>
      </c>
      <c r="I628" s="45"/>
      <c r="J628" s="46" t="s">
        <v>35</v>
      </c>
    </row>
    <row r="629" spans="2:10" x14ac:dyDescent="0.3">
      <c r="B629" s="75"/>
      <c r="C629" s="44" t="s">
        <v>249</v>
      </c>
      <c r="D629" s="45">
        <v>4</v>
      </c>
      <c r="E629" s="45"/>
      <c r="F629" s="45"/>
      <c r="G629" s="45"/>
      <c r="H629" s="45">
        <f>+D629</f>
        <v>4</v>
      </c>
      <c r="I629" s="45"/>
      <c r="J629" s="46" t="s">
        <v>35</v>
      </c>
    </row>
    <row r="630" spans="2:10" x14ac:dyDescent="0.3">
      <c r="B630" s="75"/>
      <c r="C630" s="44" t="s">
        <v>250</v>
      </c>
      <c r="D630" s="45">
        <v>4</v>
      </c>
      <c r="E630" s="45"/>
      <c r="F630" s="45"/>
      <c r="G630" s="45"/>
      <c r="H630" s="45">
        <f>+D630</f>
        <v>4</v>
      </c>
      <c r="I630" s="45"/>
      <c r="J630" s="46" t="s">
        <v>35</v>
      </c>
    </row>
    <row r="631" spans="2:10" x14ac:dyDescent="0.3">
      <c r="B631" s="75" t="s">
        <v>283</v>
      </c>
      <c r="C631" s="48" t="s">
        <v>372</v>
      </c>
      <c r="D631" s="45"/>
      <c r="E631" s="45"/>
      <c r="F631" s="45"/>
      <c r="G631" s="45"/>
      <c r="H631" s="45"/>
      <c r="I631" s="62">
        <f>SUM(H632:H634)*$E$123</f>
        <v>3</v>
      </c>
      <c r="J631" s="63" t="str">
        <f>+J632</f>
        <v>und</v>
      </c>
    </row>
    <row r="632" spans="2:10" x14ac:dyDescent="0.3">
      <c r="B632" s="75"/>
      <c r="C632" s="44" t="s">
        <v>369</v>
      </c>
      <c r="D632" s="45">
        <v>1</v>
      </c>
      <c r="E632" s="45"/>
      <c r="F632" s="45"/>
      <c r="G632" s="45"/>
      <c r="H632" s="45">
        <f>+D632</f>
        <v>1</v>
      </c>
      <c r="I632" s="45"/>
      <c r="J632" s="46" t="s">
        <v>35</v>
      </c>
    </row>
    <row r="633" spans="2:10" x14ac:dyDescent="0.3">
      <c r="B633" s="75"/>
      <c r="C633" s="44" t="s">
        <v>647</v>
      </c>
      <c r="D633" s="45">
        <v>1</v>
      </c>
      <c r="E633" s="45"/>
      <c r="F633" s="45"/>
      <c r="G633" s="45"/>
      <c r="H633" s="45">
        <f>+D633</f>
        <v>1</v>
      </c>
      <c r="I633" s="45"/>
      <c r="J633" s="46" t="s">
        <v>35</v>
      </c>
    </row>
    <row r="634" spans="2:10" x14ac:dyDescent="0.3">
      <c r="B634" s="75"/>
      <c r="C634" s="44" t="s">
        <v>648</v>
      </c>
      <c r="D634" s="45">
        <v>1</v>
      </c>
      <c r="E634" s="45"/>
      <c r="F634" s="45"/>
      <c r="G634" s="45"/>
      <c r="H634" s="45">
        <f>+D634</f>
        <v>1</v>
      </c>
      <c r="I634" s="45"/>
      <c r="J634" s="46" t="s">
        <v>35</v>
      </c>
    </row>
    <row r="635" spans="2:10" x14ac:dyDescent="0.3">
      <c r="B635" s="75" t="s">
        <v>376</v>
      </c>
      <c r="C635" s="48" t="s">
        <v>268</v>
      </c>
      <c r="D635" s="45"/>
      <c r="E635" s="45"/>
      <c r="F635" s="45"/>
      <c r="G635" s="45"/>
      <c r="H635" s="45"/>
      <c r="I635" s="62">
        <f>SUM(H636:H638)*$E$123</f>
        <v>3</v>
      </c>
      <c r="J635" s="63" t="str">
        <f>+J636</f>
        <v>und</v>
      </c>
    </row>
    <row r="636" spans="2:10" x14ac:dyDescent="0.3">
      <c r="B636" s="75"/>
      <c r="C636" s="44" t="s">
        <v>248</v>
      </c>
      <c r="D636" s="45">
        <v>1</v>
      </c>
      <c r="E636" s="45"/>
      <c r="F636" s="45"/>
      <c r="G636" s="45"/>
      <c r="H636" s="45">
        <f>+D636</f>
        <v>1</v>
      </c>
      <c r="I636" s="45"/>
      <c r="J636" s="46" t="s">
        <v>35</v>
      </c>
    </row>
    <row r="637" spans="2:10" x14ac:dyDescent="0.3">
      <c r="B637" s="75"/>
      <c r="C637" s="44" t="s">
        <v>249</v>
      </c>
      <c r="D637" s="45">
        <v>1</v>
      </c>
      <c r="E637" s="45"/>
      <c r="F637" s="45"/>
      <c r="G637" s="45"/>
      <c r="H637" s="45">
        <f>+D637</f>
        <v>1</v>
      </c>
      <c r="I637" s="45"/>
      <c r="J637" s="46" t="s">
        <v>35</v>
      </c>
    </row>
    <row r="638" spans="2:10" x14ac:dyDescent="0.3">
      <c r="B638" s="75"/>
      <c r="C638" s="44" t="s">
        <v>250</v>
      </c>
      <c r="D638" s="45">
        <v>1</v>
      </c>
      <c r="E638" s="45"/>
      <c r="F638" s="45"/>
      <c r="G638" s="45"/>
      <c r="H638" s="45">
        <f>+D638</f>
        <v>1</v>
      </c>
      <c r="I638" s="45"/>
      <c r="J638" s="46" t="s">
        <v>35</v>
      </c>
    </row>
    <row r="639" spans="2:10" x14ac:dyDescent="0.3">
      <c r="B639" s="75" t="s">
        <v>377</v>
      </c>
      <c r="C639" s="48" t="s">
        <v>270</v>
      </c>
      <c r="D639" s="45"/>
      <c r="E639" s="45"/>
      <c r="F639" s="45"/>
      <c r="G639" s="45"/>
      <c r="H639" s="45"/>
      <c r="I639" s="62">
        <f>SUM(H640:H642)*$E$123</f>
        <v>12</v>
      </c>
      <c r="J639" s="63" t="str">
        <f>+J640</f>
        <v>und</v>
      </c>
    </row>
    <row r="640" spans="2:10" x14ac:dyDescent="0.3">
      <c r="B640" s="75"/>
      <c r="C640" s="44" t="s">
        <v>248</v>
      </c>
      <c r="D640" s="45">
        <v>4</v>
      </c>
      <c r="E640" s="45"/>
      <c r="F640" s="45"/>
      <c r="G640" s="45"/>
      <c r="H640" s="45">
        <f>+D640</f>
        <v>4</v>
      </c>
      <c r="I640" s="45"/>
      <c r="J640" s="46" t="s">
        <v>35</v>
      </c>
    </row>
    <row r="641" spans="2:10" x14ac:dyDescent="0.3">
      <c r="B641" s="75"/>
      <c r="C641" s="44" t="s">
        <v>249</v>
      </c>
      <c r="D641" s="45">
        <v>4</v>
      </c>
      <c r="E641" s="45"/>
      <c r="F641" s="45"/>
      <c r="G641" s="45"/>
      <c r="H641" s="45">
        <f>+D641</f>
        <v>4</v>
      </c>
      <c r="I641" s="45"/>
      <c r="J641" s="46" t="s">
        <v>35</v>
      </c>
    </row>
    <row r="642" spans="2:10" x14ac:dyDescent="0.3">
      <c r="B642" s="75"/>
      <c r="C642" s="44" t="s">
        <v>250</v>
      </c>
      <c r="D642" s="45">
        <v>4</v>
      </c>
      <c r="E642" s="45"/>
      <c r="F642" s="45"/>
      <c r="G642" s="45"/>
      <c r="H642" s="45">
        <f>+D642</f>
        <v>4</v>
      </c>
      <c r="I642" s="45"/>
      <c r="J642" s="46" t="s">
        <v>35</v>
      </c>
    </row>
    <row r="643" spans="2:10" x14ac:dyDescent="0.3">
      <c r="B643" s="75" t="s">
        <v>378</v>
      </c>
      <c r="C643" s="75" t="s">
        <v>991</v>
      </c>
      <c r="D643" s="45"/>
      <c r="E643" s="45"/>
      <c r="F643" s="45"/>
      <c r="G643" s="45"/>
      <c r="H643" s="45"/>
      <c r="I643" s="62">
        <f>SUM(H644:H646)*$E$123</f>
        <v>0</v>
      </c>
      <c r="J643" s="46" t="s">
        <v>35</v>
      </c>
    </row>
    <row r="644" spans="2:10" x14ac:dyDescent="0.3">
      <c r="B644" s="75"/>
      <c r="C644" s="44" t="s">
        <v>369</v>
      </c>
      <c r="D644" s="45"/>
      <c r="E644" s="45"/>
      <c r="F644" s="45"/>
      <c r="G644" s="45"/>
      <c r="H644" s="45">
        <f t="shared" ref="H644:H646" si="19">+D644</f>
        <v>0</v>
      </c>
      <c r="I644" s="45"/>
      <c r="J644" s="46" t="s">
        <v>35</v>
      </c>
    </row>
    <row r="645" spans="2:10" x14ac:dyDescent="0.3">
      <c r="B645" s="75"/>
      <c r="C645" s="44" t="s">
        <v>249</v>
      </c>
      <c r="D645" s="45"/>
      <c r="E645" s="45"/>
      <c r="F645" s="45"/>
      <c r="G645" s="45"/>
      <c r="H645" s="45">
        <f t="shared" si="19"/>
        <v>0</v>
      </c>
      <c r="I645" s="45"/>
      <c r="J645" s="46" t="s">
        <v>35</v>
      </c>
    </row>
    <row r="646" spans="2:10" x14ac:dyDescent="0.3">
      <c r="B646" s="75"/>
      <c r="C646" s="44"/>
      <c r="D646" s="45"/>
      <c r="E646" s="45"/>
      <c r="F646" s="45"/>
      <c r="G646" s="45"/>
      <c r="H646" s="45">
        <f t="shared" si="19"/>
        <v>0</v>
      </c>
      <c r="I646" s="45"/>
      <c r="J646" s="46" t="s">
        <v>35</v>
      </c>
    </row>
    <row r="647" spans="2:10" x14ac:dyDescent="0.3">
      <c r="B647" s="75" t="s">
        <v>379</v>
      </c>
      <c r="C647" s="48" t="s">
        <v>272</v>
      </c>
      <c r="D647" s="45"/>
      <c r="E647" s="45"/>
      <c r="F647" s="45"/>
      <c r="G647" s="45"/>
      <c r="H647" s="45"/>
      <c r="I647" s="62">
        <f>SUM(H648:H650)*$E$123</f>
        <v>6</v>
      </c>
      <c r="J647" s="63" t="str">
        <f>+J648</f>
        <v>und</v>
      </c>
    </row>
    <row r="648" spans="2:10" x14ac:dyDescent="0.3">
      <c r="B648" s="75"/>
      <c r="C648" s="44" t="s">
        <v>369</v>
      </c>
      <c r="D648" s="45">
        <v>2</v>
      </c>
      <c r="E648" s="45"/>
      <c r="F648" s="45"/>
      <c r="G648" s="45"/>
      <c r="H648" s="45">
        <f>+D648</f>
        <v>2</v>
      </c>
      <c r="I648" s="45"/>
      <c r="J648" s="46" t="s">
        <v>35</v>
      </c>
    </row>
    <row r="649" spans="2:10" x14ac:dyDescent="0.3">
      <c r="B649" s="75"/>
      <c r="C649" s="44" t="s">
        <v>647</v>
      </c>
      <c r="D649" s="45">
        <v>2</v>
      </c>
      <c r="E649" s="45"/>
      <c r="F649" s="45"/>
      <c r="G649" s="45"/>
      <c r="H649" s="45">
        <f>+D649</f>
        <v>2</v>
      </c>
      <c r="I649" s="45"/>
      <c r="J649" s="46" t="s">
        <v>35</v>
      </c>
    </row>
    <row r="650" spans="2:10" x14ac:dyDescent="0.3">
      <c r="B650" s="75"/>
      <c r="C650" s="44" t="s">
        <v>648</v>
      </c>
      <c r="D650" s="45">
        <v>2</v>
      </c>
      <c r="E650" s="45"/>
      <c r="F650" s="45"/>
      <c r="G650" s="45"/>
      <c r="H650" s="45">
        <f>+D650</f>
        <v>2</v>
      </c>
      <c r="I650" s="45"/>
      <c r="J650" s="46" t="s">
        <v>35</v>
      </c>
    </row>
    <row r="651" spans="2:10" x14ac:dyDescent="0.3">
      <c r="B651" s="75" t="s">
        <v>380</v>
      </c>
      <c r="C651" s="48" t="s">
        <v>274</v>
      </c>
      <c r="D651" s="45"/>
      <c r="E651" s="45"/>
      <c r="F651" s="45"/>
      <c r="G651" s="45"/>
      <c r="H651" s="45"/>
      <c r="I651" s="62">
        <f>SUM(H652:H654)*$E$123</f>
        <v>15</v>
      </c>
      <c r="J651" s="63" t="str">
        <f>+J652</f>
        <v>und</v>
      </c>
    </row>
    <row r="652" spans="2:10" x14ac:dyDescent="0.3">
      <c r="B652" s="75"/>
      <c r="C652" s="44" t="s">
        <v>360</v>
      </c>
      <c r="D652" s="45">
        <v>5</v>
      </c>
      <c r="E652" s="45"/>
      <c r="F652" s="45"/>
      <c r="G652" s="45"/>
      <c r="H652" s="45">
        <f>+D652</f>
        <v>5</v>
      </c>
      <c r="I652" s="45"/>
      <c r="J652" s="46" t="s">
        <v>35</v>
      </c>
    </row>
    <row r="653" spans="2:10" x14ac:dyDescent="0.3">
      <c r="B653" s="75"/>
      <c r="C653" s="44" t="s">
        <v>249</v>
      </c>
      <c r="D653" s="45">
        <v>5</v>
      </c>
      <c r="E653" s="45"/>
      <c r="F653" s="45"/>
      <c r="G653" s="45"/>
      <c r="H653" s="45">
        <f>+D653</f>
        <v>5</v>
      </c>
      <c r="I653" s="45"/>
      <c r="J653" s="46" t="s">
        <v>35</v>
      </c>
    </row>
    <row r="654" spans="2:10" x14ac:dyDescent="0.3">
      <c r="B654" s="75"/>
      <c r="C654" s="44" t="s">
        <v>250</v>
      </c>
      <c r="D654" s="45">
        <v>5</v>
      </c>
      <c r="E654" s="45"/>
      <c r="F654" s="45"/>
      <c r="G654" s="45"/>
      <c r="H654" s="45">
        <f>+D654</f>
        <v>5</v>
      </c>
      <c r="I654" s="45"/>
      <c r="J654" s="46" t="s">
        <v>35</v>
      </c>
    </row>
    <row r="655" spans="2:10" x14ac:dyDescent="0.3">
      <c r="B655" s="75" t="s">
        <v>381</v>
      </c>
      <c r="C655" s="48" t="s">
        <v>278</v>
      </c>
      <c r="D655" s="45"/>
      <c r="E655" s="45"/>
      <c r="F655" s="45"/>
      <c r="G655" s="45"/>
      <c r="H655" s="45"/>
      <c r="I655" s="62">
        <f>SUM(H656:H658)*$E$123</f>
        <v>3</v>
      </c>
      <c r="J655" s="63" t="str">
        <f>+J656</f>
        <v>und</v>
      </c>
    </row>
    <row r="656" spans="2:10" x14ac:dyDescent="0.3">
      <c r="B656" s="75"/>
      <c r="C656" s="44" t="s">
        <v>649</v>
      </c>
      <c r="D656" s="45">
        <v>1</v>
      </c>
      <c r="E656" s="45"/>
      <c r="F656" s="45"/>
      <c r="G656" s="45"/>
      <c r="H656" s="45">
        <f>+D656</f>
        <v>1</v>
      </c>
      <c r="I656" s="45"/>
      <c r="J656" s="46" t="s">
        <v>35</v>
      </c>
    </row>
    <row r="657" spans="2:10" x14ac:dyDescent="0.3">
      <c r="B657" s="75"/>
      <c r="C657" s="44" t="s">
        <v>650</v>
      </c>
      <c r="D657" s="45">
        <v>1</v>
      </c>
      <c r="E657" s="45"/>
      <c r="F657" s="45"/>
      <c r="G657" s="45"/>
      <c r="H657" s="45">
        <f>+D657</f>
        <v>1</v>
      </c>
      <c r="I657" s="45"/>
      <c r="J657" s="46" t="s">
        <v>35</v>
      </c>
    </row>
    <row r="658" spans="2:10" x14ac:dyDescent="0.3">
      <c r="B658" s="75"/>
      <c r="C658" s="44" t="s">
        <v>651</v>
      </c>
      <c r="D658" s="45">
        <v>1</v>
      </c>
      <c r="E658" s="45"/>
      <c r="F658" s="45"/>
      <c r="G658" s="45"/>
      <c r="H658" s="45">
        <f>+D658</f>
        <v>1</v>
      </c>
      <c r="I658" s="45"/>
      <c r="J658" s="46" t="s">
        <v>35</v>
      </c>
    </row>
    <row r="659" spans="2:10" x14ac:dyDescent="0.3">
      <c r="B659" s="75" t="s">
        <v>382</v>
      </c>
      <c r="C659" s="48" t="s">
        <v>276</v>
      </c>
      <c r="D659" s="45"/>
      <c r="E659" s="45"/>
      <c r="F659" s="45"/>
      <c r="G659" s="45"/>
      <c r="H659" s="45"/>
      <c r="I659" s="62">
        <f>SUM(H660:H662)*$E$123</f>
        <v>0</v>
      </c>
      <c r="J659" s="63" t="str">
        <f>+J660</f>
        <v>und</v>
      </c>
    </row>
    <row r="660" spans="2:10" x14ac:dyDescent="0.3">
      <c r="B660" s="75"/>
      <c r="C660" s="44" t="s">
        <v>248</v>
      </c>
      <c r="D660" s="45">
        <v>0</v>
      </c>
      <c r="E660" s="45"/>
      <c r="F660" s="45"/>
      <c r="G660" s="45"/>
      <c r="H660" s="45">
        <f>+D660</f>
        <v>0</v>
      </c>
      <c r="I660" s="45"/>
      <c r="J660" s="46" t="s">
        <v>35</v>
      </c>
    </row>
    <row r="661" spans="2:10" x14ac:dyDescent="0.3">
      <c r="B661" s="75"/>
      <c r="C661" s="44" t="s">
        <v>249</v>
      </c>
      <c r="D661" s="45"/>
      <c r="E661" s="45"/>
      <c r="F661" s="45"/>
      <c r="G661" s="45"/>
      <c r="H661" s="45">
        <f>+D661</f>
        <v>0</v>
      </c>
      <c r="I661" s="45"/>
      <c r="J661" s="46" t="s">
        <v>35</v>
      </c>
    </row>
    <row r="662" spans="2:10" x14ac:dyDescent="0.3">
      <c r="B662" s="75"/>
      <c r="C662" s="44" t="s">
        <v>250</v>
      </c>
      <c r="D662" s="45"/>
      <c r="E662" s="45"/>
      <c r="F662" s="45"/>
      <c r="G662" s="45"/>
      <c r="H662" s="45">
        <f>+D662</f>
        <v>0</v>
      </c>
      <c r="I662" s="45"/>
      <c r="J662" s="46" t="s">
        <v>35</v>
      </c>
    </row>
    <row r="663" spans="2:10" x14ac:dyDescent="0.3">
      <c r="B663" s="75" t="s">
        <v>640</v>
      </c>
      <c r="C663" s="48" t="s">
        <v>280</v>
      </c>
      <c r="D663" s="45"/>
      <c r="E663" s="45"/>
      <c r="F663" s="45"/>
      <c r="G663" s="45"/>
      <c r="H663" s="45"/>
      <c r="I663" s="62">
        <f>SUM(H664:H666)*$E$123</f>
        <v>0</v>
      </c>
      <c r="J663" s="63" t="str">
        <f>+J664</f>
        <v>und</v>
      </c>
    </row>
    <row r="664" spans="2:10" x14ac:dyDescent="0.3">
      <c r="B664" s="75"/>
      <c r="C664" s="44" t="s">
        <v>248</v>
      </c>
      <c r="D664" s="45">
        <v>0</v>
      </c>
      <c r="E664" s="45"/>
      <c r="F664" s="45"/>
      <c r="G664" s="45"/>
      <c r="H664" s="45">
        <f>+D664</f>
        <v>0</v>
      </c>
      <c r="I664" s="45"/>
      <c r="J664" s="46" t="s">
        <v>35</v>
      </c>
    </row>
    <row r="665" spans="2:10" x14ac:dyDescent="0.3">
      <c r="B665" s="75"/>
      <c r="C665" s="44" t="s">
        <v>249</v>
      </c>
      <c r="D665" s="45"/>
      <c r="E665" s="45"/>
      <c r="F665" s="45"/>
      <c r="G665" s="45"/>
      <c r="H665" s="45">
        <f>+D665</f>
        <v>0</v>
      </c>
      <c r="I665" s="45"/>
      <c r="J665" s="46" t="s">
        <v>35</v>
      </c>
    </row>
    <row r="666" spans="2:10" x14ac:dyDescent="0.3">
      <c r="B666" s="75"/>
      <c r="C666" s="44" t="s">
        <v>250</v>
      </c>
      <c r="D666" s="45"/>
      <c r="E666" s="45"/>
      <c r="F666" s="45"/>
      <c r="G666" s="45"/>
      <c r="H666" s="45">
        <f>+D666</f>
        <v>0</v>
      </c>
      <c r="I666" s="45"/>
      <c r="J666" s="46" t="s">
        <v>35</v>
      </c>
    </row>
    <row r="667" spans="2:10" x14ac:dyDescent="0.3">
      <c r="B667" s="75" t="s">
        <v>990</v>
      </c>
      <c r="C667" s="48" t="s">
        <v>284</v>
      </c>
      <c r="D667" s="45"/>
      <c r="E667" s="45"/>
      <c r="F667" s="45"/>
      <c r="G667" s="45"/>
      <c r="H667" s="45"/>
      <c r="I667" s="62">
        <f>SUM(H668:H670)*$E$123</f>
        <v>0</v>
      </c>
      <c r="J667" s="63" t="str">
        <f>+J668</f>
        <v>und</v>
      </c>
    </row>
    <row r="668" spans="2:10" x14ac:dyDescent="0.3">
      <c r="B668" s="75"/>
      <c r="C668" s="44" t="s">
        <v>248</v>
      </c>
      <c r="D668" s="45">
        <v>0</v>
      </c>
      <c r="E668" s="45"/>
      <c r="F668" s="45"/>
      <c r="G668" s="45"/>
      <c r="H668" s="45">
        <f>+D668</f>
        <v>0</v>
      </c>
      <c r="I668" s="45"/>
      <c r="J668" s="46" t="s">
        <v>35</v>
      </c>
    </row>
    <row r="669" spans="2:10" x14ac:dyDescent="0.3">
      <c r="B669" s="75"/>
      <c r="C669" s="44" t="s">
        <v>249</v>
      </c>
      <c r="D669" s="45"/>
      <c r="E669" s="45"/>
      <c r="F669" s="45"/>
      <c r="G669" s="45"/>
      <c r="H669" s="45">
        <f>+D669</f>
        <v>0</v>
      </c>
      <c r="I669" s="45"/>
      <c r="J669" s="46" t="s">
        <v>35</v>
      </c>
    </row>
    <row r="670" spans="2:10" x14ac:dyDescent="0.3">
      <c r="B670" s="75"/>
      <c r="C670" s="44" t="s">
        <v>250</v>
      </c>
      <c r="D670" s="45"/>
      <c r="E670" s="45"/>
      <c r="F670" s="45"/>
      <c r="G670" s="45"/>
      <c r="H670" s="45">
        <f>+D670</f>
        <v>0</v>
      </c>
      <c r="I670" s="45"/>
      <c r="J670" s="46" t="s">
        <v>35</v>
      </c>
    </row>
    <row r="671" spans="2:10" x14ac:dyDescent="0.3">
      <c r="B671" s="100" t="s">
        <v>290</v>
      </c>
      <c r="C671" s="101" t="s">
        <v>289</v>
      </c>
      <c r="D671" s="103"/>
      <c r="E671" s="45"/>
      <c r="F671" s="45"/>
      <c r="G671" s="45"/>
      <c r="H671" s="45"/>
      <c r="I671" s="62"/>
      <c r="J671" s="63"/>
    </row>
    <row r="672" spans="2:10" x14ac:dyDescent="0.3">
      <c r="B672" s="75" t="s">
        <v>288</v>
      </c>
      <c r="C672" s="48" t="s">
        <v>291</v>
      </c>
      <c r="D672" s="103"/>
      <c r="E672" s="45"/>
      <c r="F672" s="45"/>
      <c r="G672" s="45"/>
      <c r="H672" s="45"/>
      <c r="I672" s="62">
        <f>SUM(H673:H675)*$E$123</f>
        <v>30</v>
      </c>
      <c r="J672" s="63" t="str">
        <f>+J673</f>
        <v>und</v>
      </c>
    </row>
    <row r="673" spans="2:10" x14ac:dyDescent="0.3">
      <c r="B673" s="75"/>
      <c r="C673" s="44" t="s">
        <v>248</v>
      </c>
      <c r="D673" s="45">
        <v>10</v>
      </c>
      <c r="E673" s="45"/>
      <c r="F673" s="45"/>
      <c r="G673" s="45"/>
      <c r="H673" s="45">
        <f>+D673</f>
        <v>10</v>
      </c>
      <c r="I673" s="45"/>
      <c r="J673" s="46" t="s">
        <v>35</v>
      </c>
    </row>
    <row r="674" spans="2:10" x14ac:dyDescent="0.3">
      <c r="B674" s="75"/>
      <c r="C674" s="44" t="s">
        <v>249</v>
      </c>
      <c r="D674" s="45">
        <v>10</v>
      </c>
      <c r="E674" s="45"/>
      <c r="F674" s="45"/>
      <c r="G674" s="45"/>
      <c r="H674" s="45">
        <f>+D674</f>
        <v>10</v>
      </c>
      <c r="I674" s="45"/>
      <c r="J674" s="46" t="s">
        <v>35</v>
      </c>
    </row>
    <row r="675" spans="2:10" x14ac:dyDescent="0.3">
      <c r="B675" s="75"/>
      <c r="C675" s="44" t="s">
        <v>250</v>
      </c>
      <c r="D675" s="45">
        <v>10</v>
      </c>
      <c r="E675" s="45"/>
      <c r="F675" s="45"/>
      <c r="G675" s="45"/>
      <c r="H675" s="45">
        <f>+D675</f>
        <v>10</v>
      </c>
      <c r="I675" s="45"/>
      <c r="J675" s="46" t="s">
        <v>35</v>
      </c>
    </row>
    <row r="676" spans="2:10" x14ac:dyDescent="0.3">
      <c r="B676" s="100" t="s">
        <v>292</v>
      </c>
      <c r="C676" s="101" t="s">
        <v>293</v>
      </c>
      <c r="D676" s="103"/>
      <c r="E676" s="45"/>
      <c r="F676" s="45"/>
      <c r="G676" s="45"/>
      <c r="H676" s="45"/>
      <c r="I676" s="62"/>
      <c r="J676" s="63"/>
    </row>
    <row r="677" spans="2:10" x14ac:dyDescent="0.3">
      <c r="B677" s="75" t="s">
        <v>490</v>
      </c>
      <c r="C677" s="48" t="s">
        <v>294</v>
      </c>
      <c r="D677" s="103"/>
      <c r="E677" s="45"/>
      <c r="F677" s="45"/>
      <c r="G677" s="45"/>
      <c r="H677" s="45"/>
      <c r="I677" s="62">
        <f>SUM(H678:H680)*$E$123</f>
        <v>99</v>
      </c>
      <c r="J677" s="63" t="str">
        <f>+J678</f>
        <v>und</v>
      </c>
    </row>
    <row r="678" spans="2:10" x14ac:dyDescent="0.3">
      <c r="B678" s="75"/>
      <c r="C678" s="44" t="s">
        <v>248</v>
      </c>
      <c r="D678" s="45">
        <f>+D587+D591+D595+D599+D604+D608+D612+D616+D620+D624+D628+D632+D636+D640+D648+D652+D656+D660+D664+D668</f>
        <v>33</v>
      </c>
      <c r="E678" s="45"/>
      <c r="F678" s="45"/>
      <c r="G678" s="45"/>
      <c r="H678" s="45">
        <f>+D678</f>
        <v>33</v>
      </c>
      <c r="I678" s="45"/>
      <c r="J678" s="46" t="s">
        <v>35</v>
      </c>
    </row>
    <row r="679" spans="2:10" x14ac:dyDescent="0.3">
      <c r="B679" s="75"/>
      <c r="C679" s="44" t="s">
        <v>249</v>
      </c>
      <c r="D679" s="45">
        <f>+D588+D592+D596+D600+D605+D609+D613+D617+D621+D625+D629+D633+D637+D641+D649+D653+D657+D661+D665+D669</f>
        <v>33</v>
      </c>
      <c r="E679" s="45"/>
      <c r="F679" s="45"/>
      <c r="G679" s="45"/>
      <c r="H679" s="45">
        <f>+D679</f>
        <v>33</v>
      </c>
      <c r="I679" s="45"/>
      <c r="J679" s="46" t="s">
        <v>35</v>
      </c>
    </row>
    <row r="680" spans="2:10" x14ac:dyDescent="0.3">
      <c r="B680" s="75"/>
      <c r="C680" s="44" t="s">
        <v>250</v>
      </c>
      <c r="D680" s="45">
        <f>+D589+D593+D597+D601+D606+D610+D614+D618+D622+D626+D630+D634+D638+D642+D650+D654+D658+D662+D666+D670</f>
        <v>33</v>
      </c>
      <c r="E680" s="45"/>
      <c r="F680" s="45"/>
      <c r="G680" s="45"/>
      <c r="H680" s="45">
        <f>+D680</f>
        <v>33</v>
      </c>
      <c r="I680" s="45"/>
      <c r="J680" s="46" t="s">
        <v>35</v>
      </c>
    </row>
    <row r="681" spans="2:10" x14ac:dyDescent="0.3">
      <c r="B681" s="96" t="s">
        <v>295</v>
      </c>
      <c r="C681" s="97" t="s">
        <v>296</v>
      </c>
      <c r="D681" s="103"/>
      <c r="E681" s="45"/>
      <c r="F681" s="45"/>
      <c r="G681" s="45"/>
      <c r="H681" s="45"/>
      <c r="I681" s="45"/>
      <c r="J681" s="46"/>
    </row>
    <row r="682" spans="2:10" x14ac:dyDescent="0.3">
      <c r="B682" s="100" t="s">
        <v>297</v>
      </c>
      <c r="C682" s="101" t="s">
        <v>300</v>
      </c>
      <c r="D682" s="103"/>
      <c r="E682" s="45"/>
      <c r="F682" s="45"/>
      <c r="G682" s="45"/>
      <c r="H682" s="45"/>
      <c r="I682" s="45"/>
      <c r="J682" s="46"/>
    </row>
    <row r="683" spans="2:10" x14ac:dyDescent="0.3">
      <c r="B683" s="75" t="s">
        <v>301</v>
      </c>
      <c r="C683" s="48" t="s">
        <v>349</v>
      </c>
      <c r="D683" s="103"/>
      <c r="E683" s="45"/>
      <c r="F683" s="45"/>
      <c r="G683" s="45"/>
      <c r="H683" s="45"/>
      <c r="I683" s="62">
        <f>SUM(H685:H698)*$E$123</f>
        <v>30</v>
      </c>
      <c r="J683" s="63" t="str">
        <f>+J685</f>
        <v>Pto</v>
      </c>
    </row>
    <row r="684" spans="2:10" x14ac:dyDescent="0.3">
      <c r="B684" s="75"/>
      <c r="C684" s="130" t="s">
        <v>248</v>
      </c>
      <c r="D684" s="45"/>
      <c r="E684" s="45"/>
      <c r="F684" s="45"/>
      <c r="G684" s="45"/>
      <c r="H684" s="45"/>
      <c r="I684" s="45"/>
      <c r="J684" s="46"/>
    </row>
    <row r="685" spans="2:10" x14ac:dyDescent="0.3">
      <c r="B685" s="75"/>
      <c r="C685" s="44" t="s">
        <v>621</v>
      </c>
      <c r="D685" s="45">
        <v>5</v>
      </c>
      <c r="E685" s="45"/>
      <c r="F685" s="45"/>
      <c r="G685" s="45"/>
      <c r="H685" s="45">
        <f>+D685</f>
        <v>5</v>
      </c>
      <c r="I685" s="45"/>
      <c r="J685" s="46" t="s">
        <v>298</v>
      </c>
    </row>
    <row r="686" spans="2:10" x14ac:dyDescent="0.3">
      <c r="B686" s="75"/>
      <c r="C686" s="44" t="s">
        <v>622</v>
      </c>
      <c r="D686" s="45">
        <v>4</v>
      </c>
      <c r="E686" s="45"/>
      <c r="F686" s="45"/>
      <c r="G686" s="45"/>
      <c r="H686" s="45">
        <f>+D686</f>
        <v>4</v>
      </c>
      <c r="I686" s="45"/>
      <c r="J686" s="46" t="s">
        <v>298</v>
      </c>
    </row>
    <row r="687" spans="2:10" x14ac:dyDescent="0.3">
      <c r="B687" s="75"/>
      <c r="C687" s="44" t="s">
        <v>620</v>
      </c>
      <c r="D687" s="45">
        <v>0</v>
      </c>
      <c r="E687" s="45"/>
      <c r="F687" s="45"/>
      <c r="G687" s="45"/>
      <c r="H687" s="45">
        <f>+D687</f>
        <v>0</v>
      </c>
      <c r="I687" s="45"/>
      <c r="J687" s="46" t="s">
        <v>298</v>
      </c>
    </row>
    <row r="688" spans="2:10" x14ac:dyDescent="0.3">
      <c r="B688" s="75"/>
      <c r="C688" s="44" t="s">
        <v>658</v>
      </c>
      <c r="D688" s="45">
        <v>1</v>
      </c>
      <c r="E688" s="45"/>
      <c r="F688" s="45"/>
      <c r="G688" s="45"/>
      <c r="H688" s="45">
        <f>+D688</f>
        <v>1</v>
      </c>
      <c r="I688" s="45"/>
      <c r="J688" s="46" t="s">
        <v>298</v>
      </c>
    </row>
    <row r="689" spans="2:10" x14ac:dyDescent="0.3">
      <c r="B689" s="75"/>
      <c r="C689" s="130" t="s">
        <v>249</v>
      </c>
      <c r="D689" s="45"/>
      <c r="E689" s="45"/>
      <c r="F689" s="45"/>
      <c r="G689" s="45"/>
      <c r="H689" s="45"/>
      <c r="I689" s="45"/>
      <c r="J689" s="46"/>
    </row>
    <row r="690" spans="2:10" x14ac:dyDescent="0.3">
      <c r="B690" s="75"/>
      <c r="C690" s="44" t="s">
        <v>621</v>
      </c>
      <c r="D690" s="45">
        <v>5</v>
      </c>
      <c r="E690" s="45"/>
      <c r="F690" s="45"/>
      <c r="G690" s="45"/>
      <c r="H690" s="45">
        <f>+D690</f>
        <v>5</v>
      </c>
      <c r="I690" s="45"/>
      <c r="J690" s="46" t="s">
        <v>298</v>
      </c>
    </row>
    <row r="691" spans="2:10" x14ac:dyDescent="0.3">
      <c r="B691" s="75"/>
      <c r="C691" s="44" t="s">
        <v>622</v>
      </c>
      <c r="D691" s="45">
        <v>4</v>
      </c>
      <c r="E691" s="45"/>
      <c r="F691" s="45"/>
      <c r="G691" s="45"/>
      <c r="H691" s="45">
        <f>+D691</f>
        <v>4</v>
      </c>
      <c r="I691" s="45"/>
      <c r="J691" s="46" t="s">
        <v>298</v>
      </c>
    </row>
    <row r="692" spans="2:10" x14ac:dyDescent="0.3">
      <c r="B692" s="75"/>
      <c r="C692" s="44" t="s">
        <v>620</v>
      </c>
      <c r="D692" s="45">
        <v>0</v>
      </c>
      <c r="E692" s="45"/>
      <c r="F692" s="45"/>
      <c r="G692" s="45"/>
      <c r="H692" s="45">
        <f>+D692</f>
        <v>0</v>
      </c>
      <c r="I692" s="45"/>
      <c r="J692" s="46" t="s">
        <v>298</v>
      </c>
    </row>
    <row r="693" spans="2:10" x14ac:dyDescent="0.3">
      <c r="B693" s="75"/>
      <c r="C693" s="44" t="s">
        <v>658</v>
      </c>
      <c r="D693" s="45">
        <v>1</v>
      </c>
      <c r="E693" s="45"/>
      <c r="F693" s="45"/>
      <c r="G693" s="45"/>
      <c r="H693" s="45">
        <f>+D693</f>
        <v>1</v>
      </c>
      <c r="I693" s="45"/>
      <c r="J693" s="46" t="s">
        <v>298</v>
      </c>
    </row>
    <row r="694" spans="2:10" x14ac:dyDescent="0.3">
      <c r="B694" s="75"/>
      <c r="C694" s="130" t="s">
        <v>250</v>
      </c>
      <c r="D694" s="45"/>
      <c r="E694" s="45"/>
      <c r="F694" s="45"/>
      <c r="G694" s="45"/>
      <c r="H694" s="45"/>
      <c r="I694" s="45"/>
      <c r="J694" s="46"/>
    </row>
    <row r="695" spans="2:10" x14ac:dyDescent="0.3">
      <c r="B695" s="75"/>
      <c r="C695" s="44" t="s">
        <v>621</v>
      </c>
      <c r="D695" s="45">
        <v>5</v>
      </c>
      <c r="E695" s="45"/>
      <c r="F695" s="45"/>
      <c r="G695" s="45"/>
      <c r="H695" s="45">
        <f>+D695</f>
        <v>5</v>
      </c>
      <c r="I695" s="45"/>
      <c r="J695" s="46" t="s">
        <v>298</v>
      </c>
    </row>
    <row r="696" spans="2:10" x14ac:dyDescent="0.3">
      <c r="B696" s="75"/>
      <c r="C696" s="44" t="s">
        <v>622</v>
      </c>
      <c r="D696" s="45">
        <v>4</v>
      </c>
      <c r="E696" s="45"/>
      <c r="F696" s="45"/>
      <c r="G696" s="45"/>
      <c r="H696" s="45">
        <f>+D696</f>
        <v>4</v>
      </c>
      <c r="I696" s="45"/>
      <c r="J696" s="46" t="s">
        <v>298</v>
      </c>
    </row>
    <row r="697" spans="2:10" x14ac:dyDescent="0.3">
      <c r="B697" s="75"/>
      <c r="C697" s="44" t="s">
        <v>620</v>
      </c>
      <c r="D697" s="45">
        <v>0</v>
      </c>
      <c r="E697" s="45"/>
      <c r="F697" s="45"/>
      <c r="G697" s="45"/>
      <c r="H697" s="45">
        <f>+D697</f>
        <v>0</v>
      </c>
      <c r="I697" s="45"/>
      <c r="J697" s="46" t="s">
        <v>298</v>
      </c>
    </row>
    <row r="698" spans="2:10" x14ac:dyDescent="0.3">
      <c r="B698" s="75"/>
      <c r="C698" s="44" t="s">
        <v>658</v>
      </c>
      <c r="D698" s="45">
        <v>1</v>
      </c>
      <c r="E698" s="45"/>
      <c r="F698" s="45"/>
      <c r="G698" s="45"/>
      <c r="H698" s="45">
        <f>+D698</f>
        <v>1</v>
      </c>
      <c r="I698" s="45"/>
      <c r="J698" s="46" t="s">
        <v>298</v>
      </c>
    </row>
    <row r="699" spans="2:10" x14ac:dyDescent="0.3">
      <c r="B699" s="75" t="s">
        <v>302</v>
      </c>
      <c r="C699" s="48" t="s">
        <v>350</v>
      </c>
      <c r="D699" s="103"/>
      <c r="E699" s="45"/>
      <c r="F699" s="45"/>
      <c r="G699" s="45"/>
      <c r="H699" s="45"/>
      <c r="I699" s="62">
        <f>SUM(H700:H702)*$E$123</f>
        <v>0</v>
      </c>
      <c r="J699" s="63" t="str">
        <f>+J700</f>
        <v>Pto</v>
      </c>
    </row>
    <row r="700" spans="2:10" x14ac:dyDescent="0.3">
      <c r="B700" s="75"/>
      <c r="C700" s="44" t="s">
        <v>645</v>
      </c>
      <c r="D700" s="45"/>
      <c r="E700" s="45"/>
      <c r="F700" s="45"/>
      <c r="G700" s="45"/>
      <c r="H700" s="45">
        <f>+D700</f>
        <v>0</v>
      </c>
      <c r="I700" s="45"/>
      <c r="J700" s="46" t="s">
        <v>298</v>
      </c>
    </row>
    <row r="701" spans="2:10" x14ac:dyDescent="0.3">
      <c r="B701" s="75"/>
      <c r="C701" s="44" t="s">
        <v>249</v>
      </c>
      <c r="D701" s="45"/>
      <c r="E701" s="45"/>
      <c r="F701" s="45"/>
      <c r="G701" s="45"/>
      <c r="H701" s="45">
        <f>+D701</f>
        <v>0</v>
      </c>
      <c r="I701" s="45"/>
      <c r="J701" s="46" t="s">
        <v>298</v>
      </c>
    </row>
    <row r="702" spans="2:10" x14ac:dyDescent="0.3">
      <c r="B702" s="75"/>
      <c r="C702" s="44" t="s">
        <v>250</v>
      </c>
      <c r="D702" s="45"/>
      <c r="E702" s="45"/>
      <c r="F702" s="45"/>
      <c r="G702" s="45"/>
      <c r="H702" s="45">
        <f>+D702</f>
        <v>0</v>
      </c>
      <c r="I702" s="45"/>
      <c r="J702" s="46" t="s">
        <v>298</v>
      </c>
    </row>
    <row r="703" spans="2:10" x14ac:dyDescent="0.3">
      <c r="B703" s="100" t="s">
        <v>299</v>
      </c>
      <c r="C703" s="101" t="s">
        <v>303</v>
      </c>
      <c r="D703" s="103"/>
      <c r="E703" s="45"/>
      <c r="F703" s="45"/>
      <c r="G703" s="45"/>
      <c r="H703" s="45"/>
      <c r="I703" s="45"/>
      <c r="J703" s="46"/>
    </row>
    <row r="704" spans="2:10" x14ac:dyDescent="0.3">
      <c r="B704" s="75" t="s">
        <v>304</v>
      </c>
      <c r="C704" s="48" t="s">
        <v>351</v>
      </c>
      <c r="D704" s="103"/>
      <c r="E704" s="45"/>
      <c r="F704" s="45"/>
      <c r="G704" s="45"/>
      <c r="H704" s="45"/>
      <c r="I704" s="62">
        <f>SUM(H705:H717)*$E$123</f>
        <v>75.299999999999983</v>
      </c>
      <c r="J704" s="63" t="str">
        <f>+J707</f>
        <v>ml</v>
      </c>
    </row>
    <row r="705" spans="2:10" x14ac:dyDescent="0.3">
      <c r="B705" s="75"/>
      <c r="C705" s="131" t="s">
        <v>248</v>
      </c>
      <c r="D705" s="45"/>
      <c r="E705" s="45"/>
      <c r="F705" s="45"/>
      <c r="G705" s="45"/>
      <c r="H705" s="45"/>
      <c r="I705" s="45"/>
      <c r="J705" s="46"/>
    </row>
    <row r="706" spans="2:10" x14ac:dyDescent="0.3">
      <c r="B706" s="75"/>
      <c r="C706" s="44" t="s">
        <v>670</v>
      </c>
      <c r="D706" s="45">
        <v>1</v>
      </c>
      <c r="E706" s="45">
        <v>45</v>
      </c>
      <c r="F706" s="45"/>
      <c r="G706" s="45"/>
      <c r="H706" s="45">
        <f>IF(AND(F706=0,G706=0),D706*E706,IF(AND(E706=0,G706=0),D706*F706,IF(AND(E706=0,F706=0),D706*G706,IF(AND(E706=0),D706*F706*G706,IF(AND(F706=0),D706*E706*G706,IF(AND(G706=0),D706*E706*F706,D706*E706*F706*G706))))))</f>
        <v>45</v>
      </c>
      <c r="I706" s="45"/>
      <c r="J706" s="46" t="str">
        <f t="shared" ref="J706:J717" si="20">IF(AND(E706=0,F706&lt;&gt;0,G706&lt;&gt;0),"m2",IF(AND(F706=0,E706&lt;&gt;0,G706&lt;&gt;0),"m2",IF(AND(G706=0,E706&lt;&gt;0,F706&lt;&gt;0),"m2",IF(AND(F706=0,G706=0),"ml",IF(AND(E706=0,G706=0),"ml",IF(AND(E706=0,F706=0),"ml",IF(AND(E706&lt;&gt;0,F706&lt;&gt;0,G706&lt;&gt;0),"m3",0)))))))</f>
        <v>ml</v>
      </c>
    </row>
    <row r="707" spans="2:10" x14ac:dyDescent="0.3">
      <c r="B707" s="75"/>
      <c r="C707" s="44" t="s">
        <v>659</v>
      </c>
      <c r="D707" s="45">
        <v>5</v>
      </c>
      <c r="E707" s="45">
        <v>0.9</v>
      </c>
      <c r="F707" s="45"/>
      <c r="G707" s="45"/>
      <c r="H707" s="45">
        <f>IF(AND(F707=0,G707=0),D707*E707,IF(AND(E707=0,G707=0),D707*F707,IF(AND(E707=0,F707=0),D707*G707,IF(AND(E707=0),D707*F707*G707,IF(AND(F707=0),D707*E707*G707,IF(AND(G707=0),D707*E707*F707,D707*E707*F707*G707))))))</f>
        <v>4.5</v>
      </c>
      <c r="I707" s="45"/>
      <c r="J707" s="46" t="str">
        <f t="shared" si="20"/>
        <v>ml</v>
      </c>
    </row>
    <row r="708" spans="2:10" x14ac:dyDescent="0.3">
      <c r="B708" s="75"/>
      <c r="C708" s="44" t="s">
        <v>660</v>
      </c>
      <c r="D708" s="45">
        <v>5</v>
      </c>
      <c r="E708" s="45">
        <v>0.9</v>
      </c>
      <c r="F708" s="45"/>
      <c r="G708" s="45"/>
      <c r="H708" s="45">
        <f>IF(AND(F708=0,G708=0),D708*E708,IF(AND(E708=0,G708=0),D708*F708,IF(AND(E708=0,F708=0),D708*G708,IF(AND(E708=0),D708*F708*G708,IF(AND(F708=0),D708*E708*G708,IF(AND(G708=0),D708*E708*F708,D708*E708*F708*G708))))))</f>
        <v>4.5</v>
      </c>
      <c r="I708" s="45"/>
      <c r="J708" s="46" t="str">
        <f t="shared" si="20"/>
        <v>ml</v>
      </c>
    </row>
    <row r="709" spans="2:10" x14ac:dyDescent="0.3">
      <c r="B709" s="75"/>
      <c r="C709" s="44" t="s">
        <v>661</v>
      </c>
      <c r="D709" s="45">
        <v>1</v>
      </c>
      <c r="E709" s="45">
        <v>1.1000000000000001</v>
      </c>
      <c r="F709" s="45"/>
      <c r="G709" s="45"/>
      <c r="H709" s="45">
        <f>IF(AND(F709=0,G709=0),D709*E709,IF(AND(E709=0,G709=0),D709*F709,IF(AND(E709=0,F709=0),D709*G709,IF(AND(E709=0),D709*F709*G709,IF(AND(F709=0),D709*E709*G709,IF(AND(G709=0),D709*E709*F709,D709*E709*F709*G709))))))</f>
        <v>1.1000000000000001</v>
      </c>
      <c r="I709" s="45"/>
      <c r="J709" s="46" t="str">
        <f t="shared" si="20"/>
        <v>ml</v>
      </c>
    </row>
    <row r="710" spans="2:10" x14ac:dyDescent="0.3">
      <c r="B710" s="75"/>
      <c r="C710" s="131" t="s">
        <v>249</v>
      </c>
      <c r="D710" s="45"/>
      <c r="E710" s="45"/>
      <c r="F710" s="45"/>
      <c r="G710" s="45"/>
      <c r="H710" s="45"/>
      <c r="I710" s="45"/>
      <c r="J710" s="46" t="str">
        <f t="shared" si="20"/>
        <v>ml</v>
      </c>
    </row>
    <row r="711" spans="2:10" x14ac:dyDescent="0.3">
      <c r="B711" s="75"/>
      <c r="C711" s="44" t="s">
        <v>659</v>
      </c>
      <c r="D711" s="45">
        <v>5</v>
      </c>
      <c r="E711" s="45">
        <v>0.9</v>
      </c>
      <c r="F711" s="45"/>
      <c r="G711" s="45"/>
      <c r="H711" s="45">
        <f>IF(AND(F711=0,G711=0),D711*E711,IF(AND(E711=0,G711=0),D711*F711,IF(AND(E711=0,F711=0),D711*G711,IF(AND(E711=0),D711*F711*G711,IF(AND(F711=0),D711*E711*G711,IF(AND(G711=0),D711*E711*F711,D711*E711*F711*G711))))))</f>
        <v>4.5</v>
      </c>
      <c r="I711" s="45"/>
      <c r="J711" s="46" t="str">
        <f t="shared" si="20"/>
        <v>ml</v>
      </c>
    </row>
    <row r="712" spans="2:10" x14ac:dyDescent="0.3">
      <c r="B712" s="75"/>
      <c r="C712" s="44" t="s">
        <v>660</v>
      </c>
      <c r="D712" s="45">
        <v>5</v>
      </c>
      <c r="E712" s="45">
        <v>0.9</v>
      </c>
      <c r="F712" s="45"/>
      <c r="G712" s="45"/>
      <c r="H712" s="45">
        <f>IF(AND(F712=0,G712=0),D712*E712,IF(AND(E712=0,G712=0),D712*F712,IF(AND(E712=0,F712=0),D712*G712,IF(AND(E712=0),D712*F712*G712,IF(AND(F712=0),D712*E712*G712,IF(AND(G712=0),D712*E712*F712,D712*E712*F712*G712))))))</f>
        <v>4.5</v>
      </c>
      <c r="I712" s="45"/>
      <c r="J712" s="46" t="str">
        <f t="shared" si="20"/>
        <v>ml</v>
      </c>
    </row>
    <row r="713" spans="2:10" x14ac:dyDescent="0.3">
      <c r="B713" s="75"/>
      <c r="C713" s="44" t="s">
        <v>661</v>
      </c>
      <c r="D713" s="45">
        <v>1</v>
      </c>
      <c r="E713" s="45">
        <v>1.1000000000000001</v>
      </c>
      <c r="F713" s="45"/>
      <c r="G713" s="45"/>
      <c r="H713" s="45">
        <f>IF(AND(F713=0,G713=0),D713*E713,IF(AND(E713=0,G713=0),D713*F713,IF(AND(E713=0,F713=0),D713*G713,IF(AND(E713=0),D713*F713*G713,IF(AND(F713=0),D713*E713*G713,IF(AND(G713=0),D713*E713*F713,D713*E713*F713*G713))))))</f>
        <v>1.1000000000000001</v>
      </c>
      <c r="I713" s="45"/>
      <c r="J713" s="46" t="str">
        <f t="shared" si="20"/>
        <v>ml</v>
      </c>
    </row>
    <row r="714" spans="2:10" x14ac:dyDescent="0.3">
      <c r="B714" s="75"/>
      <c r="C714" s="131" t="s">
        <v>250</v>
      </c>
      <c r="D714" s="45"/>
      <c r="E714" s="45"/>
      <c r="F714" s="45"/>
      <c r="G714" s="45"/>
      <c r="H714" s="45"/>
      <c r="I714" s="45"/>
      <c r="J714" s="46" t="str">
        <f t="shared" si="20"/>
        <v>ml</v>
      </c>
    </row>
    <row r="715" spans="2:10" x14ac:dyDescent="0.3">
      <c r="B715" s="75"/>
      <c r="C715" s="44" t="s">
        <v>659</v>
      </c>
      <c r="D715" s="45">
        <v>5</v>
      </c>
      <c r="E715" s="45">
        <v>0.9</v>
      </c>
      <c r="F715" s="45"/>
      <c r="G715" s="45"/>
      <c r="H715" s="45">
        <f>IF(AND(F715=0,G715=0),D715*E715,IF(AND(E715=0,G715=0),D715*F715,IF(AND(E715=0,F715=0),D715*G715,IF(AND(E715=0),D715*F715*G715,IF(AND(F715=0),D715*E715*G715,IF(AND(G715=0),D715*E715*F715,D715*E715*F715*G715))))))</f>
        <v>4.5</v>
      </c>
      <c r="I715" s="45"/>
      <c r="J715" s="46" t="str">
        <f t="shared" si="20"/>
        <v>ml</v>
      </c>
    </row>
    <row r="716" spans="2:10" x14ac:dyDescent="0.3">
      <c r="B716" s="75"/>
      <c r="C716" s="44" t="s">
        <v>660</v>
      </c>
      <c r="D716" s="45">
        <v>5</v>
      </c>
      <c r="E716" s="45">
        <v>0.9</v>
      </c>
      <c r="F716" s="45"/>
      <c r="G716" s="45"/>
      <c r="H716" s="45">
        <f>IF(AND(F716=0,G716=0),D716*E716,IF(AND(E716=0,G716=0),D716*F716,IF(AND(E716=0,F716=0),D716*G716,IF(AND(E716=0),D716*F716*G716,IF(AND(F716=0),D716*E716*G716,IF(AND(G716=0),D716*E716*F716,D716*E716*F716*G716))))))</f>
        <v>4.5</v>
      </c>
      <c r="I716" s="45"/>
      <c r="J716" s="46" t="str">
        <f t="shared" si="20"/>
        <v>ml</v>
      </c>
    </row>
    <row r="717" spans="2:10" x14ac:dyDescent="0.3">
      <c r="B717" s="75"/>
      <c r="C717" s="44" t="s">
        <v>661</v>
      </c>
      <c r="D717" s="45">
        <v>1</v>
      </c>
      <c r="E717" s="45">
        <v>1.1000000000000001</v>
      </c>
      <c r="F717" s="45"/>
      <c r="G717" s="45"/>
      <c r="H717" s="45">
        <f>IF(AND(F717=0,G717=0),D717*E717,IF(AND(E717=0,G717=0),D717*F717,IF(AND(E717=0,F717=0),D717*G717,IF(AND(E717=0),D717*F717*G717,IF(AND(F717=0),D717*E717*G717,IF(AND(G717=0),D717*E717*F717,D717*E717*F717*G717))))))</f>
        <v>1.1000000000000001</v>
      </c>
      <c r="I717" s="45"/>
      <c r="J717" s="46" t="str">
        <f t="shared" si="20"/>
        <v>ml</v>
      </c>
    </row>
    <row r="718" spans="2:10" x14ac:dyDescent="0.3">
      <c r="B718" s="75" t="s">
        <v>305</v>
      </c>
      <c r="C718" s="48" t="s">
        <v>352</v>
      </c>
      <c r="D718" s="103"/>
      <c r="E718" s="45"/>
      <c r="F718" s="45"/>
      <c r="G718" s="45"/>
      <c r="H718" s="45"/>
      <c r="I718" s="62">
        <f>SUM(H719:H724)*$E$123</f>
        <v>15.2</v>
      </c>
      <c r="J718" s="63" t="str">
        <f>+J720</f>
        <v>ml</v>
      </c>
    </row>
    <row r="719" spans="2:10" x14ac:dyDescent="0.3">
      <c r="B719" s="75"/>
      <c r="C719" s="131" t="s">
        <v>248</v>
      </c>
      <c r="D719" s="45"/>
      <c r="E719" s="45"/>
      <c r="F719" s="45"/>
      <c r="G719" s="45"/>
      <c r="H719" s="45"/>
      <c r="I719" s="45"/>
      <c r="J719" s="46"/>
    </row>
    <row r="720" spans="2:10" x14ac:dyDescent="0.3">
      <c r="B720" s="75"/>
      <c r="C720" s="44" t="s">
        <v>660</v>
      </c>
      <c r="D720" s="45">
        <v>1</v>
      </c>
      <c r="E720" s="45">
        <v>7.6</v>
      </c>
      <c r="F720" s="45"/>
      <c r="G720" s="45"/>
      <c r="H720" s="45">
        <f>IF(AND(F720=0,G720=0),D720*E720,IF(AND(E720=0,G720=0),D720*F720,IF(AND(E720=0,F720=0),D720*G720,IF(AND(E720=0),D720*F720*G720,IF(AND(F720=0),D720*E720*G720,IF(AND(G720=0),D720*E720*F720,D720*E720*F720*G720))))))</f>
        <v>7.6</v>
      </c>
      <c r="I720" s="45"/>
      <c r="J720" s="46" t="str">
        <f>IF(AND(E720=0,F720&lt;&gt;0,G720&lt;&gt;0),"m2",IF(AND(F720=0,E720&lt;&gt;0,G720&lt;&gt;0),"m2",IF(AND(G720=0,E720&lt;&gt;0,F720&lt;&gt;0),"m2",IF(AND(F720=0,G720=0),"ml",IF(AND(E720=0,G720=0),"ml",IF(AND(E720=0,F720=0),"ml",IF(AND(E720&lt;&gt;0,F720&lt;&gt;0,G720&lt;&gt;0),"m3",0)))))))</f>
        <v>ml</v>
      </c>
    </row>
    <row r="721" spans="2:10" x14ac:dyDescent="0.3">
      <c r="B721" s="75"/>
      <c r="C721" s="131" t="s">
        <v>249</v>
      </c>
      <c r="D721" s="45"/>
      <c r="E721" s="45"/>
      <c r="F721" s="45"/>
      <c r="G721" s="45"/>
      <c r="H721" s="45">
        <f>IF(AND(F721=0,G721=0),D721*E721,IF(AND(E721=0,G721=0),D721*F721,IF(AND(E721=0,F721=0),D721*G721,IF(AND(E721=0),D721*F721*G721,IF(AND(F721=0),D721*E721*G721,IF(AND(G721=0),D721*E721*F721,D721*E721*F721*G721))))))</f>
        <v>0</v>
      </c>
      <c r="I721" s="45"/>
      <c r="J721" s="46" t="str">
        <f>IF(AND(E721=0,F721&lt;&gt;0,G721&lt;&gt;0),"m2",IF(AND(F721=0,E721&lt;&gt;0,G721&lt;&gt;0),"m2",IF(AND(G721=0,E721&lt;&gt;0,F721&lt;&gt;0),"m2",IF(AND(F721=0,G721=0),"ml",IF(AND(E721=0,G721=0),"ml",IF(AND(E721=0,F721=0),"ml",IF(AND(E721&lt;&gt;0,F721&lt;&gt;0,G721&lt;&gt;0),"m3",0)))))))</f>
        <v>ml</v>
      </c>
    </row>
    <row r="722" spans="2:10" x14ac:dyDescent="0.3">
      <c r="B722" s="75"/>
      <c r="C722" s="44" t="s">
        <v>660</v>
      </c>
      <c r="D722" s="45">
        <v>1</v>
      </c>
      <c r="E722" s="45">
        <v>7.6</v>
      </c>
      <c r="F722" s="45"/>
      <c r="G722" s="45"/>
      <c r="H722" s="45">
        <f>IF(AND(F722=0,G722=0),D722*E722,IF(AND(E722=0,G722=0),D722*F722,IF(AND(E722=0,F722=0),D722*G722,IF(AND(E722=0),D722*F722*G722,IF(AND(F722=0),D722*E722*G722,IF(AND(G722=0),D722*E722*F722,D722*E722*F722*G722))))))</f>
        <v>7.6</v>
      </c>
      <c r="I722" s="45"/>
      <c r="J722" s="46" t="str">
        <f>IF(AND(E722=0,F722&lt;&gt;0,G722&lt;&gt;0),"m2",IF(AND(F722=0,E722&lt;&gt;0,G722&lt;&gt;0),"m2",IF(AND(G722=0,E722&lt;&gt;0,F722&lt;&gt;0),"m2",IF(AND(F722=0,G722=0),"ml",IF(AND(E722=0,G722=0),"ml",IF(AND(E722=0,F722=0),"ml",IF(AND(E722&lt;&gt;0,F722&lt;&gt;0,G722&lt;&gt;0),"m3",0)))))))</f>
        <v>ml</v>
      </c>
    </row>
    <row r="723" spans="2:10" x14ac:dyDescent="0.3">
      <c r="B723" s="75"/>
      <c r="C723" s="131" t="s">
        <v>250</v>
      </c>
      <c r="D723" s="45"/>
      <c r="E723" s="45"/>
      <c r="F723" s="45"/>
      <c r="G723" s="45"/>
      <c r="H723" s="45">
        <f>IF(AND(F723=0,G723=0),D723*E723,IF(AND(E723=0,G723=0),D723*F723,IF(AND(E723=0,F723=0),D723*G723,IF(AND(E723=0),D723*F723*G723,IF(AND(F723=0),D723*E723*G723,IF(AND(G723=0),D723*E723*F723,D723*E723*F723*G723))))))</f>
        <v>0</v>
      </c>
      <c r="I723" s="45"/>
      <c r="J723" s="46" t="str">
        <f>IF(AND(E723=0,F723&lt;&gt;0,G723&lt;&gt;0),"m2",IF(AND(F723=0,E723&lt;&gt;0,G723&lt;&gt;0),"m2",IF(AND(G723=0,E723&lt;&gt;0,F723&lt;&gt;0),"m2",IF(AND(F723=0,G723=0),"ml",IF(AND(E723=0,G723=0),"ml",IF(AND(E723=0,F723=0),"ml",IF(AND(E723&lt;&gt;0,F723&lt;&gt;0,G723&lt;&gt;0),"m3",0)))))))</f>
        <v>ml</v>
      </c>
    </row>
    <row r="724" spans="2:10" x14ac:dyDescent="0.3">
      <c r="B724" s="75"/>
      <c r="C724" s="44" t="s">
        <v>660</v>
      </c>
      <c r="D724" s="45"/>
      <c r="E724" s="45"/>
      <c r="F724" s="45"/>
      <c r="G724" s="45"/>
      <c r="H724" s="45">
        <f>IF(AND(F724=0,G724=0),D724*E724,IF(AND(E724=0,G724=0),D724*F724,IF(AND(E724=0,F724=0),D724*G724,IF(AND(E724=0),D724*F724*G724,IF(AND(F724=0),D724*E724*G724,IF(AND(G724=0),D724*E724*F724,D724*E724*F724*G724))))))</f>
        <v>0</v>
      </c>
      <c r="I724" s="45"/>
      <c r="J724" s="46" t="str">
        <f>IF(AND(E724=0,F724&lt;&gt;0,G724&lt;&gt;0),"m2",IF(AND(F724=0,E724&lt;&gt;0,G724&lt;&gt;0),"m2",IF(AND(G724=0,E724&lt;&gt;0,F724&lt;&gt;0),"m2",IF(AND(F724=0,G724=0),"ml",IF(AND(E724=0,G724=0),"ml",IF(AND(E724=0,F724=0),"ml",IF(AND(E724&lt;&gt;0,F724&lt;&gt;0,G724&lt;&gt;0),"m3",0)))))))</f>
        <v>ml</v>
      </c>
    </row>
    <row r="725" spans="2:10" x14ac:dyDescent="0.3">
      <c r="B725" s="75" t="s">
        <v>306</v>
      </c>
      <c r="C725" s="48" t="s">
        <v>353</v>
      </c>
      <c r="D725" s="103"/>
      <c r="E725" s="45"/>
      <c r="F725" s="45"/>
      <c r="G725" s="45"/>
      <c r="H725" s="45"/>
      <c r="I725" s="62">
        <f>SUM(H726:H732)*$E$123</f>
        <v>103.6</v>
      </c>
      <c r="J725" s="63" t="str">
        <f>+J727</f>
        <v>ml</v>
      </c>
    </row>
    <row r="726" spans="2:10" x14ac:dyDescent="0.3">
      <c r="B726" s="75"/>
      <c r="C726" s="131" t="s">
        <v>248</v>
      </c>
      <c r="D726" s="45"/>
      <c r="E726" s="45"/>
      <c r="F726" s="45"/>
      <c r="G726" s="45"/>
      <c r="H726" s="45"/>
      <c r="I726" s="45"/>
      <c r="J726" s="46"/>
    </row>
    <row r="727" spans="2:10" x14ac:dyDescent="0.3">
      <c r="B727" s="75"/>
      <c r="C727" s="44" t="s">
        <v>659</v>
      </c>
      <c r="D727" s="45">
        <v>5</v>
      </c>
      <c r="E727" s="45">
        <v>6.4</v>
      </c>
      <c r="F727" s="45"/>
      <c r="G727" s="45"/>
      <c r="H727" s="45">
        <f t="shared" ref="H727:H732" si="21">IF(AND(F727=0,G727=0),D727*E727,IF(AND(E727=0,G727=0),D727*F727,IF(AND(E727=0,F727=0),D727*G727,IF(AND(E727=0),D727*F727*G727,IF(AND(F727=0),D727*E727*G727,IF(AND(G727=0),D727*E727*F727,D727*E727*F727*G727))))))</f>
        <v>32</v>
      </c>
      <c r="I727" s="45"/>
      <c r="J727" s="46" t="str">
        <f t="shared" ref="J727:J732" si="22">IF(AND(E727=0,F727&lt;&gt;0,G727&lt;&gt;0),"m2",IF(AND(F727=0,E727&lt;&gt;0,G727&lt;&gt;0),"m2",IF(AND(G727=0,E727&lt;&gt;0,F727&lt;&gt;0),"m2",IF(AND(F727=0,G727=0),"ml",IF(AND(E727=0,G727=0),"ml",IF(AND(E727=0,F727=0),"ml",IF(AND(E727&lt;&gt;0,F727&lt;&gt;0,G727&lt;&gt;0),"m3",0)))))))</f>
        <v>ml</v>
      </c>
    </row>
    <row r="728" spans="2:10" x14ac:dyDescent="0.3">
      <c r="B728" s="75"/>
      <c r="C728" s="131" t="s">
        <v>249</v>
      </c>
      <c r="D728" s="45"/>
      <c r="E728" s="45"/>
      <c r="F728" s="45"/>
      <c r="G728" s="45"/>
      <c r="H728" s="45">
        <f t="shared" si="21"/>
        <v>0</v>
      </c>
      <c r="I728" s="45"/>
      <c r="J728" s="46" t="str">
        <f t="shared" si="22"/>
        <v>ml</v>
      </c>
    </row>
    <row r="729" spans="2:10" x14ac:dyDescent="0.3">
      <c r="B729" s="75"/>
      <c r="C729" s="44" t="s">
        <v>659</v>
      </c>
      <c r="D729" s="45">
        <v>5</v>
      </c>
      <c r="E729" s="45">
        <v>6.4</v>
      </c>
      <c r="F729" s="45"/>
      <c r="G729" s="45"/>
      <c r="H729" s="45">
        <f t="shared" si="21"/>
        <v>32</v>
      </c>
      <c r="I729" s="45"/>
      <c r="J729" s="46" t="str">
        <f t="shared" si="22"/>
        <v>ml</v>
      </c>
    </row>
    <row r="730" spans="2:10" x14ac:dyDescent="0.3">
      <c r="B730" s="75"/>
      <c r="C730" s="131" t="s">
        <v>250</v>
      </c>
      <c r="D730" s="45"/>
      <c r="E730" s="45"/>
      <c r="F730" s="45"/>
      <c r="G730" s="45"/>
      <c r="H730" s="45">
        <f t="shared" si="21"/>
        <v>0</v>
      </c>
      <c r="I730" s="45"/>
      <c r="J730" s="46" t="str">
        <f t="shared" si="22"/>
        <v>ml</v>
      </c>
    </row>
    <row r="731" spans="2:10" x14ac:dyDescent="0.3">
      <c r="B731" s="75"/>
      <c r="C731" s="44" t="s">
        <v>659</v>
      </c>
      <c r="D731" s="45">
        <v>5</v>
      </c>
      <c r="E731" s="45">
        <v>6.4</v>
      </c>
      <c r="F731" s="45"/>
      <c r="G731" s="45"/>
      <c r="H731" s="45">
        <f t="shared" si="21"/>
        <v>32</v>
      </c>
      <c r="I731" s="45"/>
      <c r="J731" s="46" t="str">
        <f t="shared" si="22"/>
        <v>ml</v>
      </c>
    </row>
    <row r="732" spans="2:10" x14ac:dyDescent="0.3">
      <c r="B732" s="75"/>
      <c r="C732" s="44" t="s">
        <v>660</v>
      </c>
      <c r="D732" s="45">
        <v>1</v>
      </c>
      <c r="E732" s="45">
        <v>7.6</v>
      </c>
      <c r="F732" s="45"/>
      <c r="G732" s="45"/>
      <c r="H732" s="45">
        <f t="shared" si="21"/>
        <v>7.6</v>
      </c>
      <c r="I732" s="45"/>
      <c r="J732" s="46" t="str">
        <f t="shared" si="22"/>
        <v>ml</v>
      </c>
    </row>
    <row r="733" spans="2:10" x14ac:dyDescent="0.3">
      <c r="B733" s="75" t="s">
        <v>308</v>
      </c>
      <c r="C733" s="48" t="s">
        <v>354</v>
      </c>
      <c r="D733" s="103"/>
      <c r="E733" s="45"/>
      <c r="F733" s="45"/>
      <c r="G733" s="45"/>
      <c r="H733" s="45"/>
      <c r="I733" s="62">
        <f>SUM(H734:H739)*$E$123</f>
        <v>12.25</v>
      </c>
      <c r="J733" s="63" t="str">
        <f>+J734</f>
        <v>ml</v>
      </c>
    </row>
    <row r="734" spans="2:10" x14ac:dyDescent="0.3">
      <c r="B734" s="75"/>
      <c r="C734" s="131" t="s">
        <v>248</v>
      </c>
      <c r="D734" s="45"/>
      <c r="E734" s="45"/>
      <c r="F734" s="45"/>
      <c r="G734" s="45"/>
      <c r="H734" s="45"/>
      <c r="I734" s="45"/>
      <c r="J734" s="46" t="str">
        <f>IF(AND(E734=0,F734&lt;&gt;0,G734&lt;&gt;0),"m2",IF(AND(F734=0,E734&lt;&gt;0,G734&lt;&gt;0),"m2",IF(AND(G734=0,E734&lt;&gt;0,F734&lt;&gt;0),"m2",IF(AND(F734=0,G734=0),"ml",IF(AND(E734=0,G734=0),"ml",IF(AND(E734=0,F734=0),"ml",IF(AND(E734&lt;&gt;0,F734&lt;&gt;0,G734&lt;&gt;0),"m3",0)))))))</f>
        <v>ml</v>
      </c>
    </row>
    <row r="735" spans="2:10" x14ac:dyDescent="0.3">
      <c r="B735" s="75"/>
      <c r="C735" s="44" t="s">
        <v>549</v>
      </c>
      <c r="D735" s="45">
        <v>1</v>
      </c>
      <c r="E735" s="45">
        <v>3.25</v>
      </c>
      <c r="F735" s="45"/>
      <c r="G735" s="45"/>
      <c r="H735" s="45">
        <f>IF(AND(F735=0,G735=0),D735*E735,IF(AND(E735=0,G735=0),D735*F735,IF(AND(E735=0,F735=0),D735*G735,IF(AND(E735=0),D735*F735*G735,IF(AND(F735=0),D735*E735*G735,IF(AND(G735=0),D735*E735*F735,D735*E735*F735*G735))))))</f>
        <v>3.25</v>
      </c>
      <c r="I735" s="45"/>
      <c r="J735" s="46" t="str">
        <f>IF(AND(E735=0,F735&lt;&gt;0,G735&lt;&gt;0),"m2",IF(AND(F735=0,E735&lt;&gt;0,G735&lt;&gt;0),"m2",IF(AND(G735=0,E735&lt;&gt;0,F735&lt;&gt;0),"m2",IF(AND(F735=0,G735=0),"ml",IF(AND(E735=0,G735=0),"ml",IF(AND(E735=0,F735=0),"ml",IF(AND(E735&lt;&gt;0,F735&lt;&gt;0,G735&lt;&gt;0),"m3",0)))))))</f>
        <v>ml</v>
      </c>
    </row>
    <row r="736" spans="2:10" x14ac:dyDescent="0.3">
      <c r="B736" s="75"/>
      <c r="C736" s="131" t="s">
        <v>249</v>
      </c>
      <c r="D736" s="45"/>
      <c r="E736" s="45"/>
      <c r="F736" s="45"/>
      <c r="G736" s="45"/>
      <c r="H736" s="45"/>
      <c r="I736" s="45"/>
      <c r="J736" s="46"/>
    </row>
    <row r="737" spans="2:10" x14ac:dyDescent="0.3">
      <c r="B737" s="75"/>
      <c r="C737" s="44" t="s">
        <v>549</v>
      </c>
      <c r="D737" s="45">
        <v>1</v>
      </c>
      <c r="E737" s="45">
        <v>3.25</v>
      </c>
      <c r="F737" s="45"/>
      <c r="G737" s="45"/>
      <c r="H737" s="45">
        <f>IF(AND(F737=0,G737=0),D737*E737,IF(AND(E737=0,G737=0),D737*F737,IF(AND(E737=0,F737=0),D737*G737,IF(AND(E737=0),D737*F737*G737,IF(AND(F737=0),D737*E737*G737,IF(AND(G737=0),D737*E737*F737,D737*E737*F737*G737))))))</f>
        <v>3.25</v>
      </c>
      <c r="I737" s="45"/>
      <c r="J737" s="46" t="str">
        <f>IF(AND(E737=0,F737&lt;&gt;0,G737&lt;&gt;0),"m2",IF(AND(F737=0,E737&lt;&gt;0,G737&lt;&gt;0),"m2",IF(AND(G737=0,E737&lt;&gt;0,F737&lt;&gt;0),"m2",IF(AND(F737=0,G737=0),"ml",IF(AND(E737=0,G737=0),"ml",IF(AND(E737=0,F737=0),"ml",IF(AND(E737&lt;&gt;0,F737&lt;&gt;0,G737&lt;&gt;0),"m3",0)))))))</f>
        <v>ml</v>
      </c>
    </row>
    <row r="738" spans="2:10" x14ac:dyDescent="0.3">
      <c r="B738" s="75"/>
      <c r="C738" s="131" t="s">
        <v>250</v>
      </c>
      <c r="D738" s="45"/>
      <c r="E738" s="45"/>
      <c r="F738" s="45"/>
      <c r="G738" s="45"/>
      <c r="H738" s="45"/>
      <c r="I738" s="45"/>
      <c r="J738" s="46"/>
    </row>
    <row r="739" spans="2:10" x14ac:dyDescent="0.3">
      <c r="C739" s="44" t="s">
        <v>549</v>
      </c>
      <c r="D739" s="45">
        <v>1</v>
      </c>
      <c r="E739" s="45">
        <f>3.25+2.5</f>
        <v>5.75</v>
      </c>
      <c r="F739" s="45"/>
      <c r="G739" s="45"/>
      <c r="H739" s="45">
        <f>IF(AND(F739=0,G739=0),D739*E739,IF(AND(E739=0,G739=0),D739*F739,IF(AND(E739=0,F739=0),D739*G739,IF(AND(E739=0),D739*F739*G739,IF(AND(F739=0),D739*E739*G739,IF(AND(G739=0),D739*E739*F739,D739*E739*F739*G739))))))</f>
        <v>5.75</v>
      </c>
      <c r="I739" s="45"/>
      <c r="J739" s="46" t="str">
        <f>IF(AND(E739=0,F739&lt;&gt;0,G739&lt;&gt;0),"m2",IF(AND(F739=0,E739&lt;&gt;0,G739&lt;&gt;0),"m2",IF(AND(G739=0,E739&lt;&gt;0,F739&lt;&gt;0),"m2",IF(AND(F739=0,G739=0),"ml",IF(AND(E739=0,G739=0),"ml",IF(AND(E739=0,F739=0),"ml",IF(AND(E739&lt;&gt;0,F739&lt;&gt;0,G739&lt;&gt;0),"m3",0)))))))</f>
        <v>ml</v>
      </c>
    </row>
    <row r="740" spans="2:10" x14ac:dyDescent="0.3">
      <c r="B740" s="75" t="s">
        <v>309</v>
      </c>
      <c r="C740" s="48" t="s">
        <v>355</v>
      </c>
      <c r="D740" s="103"/>
      <c r="E740" s="45"/>
      <c r="F740" s="45"/>
      <c r="G740" s="45"/>
      <c r="H740" s="45"/>
      <c r="I740" s="62">
        <f>SUM(H741:H743)*$E$123</f>
        <v>0</v>
      </c>
      <c r="J740" s="63" t="str">
        <f>+J741</f>
        <v>ml</v>
      </c>
    </row>
    <row r="741" spans="2:10" x14ac:dyDescent="0.3">
      <c r="B741" s="75"/>
      <c r="C741" s="131" t="s">
        <v>248</v>
      </c>
      <c r="D741" s="45"/>
      <c r="E741" s="45"/>
      <c r="F741" s="45"/>
      <c r="G741" s="45"/>
      <c r="H741" s="45">
        <f>IF(AND(F741=0,G741=0),D741*E741,IF(AND(E741=0,G741=0),D741*F741,IF(AND(E741=0,F741=0),D741*G741,IF(AND(E741=0),D741*F741*G741,IF(AND(F741=0),D741*E741*G741,IF(AND(G741=0),D741*E741*F741,D741*E741*F741*G741))))))</f>
        <v>0</v>
      </c>
      <c r="I741" s="45"/>
      <c r="J741" s="46" t="str">
        <f>IF(AND(E741=0,F741&lt;&gt;0,G741&lt;&gt;0),"m2",IF(AND(F741=0,E741&lt;&gt;0,G741&lt;&gt;0),"m2",IF(AND(G741=0,E741&lt;&gt;0,F741&lt;&gt;0),"m2",IF(AND(F741=0,G741=0),"ml",IF(AND(E741=0,G741=0),"ml",IF(AND(E741=0,F741=0),"ml",IF(AND(E741&lt;&gt;0,F741&lt;&gt;0,G741&lt;&gt;0),"m3",0)))))))</f>
        <v>ml</v>
      </c>
    </row>
    <row r="742" spans="2:10" x14ac:dyDescent="0.3">
      <c r="B742" s="75"/>
      <c r="C742" s="131" t="s">
        <v>249</v>
      </c>
      <c r="D742" s="45"/>
      <c r="E742" s="45"/>
      <c r="F742" s="45"/>
      <c r="G742" s="45"/>
      <c r="H742" s="45">
        <f>IF(AND(F742=0,G742=0),D742*E742,IF(AND(E742=0,G742=0),D742*F742,IF(AND(E742=0,F742=0),D742*G742,IF(AND(E742=0),D742*F742*G742,IF(AND(F742=0),D742*E742*G742,IF(AND(G742=0),D742*E742*F742,D742*E742*F742*G742))))))</f>
        <v>0</v>
      </c>
      <c r="I742" s="45"/>
      <c r="J742" s="46" t="str">
        <f>IF(AND(E742=0,F742&lt;&gt;0,G742&lt;&gt;0),"m2",IF(AND(F742=0,E742&lt;&gt;0,G742&lt;&gt;0),"m2",IF(AND(G742=0,E742&lt;&gt;0,F742&lt;&gt;0),"m2",IF(AND(F742=0,G742=0),"ml",IF(AND(E742=0,G742=0),"ml",IF(AND(E742=0,F742=0),"ml",IF(AND(E742&lt;&gt;0,F742&lt;&gt;0,G742&lt;&gt;0),"m3",0)))))))</f>
        <v>ml</v>
      </c>
    </row>
    <row r="743" spans="2:10" x14ac:dyDescent="0.3">
      <c r="B743" s="75"/>
      <c r="C743" s="131" t="s">
        <v>250</v>
      </c>
      <c r="D743" s="45"/>
      <c r="E743" s="45"/>
      <c r="F743" s="45"/>
      <c r="G743" s="45"/>
      <c r="H743" s="45">
        <f>IF(AND(F743=0,G743=0),D743*E743,IF(AND(E743=0,G743=0),D743*F743,IF(AND(E743=0,F743=0),D743*G743,IF(AND(E743=0),D743*F743*G743,IF(AND(F743=0),D743*E743*G743,IF(AND(G743=0),D743*E743*F743,D743*E743*F743*G743))))))</f>
        <v>0</v>
      </c>
      <c r="I743" s="45"/>
      <c r="J743" s="46" t="str">
        <f>IF(AND(E743=0,F743&lt;&gt;0,G743&lt;&gt;0),"m2",IF(AND(F743=0,E743&lt;&gt;0,G743&lt;&gt;0),"m2",IF(AND(G743=0,E743&lt;&gt;0,F743&lt;&gt;0),"m2",IF(AND(F743=0,G743=0),"ml",IF(AND(E743=0,G743=0),"ml",IF(AND(E743=0,F743=0),"ml",IF(AND(E743&lt;&gt;0,F743&lt;&gt;0,G743&lt;&gt;0),"m3",0)))))))</f>
        <v>ml</v>
      </c>
    </row>
    <row r="744" spans="2:10" x14ac:dyDescent="0.3">
      <c r="B744" s="75" t="s">
        <v>311</v>
      </c>
      <c r="C744" s="48" t="s">
        <v>312</v>
      </c>
      <c r="D744" s="103"/>
      <c r="E744" s="45"/>
      <c r="F744" s="45"/>
      <c r="G744" s="45"/>
      <c r="H744" s="45"/>
      <c r="I744" s="62">
        <f>SUM(H745:H747)*$E$123</f>
        <v>0</v>
      </c>
      <c r="J744" s="63" t="str">
        <f>+J745</f>
        <v>ml</v>
      </c>
    </row>
    <row r="745" spans="2:10" x14ac:dyDescent="0.3">
      <c r="B745" s="75"/>
      <c r="C745" s="131" t="s">
        <v>248</v>
      </c>
      <c r="D745" s="45"/>
      <c r="E745" s="45"/>
      <c r="F745" s="45"/>
      <c r="G745" s="45"/>
      <c r="H745" s="45">
        <f>IF(AND(F745=0,G745=0),D745*E745,IF(AND(E745=0,G745=0),D745*F745,IF(AND(E745=0,F745=0),D745*G745,IF(AND(E745=0),D745*F745*G745,IF(AND(F745=0),D745*E745*G745,IF(AND(G745=0),D745*E745*F745,D745*E745*F745*G745))))))</f>
        <v>0</v>
      </c>
      <c r="I745" s="45"/>
      <c r="J745" s="46" t="str">
        <f>IF(AND(E745=0,F745&lt;&gt;0,G745&lt;&gt;0),"m2",IF(AND(F745=0,E745&lt;&gt;0,G745&lt;&gt;0),"m2",IF(AND(G745=0,E745&lt;&gt;0,F745&lt;&gt;0),"m2",IF(AND(F745=0,G745=0),"ml",IF(AND(E745=0,G745=0),"ml",IF(AND(E745=0,F745=0),"ml",IF(AND(E745&lt;&gt;0,F745&lt;&gt;0,G745&lt;&gt;0),"m3",0)))))))</f>
        <v>ml</v>
      </c>
    </row>
    <row r="746" spans="2:10" x14ac:dyDescent="0.3">
      <c r="B746" s="75"/>
      <c r="C746" s="131" t="s">
        <v>249</v>
      </c>
      <c r="D746" s="45"/>
      <c r="E746" s="45"/>
      <c r="F746" s="45"/>
      <c r="G746" s="45"/>
      <c r="H746" s="45">
        <f>IF(AND(F746=0,G746=0),D746*E746,IF(AND(E746=0,G746=0),D746*F746,IF(AND(E746=0,F746=0),D746*G746,IF(AND(E746=0),D746*F746*G746,IF(AND(F746=0),D746*E746*G746,IF(AND(G746=0),D746*E746*F746,D746*E746*F746*G746))))))</f>
        <v>0</v>
      </c>
      <c r="I746" s="45"/>
      <c r="J746" s="46" t="str">
        <f>IF(AND(E746=0,F746&lt;&gt;0,G746&lt;&gt;0),"m2",IF(AND(F746=0,E746&lt;&gt;0,G746&lt;&gt;0),"m2",IF(AND(G746=0,E746&lt;&gt;0,F746&lt;&gt;0),"m2",IF(AND(F746=0,G746=0),"ml",IF(AND(E746=0,G746=0),"ml",IF(AND(E746=0,F746=0),"ml",IF(AND(E746&lt;&gt;0,F746&lt;&gt;0,G746&lt;&gt;0),"m3",0)))))))</f>
        <v>ml</v>
      </c>
    </row>
    <row r="747" spans="2:10" x14ac:dyDescent="0.3">
      <c r="B747" s="75"/>
      <c r="C747" s="131" t="s">
        <v>662</v>
      </c>
      <c r="D747" s="45"/>
      <c r="E747" s="45"/>
      <c r="F747" s="45"/>
      <c r="G747" s="45"/>
      <c r="H747" s="45">
        <f>IF(AND(F747=0,G747=0),D747*E747,IF(AND(E747=0,G747=0),D747*F747,IF(AND(E747=0,F747=0),D747*G747,IF(AND(E747=0),D747*F747*G747,IF(AND(F747=0),D747*E747*G747,IF(AND(G747=0),D747*E747*F747,D747*E747*F747*G747))))))</f>
        <v>0</v>
      </c>
      <c r="I747" s="45"/>
      <c r="J747" s="46" t="str">
        <f>IF(AND(E747=0,F747&lt;&gt;0,G747&lt;&gt;0),"m2",IF(AND(F747=0,E747&lt;&gt;0,G747&lt;&gt;0),"m2",IF(AND(G747=0,E747&lt;&gt;0,F747&lt;&gt;0),"m2",IF(AND(F747=0,G747=0),"ml",IF(AND(E747=0,G747=0),"ml",IF(AND(E747=0,F747=0),"ml",IF(AND(E747&lt;&gt;0,F747&lt;&gt;0,G747&lt;&gt;0),"m3",0)))))))</f>
        <v>ml</v>
      </c>
    </row>
    <row r="748" spans="2:10" x14ac:dyDescent="0.3">
      <c r="B748" s="100" t="s">
        <v>313</v>
      </c>
      <c r="C748" s="101" t="s">
        <v>314</v>
      </c>
      <c r="D748" s="103"/>
      <c r="E748" s="45"/>
      <c r="F748" s="45"/>
      <c r="G748" s="45"/>
      <c r="H748" s="45"/>
      <c r="I748" s="45"/>
      <c r="J748" s="46"/>
    </row>
    <row r="749" spans="2:10" x14ac:dyDescent="0.3">
      <c r="B749" s="75" t="s">
        <v>315</v>
      </c>
      <c r="C749" s="48" t="s">
        <v>664</v>
      </c>
      <c r="D749" s="103"/>
      <c r="E749" s="45"/>
      <c r="F749" s="45"/>
      <c r="G749" s="45"/>
      <c r="H749" s="45"/>
      <c r="I749" s="62">
        <f>SUM(H750:H752)*$E$123</f>
        <v>0</v>
      </c>
      <c r="J749" s="63" t="str">
        <f>+J750</f>
        <v>ml</v>
      </c>
    </row>
    <row r="750" spans="2:10" x14ac:dyDescent="0.3">
      <c r="B750" s="75"/>
      <c r="C750" s="131" t="s">
        <v>248</v>
      </c>
      <c r="D750" s="45"/>
      <c r="E750" s="45"/>
      <c r="F750" s="45"/>
      <c r="G750" s="45"/>
      <c r="H750" s="45">
        <f>IF(AND(F750=0,G750=0),D750*E750,IF(AND(E750=0,G750=0),D750*F750,IF(AND(E750=0,F750=0),D750*G750,IF(AND(E750=0),D750*F750*G750,IF(AND(F750=0),D750*E750*G750,IF(AND(G750=0),D750*E750*F750,D750*E750*F750*G750))))))</f>
        <v>0</v>
      </c>
      <c r="I750" s="45"/>
      <c r="J750" s="46" t="str">
        <f>IF(AND(E750=0,F750&lt;&gt;0,G750&lt;&gt;0),"m2",IF(AND(F750=0,E750&lt;&gt;0,G750&lt;&gt;0),"m2",IF(AND(G750=0,E750&lt;&gt;0,F750&lt;&gt;0),"m2",IF(AND(F750=0,G750=0),"ml",IF(AND(E750=0,G750=0),"ml",IF(AND(E750=0,F750=0),"ml",IF(AND(E750&lt;&gt;0,F750&lt;&gt;0,G750&lt;&gt;0),"m3",0)))))))</f>
        <v>ml</v>
      </c>
    </row>
    <row r="751" spans="2:10" x14ac:dyDescent="0.3">
      <c r="B751" s="75"/>
      <c r="C751" s="131" t="s">
        <v>249</v>
      </c>
      <c r="D751" s="45"/>
      <c r="E751" s="45"/>
      <c r="F751" s="45"/>
      <c r="G751" s="45"/>
      <c r="H751" s="45">
        <f>IF(AND(F751=0,G751=0),D751*E751,IF(AND(E751=0,G751=0),D751*F751,IF(AND(E751=0,F751=0),D751*G751,IF(AND(E751=0),D751*F751*G751,IF(AND(F751=0),D751*E751*G751,IF(AND(G751=0),D751*E751*F751,D751*E751*F751*G751))))))</f>
        <v>0</v>
      </c>
      <c r="I751" s="45"/>
      <c r="J751" s="46" t="str">
        <f>IF(AND(E751=0,F751&lt;&gt;0,G751&lt;&gt;0),"m2",IF(AND(F751=0,E751&lt;&gt;0,G751&lt;&gt;0),"m2",IF(AND(G751=0,E751&lt;&gt;0,F751&lt;&gt;0),"m2",IF(AND(F751=0,G751=0),"ml",IF(AND(E751=0,G751=0),"ml",IF(AND(E751=0,F751=0),"ml",IF(AND(E751&lt;&gt;0,F751&lt;&gt;0,G751&lt;&gt;0),"m3",0)))))))</f>
        <v>ml</v>
      </c>
    </row>
    <row r="752" spans="2:10" x14ac:dyDescent="0.3">
      <c r="B752" s="75"/>
      <c r="C752" s="131" t="s">
        <v>250</v>
      </c>
      <c r="D752" s="45"/>
      <c r="E752" s="45"/>
      <c r="F752" s="45"/>
      <c r="G752" s="45"/>
      <c r="H752" s="45">
        <f>IF(AND(F752=0,G752=0),D752*E752,IF(AND(E752=0,G752=0),D752*F752,IF(AND(E752=0,F752=0),D752*G752,IF(AND(E752=0),D752*F752*G752,IF(AND(F752=0),D752*E752*G752,IF(AND(G752=0),D752*E752*F752,D752*E752*F752*G752))))))</f>
        <v>0</v>
      </c>
      <c r="I752" s="45"/>
      <c r="J752" s="46" t="str">
        <f>IF(AND(E752=0,F752&lt;&gt;0,G752&lt;&gt;0),"m2",IF(AND(F752=0,E752&lt;&gt;0,G752&lt;&gt;0),"m2",IF(AND(G752=0,E752&lt;&gt;0,F752&lt;&gt;0),"m2",IF(AND(F752=0,G752=0),"ml",IF(AND(E752=0,G752=0),"ml",IF(AND(E752=0,F752=0),"ml",IF(AND(E752&lt;&gt;0,F752&lt;&gt;0,G752&lt;&gt;0),"m3",0)))))))</f>
        <v>ml</v>
      </c>
    </row>
    <row r="753" spans="2:10" x14ac:dyDescent="0.3">
      <c r="B753" s="75" t="s">
        <v>665</v>
      </c>
      <c r="C753" s="48" t="s">
        <v>310</v>
      </c>
      <c r="D753" s="103"/>
      <c r="E753" s="45"/>
      <c r="F753" s="45"/>
      <c r="G753" s="45"/>
      <c r="H753" s="45"/>
      <c r="I753" s="62">
        <f>SUM(H754:H758)*$E$123</f>
        <v>87.5</v>
      </c>
      <c r="J753" s="63" t="str">
        <f>+J754</f>
        <v>ml</v>
      </c>
    </row>
    <row r="754" spans="2:10" x14ac:dyDescent="0.3">
      <c r="B754" s="75"/>
      <c r="C754" s="131" t="s">
        <v>248</v>
      </c>
      <c r="D754" s="45"/>
      <c r="E754" s="45"/>
      <c r="F754" s="45"/>
      <c r="G754" s="45"/>
      <c r="H754" s="45">
        <f>IF(AND(F754=0,G754=0),D754*E754,IF(AND(E754=0,G754=0),D754*F754,IF(AND(E754=0,F754=0),D754*G754,IF(AND(E754=0),D754*F754*G754,IF(AND(F754=0),D754*E754*G754,IF(AND(G754=0),D754*E754*F754,D754*E754*F754*G754))))))</f>
        <v>0</v>
      </c>
      <c r="I754" s="45"/>
      <c r="J754" s="46" t="str">
        <f>IF(AND(E754=0,F754&lt;&gt;0,G754&lt;&gt;0),"m2",IF(AND(F754=0,E754&lt;&gt;0,G754&lt;&gt;0),"m2",IF(AND(G754=0,E754&lt;&gt;0,F754&lt;&gt;0),"m2",IF(AND(F754=0,G754=0),"ml",IF(AND(E754=0,G754=0),"ml",IF(AND(E754=0,F754=0),"ml",IF(AND(E754&lt;&gt;0,F754&lt;&gt;0,G754&lt;&gt;0),"m3",0)))))))</f>
        <v>ml</v>
      </c>
    </row>
    <row r="755" spans="2:10" x14ac:dyDescent="0.3">
      <c r="B755" s="75"/>
      <c r="C755" s="44" t="s">
        <v>663</v>
      </c>
      <c r="D755" s="45">
        <v>1</v>
      </c>
      <c r="E755" s="45">
        <v>74.5</v>
      </c>
      <c r="F755" s="45"/>
      <c r="G755" s="45"/>
      <c r="H755" s="45">
        <f>IF(AND(F755=0,G755=0),D755*E755,IF(AND(E755=0,G755=0),D755*F755,IF(AND(E755=0,F755=0),D755*G755,IF(AND(E755=0),D755*F755*G755,IF(AND(F755=0),D755*E755*G755,IF(AND(G755=0),D755*E755*F755,D755*E755*F755*G755))))))</f>
        <v>74.5</v>
      </c>
      <c r="I755" s="45"/>
      <c r="J755" s="46" t="str">
        <f>IF(AND(E755=0,F755&lt;&gt;0,G755&lt;&gt;0),"m2",IF(AND(F755=0,E755&lt;&gt;0,G755&lt;&gt;0),"m2",IF(AND(G755=0,E755&lt;&gt;0,F755&lt;&gt;0),"m2",IF(AND(F755=0,G755=0),"ml",IF(AND(E755=0,G755=0),"ml",IF(AND(E755=0,F755=0),"ml",IF(AND(E755&lt;&gt;0,F755&lt;&gt;0,G755&lt;&gt;0),"m3",0)))))))</f>
        <v>ml</v>
      </c>
    </row>
    <row r="756" spans="2:10" x14ac:dyDescent="0.3">
      <c r="B756" s="75"/>
      <c r="C756" s="44" t="s">
        <v>549</v>
      </c>
      <c r="D756" s="45">
        <v>4</v>
      </c>
      <c r="E756" s="45">
        <v>3.25</v>
      </c>
      <c r="F756" s="45"/>
      <c r="G756" s="45"/>
      <c r="H756" s="45">
        <f>IF(AND(F756=0,G756=0),D756*E756,IF(AND(E756=0,G756=0),D756*F756,IF(AND(E756=0,F756=0),D756*G756,IF(AND(E756=0),D756*F756*G756,IF(AND(F756=0),D756*E756*G756,IF(AND(G756=0),D756*E756*F756,D756*E756*F756*G756))))))</f>
        <v>13</v>
      </c>
      <c r="I756" s="45"/>
      <c r="J756" s="46" t="str">
        <f>IF(AND(E756=0,F756&lt;&gt;0,G756&lt;&gt;0),"m2",IF(AND(F756=0,E756&lt;&gt;0,G756&lt;&gt;0),"m2",IF(AND(G756=0,E756&lt;&gt;0,F756&lt;&gt;0),"m2",IF(AND(F756=0,G756=0),"ml",IF(AND(E756=0,G756=0),"ml",IF(AND(E756=0,F756=0),"ml",IF(AND(E756&lt;&gt;0,F756&lt;&gt;0,G756&lt;&gt;0),"m3",0)))))))</f>
        <v>ml</v>
      </c>
    </row>
    <row r="757" spans="2:10" x14ac:dyDescent="0.3">
      <c r="B757" s="75"/>
      <c r="C757" s="131" t="s">
        <v>249</v>
      </c>
      <c r="D757" s="45"/>
      <c r="E757" s="45"/>
      <c r="F757" s="45"/>
      <c r="G757" s="45"/>
      <c r="H757" s="45">
        <f>IF(AND(F757=0,G757=0),D757*E757,IF(AND(E757=0,G757=0),D757*F757,IF(AND(E757=0,F757=0),D757*G757,IF(AND(E757=0),D757*F757*G757,IF(AND(F757=0),D757*E757*G757,IF(AND(G757=0),D757*E757*F757,D757*E757*F757*G757))))))</f>
        <v>0</v>
      </c>
      <c r="I757" s="45"/>
      <c r="J757" s="46" t="str">
        <f>IF(AND(E757=0,F757&lt;&gt;0,G757&lt;&gt;0),"m2",IF(AND(F757=0,E757&lt;&gt;0,G757&lt;&gt;0),"m2",IF(AND(G757=0,E757&lt;&gt;0,F757&lt;&gt;0),"m2",IF(AND(F757=0,G757=0),"ml",IF(AND(E757=0,G757=0),"ml",IF(AND(E757=0,F757=0),"ml",IF(AND(E757&lt;&gt;0,F757&lt;&gt;0,G757&lt;&gt;0),"m3",0)))))))</f>
        <v>ml</v>
      </c>
    </row>
    <row r="758" spans="2:10" x14ac:dyDescent="0.3">
      <c r="B758" s="75"/>
      <c r="C758" s="131" t="s">
        <v>250</v>
      </c>
      <c r="D758" s="45"/>
      <c r="E758" s="45"/>
      <c r="F758" s="45"/>
      <c r="G758" s="45"/>
      <c r="H758" s="45">
        <f>IF(AND(F758=0,G758=0),D758*E758,IF(AND(E758=0,G758=0),D758*F758,IF(AND(E758=0,F758=0),D758*G758,IF(AND(E758=0),D758*F758*G758,IF(AND(F758=0),D758*E758*G758,IF(AND(G758=0),D758*E758*F758,D758*E758*F758*G758))))))</f>
        <v>0</v>
      </c>
      <c r="I758" s="45"/>
      <c r="J758" s="46" t="str">
        <f>IF(AND(E758=0,F758&lt;&gt;0,G758&lt;&gt;0),"m2",IF(AND(F758=0,E758&lt;&gt;0,G758&lt;&gt;0),"m2",IF(AND(G758=0,E758&lt;&gt;0,F758&lt;&gt;0),"m2",IF(AND(F758=0,G758=0),"ml",IF(AND(E758=0,G758=0),"ml",IF(AND(E758=0,F758=0),"ml",IF(AND(E758&lt;&gt;0,F758&lt;&gt;0,G758&lt;&gt;0),"m3",0)))))))</f>
        <v>ml</v>
      </c>
    </row>
    <row r="759" spans="2:10" x14ac:dyDescent="0.3">
      <c r="B759" s="100" t="s">
        <v>316</v>
      </c>
      <c r="C759" s="101" t="s">
        <v>317</v>
      </c>
      <c r="D759" s="103"/>
      <c r="E759" s="45"/>
      <c r="F759" s="45"/>
      <c r="G759" s="45"/>
      <c r="H759" s="45"/>
      <c r="I759" s="45"/>
      <c r="J759" s="46"/>
    </row>
    <row r="760" spans="2:10" x14ac:dyDescent="0.3">
      <c r="B760" s="75" t="s">
        <v>318</v>
      </c>
      <c r="C760" s="48" t="s">
        <v>319</v>
      </c>
      <c r="D760" s="103"/>
      <c r="E760" s="45"/>
      <c r="F760" s="45"/>
      <c r="G760" s="45"/>
      <c r="H760" s="45"/>
      <c r="I760" s="62">
        <f>SUM(H761:H763)*$E$123</f>
        <v>38</v>
      </c>
      <c r="J760" s="63" t="str">
        <f>+J761</f>
        <v>und</v>
      </c>
    </row>
    <row r="761" spans="2:10" x14ac:dyDescent="0.3">
      <c r="B761" s="75"/>
      <c r="C761" s="131" t="s">
        <v>248</v>
      </c>
      <c r="D761" s="45">
        <v>14</v>
      </c>
      <c r="E761" s="45"/>
      <c r="F761" s="45"/>
      <c r="G761" s="45"/>
      <c r="H761" s="45">
        <f>+D761</f>
        <v>14</v>
      </c>
      <c r="I761" s="45"/>
      <c r="J761" s="46" t="s">
        <v>35</v>
      </c>
    </row>
    <row r="762" spans="2:10" x14ac:dyDescent="0.3">
      <c r="B762" s="75"/>
      <c r="C762" s="131" t="s">
        <v>249</v>
      </c>
      <c r="D762" s="45">
        <v>12</v>
      </c>
      <c r="E762" s="45"/>
      <c r="F762" s="45"/>
      <c r="G762" s="45"/>
      <c r="H762" s="45">
        <f>+D762</f>
        <v>12</v>
      </c>
      <c r="I762" s="45"/>
      <c r="J762" s="46" t="s">
        <v>35</v>
      </c>
    </row>
    <row r="763" spans="2:10" x14ac:dyDescent="0.3">
      <c r="B763" s="75"/>
      <c r="C763" s="131" t="s">
        <v>250</v>
      </c>
      <c r="D763" s="45">
        <v>12</v>
      </c>
      <c r="E763" s="45"/>
      <c r="F763" s="45"/>
      <c r="G763" s="45"/>
      <c r="H763" s="45">
        <f>+D763</f>
        <v>12</v>
      </c>
      <c r="I763" s="45"/>
      <c r="J763" s="46" t="s">
        <v>35</v>
      </c>
    </row>
    <row r="764" spans="2:10" x14ac:dyDescent="0.3">
      <c r="B764" s="75" t="s">
        <v>320</v>
      </c>
      <c r="C764" s="48" t="s">
        <v>321</v>
      </c>
      <c r="D764" s="103"/>
      <c r="E764" s="45"/>
      <c r="F764" s="45"/>
      <c r="G764" s="45"/>
      <c r="H764" s="45"/>
      <c r="I764" s="62">
        <f>SUM(H765:H767)*$E$123</f>
        <v>6</v>
      </c>
      <c r="J764" s="63" t="str">
        <f>+J765</f>
        <v>und</v>
      </c>
    </row>
    <row r="765" spans="2:10" x14ac:dyDescent="0.3">
      <c r="B765" s="75"/>
      <c r="C765" s="131" t="s">
        <v>248</v>
      </c>
      <c r="D765" s="45">
        <v>2</v>
      </c>
      <c r="E765" s="45"/>
      <c r="F765" s="45"/>
      <c r="G765" s="45"/>
      <c r="H765" s="45">
        <f>+D765</f>
        <v>2</v>
      </c>
      <c r="I765" s="45"/>
      <c r="J765" s="46" t="s">
        <v>35</v>
      </c>
    </row>
    <row r="766" spans="2:10" x14ac:dyDescent="0.3">
      <c r="B766" s="75"/>
      <c r="C766" s="131" t="s">
        <v>249</v>
      </c>
      <c r="D766" s="45">
        <v>2</v>
      </c>
      <c r="E766" s="45"/>
      <c r="F766" s="45"/>
      <c r="G766" s="45"/>
      <c r="H766" s="45">
        <f>+D766</f>
        <v>2</v>
      </c>
      <c r="I766" s="45"/>
      <c r="J766" s="46" t="s">
        <v>35</v>
      </c>
    </row>
    <row r="767" spans="2:10" x14ac:dyDescent="0.3">
      <c r="B767" s="75"/>
      <c r="C767" s="131" t="s">
        <v>250</v>
      </c>
      <c r="D767" s="45">
        <v>2</v>
      </c>
      <c r="E767" s="45"/>
      <c r="F767" s="45"/>
      <c r="G767" s="45"/>
      <c r="H767" s="45">
        <f>+D767</f>
        <v>2</v>
      </c>
      <c r="I767" s="45"/>
      <c r="J767" s="46" t="s">
        <v>35</v>
      </c>
    </row>
    <row r="768" spans="2:10" x14ac:dyDescent="0.3">
      <c r="B768" s="75" t="s">
        <v>322</v>
      </c>
      <c r="C768" s="48" t="s">
        <v>323</v>
      </c>
      <c r="D768" s="103"/>
      <c r="E768" s="45"/>
      <c r="F768" s="45"/>
      <c r="G768" s="45"/>
      <c r="H768" s="45"/>
      <c r="I768" s="62">
        <f>SUM(H769:H771)*$E$123</f>
        <v>8</v>
      </c>
      <c r="J768" s="63" t="str">
        <f>+J769</f>
        <v>und</v>
      </c>
    </row>
    <row r="769" spans="2:10" x14ac:dyDescent="0.3">
      <c r="B769" s="75"/>
      <c r="C769" s="131" t="s">
        <v>248</v>
      </c>
      <c r="D769" s="45">
        <v>2</v>
      </c>
      <c r="E769" s="45"/>
      <c r="F769" s="45"/>
      <c r="G769" s="45"/>
      <c r="H769" s="45">
        <f>+D769</f>
        <v>2</v>
      </c>
      <c r="I769" s="45"/>
      <c r="J769" s="46" t="s">
        <v>35</v>
      </c>
    </row>
    <row r="770" spans="2:10" x14ac:dyDescent="0.3">
      <c r="B770" s="75"/>
      <c r="C770" s="131" t="s">
        <v>249</v>
      </c>
      <c r="D770" s="45">
        <v>2</v>
      </c>
      <c r="E770" s="45"/>
      <c r="F770" s="45"/>
      <c r="G770" s="45"/>
      <c r="H770" s="45">
        <f>+D770</f>
        <v>2</v>
      </c>
      <c r="I770" s="45"/>
      <c r="J770" s="46" t="s">
        <v>35</v>
      </c>
    </row>
    <row r="771" spans="2:10" x14ac:dyDescent="0.3">
      <c r="B771" s="75"/>
      <c r="C771" s="131" t="s">
        <v>250</v>
      </c>
      <c r="D771" s="45">
        <v>4</v>
      </c>
      <c r="E771" s="45"/>
      <c r="F771" s="45"/>
      <c r="G771" s="45"/>
      <c r="H771" s="45">
        <f>+D771</f>
        <v>4</v>
      </c>
      <c r="I771" s="45"/>
      <c r="J771" s="46" t="s">
        <v>35</v>
      </c>
    </row>
    <row r="772" spans="2:10" x14ac:dyDescent="0.3">
      <c r="B772" s="75" t="s">
        <v>324</v>
      </c>
      <c r="C772" s="48" t="s">
        <v>325</v>
      </c>
      <c r="D772" s="103"/>
      <c r="E772" s="45"/>
      <c r="F772" s="45"/>
      <c r="G772" s="45"/>
      <c r="H772" s="45"/>
      <c r="I772" s="62">
        <f>SUM(H773:H776)*$E$123</f>
        <v>4</v>
      </c>
      <c r="J772" s="63" t="str">
        <f>+J773</f>
        <v>und</v>
      </c>
    </row>
    <row r="773" spans="2:10" x14ac:dyDescent="0.3">
      <c r="B773" s="75"/>
      <c r="C773" s="131" t="s">
        <v>248</v>
      </c>
      <c r="D773" s="45"/>
      <c r="E773" s="45"/>
      <c r="F773" s="45"/>
      <c r="G773" s="45"/>
      <c r="H773" s="45">
        <f>+D773</f>
        <v>0</v>
      </c>
      <c r="I773" s="45"/>
      <c r="J773" s="46" t="s">
        <v>35</v>
      </c>
    </row>
    <row r="774" spans="2:10" x14ac:dyDescent="0.3">
      <c r="B774" s="75"/>
      <c r="C774" s="131" t="s">
        <v>249</v>
      </c>
      <c r="D774" s="45"/>
      <c r="E774" s="45"/>
      <c r="F774" s="45"/>
      <c r="G774" s="45"/>
      <c r="H774" s="45">
        <f>+D774</f>
        <v>0</v>
      </c>
      <c r="I774" s="45"/>
      <c r="J774" s="46" t="s">
        <v>35</v>
      </c>
    </row>
    <row r="775" spans="2:10" x14ac:dyDescent="0.3">
      <c r="B775" s="75"/>
      <c r="C775" s="131" t="s">
        <v>250</v>
      </c>
      <c r="D775" s="45"/>
      <c r="E775" s="45"/>
      <c r="F775" s="45"/>
      <c r="G775" s="45"/>
      <c r="H775" s="45">
        <f>+D775</f>
        <v>0</v>
      </c>
      <c r="I775" s="45"/>
      <c r="J775" s="46" t="s">
        <v>35</v>
      </c>
    </row>
    <row r="776" spans="2:10" x14ac:dyDescent="0.3">
      <c r="B776" s="75"/>
      <c r="C776" s="131" t="s">
        <v>666</v>
      </c>
      <c r="D776" s="45">
        <v>4</v>
      </c>
      <c r="E776" s="45"/>
      <c r="F776" s="45"/>
      <c r="G776" s="45"/>
      <c r="H776" s="45">
        <f>+D776</f>
        <v>4</v>
      </c>
      <c r="I776" s="45"/>
      <c r="J776" s="46" t="s">
        <v>35</v>
      </c>
    </row>
    <row r="777" spans="2:10" x14ac:dyDescent="0.3">
      <c r="B777" s="75" t="s">
        <v>326</v>
      </c>
      <c r="C777" s="48" t="s">
        <v>327</v>
      </c>
      <c r="D777" s="103"/>
      <c r="E777" s="45"/>
      <c r="F777" s="45"/>
      <c r="G777" s="45"/>
      <c r="H777" s="45"/>
      <c r="I777" s="62">
        <f>SUM(H778:H780)*$E$123</f>
        <v>0</v>
      </c>
      <c r="J777" s="63" t="str">
        <f>+J778</f>
        <v>und</v>
      </c>
    </row>
    <row r="778" spans="2:10" x14ac:dyDescent="0.3">
      <c r="B778" s="75"/>
      <c r="C778" s="131" t="s">
        <v>248</v>
      </c>
      <c r="D778" s="45"/>
      <c r="E778" s="45"/>
      <c r="F778" s="45"/>
      <c r="G778" s="45"/>
      <c r="H778" s="45">
        <f>+D778</f>
        <v>0</v>
      </c>
      <c r="I778" s="45"/>
      <c r="J778" s="46" t="s">
        <v>35</v>
      </c>
    </row>
    <row r="779" spans="2:10" x14ac:dyDescent="0.3">
      <c r="B779" s="75"/>
      <c r="C779" s="131" t="s">
        <v>249</v>
      </c>
      <c r="D779" s="45"/>
      <c r="E779" s="45"/>
      <c r="F779" s="45"/>
      <c r="G779" s="45"/>
      <c r="H779" s="45">
        <f>+D779</f>
        <v>0</v>
      </c>
      <c r="I779" s="45"/>
      <c r="J779" s="46" t="s">
        <v>35</v>
      </c>
    </row>
    <row r="780" spans="2:10" x14ac:dyDescent="0.3">
      <c r="B780" s="75"/>
      <c r="C780" s="131" t="s">
        <v>250</v>
      </c>
      <c r="D780" s="45"/>
      <c r="E780" s="45"/>
      <c r="F780" s="45"/>
      <c r="G780" s="45"/>
      <c r="H780" s="45">
        <f>+D780</f>
        <v>0</v>
      </c>
      <c r="I780" s="45"/>
      <c r="J780" s="46" t="s">
        <v>35</v>
      </c>
    </row>
    <row r="781" spans="2:10" x14ac:dyDescent="0.3">
      <c r="B781" s="75" t="s">
        <v>329</v>
      </c>
      <c r="C781" s="48" t="s">
        <v>390</v>
      </c>
      <c r="D781" s="103"/>
      <c r="E781" s="45"/>
      <c r="F781" s="45"/>
      <c r="G781" s="45"/>
      <c r="H781" s="45"/>
      <c r="I781" s="62">
        <f>SUM(H782:H785)*$E$123</f>
        <v>4</v>
      </c>
      <c r="J781" s="63" t="str">
        <f>+J782</f>
        <v>und</v>
      </c>
    </row>
    <row r="782" spans="2:10" x14ac:dyDescent="0.3">
      <c r="B782" s="75"/>
      <c r="C782" s="131" t="s">
        <v>248</v>
      </c>
      <c r="D782" s="45"/>
      <c r="E782" s="45"/>
      <c r="F782" s="45"/>
      <c r="G782" s="45"/>
      <c r="H782" s="45">
        <f>+D782</f>
        <v>0</v>
      </c>
      <c r="I782" s="45"/>
      <c r="J782" s="46" t="s">
        <v>35</v>
      </c>
    </row>
    <row r="783" spans="2:10" x14ac:dyDescent="0.3">
      <c r="B783" s="75"/>
      <c r="C783" s="131" t="s">
        <v>249</v>
      </c>
      <c r="D783" s="45"/>
      <c r="E783" s="45"/>
      <c r="F783" s="45"/>
      <c r="G783" s="45"/>
      <c r="H783" s="45">
        <f>+D783</f>
        <v>0</v>
      </c>
      <c r="I783" s="45"/>
      <c r="J783" s="46" t="s">
        <v>35</v>
      </c>
    </row>
    <row r="784" spans="2:10" x14ac:dyDescent="0.3">
      <c r="B784" s="75"/>
      <c r="C784" s="131" t="s">
        <v>250</v>
      </c>
      <c r="D784" s="45"/>
      <c r="E784" s="45"/>
      <c r="F784" s="45"/>
      <c r="G784" s="45"/>
      <c r="H784" s="45">
        <f>+D784</f>
        <v>0</v>
      </c>
      <c r="I784" s="45"/>
      <c r="J784" s="46" t="s">
        <v>35</v>
      </c>
    </row>
    <row r="785" spans="2:10" x14ac:dyDescent="0.3">
      <c r="B785" s="75"/>
      <c r="C785" s="131" t="s">
        <v>666</v>
      </c>
      <c r="D785" s="45">
        <v>4</v>
      </c>
      <c r="E785" s="45"/>
      <c r="F785" s="45"/>
      <c r="G785" s="45"/>
      <c r="H785" s="45">
        <f>+D785</f>
        <v>4</v>
      </c>
      <c r="I785" s="45"/>
      <c r="J785" s="46" t="s">
        <v>35</v>
      </c>
    </row>
    <row r="786" spans="2:10" x14ac:dyDescent="0.3">
      <c r="B786" s="75" t="s">
        <v>334</v>
      </c>
      <c r="C786" s="48" t="s">
        <v>330</v>
      </c>
      <c r="D786" s="103"/>
      <c r="E786" s="45"/>
      <c r="F786" s="45"/>
      <c r="G786" s="45"/>
      <c r="H786" s="45"/>
      <c r="I786" s="62">
        <f>SUM(H787:H789)*$E$123</f>
        <v>0</v>
      </c>
      <c r="J786" s="63" t="str">
        <f>+J787</f>
        <v>und</v>
      </c>
    </row>
    <row r="787" spans="2:10" x14ac:dyDescent="0.3">
      <c r="B787" s="75"/>
      <c r="C787" s="131" t="s">
        <v>248</v>
      </c>
      <c r="D787" s="45"/>
      <c r="E787" s="45"/>
      <c r="F787" s="45"/>
      <c r="G787" s="45"/>
      <c r="H787" s="45">
        <f>+D787</f>
        <v>0</v>
      </c>
      <c r="I787" s="45"/>
      <c r="J787" s="46" t="s">
        <v>35</v>
      </c>
    </row>
    <row r="788" spans="2:10" x14ac:dyDescent="0.3">
      <c r="B788" s="75"/>
      <c r="C788" s="131" t="s">
        <v>249</v>
      </c>
      <c r="D788" s="45"/>
      <c r="E788" s="45"/>
      <c r="F788" s="45"/>
      <c r="G788" s="45"/>
      <c r="H788" s="45">
        <f>+D788</f>
        <v>0</v>
      </c>
      <c r="I788" s="45"/>
      <c r="J788" s="46" t="s">
        <v>35</v>
      </c>
    </row>
    <row r="789" spans="2:10" x14ac:dyDescent="0.3">
      <c r="B789" s="75"/>
      <c r="C789" s="131" t="s">
        <v>250</v>
      </c>
      <c r="D789" s="45"/>
      <c r="E789" s="45"/>
      <c r="F789" s="45"/>
      <c r="G789" s="45"/>
      <c r="H789" s="45">
        <f>+D789</f>
        <v>0</v>
      </c>
      <c r="I789" s="45"/>
      <c r="J789" s="46" t="s">
        <v>35</v>
      </c>
    </row>
    <row r="790" spans="2:10" x14ac:dyDescent="0.3">
      <c r="B790" s="75" t="s">
        <v>335</v>
      </c>
      <c r="C790" s="48" t="s">
        <v>328</v>
      </c>
      <c r="D790" s="103"/>
      <c r="E790" s="45"/>
      <c r="F790" s="45"/>
      <c r="G790" s="45"/>
      <c r="H790" s="45"/>
      <c r="I790" s="62">
        <f>SUM(H791:H793)*$E$123</f>
        <v>11</v>
      </c>
      <c r="J790" s="63" t="str">
        <f>+J791</f>
        <v>und</v>
      </c>
    </row>
    <row r="791" spans="2:10" x14ac:dyDescent="0.3">
      <c r="B791" s="75"/>
      <c r="C791" s="131" t="s">
        <v>248</v>
      </c>
      <c r="D791" s="45">
        <v>6</v>
      </c>
      <c r="E791" s="45"/>
      <c r="F791" s="45"/>
      <c r="G791" s="45"/>
      <c r="H791" s="45">
        <f>+D791</f>
        <v>6</v>
      </c>
      <c r="I791" s="45"/>
      <c r="J791" s="46" t="s">
        <v>35</v>
      </c>
    </row>
    <row r="792" spans="2:10" x14ac:dyDescent="0.3">
      <c r="B792" s="75"/>
      <c r="C792" s="131" t="s">
        <v>249</v>
      </c>
      <c r="D792" s="45">
        <v>4</v>
      </c>
      <c r="E792" s="45"/>
      <c r="F792" s="45"/>
      <c r="G792" s="45"/>
      <c r="H792" s="45">
        <f>+D792</f>
        <v>4</v>
      </c>
      <c r="I792" s="45"/>
      <c r="J792" s="46" t="s">
        <v>35</v>
      </c>
    </row>
    <row r="793" spans="2:10" x14ac:dyDescent="0.3">
      <c r="B793" s="75"/>
      <c r="C793" s="131" t="s">
        <v>250</v>
      </c>
      <c r="D793" s="45">
        <v>1</v>
      </c>
      <c r="E793" s="45"/>
      <c r="F793" s="45"/>
      <c r="G793" s="45"/>
      <c r="H793" s="45">
        <f>+D793</f>
        <v>1</v>
      </c>
      <c r="I793" s="45"/>
      <c r="J793" s="46" t="s">
        <v>35</v>
      </c>
    </row>
    <row r="794" spans="2:10" x14ac:dyDescent="0.3">
      <c r="B794" s="75" t="s">
        <v>336</v>
      </c>
      <c r="C794" s="48" t="s">
        <v>331</v>
      </c>
      <c r="D794" s="103"/>
      <c r="E794" s="45"/>
      <c r="F794" s="45"/>
      <c r="G794" s="45"/>
      <c r="H794" s="45"/>
      <c r="I794" s="62">
        <f>SUM(H795:H797)*$E$123</f>
        <v>19</v>
      </c>
      <c r="J794" s="63" t="str">
        <f>+J795</f>
        <v>und</v>
      </c>
    </row>
    <row r="795" spans="2:10" x14ac:dyDescent="0.3">
      <c r="B795" s="75"/>
      <c r="C795" s="131" t="s">
        <v>248</v>
      </c>
      <c r="D795" s="45">
        <v>5</v>
      </c>
      <c r="E795" s="45"/>
      <c r="F795" s="45"/>
      <c r="G795" s="45"/>
      <c r="H795" s="45">
        <f>+D795</f>
        <v>5</v>
      </c>
      <c r="I795" s="45"/>
      <c r="J795" s="46" t="s">
        <v>35</v>
      </c>
    </row>
    <row r="796" spans="2:10" x14ac:dyDescent="0.3">
      <c r="B796" s="75"/>
      <c r="C796" s="131" t="s">
        <v>249</v>
      </c>
      <c r="D796" s="45">
        <v>5</v>
      </c>
      <c r="E796" s="45"/>
      <c r="F796" s="45"/>
      <c r="G796" s="45"/>
      <c r="H796" s="45">
        <f>+D796</f>
        <v>5</v>
      </c>
      <c r="I796" s="45"/>
      <c r="J796" s="46" t="s">
        <v>35</v>
      </c>
    </row>
    <row r="797" spans="2:10" x14ac:dyDescent="0.3">
      <c r="B797" s="75"/>
      <c r="C797" s="131" t="s">
        <v>250</v>
      </c>
      <c r="D797" s="45">
        <v>9</v>
      </c>
      <c r="E797" s="45"/>
      <c r="F797" s="45"/>
      <c r="G797" s="45"/>
      <c r="H797" s="45">
        <f>+D797</f>
        <v>9</v>
      </c>
      <c r="I797" s="45"/>
      <c r="J797" s="46" t="s">
        <v>35</v>
      </c>
    </row>
    <row r="798" spans="2:10" x14ac:dyDescent="0.3">
      <c r="B798" s="75" t="s">
        <v>337</v>
      </c>
      <c r="C798" s="48" t="s">
        <v>332</v>
      </c>
      <c r="D798" s="103"/>
      <c r="E798" s="45"/>
      <c r="F798" s="45"/>
      <c r="G798" s="45"/>
      <c r="H798" s="45"/>
      <c r="I798" s="62">
        <f>SUM(H799:H801)*$E$123</f>
        <v>3</v>
      </c>
      <c r="J798" s="63" t="str">
        <f>+J799</f>
        <v>und</v>
      </c>
    </row>
    <row r="799" spans="2:10" x14ac:dyDescent="0.3">
      <c r="B799" s="75"/>
      <c r="C799" s="131" t="s">
        <v>248</v>
      </c>
      <c r="D799" s="45">
        <v>1</v>
      </c>
      <c r="E799" s="45"/>
      <c r="F799" s="45"/>
      <c r="G799" s="45"/>
      <c r="H799" s="45">
        <f>+D799</f>
        <v>1</v>
      </c>
      <c r="I799" s="45"/>
      <c r="J799" s="46" t="s">
        <v>35</v>
      </c>
    </row>
    <row r="800" spans="2:10" x14ac:dyDescent="0.3">
      <c r="B800" s="75"/>
      <c r="C800" s="131" t="s">
        <v>249</v>
      </c>
      <c r="D800" s="45">
        <v>1</v>
      </c>
      <c r="E800" s="45"/>
      <c r="F800" s="45"/>
      <c r="G800" s="45"/>
      <c r="H800" s="45">
        <f>+D800</f>
        <v>1</v>
      </c>
      <c r="I800" s="45"/>
      <c r="J800" s="46" t="s">
        <v>35</v>
      </c>
    </row>
    <row r="801" spans="2:10" x14ac:dyDescent="0.3">
      <c r="B801" s="75"/>
      <c r="C801" s="131" t="s">
        <v>250</v>
      </c>
      <c r="D801" s="45">
        <v>1</v>
      </c>
      <c r="E801" s="45"/>
      <c r="F801" s="45"/>
      <c r="G801" s="45"/>
      <c r="H801" s="45">
        <f>+D801</f>
        <v>1</v>
      </c>
      <c r="I801" s="45"/>
      <c r="J801" s="46" t="s">
        <v>35</v>
      </c>
    </row>
    <row r="802" spans="2:10" x14ac:dyDescent="0.3">
      <c r="B802" s="75" t="s">
        <v>338</v>
      </c>
      <c r="C802" s="48" t="s">
        <v>333</v>
      </c>
      <c r="D802" s="103"/>
      <c r="E802" s="45"/>
      <c r="F802" s="45"/>
      <c r="G802" s="45"/>
      <c r="H802" s="45"/>
      <c r="I802" s="62">
        <f>SUM(H803:H806)*$E$123</f>
        <v>2</v>
      </c>
      <c r="J802" s="63" t="str">
        <f>+J803</f>
        <v>und</v>
      </c>
    </row>
    <row r="803" spans="2:10" x14ac:dyDescent="0.3">
      <c r="B803" s="75"/>
      <c r="C803" s="131" t="s">
        <v>248</v>
      </c>
      <c r="D803" s="45"/>
      <c r="E803" s="45"/>
      <c r="F803" s="45"/>
      <c r="G803" s="45"/>
      <c r="H803" s="45">
        <f>+D803</f>
        <v>0</v>
      </c>
      <c r="I803" s="45"/>
      <c r="J803" s="46" t="s">
        <v>35</v>
      </c>
    </row>
    <row r="804" spans="2:10" x14ac:dyDescent="0.3">
      <c r="B804" s="75"/>
      <c r="C804" s="131" t="s">
        <v>249</v>
      </c>
      <c r="D804" s="45"/>
      <c r="E804" s="45"/>
      <c r="F804" s="45"/>
      <c r="G804" s="45"/>
      <c r="H804" s="45">
        <f>+D804</f>
        <v>0</v>
      </c>
      <c r="I804" s="45"/>
      <c r="J804" s="46" t="s">
        <v>35</v>
      </c>
    </row>
    <row r="805" spans="2:10" x14ac:dyDescent="0.3">
      <c r="B805" s="75"/>
      <c r="C805" s="131" t="s">
        <v>250</v>
      </c>
      <c r="D805" s="45"/>
      <c r="E805" s="45"/>
      <c r="F805" s="45"/>
      <c r="G805" s="45"/>
      <c r="H805" s="45">
        <f>+D805</f>
        <v>0</v>
      </c>
      <c r="I805" s="45"/>
      <c r="J805" s="46" t="s">
        <v>35</v>
      </c>
    </row>
    <row r="806" spans="2:10" x14ac:dyDescent="0.3">
      <c r="B806" s="75"/>
      <c r="C806" s="131" t="s">
        <v>666</v>
      </c>
      <c r="D806" s="45">
        <v>2</v>
      </c>
      <c r="E806" s="45"/>
      <c r="F806" s="45"/>
      <c r="G806" s="45"/>
      <c r="H806" s="45">
        <f>+D806</f>
        <v>2</v>
      </c>
      <c r="I806" s="45"/>
      <c r="J806" s="46" t="s">
        <v>35</v>
      </c>
    </row>
    <row r="807" spans="2:10" x14ac:dyDescent="0.3">
      <c r="B807" s="75" t="s">
        <v>343</v>
      </c>
      <c r="C807" s="48" t="s">
        <v>347</v>
      </c>
      <c r="D807" s="103"/>
      <c r="E807" s="45"/>
      <c r="F807" s="45"/>
      <c r="G807" s="45"/>
      <c r="H807" s="45"/>
      <c r="I807" s="62">
        <f>SUM(H808:H810)*$E$123</f>
        <v>3</v>
      </c>
      <c r="J807" s="63" t="str">
        <f>+J808</f>
        <v>und</v>
      </c>
    </row>
    <row r="808" spans="2:10" x14ac:dyDescent="0.3">
      <c r="B808" s="75"/>
      <c r="C808" s="131" t="s">
        <v>248</v>
      </c>
      <c r="D808" s="45">
        <v>1</v>
      </c>
      <c r="E808" s="45"/>
      <c r="F808" s="45"/>
      <c r="G808" s="45"/>
      <c r="H808" s="45">
        <f>+D808</f>
        <v>1</v>
      </c>
      <c r="I808" s="45"/>
      <c r="J808" s="46" t="s">
        <v>35</v>
      </c>
    </row>
    <row r="809" spans="2:10" x14ac:dyDescent="0.3">
      <c r="B809" s="75"/>
      <c r="C809" s="131" t="s">
        <v>249</v>
      </c>
      <c r="D809" s="45">
        <v>1</v>
      </c>
      <c r="E809" s="45"/>
      <c r="F809" s="45"/>
      <c r="G809" s="45"/>
      <c r="H809" s="45">
        <f>+D809</f>
        <v>1</v>
      </c>
      <c r="I809" s="45"/>
      <c r="J809" s="46" t="s">
        <v>35</v>
      </c>
    </row>
    <row r="810" spans="2:10" x14ac:dyDescent="0.3">
      <c r="B810" s="75"/>
      <c r="C810" s="131" t="s">
        <v>250</v>
      </c>
      <c r="D810" s="45">
        <v>1</v>
      </c>
      <c r="E810" s="45"/>
      <c r="F810" s="45"/>
      <c r="G810" s="45"/>
      <c r="H810" s="45">
        <f>+D810</f>
        <v>1</v>
      </c>
      <c r="I810" s="45"/>
      <c r="J810" s="46" t="s">
        <v>35</v>
      </c>
    </row>
    <row r="811" spans="2:10" x14ac:dyDescent="0.3">
      <c r="B811" s="75" t="s">
        <v>344</v>
      </c>
      <c r="C811" s="48" t="s">
        <v>339</v>
      </c>
      <c r="D811" s="103"/>
      <c r="E811" s="45"/>
      <c r="F811" s="45"/>
      <c r="G811" s="45"/>
      <c r="H811" s="45"/>
      <c r="I811" s="62">
        <f>SUM(H812:H814)*$E$123</f>
        <v>22</v>
      </c>
      <c r="J811" s="63" t="str">
        <f>+J812</f>
        <v>und</v>
      </c>
    </row>
    <row r="812" spans="2:10" x14ac:dyDescent="0.3">
      <c r="B812" s="75"/>
      <c r="C812" s="131" t="s">
        <v>248</v>
      </c>
      <c r="D812" s="45">
        <v>6</v>
      </c>
      <c r="E812" s="45"/>
      <c r="F812" s="45"/>
      <c r="G812" s="45"/>
      <c r="H812" s="45">
        <f>+D812</f>
        <v>6</v>
      </c>
      <c r="I812" s="45"/>
      <c r="J812" s="46" t="s">
        <v>35</v>
      </c>
    </row>
    <row r="813" spans="2:10" x14ac:dyDescent="0.3">
      <c r="B813" s="75"/>
      <c r="C813" s="131" t="s">
        <v>249</v>
      </c>
      <c r="D813" s="45">
        <v>6</v>
      </c>
      <c r="E813" s="45"/>
      <c r="F813" s="45"/>
      <c r="G813" s="45"/>
      <c r="H813" s="45">
        <f>+D813</f>
        <v>6</v>
      </c>
      <c r="I813" s="45"/>
      <c r="J813" s="46" t="s">
        <v>35</v>
      </c>
    </row>
    <row r="814" spans="2:10" x14ac:dyDescent="0.3">
      <c r="B814" s="75"/>
      <c r="C814" s="131" t="s">
        <v>250</v>
      </c>
      <c r="D814" s="45">
        <v>10</v>
      </c>
      <c r="E814" s="45"/>
      <c r="F814" s="45"/>
      <c r="G814" s="45"/>
      <c r="H814" s="45">
        <f>+D814</f>
        <v>10</v>
      </c>
      <c r="I814" s="45"/>
      <c r="J814" s="46" t="s">
        <v>35</v>
      </c>
    </row>
    <row r="815" spans="2:10" x14ac:dyDescent="0.3">
      <c r="B815" s="75" t="s">
        <v>345</v>
      </c>
      <c r="C815" s="48" t="s">
        <v>340</v>
      </c>
      <c r="D815" s="103"/>
      <c r="E815" s="45"/>
      <c r="F815" s="45"/>
      <c r="G815" s="45"/>
      <c r="H815" s="45"/>
      <c r="I815" s="62">
        <f>SUM(H816:H818)*$E$123</f>
        <v>3</v>
      </c>
      <c r="J815" s="63" t="str">
        <f>+J816</f>
        <v>und</v>
      </c>
    </row>
    <row r="816" spans="2:10" x14ac:dyDescent="0.3">
      <c r="B816" s="75"/>
      <c r="C816" s="131" t="s">
        <v>248</v>
      </c>
      <c r="D816" s="45">
        <v>1</v>
      </c>
      <c r="E816" s="45"/>
      <c r="F816" s="45"/>
      <c r="G816" s="45"/>
      <c r="H816" s="45">
        <f>+D816</f>
        <v>1</v>
      </c>
      <c r="I816" s="45"/>
      <c r="J816" s="46" t="s">
        <v>35</v>
      </c>
    </row>
    <row r="817" spans="2:10" x14ac:dyDescent="0.3">
      <c r="B817" s="75"/>
      <c r="C817" s="131" t="s">
        <v>249</v>
      </c>
      <c r="D817" s="45">
        <v>1</v>
      </c>
      <c r="E817" s="45"/>
      <c r="F817" s="45"/>
      <c r="G817" s="45"/>
      <c r="H817" s="45">
        <f>+D817</f>
        <v>1</v>
      </c>
      <c r="I817" s="45"/>
      <c r="J817" s="46" t="s">
        <v>35</v>
      </c>
    </row>
    <row r="818" spans="2:10" x14ac:dyDescent="0.3">
      <c r="B818" s="75"/>
      <c r="C818" s="131" t="s">
        <v>250</v>
      </c>
      <c r="D818" s="45">
        <v>1</v>
      </c>
      <c r="E818" s="45"/>
      <c r="F818" s="45"/>
      <c r="G818" s="45"/>
      <c r="H818" s="45">
        <f>+D818</f>
        <v>1</v>
      </c>
      <c r="I818" s="45"/>
      <c r="J818" s="46" t="s">
        <v>35</v>
      </c>
    </row>
    <row r="819" spans="2:10" x14ac:dyDescent="0.3">
      <c r="B819" s="75" t="s">
        <v>346</v>
      </c>
      <c r="C819" s="48" t="s">
        <v>341</v>
      </c>
      <c r="D819" s="103"/>
      <c r="E819" s="45"/>
      <c r="F819" s="45"/>
      <c r="G819" s="45"/>
      <c r="H819" s="45"/>
      <c r="I819" s="62">
        <f>SUM(H820:H822)*$E$123</f>
        <v>3</v>
      </c>
      <c r="J819" s="63" t="str">
        <f>+J820</f>
        <v>und</v>
      </c>
    </row>
    <row r="820" spans="2:10" x14ac:dyDescent="0.3">
      <c r="B820" s="75"/>
      <c r="C820" s="131" t="s">
        <v>248</v>
      </c>
      <c r="D820" s="45">
        <v>1</v>
      </c>
      <c r="E820" s="45"/>
      <c r="F820" s="45"/>
      <c r="G820" s="45"/>
      <c r="H820" s="45">
        <f>+D820</f>
        <v>1</v>
      </c>
      <c r="I820" s="45"/>
      <c r="J820" s="46" t="s">
        <v>35</v>
      </c>
    </row>
    <row r="821" spans="2:10" x14ac:dyDescent="0.3">
      <c r="B821" s="75"/>
      <c r="C821" s="131" t="s">
        <v>249</v>
      </c>
      <c r="D821" s="45">
        <v>1</v>
      </c>
      <c r="E821" s="45"/>
      <c r="F821" s="45"/>
      <c r="G821" s="45"/>
      <c r="H821" s="45">
        <f>+D821</f>
        <v>1</v>
      </c>
      <c r="I821" s="45"/>
      <c r="J821" s="46" t="s">
        <v>35</v>
      </c>
    </row>
    <row r="822" spans="2:10" x14ac:dyDescent="0.3">
      <c r="B822" s="75"/>
      <c r="C822" s="131" t="s">
        <v>250</v>
      </c>
      <c r="D822" s="45">
        <v>1</v>
      </c>
      <c r="E822" s="45"/>
      <c r="F822" s="45"/>
      <c r="G822" s="45"/>
      <c r="H822" s="45">
        <f>+D822</f>
        <v>1</v>
      </c>
      <c r="I822" s="45"/>
      <c r="J822" s="46" t="s">
        <v>35</v>
      </c>
    </row>
    <row r="823" spans="2:10" x14ac:dyDescent="0.3">
      <c r="B823" s="75" t="s">
        <v>357</v>
      </c>
      <c r="C823" s="48" t="s">
        <v>342</v>
      </c>
      <c r="D823" s="103"/>
      <c r="E823" s="45"/>
      <c r="F823" s="45"/>
      <c r="G823" s="45"/>
      <c r="H823" s="45"/>
      <c r="I823" s="62">
        <f>SUM(H824:H826)*$E$123</f>
        <v>3</v>
      </c>
      <c r="J823" s="63" t="str">
        <f>+J824</f>
        <v>und</v>
      </c>
    </row>
    <row r="824" spans="2:10" x14ac:dyDescent="0.3">
      <c r="B824" s="75"/>
      <c r="C824" s="131" t="s">
        <v>248</v>
      </c>
      <c r="D824" s="45">
        <v>1</v>
      </c>
      <c r="E824" s="45"/>
      <c r="F824" s="45"/>
      <c r="G824" s="45"/>
      <c r="H824" s="45">
        <f>+D824</f>
        <v>1</v>
      </c>
      <c r="I824" s="45"/>
      <c r="J824" s="46" t="s">
        <v>35</v>
      </c>
    </row>
    <row r="825" spans="2:10" x14ac:dyDescent="0.3">
      <c r="B825" s="75"/>
      <c r="C825" s="131" t="s">
        <v>249</v>
      </c>
      <c r="D825" s="45">
        <v>1</v>
      </c>
      <c r="E825" s="45"/>
      <c r="F825" s="45"/>
      <c r="G825" s="45"/>
      <c r="H825" s="45">
        <f>+D825</f>
        <v>1</v>
      </c>
      <c r="I825" s="45"/>
      <c r="J825" s="46" t="s">
        <v>35</v>
      </c>
    </row>
    <row r="826" spans="2:10" x14ac:dyDescent="0.3">
      <c r="B826" s="75"/>
      <c r="C826" s="131" t="s">
        <v>250</v>
      </c>
      <c r="D826" s="45">
        <v>1</v>
      </c>
      <c r="E826" s="45"/>
      <c r="F826" s="45"/>
      <c r="G826" s="45"/>
      <c r="H826" s="45">
        <f>+D826</f>
        <v>1</v>
      </c>
      <c r="I826" s="45"/>
      <c r="J826" s="46" t="s">
        <v>35</v>
      </c>
    </row>
    <row r="827" spans="2:10" x14ac:dyDescent="0.3">
      <c r="B827" s="75" t="s">
        <v>392</v>
      </c>
      <c r="C827" s="48" t="s">
        <v>356</v>
      </c>
      <c r="D827" s="103"/>
      <c r="E827" s="45"/>
      <c r="F827" s="45"/>
      <c r="G827" s="45"/>
      <c r="H827" s="45"/>
      <c r="I827" s="62">
        <f>SUM(H828:H830)*$E$123</f>
        <v>6</v>
      </c>
      <c r="J827" s="63" t="str">
        <f>+J828</f>
        <v>und</v>
      </c>
    </row>
    <row r="828" spans="2:10" x14ac:dyDescent="0.3">
      <c r="B828" s="75"/>
      <c r="C828" s="131" t="s">
        <v>248</v>
      </c>
      <c r="D828" s="45">
        <v>2</v>
      </c>
      <c r="E828" s="45"/>
      <c r="F828" s="45"/>
      <c r="G828" s="45"/>
      <c r="H828" s="45">
        <f>+D828</f>
        <v>2</v>
      </c>
      <c r="I828" s="45"/>
      <c r="J828" s="46" t="s">
        <v>35</v>
      </c>
    </row>
    <row r="829" spans="2:10" x14ac:dyDescent="0.3">
      <c r="B829" s="75"/>
      <c r="C829" s="131" t="s">
        <v>249</v>
      </c>
      <c r="D829" s="45">
        <v>2</v>
      </c>
      <c r="E829" s="45"/>
      <c r="F829" s="45"/>
      <c r="G829" s="45"/>
      <c r="H829" s="45">
        <f>+D829</f>
        <v>2</v>
      </c>
      <c r="I829" s="45"/>
      <c r="J829" s="46" t="s">
        <v>35</v>
      </c>
    </row>
    <row r="830" spans="2:10" x14ac:dyDescent="0.3">
      <c r="B830" s="75"/>
      <c r="C830" s="131" t="s">
        <v>250</v>
      </c>
      <c r="D830" s="45">
        <v>2</v>
      </c>
      <c r="E830" s="45"/>
      <c r="F830" s="45"/>
      <c r="G830" s="45"/>
      <c r="H830" s="45">
        <f>+D830</f>
        <v>2</v>
      </c>
      <c r="I830" s="45"/>
      <c r="J830" s="46" t="s">
        <v>35</v>
      </c>
    </row>
    <row r="831" spans="2:10" x14ac:dyDescent="0.3">
      <c r="B831" s="75" t="s">
        <v>393</v>
      </c>
      <c r="C831" s="48" t="s">
        <v>384</v>
      </c>
      <c r="D831" s="103"/>
      <c r="E831" s="45"/>
      <c r="F831" s="45"/>
      <c r="G831" s="45"/>
      <c r="H831" s="45"/>
      <c r="I831" s="62">
        <f>SUM(H832:H834)*$E$123</f>
        <v>3</v>
      </c>
      <c r="J831" s="63" t="str">
        <f>+J832</f>
        <v>und</v>
      </c>
    </row>
    <row r="832" spans="2:10" x14ac:dyDescent="0.3">
      <c r="B832" s="75"/>
      <c r="C832" s="131" t="s">
        <v>248</v>
      </c>
      <c r="D832" s="45">
        <v>1</v>
      </c>
      <c r="E832" s="45"/>
      <c r="F832" s="45"/>
      <c r="G832" s="45"/>
      <c r="H832" s="45">
        <f>+D832</f>
        <v>1</v>
      </c>
      <c r="I832" s="45"/>
      <c r="J832" s="46" t="s">
        <v>35</v>
      </c>
    </row>
    <row r="833" spans="2:10" x14ac:dyDescent="0.3">
      <c r="B833" s="75"/>
      <c r="C833" s="131" t="s">
        <v>249</v>
      </c>
      <c r="D833" s="45">
        <v>1</v>
      </c>
      <c r="E833" s="45"/>
      <c r="F833" s="45"/>
      <c r="G833" s="45"/>
      <c r="H833" s="45">
        <f>+D833</f>
        <v>1</v>
      </c>
      <c r="I833" s="45"/>
      <c r="J833" s="46" t="s">
        <v>35</v>
      </c>
    </row>
    <row r="834" spans="2:10" x14ac:dyDescent="0.3">
      <c r="B834" s="75"/>
      <c r="C834" s="131" t="s">
        <v>250</v>
      </c>
      <c r="D834" s="45">
        <v>1</v>
      </c>
      <c r="E834" s="45"/>
      <c r="F834" s="45"/>
      <c r="G834" s="45"/>
      <c r="H834" s="45">
        <f>+D834</f>
        <v>1</v>
      </c>
      <c r="I834" s="45"/>
      <c r="J834" s="46" t="s">
        <v>35</v>
      </c>
    </row>
    <row r="835" spans="2:10" x14ac:dyDescent="0.3">
      <c r="B835" s="75" t="s">
        <v>394</v>
      </c>
      <c r="C835" s="48" t="s">
        <v>385</v>
      </c>
      <c r="D835" s="103"/>
      <c r="E835" s="45"/>
      <c r="F835" s="45"/>
      <c r="G835" s="45"/>
      <c r="H835" s="45"/>
      <c r="I835" s="62">
        <f>SUM(H836:H838)*$E$123</f>
        <v>9</v>
      </c>
      <c r="J835" s="63" t="str">
        <f>+J836</f>
        <v>und</v>
      </c>
    </row>
    <row r="836" spans="2:10" x14ac:dyDescent="0.3">
      <c r="B836" s="75"/>
      <c r="C836" s="131" t="s">
        <v>248</v>
      </c>
      <c r="D836" s="45">
        <v>3</v>
      </c>
      <c r="E836" s="45"/>
      <c r="F836" s="45"/>
      <c r="G836" s="45"/>
      <c r="H836" s="45">
        <f>+D836</f>
        <v>3</v>
      </c>
      <c r="I836" s="45"/>
      <c r="J836" s="46" t="s">
        <v>35</v>
      </c>
    </row>
    <row r="837" spans="2:10" x14ac:dyDescent="0.3">
      <c r="B837" s="75"/>
      <c r="C837" s="131" t="s">
        <v>249</v>
      </c>
      <c r="D837" s="45">
        <v>3</v>
      </c>
      <c r="E837" s="45"/>
      <c r="F837" s="45"/>
      <c r="G837" s="45"/>
      <c r="H837" s="45">
        <f>+D837</f>
        <v>3</v>
      </c>
      <c r="I837" s="45"/>
      <c r="J837" s="46" t="s">
        <v>35</v>
      </c>
    </row>
    <row r="838" spans="2:10" x14ac:dyDescent="0.3">
      <c r="B838" s="75"/>
      <c r="C838" s="131" t="s">
        <v>250</v>
      </c>
      <c r="D838" s="45">
        <v>3</v>
      </c>
      <c r="E838" s="45"/>
      <c r="F838" s="45"/>
      <c r="G838" s="45"/>
      <c r="H838" s="45">
        <f>+D838</f>
        <v>3</v>
      </c>
      <c r="I838" s="45"/>
      <c r="J838" s="46" t="s">
        <v>35</v>
      </c>
    </row>
    <row r="839" spans="2:10" x14ac:dyDescent="0.3">
      <c r="B839" s="75" t="s">
        <v>395</v>
      </c>
      <c r="C839" s="48" t="s">
        <v>386</v>
      </c>
      <c r="D839" s="103"/>
      <c r="E839" s="45"/>
      <c r="F839" s="45"/>
      <c r="G839" s="45"/>
      <c r="H839" s="45"/>
      <c r="I839" s="62">
        <f>SUM(H840:H842)*$E$123</f>
        <v>3</v>
      </c>
      <c r="J839" s="63" t="str">
        <f>+J840</f>
        <v>und</v>
      </c>
    </row>
    <row r="840" spans="2:10" x14ac:dyDescent="0.3">
      <c r="B840" s="75"/>
      <c r="C840" s="131" t="s">
        <v>248</v>
      </c>
      <c r="D840" s="45">
        <v>1</v>
      </c>
      <c r="E840" s="45"/>
      <c r="F840" s="45"/>
      <c r="G840" s="45"/>
      <c r="H840" s="45">
        <f>+D840</f>
        <v>1</v>
      </c>
      <c r="I840" s="45"/>
      <c r="J840" s="46" t="s">
        <v>35</v>
      </c>
    </row>
    <row r="841" spans="2:10" x14ac:dyDescent="0.3">
      <c r="B841" s="75"/>
      <c r="C841" s="131" t="s">
        <v>249</v>
      </c>
      <c r="D841" s="45">
        <v>1</v>
      </c>
      <c r="E841" s="45"/>
      <c r="F841" s="45"/>
      <c r="G841" s="45"/>
      <c r="H841" s="45">
        <f>+D841</f>
        <v>1</v>
      </c>
      <c r="I841" s="45"/>
      <c r="J841" s="46" t="s">
        <v>35</v>
      </c>
    </row>
    <row r="842" spans="2:10" x14ac:dyDescent="0.3">
      <c r="B842" s="75"/>
      <c r="C842" s="131" t="s">
        <v>250</v>
      </c>
      <c r="D842" s="45">
        <v>1</v>
      </c>
      <c r="E842" s="45"/>
      <c r="F842" s="45"/>
      <c r="G842" s="45"/>
      <c r="H842" s="45">
        <f>+D842</f>
        <v>1</v>
      </c>
      <c r="I842" s="45"/>
      <c r="J842" s="46" t="s">
        <v>35</v>
      </c>
    </row>
    <row r="843" spans="2:10" x14ac:dyDescent="0.3">
      <c r="B843" s="75" t="s">
        <v>396</v>
      </c>
      <c r="C843" s="48" t="s">
        <v>387</v>
      </c>
      <c r="D843" s="103"/>
      <c r="E843" s="45"/>
      <c r="F843" s="45"/>
      <c r="G843" s="45"/>
      <c r="H843" s="45"/>
      <c r="I843" s="62">
        <f>SUM(H844:H846)*$E$123</f>
        <v>9</v>
      </c>
      <c r="J843" s="63" t="str">
        <f>+J844</f>
        <v>und</v>
      </c>
    </row>
    <row r="844" spans="2:10" x14ac:dyDescent="0.3">
      <c r="B844" s="75"/>
      <c r="C844" s="131" t="s">
        <v>248</v>
      </c>
      <c r="D844" s="45">
        <v>3</v>
      </c>
      <c r="E844" s="45"/>
      <c r="F844" s="45"/>
      <c r="G844" s="45"/>
      <c r="H844" s="45">
        <f>+D844</f>
        <v>3</v>
      </c>
      <c r="I844" s="45"/>
      <c r="J844" s="46" t="s">
        <v>35</v>
      </c>
    </row>
    <row r="845" spans="2:10" x14ac:dyDescent="0.3">
      <c r="B845" s="75"/>
      <c r="C845" s="131" t="s">
        <v>249</v>
      </c>
      <c r="D845" s="45">
        <v>3</v>
      </c>
      <c r="E845" s="45"/>
      <c r="F845" s="45"/>
      <c r="G845" s="45"/>
      <c r="H845" s="45">
        <f>+D845</f>
        <v>3</v>
      </c>
      <c r="I845" s="45"/>
      <c r="J845" s="46" t="s">
        <v>35</v>
      </c>
    </row>
    <row r="846" spans="2:10" x14ac:dyDescent="0.3">
      <c r="B846" s="75"/>
      <c r="C846" s="131" t="s">
        <v>250</v>
      </c>
      <c r="D846" s="45">
        <v>3</v>
      </c>
      <c r="E846" s="45"/>
      <c r="F846" s="45"/>
      <c r="G846" s="45"/>
      <c r="H846" s="45">
        <f>+D846</f>
        <v>3</v>
      </c>
      <c r="I846" s="45"/>
      <c r="J846" s="46" t="s">
        <v>35</v>
      </c>
    </row>
    <row r="847" spans="2:10" x14ac:dyDescent="0.3">
      <c r="B847" s="100" t="s">
        <v>397</v>
      </c>
      <c r="C847" s="101" t="s">
        <v>398</v>
      </c>
      <c r="D847" s="103"/>
      <c r="E847" s="45"/>
      <c r="F847" s="45"/>
      <c r="G847" s="45"/>
      <c r="H847" s="45"/>
      <c r="I847" s="45"/>
      <c r="J847" s="46"/>
    </row>
    <row r="848" spans="2:10" x14ac:dyDescent="0.3">
      <c r="B848" s="75" t="s">
        <v>399</v>
      </c>
      <c r="C848" s="48" t="s">
        <v>401</v>
      </c>
      <c r="D848" s="103"/>
      <c r="E848" s="45"/>
      <c r="F848" s="45"/>
      <c r="G848" s="45"/>
      <c r="H848" s="45"/>
      <c r="I848" s="62">
        <f>SUM(H849:H851)*$E$123</f>
        <v>0</v>
      </c>
      <c r="J848" s="63" t="str">
        <f>+J849</f>
        <v>und</v>
      </c>
    </row>
    <row r="849" spans="2:10" x14ac:dyDescent="0.3">
      <c r="B849" s="75"/>
      <c r="C849" s="44" t="s">
        <v>248</v>
      </c>
      <c r="D849" s="45"/>
      <c r="E849" s="45"/>
      <c r="F849" s="45"/>
      <c r="G849" s="45"/>
      <c r="H849" s="45">
        <f>+D849</f>
        <v>0</v>
      </c>
      <c r="I849" s="45"/>
      <c r="J849" s="46" t="s">
        <v>35</v>
      </c>
    </row>
    <row r="850" spans="2:10" x14ac:dyDescent="0.3">
      <c r="B850" s="75"/>
      <c r="C850" s="44" t="s">
        <v>249</v>
      </c>
      <c r="D850" s="45"/>
      <c r="E850" s="45"/>
      <c r="F850" s="45"/>
      <c r="G850" s="45"/>
      <c r="H850" s="45">
        <f>+D850</f>
        <v>0</v>
      </c>
      <c r="I850" s="45"/>
      <c r="J850" s="46" t="s">
        <v>35</v>
      </c>
    </row>
    <row r="851" spans="2:10" x14ac:dyDescent="0.3">
      <c r="B851" s="75"/>
      <c r="C851" s="44" t="s">
        <v>250</v>
      </c>
      <c r="D851" s="45"/>
      <c r="E851" s="45"/>
      <c r="F851" s="45"/>
      <c r="G851" s="45"/>
      <c r="H851" s="45">
        <f>+D851</f>
        <v>0</v>
      </c>
      <c r="I851" s="45"/>
      <c r="J851" s="46" t="s">
        <v>35</v>
      </c>
    </row>
    <row r="852" spans="2:10" x14ac:dyDescent="0.3">
      <c r="B852" s="75" t="s">
        <v>402</v>
      </c>
      <c r="C852" s="48" t="s">
        <v>400</v>
      </c>
      <c r="D852" s="103"/>
      <c r="E852" s="45"/>
      <c r="F852" s="45"/>
      <c r="G852" s="45"/>
      <c r="H852" s="45"/>
      <c r="I852" s="62">
        <f>SUM(H853:H855)*$E$123</f>
        <v>2</v>
      </c>
      <c r="J852" s="63" t="str">
        <f>+J853</f>
        <v>und</v>
      </c>
    </row>
    <row r="853" spans="2:10" x14ac:dyDescent="0.3">
      <c r="B853" s="75"/>
      <c r="C853" s="44" t="s">
        <v>248</v>
      </c>
      <c r="D853" s="45">
        <v>1</v>
      </c>
      <c r="E853" s="45"/>
      <c r="F853" s="45"/>
      <c r="G853" s="45"/>
      <c r="H853" s="45">
        <f>+D853</f>
        <v>1</v>
      </c>
      <c r="I853" s="45"/>
      <c r="J853" s="46" t="s">
        <v>35</v>
      </c>
    </row>
    <row r="854" spans="2:10" x14ac:dyDescent="0.3">
      <c r="B854" s="75"/>
      <c r="C854" s="44" t="s">
        <v>249</v>
      </c>
      <c r="D854" s="45">
        <v>1</v>
      </c>
      <c r="E854" s="45"/>
      <c r="F854" s="45"/>
      <c r="G854" s="45"/>
      <c r="H854" s="45">
        <f>+D854</f>
        <v>1</v>
      </c>
      <c r="I854" s="45"/>
      <c r="J854" s="46" t="s">
        <v>35</v>
      </c>
    </row>
    <row r="855" spans="2:10" x14ac:dyDescent="0.3">
      <c r="B855" s="75"/>
      <c r="C855" s="44" t="s">
        <v>250</v>
      </c>
      <c r="D855" s="45"/>
      <c r="E855" s="45"/>
      <c r="F855" s="45"/>
      <c r="G855" s="45"/>
      <c r="H855" s="45">
        <f>+D855</f>
        <v>0</v>
      </c>
      <c r="I855" s="45"/>
      <c r="J855" s="46" t="s">
        <v>35</v>
      </c>
    </row>
    <row r="856" spans="2:10" x14ac:dyDescent="0.3">
      <c r="B856" s="75" t="s">
        <v>425</v>
      </c>
      <c r="C856" s="48" t="s">
        <v>403</v>
      </c>
      <c r="D856" s="103"/>
      <c r="E856" s="45"/>
      <c r="F856" s="45"/>
      <c r="G856" s="45"/>
      <c r="H856" s="45"/>
      <c r="I856" s="62">
        <f>SUM(H857:H859)*$E$123</f>
        <v>4</v>
      </c>
      <c r="J856" s="63" t="str">
        <f>+J857</f>
        <v>und</v>
      </c>
    </row>
    <row r="857" spans="2:10" x14ac:dyDescent="0.3">
      <c r="B857" s="75"/>
      <c r="C857" s="44" t="s">
        <v>248</v>
      </c>
      <c r="D857" s="45">
        <v>1</v>
      </c>
      <c r="E857" s="45"/>
      <c r="F857" s="45"/>
      <c r="G857" s="45"/>
      <c r="H857" s="45">
        <f>+D857</f>
        <v>1</v>
      </c>
      <c r="I857" s="45"/>
      <c r="J857" s="46" t="s">
        <v>35</v>
      </c>
    </row>
    <row r="858" spans="2:10" x14ac:dyDescent="0.3">
      <c r="B858" s="75"/>
      <c r="C858" s="44" t="s">
        <v>249</v>
      </c>
      <c r="D858" s="45">
        <v>1</v>
      </c>
      <c r="E858" s="45"/>
      <c r="F858" s="45"/>
      <c r="G858" s="45"/>
      <c r="H858" s="45">
        <f>+D858</f>
        <v>1</v>
      </c>
      <c r="I858" s="45"/>
      <c r="J858" s="46" t="s">
        <v>35</v>
      </c>
    </row>
    <row r="859" spans="2:10" x14ac:dyDescent="0.3">
      <c r="B859" s="75"/>
      <c r="C859" s="44" t="s">
        <v>250</v>
      </c>
      <c r="D859" s="45">
        <v>2</v>
      </c>
      <c r="E859" s="45"/>
      <c r="F859" s="45"/>
      <c r="G859" s="45"/>
      <c r="H859" s="45">
        <f>+D859</f>
        <v>2</v>
      </c>
      <c r="I859" s="45"/>
      <c r="J859" s="46" t="s">
        <v>35</v>
      </c>
    </row>
    <row r="860" spans="2:10" x14ac:dyDescent="0.3">
      <c r="B860" s="75" t="s">
        <v>1006</v>
      </c>
      <c r="C860" s="48" t="s">
        <v>1007</v>
      </c>
      <c r="D860" s="103"/>
      <c r="E860" s="45"/>
      <c r="F860" s="45"/>
      <c r="G860" s="45"/>
      <c r="H860" s="45"/>
      <c r="I860" s="62">
        <f>SUM(H861:H863)*$E$123</f>
        <v>3</v>
      </c>
      <c r="J860" s="63" t="str">
        <f>+J861</f>
        <v>und</v>
      </c>
    </row>
    <row r="861" spans="2:10" x14ac:dyDescent="0.3">
      <c r="B861" s="75"/>
      <c r="C861" s="44" t="s">
        <v>248</v>
      </c>
      <c r="D861" s="45">
        <v>3</v>
      </c>
      <c r="E861" s="45"/>
      <c r="F861" s="45"/>
      <c r="G861" s="45"/>
      <c r="H861" s="45">
        <f>+D861</f>
        <v>3</v>
      </c>
      <c r="I861" s="45"/>
      <c r="J861" s="46" t="s">
        <v>35</v>
      </c>
    </row>
    <row r="862" spans="2:10" x14ac:dyDescent="0.3">
      <c r="B862" s="75"/>
      <c r="C862" s="44" t="s">
        <v>249</v>
      </c>
      <c r="D862" s="45"/>
      <c r="E862" s="45"/>
      <c r="F862" s="45"/>
      <c r="G862" s="45"/>
      <c r="H862" s="45">
        <f>+D862</f>
        <v>0</v>
      </c>
      <c r="I862" s="45"/>
      <c r="J862" s="46" t="s">
        <v>35</v>
      </c>
    </row>
    <row r="863" spans="2:10" x14ac:dyDescent="0.3">
      <c r="B863" s="75"/>
      <c r="C863" s="44" t="s">
        <v>250</v>
      </c>
      <c r="D863" s="45"/>
      <c r="E863" s="45"/>
      <c r="F863" s="45"/>
      <c r="G863" s="45"/>
      <c r="H863" s="45">
        <f>+D863</f>
        <v>0</v>
      </c>
      <c r="I863" s="45"/>
      <c r="J863" s="46" t="s">
        <v>35</v>
      </c>
    </row>
    <row r="864" spans="2:10" x14ac:dyDescent="0.3">
      <c r="B864" s="100" t="s">
        <v>404</v>
      </c>
      <c r="C864" s="101" t="s">
        <v>405</v>
      </c>
      <c r="D864" s="103"/>
      <c r="E864" s="45"/>
      <c r="F864" s="45"/>
      <c r="G864" s="45"/>
      <c r="H864" s="45"/>
      <c r="I864" s="45"/>
      <c r="J864" s="46"/>
    </row>
    <row r="865" spans="2:10" x14ac:dyDescent="0.3">
      <c r="B865" s="75" t="s">
        <v>406</v>
      </c>
      <c r="C865" s="48" t="s">
        <v>407</v>
      </c>
      <c r="D865" s="103"/>
      <c r="E865" s="45"/>
      <c r="F865" s="45"/>
      <c r="G865" s="45"/>
      <c r="H865" s="45"/>
      <c r="I865" s="62">
        <f>SUM(H866:H867)*$E$123</f>
        <v>1</v>
      </c>
      <c r="J865" s="63" t="str">
        <f>+J866</f>
        <v>Glb</v>
      </c>
    </row>
    <row r="866" spans="2:10" x14ac:dyDescent="0.3">
      <c r="B866" s="75"/>
      <c r="C866" s="44" t="s">
        <v>408</v>
      </c>
      <c r="D866" s="45">
        <v>1</v>
      </c>
      <c r="E866" s="45"/>
      <c r="F866" s="45"/>
      <c r="G866" s="45"/>
      <c r="H866" s="45">
        <f>+D866</f>
        <v>1</v>
      </c>
      <c r="I866" s="45"/>
      <c r="J866" s="46" t="s">
        <v>409</v>
      </c>
    </row>
    <row r="867" spans="2:10" x14ac:dyDescent="0.3">
      <c r="B867" s="75" t="s">
        <v>426</v>
      </c>
      <c r="C867" s="48" t="s">
        <v>410</v>
      </c>
      <c r="D867" s="103"/>
      <c r="E867" s="45"/>
      <c r="F867" s="45"/>
      <c r="G867" s="45"/>
      <c r="H867" s="45"/>
      <c r="I867" s="62">
        <f>SUM(H868:H869)*$E$123</f>
        <v>0</v>
      </c>
      <c r="J867" s="63" t="str">
        <f>+J868</f>
        <v>Glb</v>
      </c>
    </row>
    <row r="868" spans="2:10" x14ac:dyDescent="0.3">
      <c r="B868" s="75"/>
      <c r="C868" s="44" t="s">
        <v>411</v>
      </c>
      <c r="D868" s="45">
        <v>0</v>
      </c>
      <c r="E868" s="45"/>
      <c r="F868" s="45"/>
      <c r="G868" s="45"/>
      <c r="H868" s="45">
        <f>+D868</f>
        <v>0</v>
      </c>
      <c r="I868" s="45"/>
      <c r="J868" s="46" t="s">
        <v>409</v>
      </c>
    </row>
    <row r="869" spans="2:10" x14ac:dyDescent="0.3">
      <c r="B869" s="100" t="s">
        <v>412</v>
      </c>
      <c r="C869" s="101" t="s">
        <v>413</v>
      </c>
      <c r="D869" s="103"/>
      <c r="E869" s="45"/>
      <c r="F869" s="45"/>
      <c r="G869" s="45"/>
      <c r="H869" s="45"/>
      <c r="I869" s="45"/>
      <c r="J869" s="46"/>
    </row>
    <row r="870" spans="2:10" x14ac:dyDescent="0.3">
      <c r="B870" s="75" t="s">
        <v>415</v>
      </c>
      <c r="C870" s="48" t="s">
        <v>414</v>
      </c>
      <c r="D870" s="103"/>
      <c r="E870" s="45"/>
      <c r="F870" s="45"/>
      <c r="G870" s="45"/>
      <c r="H870" s="45"/>
      <c r="I870" s="62">
        <f>SUM(H871:H872)*$E$123</f>
        <v>2</v>
      </c>
      <c r="J870" s="63" t="str">
        <f>+J871</f>
        <v>und</v>
      </c>
    </row>
    <row r="871" spans="2:10" x14ac:dyDescent="0.3">
      <c r="B871" s="75"/>
      <c r="C871" s="44" t="s">
        <v>411</v>
      </c>
      <c r="D871" s="45">
        <v>2</v>
      </c>
      <c r="E871" s="45"/>
      <c r="F871" s="45"/>
      <c r="G871" s="45"/>
      <c r="H871" s="45">
        <f>+D871</f>
        <v>2</v>
      </c>
      <c r="I871" s="45"/>
      <c r="J871" s="46" t="s">
        <v>35</v>
      </c>
    </row>
    <row r="872" spans="2:10" x14ac:dyDescent="0.3">
      <c r="B872" s="75" t="s">
        <v>416</v>
      </c>
      <c r="C872" s="48" t="s">
        <v>417</v>
      </c>
      <c r="D872" s="103"/>
      <c r="E872" s="45"/>
      <c r="F872" s="45"/>
      <c r="G872" s="45"/>
      <c r="H872" s="45"/>
      <c r="I872" s="62">
        <f>SUM(H873:H873)*$E$123</f>
        <v>0</v>
      </c>
      <c r="J872" s="63" t="str">
        <f>+J873</f>
        <v>Glb</v>
      </c>
    </row>
    <row r="873" spans="2:10" x14ac:dyDescent="0.3">
      <c r="B873" s="75"/>
      <c r="C873" s="44" t="s">
        <v>411</v>
      </c>
      <c r="D873" s="45">
        <v>0</v>
      </c>
      <c r="E873" s="45"/>
      <c r="F873" s="45"/>
      <c r="G873" s="45"/>
      <c r="H873" s="45">
        <f>+D873</f>
        <v>0</v>
      </c>
      <c r="I873" s="45"/>
      <c r="J873" s="46" t="s">
        <v>409</v>
      </c>
    </row>
    <row r="874" spans="2:10" x14ac:dyDescent="0.3">
      <c r="B874" s="75"/>
      <c r="C874" s="44"/>
      <c r="D874" s="45"/>
      <c r="E874" s="45"/>
      <c r="F874" s="45"/>
      <c r="G874" s="45"/>
      <c r="H874" s="45"/>
      <c r="I874" s="45"/>
      <c r="J874" s="46"/>
    </row>
    <row r="875" spans="2:10" x14ac:dyDescent="0.3">
      <c r="B875" s="75"/>
      <c r="C875" s="44"/>
      <c r="D875" s="45"/>
      <c r="E875" s="45"/>
      <c r="F875" s="45"/>
      <c r="G875" s="45"/>
      <c r="H875" s="45"/>
      <c r="I875" s="45"/>
      <c r="J875" s="46"/>
    </row>
    <row r="876" spans="2:10" x14ac:dyDescent="0.3">
      <c r="B876" s="75"/>
      <c r="C876" s="44"/>
      <c r="D876" s="45"/>
      <c r="E876" s="45"/>
      <c r="F876" s="45"/>
      <c r="G876" s="45"/>
      <c r="H876" s="45"/>
      <c r="I876" s="45"/>
      <c r="J876" s="46"/>
    </row>
    <row r="877" spans="2:10" x14ac:dyDescent="0.3">
      <c r="B877" s="75"/>
      <c r="C877" s="44"/>
      <c r="D877" s="45"/>
      <c r="E877" s="45"/>
      <c r="F877" s="45"/>
      <c r="G877" s="45"/>
      <c r="H877" s="45"/>
      <c r="I877" s="45"/>
      <c r="J877" s="46"/>
    </row>
    <row r="878" spans="2:10" x14ac:dyDescent="0.3">
      <c r="B878" s="75"/>
      <c r="C878" s="44"/>
      <c r="D878" s="45"/>
      <c r="E878" s="45"/>
      <c r="F878" s="45"/>
      <c r="G878" s="45"/>
      <c r="H878" s="45"/>
      <c r="I878" s="45"/>
      <c r="J878" s="46"/>
    </row>
    <row r="879" spans="2:10" x14ac:dyDescent="0.3">
      <c r="B879" s="75"/>
      <c r="C879" s="44"/>
      <c r="D879" s="45"/>
      <c r="E879" s="45"/>
      <c r="F879" s="45"/>
      <c r="G879" s="45"/>
      <c r="H879" s="45"/>
      <c r="I879" s="45"/>
      <c r="J879" s="46"/>
    </row>
    <row r="880" spans="2:10" x14ac:dyDescent="0.3">
      <c r="B880" s="75"/>
      <c r="C880" s="44"/>
      <c r="D880" s="45"/>
      <c r="E880" s="45"/>
      <c r="F880" s="45"/>
      <c r="G880" s="45"/>
      <c r="H880" s="45"/>
      <c r="I880" s="45"/>
      <c r="J880" s="46"/>
    </row>
    <row r="881" spans="2:10" x14ac:dyDescent="0.3">
      <c r="B881" s="75"/>
      <c r="C881" s="44"/>
      <c r="D881" s="45"/>
      <c r="E881" s="45"/>
      <c r="F881" s="45"/>
      <c r="G881" s="45"/>
      <c r="H881" s="45"/>
      <c r="I881" s="45"/>
      <c r="J881" s="46"/>
    </row>
    <row r="882" spans="2:10" x14ac:dyDescent="0.3">
      <c r="B882" s="75"/>
      <c r="C882" s="44"/>
      <c r="D882" s="45"/>
      <c r="E882" s="45"/>
      <c r="F882" s="45"/>
      <c r="G882" s="45"/>
      <c r="H882" s="45"/>
      <c r="I882" s="45"/>
      <c r="J882" s="46"/>
    </row>
    <row r="883" spans="2:10" x14ac:dyDescent="0.3">
      <c r="B883" s="75"/>
      <c r="C883" s="44"/>
      <c r="D883" s="45"/>
      <c r="E883" s="45"/>
      <c r="F883" s="45"/>
      <c r="G883" s="45"/>
      <c r="H883" s="45"/>
      <c r="I883" s="45"/>
      <c r="J883" s="46"/>
    </row>
    <row r="884" spans="2:10" x14ac:dyDescent="0.3">
      <c r="B884" s="75"/>
      <c r="C884" s="44"/>
      <c r="D884" s="45"/>
      <c r="E884" s="45"/>
      <c r="F884" s="45"/>
      <c r="G884" s="45"/>
      <c r="H884" s="45"/>
      <c r="I884" s="45"/>
      <c r="J884" s="46"/>
    </row>
    <row r="885" spans="2:10" x14ac:dyDescent="0.3">
      <c r="B885" s="75"/>
      <c r="C885" s="44"/>
      <c r="D885" s="45"/>
      <c r="E885" s="45"/>
      <c r="F885" s="45"/>
      <c r="G885" s="45"/>
      <c r="H885" s="45"/>
      <c r="I885" s="45"/>
      <c r="J885" s="46"/>
    </row>
    <row r="886" spans="2:10" x14ac:dyDescent="0.3">
      <c r="B886" s="75"/>
      <c r="C886" s="44"/>
      <c r="D886" s="45"/>
      <c r="E886" s="45"/>
      <c r="F886" s="45"/>
      <c r="G886" s="45"/>
      <c r="H886" s="45"/>
      <c r="I886" s="45"/>
      <c r="J886" s="46"/>
    </row>
    <row r="887" spans="2:10" x14ac:dyDescent="0.3">
      <c r="B887" s="75"/>
      <c r="C887" s="44"/>
      <c r="D887" s="45"/>
      <c r="E887" s="45"/>
      <c r="F887" s="45"/>
      <c r="G887" s="45"/>
      <c r="H887" s="45"/>
      <c r="I887" s="45"/>
      <c r="J887" s="46"/>
    </row>
    <row r="888" spans="2:10" x14ac:dyDescent="0.3">
      <c r="B888" s="75"/>
      <c r="C888" s="44"/>
      <c r="D888" s="45"/>
      <c r="E888" s="45"/>
      <c r="F888" s="45"/>
      <c r="G888" s="45"/>
      <c r="H888" s="45"/>
      <c r="I888" s="45"/>
      <c r="J888" s="46"/>
    </row>
    <row r="889" spans="2:10" x14ac:dyDescent="0.3">
      <c r="B889" s="75"/>
      <c r="C889" s="44"/>
      <c r="D889" s="45"/>
      <c r="E889" s="45"/>
      <c r="F889" s="45"/>
      <c r="G889" s="45"/>
      <c r="H889" s="45"/>
      <c r="I889" s="45"/>
      <c r="J889" s="46"/>
    </row>
    <row r="890" spans="2:10" x14ac:dyDescent="0.3">
      <c r="B890" s="75"/>
      <c r="C890" s="44"/>
      <c r="D890" s="45"/>
      <c r="E890" s="45"/>
      <c r="F890" s="45"/>
      <c r="G890" s="45"/>
      <c r="H890" s="45"/>
      <c r="I890" s="45"/>
      <c r="J890" s="46"/>
    </row>
    <row r="891" spans="2:10" x14ac:dyDescent="0.3">
      <c r="B891" s="75"/>
      <c r="C891" s="44"/>
      <c r="D891" s="45"/>
      <c r="E891" s="45"/>
      <c r="F891" s="45"/>
      <c r="G891" s="45"/>
      <c r="H891" s="45"/>
      <c r="I891" s="45"/>
      <c r="J891" s="46"/>
    </row>
    <row r="892" spans="2:10" x14ac:dyDescent="0.3">
      <c r="B892" s="75"/>
      <c r="C892" s="44"/>
      <c r="D892" s="45"/>
      <c r="E892" s="45"/>
      <c r="F892" s="45"/>
      <c r="G892" s="45"/>
      <c r="H892" s="45"/>
      <c r="I892" s="45"/>
      <c r="J892" s="46"/>
    </row>
    <row r="893" spans="2:10" x14ac:dyDescent="0.3">
      <c r="B893" s="75"/>
      <c r="C893" s="44"/>
      <c r="D893" s="45"/>
      <c r="E893" s="45"/>
      <c r="F893" s="45"/>
      <c r="G893" s="45"/>
      <c r="H893" s="45"/>
      <c r="I893" s="45"/>
      <c r="J893" s="46"/>
    </row>
    <row r="894" spans="2:10" x14ac:dyDescent="0.3">
      <c r="B894" s="75"/>
      <c r="C894" s="44"/>
      <c r="D894" s="45"/>
      <c r="E894" s="45"/>
      <c r="F894" s="45"/>
      <c r="G894" s="45"/>
      <c r="H894" s="45"/>
      <c r="I894" s="45"/>
      <c r="J894" s="46"/>
    </row>
    <row r="895" spans="2:10" x14ac:dyDescent="0.3">
      <c r="B895" s="75"/>
      <c r="C895" s="44"/>
      <c r="D895" s="45"/>
      <c r="E895" s="45"/>
      <c r="F895" s="45"/>
      <c r="G895" s="45"/>
      <c r="H895" s="45"/>
      <c r="I895" s="45"/>
      <c r="J895" s="46"/>
    </row>
    <row r="896" spans="2:10" x14ac:dyDescent="0.3">
      <c r="B896" s="75"/>
      <c r="C896" s="44"/>
      <c r="D896" s="45"/>
      <c r="E896" s="45"/>
      <c r="F896" s="45"/>
      <c r="G896" s="45"/>
      <c r="H896" s="45"/>
      <c r="I896" s="45"/>
      <c r="J896" s="46"/>
    </row>
    <row r="897" spans="2:10" x14ac:dyDescent="0.3">
      <c r="B897" s="75"/>
      <c r="C897" s="44"/>
      <c r="D897" s="45"/>
      <c r="E897" s="45"/>
      <c r="F897" s="45"/>
      <c r="G897" s="45"/>
      <c r="H897" s="45"/>
      <c r="I897" s="45"/>
      <c r="J897" s="46"/>
    </row>
    <row r="898" spans="2:10" x14ac:dyDescent="0.3">
      <c r="B898" s="75"/>
      <c r="C898" s="44"/>
      <c r="D898" s="45"/>
      <c r="E898" s="45"/>
      <c r="F898" s="45"/>
      <c r="G898" s="45"/>
      <c r="H898" s="45"/>
      <c r="I898" s="45"/>
      <c r="J898" s="46"/>
    </row>
    <row r="899" spans="2:10" x14ac:dyDescent="0.3">
      <c r="B899" s="75"/>
      <c r="C899" s="44"/>
      <c r="D899" s="45"/>
      <c r="E899" s="45"/>
      <c r="F899" s="45"/>
      <c r="G899" s="45"/>
      <c r="H899" s="45"/>
      <c r="I899" s="45"/>
      <c r="J899" s="46"/>
    </row>
    <row r="900" spans="2:10" x14ac:dyDescent="0.3">
      <c r="B900" s="75"/>
      <c r="C900" s="44"/>
      <c r="D900" s="45"/>
      <c r="E900" s="45"/>
      <c r="F900" s="45"/>
      <c r="G900" s="45"/>
      <c r="H900" s="45"/>
      <c r="I900" s="45"/>
      <c r="J900" s="46"/>
    </row>
    <row r="901" spans="2:10" x14ac:dyDescent="0.3">
      <c r="B901" s="75"/>
      <c r="C901" s="44"/>
      <c r="D901" s="45"/>
      <c r="E901" s="45"/>
      <c r="F901" s="45"/>
      <c r="G901" s="45"/>
      <c r="H901" s="45"/>
      <c r="I901" s="45"/>
      <c r="J901" s="46"/>
    </row>
    <row r="902" spans="2:10" x14ac:dyDescent="0.3">
      <c r="B902" s="75"/>
      <c r="C902" s="44"/>
      <c r="D902" s="45"/>
      <c r="E902" s="45"/>
      <c r="F902" s="45"/>
      <c r="G902" s="45"/>
      <c r="H902" s="45"/>
      <c r="I902" s="45"/>
      <c r="J902" s="46"/>
    </row>
    <row r="903" spans="2:10" x14ac:dyDescent="0.3">
      <c r="B903" s="75"/>
      <c r="C903" s="44"/>
      <c r="D903" s="45"/>
      <c r="E903" s="45"/>
      <c r="F903" s="45"/>
      <c r="G903" s="45"/>
      <c r="H903" s="45"/>
      <c r="I903" s="45"/>
      <c r="J903" s="46"/>
    </row>
    <row r="904" spans="2:10" x14ac:dyDescent="0.3">
      <c r="B904" s="75"/>
      <c r="C904" s="44"/>
      <c r="D904" s="45"/>
      <c r="E904" s="45"/>
      <c r="F904" s="45"/>
      <c r="G904" s="45"/>
      <c r="H904" s="45"/>
      <c r="I904" s="45"/>
      <c r="J904" s="46"/>
    </row>
    <row r="905" spans="2:10" x14ac:dyDescent="0.3">
      <c r="B905" s="75"/>
      <c r="C905" s="44"/>
      <c r="D905" s="45"/>
      <c r="E905" s="45"/>
      <c r="F905" s="45"/>
      <c r="G905" s="45"/>
      <c r="H905" s="45"/>
      <c r="I905" s="45"/>
      <c r="J905" s="46"/>
    </row>
    <row r="906" spans="2:10" x14ac:dyDescent="0.3">
      <c r="B906" s="75"/>
      <c r="C906" s="44"/>
      <c r="D906" s="45"/>
      <c r="E906" s="45"/>
      <c r="F906" s="45"/>
      <c r="G906" s="45"/>
      <c r="H906" s="45"/>
      <c r="I906" s="45"/>
      <c r="J906" s="46"/>
    </row>
    <row r="907" spans="2:10" x14ac:dyDescent="0.3">
      <c r="B907" s="75"/>
      <c r="C907" s="44"/>
      <c r="D907" s="45"/>
      <c r="E907" s="45"/>
      <c r="F907" s="45"/>
      <c r="G907" s="45"/>
      <c r="H907" s="45"/>
      <c r="I907" s="45"/>
      <c r="J907" s="46"/>
    </row>
    <row r="908" spans="2:10" x14ac:dyDescent="0.3">
      <c r="B908" s="41"/>
      <c r="C908" s="42"/>
      <c r="D908" s="42"/>
      <c r="E908" s="42"/>
      <c r="F908" s="42"/>
      <c r="G908" s="42"/>
      <c r="H908" s="42"/>
      <c r="I908" s="42"/>
      <c r="J908" s="42"/>
    </row>
    <row r="909" spans="2:10" ht="22.8" x14ac:dyDescent="0.3">
      <c r="B909" s="163" t="s">
        <v>667</v>
      </c>
      <c r="C909" s="164"/>
      <c r="D909" s="164"/>
      <c r="E909" s="164"/>
      <c r="F909" s="164"/>
      <c r="G909" s="164"/>
      <c r="H909" s="164"/>
      <c r="I909" s="164"/>
      <c r="J909" s="165"/>
    </row>
    <row r="910" spans="2:10" x14ac:dyDescent="0.3">
      <c r="B910" s="132"/>
      <c r="C910" s="132"/>
      <c r="D910" s="132"/>
      <c r="E910" s="132"/>
      <c r="F910" s="132"/>
      <c r="G910" s="132"/>
      <c r="H910" s="132"/>
      <c r="I910" s="132"/>
      <c r="J910" s="132"/>
    </row>
    <row r="911" spans="2:10" x14ac:dyDescent="0.3">
      <c r="B911" s="23" t="s">
        <v>7</v>
      </c>
      <c r="C911" s="24" t="s">
        <v>0</v>
      </c>
      <c r="D911" s="24" t="s">
        <v>23</v>
      </c>
      <c r="E911" s="24" t="s">
        <v>24</v>
      </c>
      <c r="F911" s="24" t="s">
        <v>2</v>
      </c>
      <c r="G911" s="24" t="s">
        <v>3</v>
      </c>
      <c r="H911" s="24" t="s">
        <v>25</v>
      </c>
      <c r="I911" s="24" t="s">
        <v>8</v>
      </c>
      <c r="J911" s="24" t="s">
        <v>9</v>
      </c>
    </row>
    <row r="912" spans="2:10" x14ac:dyDescent="0.3">
      <c r="B912" s="98" t="s">
        <v>244</v>
      </c>
      <c r="C912" s="99" t="s">
        <v>242</v>
      </c>
      <c r="D912" s="55"/>
      <c r="E912" s="56">
        <v>1</v>
      </c>
      <c r="F912" s="57"/>
      <c r="G912" s="58"/>
      <c r="H912" s="58"/>
      <c r="I912" s="43"/>
      <c r="J912" s="55"/>
    </row>
    <row r="913" spans="2:10" x14ac:dyDescent="0.3">
      <c r="B913" s="96" t="s">
        <v>245</v>
      </c>
      <c r="C913" s="97" t="s">
        <v>243</v>
      </c>
      <c r="D913" s="60"/>
      <c r="E913" s="59"/>
      <c r="F913" s="52"/>
      <c r="G913" s="52"/>
      <c r="H913" s="52"/>
      <c r="I913" s="52"/>
      <c r="J913" s="61"/>
    </row>
    <row r="914" spans="2:10" x14ac:dyDescent="0.3">
      <c r="B914" s="100" t="s">
        <v>246</v>
      </c>
      <c r="C914" s="101" t="s">
        <v>285</v>
      </c>
      <c r="D914" s="60"/>
      <c r="E914" s="59"/>
      <c r="F914" s="52"/>
      <c r="G914" s="52"/>
      <c r="H914" s="52"/>
      <c r="I914" s="52"/>
      <c r="J914" s="61"/>
    </row>
    <row r="915" spans="2:10" x14ac:dyDescent="0.3">
      <c r="B915" s="75" t="s">
        <v>247</v>
      </c>
      <c r="C915" s="48" t="s">
        <v>348</v>
      </c>
      <c r="D915" s="45"/>
      <c r="E915" s="45"/>
      <c r="F915" s="45"/>
      <c r="G915" s="45"/>
      <c r="H915" s="45"/>
      <c r="I915" s="62">
        <f>SUM(H916:H921)*$E$123</f>
        <v>4</v>
      </c>
      <c r="J915" s="63" t="str">
        <f>+J916</f>
        <v>und</v>
      </c>
    </row>
    <row r="916" spans="2:10" x14ac:dyDescent="0.3">
      <c r="B916" s="75"/>
      <c r="C916" s="130" t="s">
        <v>248</v>
      </c>
      <c r="D916" s="45"/>
      <c r="E916" s="45"/>
      <c r="F916" s="45"/>
      <c r="G916" s="45"/>
      <c r="H916" s="45"/>
      <c r="I916" s="45"/>
      <c r="J916" s="46" t="s">
        <v>35</v>
      </c>
    </row>
    <row r="917" spans="2:10" x14ac:dyDescent="0.3">
      <c r="B917" s="75"/>
      <c r="C917" s="129" t="s">
        <v>634</v>
      </c>
      <c r="D917" s="45">
        <v>1</v>
      </c>
      <c r="E917" s="45"/>
      <c r="F917" s="45"/>
      <c r="G917" s="45"/>
      <c r="H917" s="45">
        <f>+D917</f>
        <v>1</v>
      </c>
      <c r="I917" s="45"/>
      <c r="J917" s="46" t="s">
        <v>35</v>
      </c>
    </row>
    <row r="918" spans="2:10" x14ac:dyDescent="0.3">
      <c r="B918" s="75"/>
      <c r="C918" s="130" t="s">
        <v>249</v>
      </c>
      <c r="D918" s="45"/>
      <c r="E918" s="45"/>
      <c r="F918" s="45"/>
      <c r="G918" s="45"/>
      <c r="H918" s="45"/>
      <c r="I918" s="45"/>
      <c r="J918" s="46"/>
    </row>
    <row r="919" spans="2:10" x14ac:dyDescent="0.3">
      <c r="B919" s="75"/>
      <c r="C919" s="129" t="s">
        <v>634</v>
      </c>
      <c r="D919" s="45">
        <v>3</v>
      </c>
      <c r="E919" s="45"/>
      <c r="F919" s="45"/>
      <c r="G919" s="45"/>
      <c r="H919" s="45">
        <f>+D919</f>
        <v>3</v>
      </c>
      <c r="I919" s="45"/>
      <c r="J919" s="46" t="s">
        <v>35</v>
      </c>
    </row>
    <row r="920" spans="2:10" x14ac:dyDescent="0.3">
      <c r="B920" s="75"/>
      <c r="C920" s="130" t="s">
        <v>250</v>
      </c>
      <c r="D920" s="45"/>
      <c r="E920" s="45"/>
      <c r="F920" s="45"/>
      <c r="G920" s="45"/>
      <c r="H920" s="45"/>
      <c r="I920" s="45"/>
      <c r="J920" s="46"/>
    </row>
    <row r="921" spans="2:10" x14ac:dyDescent="0.3">
      <c r="B921" s="75"/>
      <c r="C921" s="129" t="s">
        <v>634</v>
      </c>
      <c r="D921" s="45">
        <v>0</v>
      </c>
      <c r="E921" s="45"/>
      <c r="F921" s="45"/>
      <c r="G921" s="45"/>
      <c r="H921" s="45">
        <f>+D921</f>
        <v>0</v>
      </c>
      <c r="I921" s="45"/>
      <c r="J921" s="46" t="s">
        <v>35</v>
      </c>
    </row>
    <row r="922" spans="2:10" x14ac:dyDescent="0.3">
      <c r="B922" s="75" t="s">
        <v>251</v>
      </c>
      <c r="C922" s="75" t="s">
        <v>260</v>
      </c>
      <c r="D922" s="45"/>
      <c r="E922" s="45"/>
      <c r="F922" s="45"/>
      <c r="G922" s="45"/>
      <c r="H922" s="45"/>
      <c r="I922" s="62">
        <f>SUM(H923:H925)*$E$123</f>
        <v>2</v>
      </c>
      <c r="J922" s="63" t="str">
        <f>+J923</f>
        <v>und</v>
      </c>
    </row>
    <row r="923" spans="2:10" x14ac:dyDescent="0.3">
      <c r="B923" s="75"/>
      <c r="C923" s="130" t="s">
        <v>248</v>
      </c>
      <c r="D923" s="45"/>
      <c r="E923" s="45"/>
      <c r="F923" s="45"/>
      <c r="G923" s="45"/>
      <c r="H923" s="45">
        <f>+D923</f>
        <v>0</v>
      </c>
      <c r="I923" s="45"/>
      <c r="J923" s="46" t="s">
        <v>35</v>
      </c>
    </row>
    <row r="924" spans="2:10" x14ac:dyDescent="0.3">
      <c r="B924" s="75"/>
      <c r="C924" s="130" t="s">
        <v>249</v>
      </c>
      <c r="D924" s="45">
        <v>2</v>
      </c>
      <c r="E924" s="45"/>
      <c r="F924" s="45"/>
      <c r="G924" s="45"/>
      <c r="H924" s="45">
        <f>+D924</f>
        <v>2</v>
      </c>
      <c r="I924" s="45"/>
      <c r="J924" s="46" t="s">
        <v>35</v>
      </c>
    </row>
    <row r="925" spans="2:10" x14ac:dyDescent="0.3">
      <c r="B925" s="75"/>
      <c r="C925" s="130" t="s">
        <v>250</v>
      </c>
      <c r="D925" s="45">
        <v>0</v>
      </c>
      <c r="E925" s="45"/>
      <c r="F925" s="45"/>
      <c r="G925" s="45"/>
      <c r="H925" s="45">
        <f>+D925</f>
        <v>0</v>
      </c>
      <c r="I925" s="45"/>
      <c r="J925" s="46" t="s">
        <v>35</v>
      </c>
    </row>
    <row r="926" spans="2:10" x14ac:dyDescent="0.3">
      <c r="B926" s="75" t="s">
        <v>252</v>
      </c>
      <c r="C926" s="48" t="s">
        <v>537</v>
      </c>
      <c r="D926" s="45"/>
      <c r="E926" s="45"/>
      <c r="F926" s="45"/>
      <c r="G926" s="45"/>
      <c r="H926" s="45"/>
      <c r="I926" s="62">
        <f>SUM(H927:H932)*$E$123</f>
        <v>1</v>
      </c>
      <c r="J926" s="63" t="str">
        <f>+J927</f>
        <v>und</v>
      </c>
    </row>
    <row r="927" spans="2:10" x14ac:dyDescent="0.3">
      <c r="B927" s="75"/>
      <c r="C927" s="130" t="s">
        <v>248</v>
      </c>
      <c r="D927" s="45"/>
      <c r="E927" s="45"/>
      <c r="F927" s="45"/>
      <c r="G927" s="45"/>
      <c r="H927" s="45"/>
      <c r="I927" s="45"/>
      <c r="J927" s="46" t="s">
        <v>35</v>
      </c>
    </row>
    <row r="928" spans="2:10" x14ac:dyDescent="0.3">
      <c r="B928" s="75"/>
      <c r="C928" s="129" t="s">
        <v>634</v>
      </c>
      <c r="D928" s="45">
        <v>1</v>
      </c>
      <c r="E928" s="45"/>
      <c r="F928" s="45"/>
      <c r="G928" s="45"/>
      <c r="H928" s="45">
        <f>+D928</f>
        <v>1</v>
      </c>
      <c r="I928" s="45"/>
      <c r="J928" s="46" t="s">
        <v>35</v>
      </c>
    </row>
    <row r="929" spans="2:10" x14ac:dyDescent="0.3">
      <c r="B929" s="75"/>
      <c r="C929" s="130" t="s">
        <v>249</v>
      </c>
      <c r="D929" s="45"/>
      <c r="E929" s="45"/>
      <c r="F929" s="45"/>
      <c r="G929" s="45"/>
      <c r="H929" s="45">
        <f>+D929</f>
        <v>0</v>
      </c>
      <c r="I929" s="45"/>
      <c r="J929" s="46" t="s">
        <v>35</v>
      </c>
    </row>
    <row r="930" spans="2:10" x14ac:dyDescent="0.3">
      <c r="B930" s="75"/>
      <c r="C930" s="129" t="s">
        <v>634</v>
      </c>
      <c r="D930" s="45">
        <v>0</v>
      </c>
      <c r="E930" s="45"/>
      <c r="F930" s="45"/>
      <c r="G930" s="45"/>
      <c r="H930" s="45">
        <f>+D930</f>
        <v>0</v>
      </c>
      <c r="I930" s="45"/>
      <c r="J930" s="46" t="s">
        <v>35</v>
      </c>
    </row>
    <row r="931" spans="2:10" x14ac:dyDescent="0.3">
      <c r="B931" s="75"/>
      <c r="C931" s="130" t="s">
        <v>250</v>
      </c>
      <c r="D931" s="45"/>
      <c r="E931" s="45"/>
      <c r="F931" s="45"/>
      <c r="G931" s="45"/>
      <c r="H931" s="45">
        <f>+D931</f>
        <v>0</v>
      </c>
      <c r="I931" s="45"/>
      <c r="J931" s="46" t="s">
        <v>35</v>
      </c>
    </row>
    <row r="932" spans="2:10" x14ac:dyDescent="0.3">
      <c r="B932" s="75"/>
      <c r="C932" s="129" t="s">
        <v>634</v>
      </c>
      <c r="D932" s="45">
        <v>0</v>
      </c>
      <c r="E932" s="45"/>
      <c r="F932" s="45"/>
      <c r="G932" s="45"/>
      <c r="H932" s="45">
        <f>+D932</f>
        <v>0</v>
      </c>
      <c r="I932" s="45"/>
      <c r="J932" s="46" t="s">
        <v>35</v>
      </c>
    </row>
    <row r="933" spans="2:10" x14ac:dyDescent="0.3">
      <c r="B933" s="75" t="s">
        <v>253</v>
      </c>
      <c r="C933" s="48" t="s">
        <v>536</v>
      </c>
      <c r="D933" s="45"/>
      <c r="E933" s="45"/>
      <c r="F933" s="45"/>
      <c r="G933" s="45"/>
      <c r="H933" s="45"/>
      <c r="I933" s="62">
        <f>SUM(H935:H939)*$E$123</f>
        <v>3</v>
      </c>
      <c r="J933" s="63" t="str">
        <f>+J935</f>
        <v>und</v>
      </c>
    </row>
    <row r="934" spans="2:10" x14ac:dyDescent="0.3">
      <c r="B934" s="75"/>
      <c r="C934" s="130" t="s">
        <v>248</v>
      </c>
      <c r="D934" s="45"/>
      <c r="E934" s="45"/>
      <c r="F934" s="45"/>
      <c r="G934" s="45"/>
      <c r="H934" s="45"/>
      <c r="I934" s="45"/>
      <c r="J934" s="46" t="s">
        <v>35</v>
      </c>
    </row>
    <row r="935" spans="2:10" x14ac:dyDescent="0.3">
      <c r="B935" s="75"/>
      <c r="C935" s="44" t="s">
        <v>622</v>
      </c>
      <c r="D935" s="45">
        <v>1</v>
      </c>
      <c r="E935" s="45"/>
      <c r="F935" s="45"/>
      <c r="G935" s="45"/>
      <c r="H935" s="45">
        <f>+D935</f>
        <v>1</v>
      </c>
      <c r="I935" s="45"/>
      <c r="J935" s="46" t="s">
        <v>35</v>
      </c>
    </row>
    <row r="936" spans="2:10" x14ac:dyDescent="0.3">
      <c r="B936" s="75"/>
      <c r="C936" s="130" t="s">
        <v>249</v>
      </c>
      <c r="D936" s="45"/>
      <c r="E936" s="45"/>
      <c r="F936" s="45"/>
      <c r="G936" s="45"/>
      <c r="H936" s="45"/>
      <c r="I936" s="45"/>
      <c r="J936" s="46" t="s">
        <v>35</v>
      </c>
    </row>
    <row r="937" spans="2:10" x14ac:dyDescent="0.3">
      <c r="B937" s="75"/>
      <c r="C937" s="44" t="s">
        <v>622</v>
      </c>
      <c r="D937" s="45">
        <v>2</v>
      </c>
      <c r="E937" s="45"/>
      <c r="F937" s="45"/>
      <c r="G937" s="45"/>
      <c r="H937" s="45">
        <f>+D937</f>
        <v>2</v>
      </c>
      <c r="I937" s="45"/>
      <c r="J937" s="46" t="s">
        <v>35</v>
      </c>
    </row>
    <row r="938" spans="2:10" x14ac:dyDescent="0.3">
      <c r="B938" s="75"/>
      <c r="C938" s="130" t="s">
        <v>250</v>
      </c>
      <c r="D938" s="45"/>
      <c r="E938" s="45"/>
      <c r="F938" s="45"/>
      <c r="G938" s="45"/>
      <c r="H938" s="45"/>
      <c r="I938" s="45"/>
      <c r="J938" s="46" t="s">
        <v>35</v>
      </c>
    </row>
    <row r="939" spans="2:10" x14ac:dyDescent="0.3">
      <c r="B939" s="75"/>
      <c r="C939" s="44" t="s">
        <v>622</v>
      </c>
      <c r="D939" s="45">
        <v>0</v>
      </c>
      <c r="E939" s="45"/>
      <c r="F939" s="45"/>
      <c r="G939" s="45"/>
      <c r="H939" s="45">
        <f>+D939</f>
        <v>0</v>
      </c>
      <c r="I939" s="45"/>
      <c r="J939" s="46" t="s">
        <v>35</v>
      </c>
    </row>
    <row r="940" spans="2:10" x14ac:dyDescent="0.3">
      <c r="B940" s="75" t="s">
        <v>257</v>
      </c>
      <c r="C940" s="48" t="s">
        <v>363</v>
      </c>
      <c r="D940" s="45"/>
      <c r="E940" s="45"/>
      <c r="F940" s="45"/>
      <c r="G940" s="45"/>
      <c r="H940" s="45"/>
      <c r="I940" s="62">
        <f>SUM(H941:H943)*$E$123</f>
        <v>2</v>
      </c>
      <c r="J940" s="63" t="str">
        <f>+J941</f>
        <v>und</v>
      </c>
    </row>
    <row r="941" spans="2:10" x14ac:dyDescent="0.3">
      <c r="B941" s="75"/>
      <c r="C941" s="130" t="s">
        <v>248</v>
      </c>
      <c r="D941" s="45">
        <v>1</v>
      </c>
      <c r="E941" s="45"/>
      <c r="F941" s="45"/>
      <c r="G941" s="45"/>
      <c r="H941" s="45">
        <f>+D941</f>
        <v>1</v>
      </c>
      <c r="I941" s="45"/>
      <c r="J941" s="46" t="s">
        <v>35</v>
      </c>
    </row>
    <row r="942" spans="2:10" x14ac:dyDescent="0.3">
      <c r="B942" s="75"/>
      <c r="C942" s="130" t="s">
        <v>249</v>
      </c>
      <c r="D942" s="45">
        <v>1</v>
      </c>
      <c r="E942" s="45"/>
      <c r="F942" s="45"/>
      <c r="G942" s="45"/>
      <c r="H942" s="45">
        <f>+D942</f>
        <v>1</v>
      </c>
      <c r="I942" s="45"/>
      <c r="J942" s="46" t="s">
        <v>35</v>
      </c>
    </row>
    <row r="943" spans="2:10" x14ac:dyDescent="0.3">
      <c r="B943" s="75"/>
      <c r="C943" s="130" t="s">
        <v>250</v>
      </c>
      <c r="D943" s="45">
        <v>0</v>
      </c>
      <c r="E943" s="45"/>
      <c r="F943" s="45"/>
      <c r="G943" s="45"/>
      <c r="H943" s="45">
        <f>+D943</f>
        <v>0</v>
      </c>
      <c r="I943" s="45"/>
      <c r="J943" s="46" t="s">
        <v>35</v>
      </c>
    </row>
    <row r="944" spans="2:10" x14ac:dyDescent="0.3">
      <c r="B944" s="75" t="s">
        <v>258</v>
      </c>
      <c r="C944" s="48" t="s">
        <v>281</v>
      </c>
      <c r="D944" s="45"/>
      <c r="E944" s="45"/>
      <c r="F944" s="45"/>
      <c r="G944" s="45"/>
      <c r="H944" s="45"/>
      <c r="I944" s="62">
        <f>SUM(H945:H947)*$E$123</f>
        <v>0</v>
      </c>
      <c r="J944" s="63" t="str">
        <f>+J945</f>
        <v>und</v>
      </c>
    </row>
    <row r="945" spans="2:10" x14ac:dyDescent="0.3">
      <c r="B945" s="75"/>
      <c r="C945" s="130" t="s">
        <v>248</v>
      </c>
      <c r="D945" s="45">
        <v>0</v>
      </c>
      <c r="E945" s="45"/>
      <c r="F945" s="45"/>
      <c r="G945" s="45"/>
      <c r="H945" s="45">
        <f>+D945</f>
        <v>0</v>
      </c>
      <c r="I945" s="45"/>
      <c r="J945" s="46" t="s">
        <v>35</v>
      </c>
    </row>
    <row r="946" spans="2:10" x14ac:dyDescent="0.3">
      <c r="B946" s="75"/>
      <c r="C946" s="130" t="s">
        <v>249</v>
      </c>
      <c r="D946" s="45">
        <v>0</v>
      </c>
      <c r="E946" s="45"/>
      <c r="F946" s="45"/>
      <c r="G946" s="45"/>
      <c r="H946" s="45">
        <f>+D946</f>
        <v>0</v>
      </c>
      <c r="I946" s="45"/>
      <c r="J946" s="46" t="s">
        <v>35</v>
      </c>
    </row>
    <row r="947" spans="2:10" x14ac:dyDescent="0.3">
      <c r="B947" s="75"/>
      <c r="C947" s="130" t="s">
        <v>250</v>
      </c>
      <c r="D947" s="45">
        <v>0</v>
      </c>
      <c r="E947" s="45"/>
      <c r="F947" s="45"/>
      <c r="G947" s="45"/>
      <c r="H947" s="45">
        <f>+D947</f>
        <v>0</v>
      </c>
      <c r="I947" s="45"/>
      <c r="J947" s="46" t="s">
        <v>35</v>
      </c>
    </row>
    <row r="948" spans="2:10" x14ac:dyDescent="0.3">
      <c r="B948" s="75" t="s">
        <v>259</v>
      </c>
      <c r="C948" s="48" t="s">
        <v>254</v>
      </c>
      <c r="D948" s="45"/>
      <c r="E948" s="45"/>
      <c r="F948" s="45"/>
      <c r="G948" s="45"/>
      <c r="H948" s="45"/>
      <c r="I948" s="62">
        <f>SUM(H949:H951)*$E$123</f>
        <v>5</v>
      </c>
      <c r="J948" s="63" t="str">
        <f>+J949</f>
        <v>und</v>
      </c>
    </row>
    <row r="949" spans="2:10" x14ac:dyDescent="0.3">
      <c r="B949" s="75"/>
      <c r="C949" s="130" t="s">
        <v>248</v>
      </c>
      <c r="D949" s="45">
        <v>0</v>
      </c>
      <c r="E949" s="45"/>
      <c r="F949" s="45"/>
      <c r="G949" s="45"/>
      <c r="H949" s="45">
        <f>+D949</f>
        <v>0</v>
      </c>
      <c r="I949" s="45"/>
      <c r="J949" s="46" t="s">
        <v>35</v>
      </c>
    </row>
    <row r="950" spans="2:10" x14ac:dyDescent="0.3">
      <c r="B950" s="75"/>
      <c r="C950" s="130" t="s">
        <v>249</v>
      </c>
      <c r="D950" s="45">
        <v>5</v>
      </c>
      <c r="E950" s="45"/>
      <c r="F950" s="45"/>
      <c r="G950" s="45"/>
      <c r="H950" s="45">
        <f>+D950</f>
        <v>5</v>
      </c>
      <c r="I950" s="45"/>
      <c r="J950" s="46" t="s">
        <v>35</v>
      </c>
    </row>
    <row r="951" spans="2:10" x14ac:dyDescent="0.3">
      <c r="B951" s="75"/>
      <c r="C951" s="130" t="s">
        <v>250</v>
      </c>
      <c r="D951" s="45">
        <v>0</v>
      </c>
      <c r="E951" s="45"/>
      <c r="F951" s="45"/>
      <c r="G951" s="45"/>
      <c r="H951" s="45">
        <f>+D951</f>
        <v>0</v>
      </c>
      <c r="I951" s="45"/>
      <c r="J951" s="46" t="s">
        <v>35</v>
      </c>
    </row>
    <row r="952" spans="2:10" x14ac:dyDescent="0.3">
      <c r="B952" s="100" t="s">
        <v>287</v>
      </c>
      <c r="C952" s="101" t="s">
        <v>286</v>
      </c>
      <c r="D952" s="45"/>
      <c r="E952" s="45"/>
      <c r="F952" s="45"/>
      <c r="G952" s="45"/>
      <c r="H952" s="45"/>
      <c r="I952" s="45"/>
      <c r="J952" s="46"/>
    </row>
    <row r="953" spans="2:10" x14ac:dyDescent="0.3">
      <c r="B953" s="75" t="s">
        <v>261</v>
      </c>
      <c r="C953" s="48" t="s">
        <v>255</v>
      </c>
      <c r="D953" s="45"/>
      <c r="E953" s="45"/>
      <c r="F953" s="45"/>
      <c r="G953" s="45"/>
      <c r="H953" s="45"/>
      <c r="I953" s="62">
        <f>SUM(H954:H956)*$E$123</f>
        <v>4</v>
      </c>
      <c r="J953" s="63" t="str">
        <f>+J955</f>
        <v>und</v>
      </c>
    </row>
    <row r="954" spans="2:10" x14ac:dyDescent="0.3">
      <c r="B954" s="75"/>
      <c r="C954" s="130" t="s">
        <v>652</v>
      </c>
      <c r="D954" s="45">
        <v>2</v>
      </c>
      <c r="E954" s="45"/>
      <c r="F954" s="45"/>
      <c r="G954" s="45"/>
      <c r="H954" s="45">
        <f>+D954</f>
        <v>2</v>
      </c>
      <c r="I954" s="45"/>
      <c r="J954" s="46" t="s">
        <v>35</v>
      </c>
    </row>
    <row r="955" spans="2:10" x14ac:dyDescent="0.3">
      <c r="B955" s="75"/>
      <c r="C955" s="130" t="s">
        <v>653</v>
      </c>
      <c r="D955" s="45">
        <v>2</v>
      </c>
      <c r="E955" s="45"/>
      <c r="F955" s="45"/>
      <c r="G955" s="45"/>
      <c r="H955" s="45">
        <f>+D955</f>
        <v>2</v>
      </c>
      <c r="I955" s="45"/>
      <c r="J955" s="46" t="s">
        <v>35</v>
      </c>
    </row>
    <row r="956" spans="2:10" x14ac:dyDescent="0.3">
      <c r="B956" s="75"/>
      <c r="C956" s="130" t="s">
        <v>654</v>
      </c>
      <c r="D956" s="45">
        <v>0</v>
      </c>
      <c r="E956" s="45"/>
      <c r="F956" s="45"/>
      <c r="G956" s="45"/>
      <c r="H956" s="45">
        <f>+D956</f>
        <v>0</v>
      </c>
      <c r="I956" s="45"/>
      <c r="J956" s="46" t="s">
        <v>35</v>
      </c>
    </row>
    <row r="957" spans="2:10" x14ac:dyDescent="0.3">
      <c r="B957" s="75" t="s">
        <v>263</v>
      </c>
      <c r="C957" s="48" t="s">
        <v>639</v>
      </c>
      <c r="D957" s="45"/>
      <c r="E957" s="45"/>
      <c r="F957" s="45"/>
      <c r="G957" s="45"/>
      <c r="H957" s="45"/>
      <c r="I957" s="62">
        <f>SUM(H958:H960)*$E$123</f>
        <v>0</v>
      </c>
      <c r="J957" s="63" t="str">
        <f>+J958</f>
        <v>und</v>
      </c>
    </row>
    <row r="958" spans="2:10" x14ac:dyDescent="0.3">
      <c r="B958" s="75"/>
      <c r="C958" s="130" t="s">
        <v>248</v>
      </c>
      <c r="D958" s="45"/>
      <c r="E958" s="45"/>
      <c r="F958" s="45"/>
      <c r="G958" s="45"/>
      <c r="H958" s="45">
        <f>+D958</f>
        <v>0</v>
      </c>
      <c r="I958" s="45"/>
      <c r="J958" s="46" t="s">
        <v>35</v>
      </c>
    </row>
    <row r="959" spans="2:10" x14ac:dyDescent="0.3">
      <c r="B959" s="75"/>
      <c r="C959" s="130" t="s">
        <v>249</v>
      </c>
      <c r="D959" s="45"/>
      <c r="E959" s="45"/>
      <c r="F959" s="45"/>
      <c r="G959" s="45"/>
      <c r="H959" s="45">
        <f>+D959</f>
        <v>0</v>
      </c>
      <c r="I959" s="45"/>
      <c r="J959" s="46" t="s">
        <v>35</v>
      </c>
    </row>
    <row r="960" spans="2:10" x14ac:dyDescent="0.3">
      <c r="B960" s="75"/>
      <c r="C960" s="130" t="s">
        <v>250</v>
      </c>
      <c r="D960" s="45"/>
      <c r="E960" s="45"/>
      <c r="F960" s="45"/>
      <c r="G960" s="45"/>
      <c r="H960" s="45">
        <f>+D960</f>
        <v>0</v>
      </c>
      <c r="I960" s="45"/>
      <c r="J960" s="46" t="s">
        <v>35</v>
      </c>
    </row>
    <row r="961" spans="2:10" x14ac:dyDescent="0.3">
      <c r="B961" s="75" t="s">
        <v>265</v>
      </c>
      <c r="C961" s="48" t="s">
        <v>668</v>
      </c>
      <c r="D961" s="45"/>
      <c r="E961" s="45"/>
      <c r="F961" s="45"/>
      <c r="G961" s="45"/>
      <c r="H961" s="45"/>
      <c r="I961" s="62">
        <f>SUM(H962:H964)*$E$123</f>
        <v>7</v>
      </c>
      <c r="J961" s="63" t="str">
        <f>+J962</f>
        <v>und</v>
      </c>
    </row>
    <row r="962" spans="2:10" x14ac:dyDescent="0.3">
      <c r="B962" s="75"/>
      <c r="C962" s="130" t="s">
        <v>248</v>
      </c>
      <c r="D962" s="45">
        <v>1</v>
      </c>
      <c r="E962" s="45"/>
      <c r="F962" s="45"/>
      <c r="G962" s="45"/>
      <c r="H962" s="45">
        <f>+D962</f>
        <v>1</v>
      </c>
      <c r="I962" s="45"/>
      <c r="J962" s="46" t="s">
        <v>35</v>
      </c>
    </row>
    <row r="963" spans="2:10" x14ac:dyDescent="0.3">
      <c r="B963" s="75"/>
      <c r="C963" s="130" t="s">
        <v>249</v>
      </c>
      <c r="D963" s="45">
        <v>6</v>
      </c>
      <c r="E963" s="45"/>
      <c r="F963" s="45"/>
      <c r="G963" s="45"/>
      <c r="H963" s="45">
        <f>+D963</f>
        <v>6</v>
      </c>
      <c r="I963" s="45"/>
      <c r="J963" s="46" t="s">
        <v>35</v>
      </c>
    </row>
    <row r="964" spans="2:10" x14ac:dyDescent="0.3">
      <c r="B964" s="75"/>
      <c r="C964" s="130" t="s">
        <v>250</v>
      </c>
      <c r="D964" s="45">
        <v>0</v>
      </c>
      <c r="E964" s="45"/>
      <c r="F964" s="45"/>
      <c r="G964" s="45"/>
      <c r="H964" s="45">
        <f>+D964</f>
        <v>0</v>
      </c>
      <c r="I964" s="45"/>
      <c r="J964" s="46" t="s">
        <v>35</v>
      </c>
    </row>
    <row r="965" spans="2:10" x14ac:dyDescent="0.3">
      <c r="B965" s="75" t="s">
        <v>266</v>
      </c>
      <c r="C965" s="48" t="s">
        <v>669</v>
      </c>
      <c r="D965" s="45"/>
      <c r="E965" s="45"/>
      <c r="F965" s="45"/>
      <c r="G965" s="45"/>
      <c r="H965" s="45"/>
      <c r="I965" s="62">
        <f>SUM(H966:H968)*$E$123</f>
        <v>0</v>
      </c>
      <c r="J965" s="63" t="str">
        <f>+J966</f>
        <v>und</v>
      </c>
    </row>
    <row r="966" spans="2:10" x14ac:dyDescent="0.3">
      <c r="B966" s="75"/>
      <c r="C966" s="130" t="s">
        <v>248</v>
      </c>
      <c r="D966" s="45">
        <v>0</v>
      </c>
      <c r="E966" s="45"/>
      <c r="F966" s="45"/>
      <c r="G966" s="45"/>
      <c r="H966" s="45">
        <f>+D966</f>
        <v>0</v>
      </c>
      <c r="I966" s="45"/>
      <c r="J966" s="46" t="s">
        <v>35</v>
      </c>
    </row>
    <row r="967" spans="2:10" x14ac:dyDescent="0.3">
      <c r="B967" s="75"/>
      <c r="C967" s="130" t="s">
        <v>249</v>
      </c>
      <c r="D967" s="45">
        <v>0</v>
      </c>
      <c r="E967" s="45"/>
      <c r="F967" s="45"/>
      <c r="G967" s="45"/>
      <c r="H967" s="45">
        <f>+D967</f>
        <v>0</v>
      </c>
      <c r="I967" s="45"/>
      <c r="J967" s="46" t="s">
        <v>35</v>
      </c>
    </row>
    <row r="968" spans="2:10" x14ac:dyDescent="0.3">
      <c r="B968" s="75"/>
      <c r="C968" s="130" t="s">
        <v>250</v>
      </c>
      <c r="D968" s="45">
        <v>0</v>
      </c>
      <c r="E968" s="45"/>
      <c r="F968" s="45"/>
      <c r="G968" s="45"/>
      <c r="H968" s="45">
        <f>+D968</f>
        <v>0</v>
      </c>
      <c r="I968" s="45"/>
      <c r="J968" s="46" t="s">
        <v>35</v>
      </c>
    </row>
    <row r="969" spans="2:10" x14ac:dyDescent="0.3">
      <c r="B969" s="75" t="s">
        <v>267</v>
      </c>
      <c r="C969" s="48" t="s">
        <v>364</v>
      </c>
      <c r="D969" s="45"/>
      <c r="E969" s="45"/>
      <c r="F969" s="45"/>
      <c r="G969" s="45"/>
      <c r="H969" s="45"/>
      <c r="I969" s="62">
        <f>SUM(H970:H972)*$E$123</f>
        <v>1</v>
      </c>
      <c r="J969" s="63" t="str">
        <f>+J971</f>
        <v>und</v>
      </c>
    </row>
    <row r="970" spans="2:10" x14ac:dyDescent="0.3">
      <c r="B970" s="75"/>
      <c r="C970" s="130" t="s">
        <v>655</v>
      </c>
      <c r="D970" s="45">
        <v>0</v>
      </c>
      <c r="E970" s="45"/>
      <c r="F970" s="45"/>
      <c r="G970" s="45"/>
      <c r="H970" s="45">
        <f>+D970</f>
        <v>0</v>
      </c>
      <c r="I970" s="45"/>
      <c r="J970" s="46" t="s">
        <v>35</v>
      </c>
    </row>
    <row r="971" spans="2:10" x14ac:dyDescent="0.3">
      <c r="B971" s="75"/>
      <c r="C971" s="130" t="s">
        <v>656</v>
      </c>
      <c r="D971" s="45">
        <v>1</v>
      </c>
      <c r="E971" s="45"/>
      <c r="F971" s="45"/>
      <c r="G971" s="45"/>
      <c r="H971" s="45">
        <f>+D971</f>
        <v>1</v>
      </c>
      <c r="I971" s="45"/>
      <c r="J971" s="46" t="s">
        <v>35</v>
      </c>
    </row>
    <row r="972" spans="2:10" x14ac:dyDescent="0.3">
      <c r="B972" s="75"/>
      <c r="C972" s="130" t="s">
        <v>657</v>
      </c>
      <c r="D972" s="45">
        <v>0</v>
      </c>
      <c r="E972" s="45"/>
      <c r="F972" s="45"/>
      <c r="G972" s="45"/>
      <c r="H972" s="45">
        <f>+D972</f>
        <v>0</v>
      </c>
      <c r="I972" s="45"/>
      <c r="J972" s="46" t="s">
        <v>35</v>
      </c>
    </row>
    <row r="973" spans="2:10" x14ac:dyDescent="0.3">
      <c r="B973" s="75" t="s">
        <v>269</v>
      </c>
      <c r="C973" s="48" t="s">
        <v>366</v>
      </c>
      <c r="D973" s="45"/>
      <c r="E973" s="45"/>
      <c r="F973" s="45"/>
      <c r="G973" s="45"/>
      <c r="H973" s="45"/>
      <c r="I973" s="62">
        <f>SUM(H974:H976)*$E$123</f>
        <v>1</v>
      </c>
      <c r="J973" s="63" t="str">
        <f>+J974</f>
        <v>und</v>
      </c>
    </row>
    <row r="974" spans="2:10" x14ac:dyDescent="0.3">
      <c r="B974" s="75"/>
      <c r="C974" s="44" t="s">
        <v>361</v>
      </c>
      <c r="D974" s="45">
        <v>1</v>
      </c>
      <c r="E974" s="45"/>
      <c r="F974" s="45"/>
      <c r="G974" s="45"/>
      <c r="H974" s="45">
        <f>+D974</f>
        <v>1</v>
      </c>
      <c r="I974" s="45"/>
      <c r="J974" s="46" t="s">
        <v>35</v>
      </c>
    </row>
    <row r="975" spans="2:10" x14ac:dyDescent="0.3">
      <c r="B975" s="75"/>
      <c r="C975" s="44" t="s">
        <v>249</v>
      </c>
      <c r="D975" s="45">
        <v>0</v>
      </c>
      <c r="E975" s="45"/>
      <c r="F975" s="45"/>
      <c r="G975" s="45"/>
      <c r="H975" s="45">
        <f>+D975</f>
        <v>0</v>
      </c>
      <c r="I975" s="45"/>
      <c r="J975" s="46" t="s">
        <v>35</v>
      </c>
    </row>
    <row r="976" spans="2:10" x14ac:dyDescent="0.3">
      <c r="B976" s="75"/>
      <c r="C976" s="44" t="s">
        <v>250</v>
      </c>
      <c r="D976" s="45">
        <v>0</v>
      </c>
      <c r="E976" s="45"/>
      <c r="F976" s="45"/>
      <c r="G976" s="45"/>
      <c r="H976" s="45">
        <f>+D976</f>
        <v>0</v>
      </c>
      <c r="I976" s="45"/>
      <c r="J976" s="46" t="s">
        <v>35</v>
      </c>
    </row>
    <row r="977" spans="2:10" x14ac:dyDescent="0.3">
      <c r="B977" s="75" t="s">
        <v>271</v>
      </c>
      <c r="C977" s="48" t="s">
        <v>367</v>
      </c>
      <c r="D977" s="45"/>
      <c r="E977" s="45"/>
      <c r="F977" s="45"/>
      <c r="G977" s="45"/>
      <c r="H977" s="45"/>
      <c r="I977" s="62">
        <f>SUM(H978:H980)*$E$123</f>
        <v>0</v>
      </c>
      <c r="J977" s="63" t="str">
        <f>+J978</f>
        <v>und</v>
      </c>
    </row>
    <row r="978" spans="2:10" x14ac:dyDescent="0.3">
      <c r="B978" s="75"/>
      <c r="C978" s="44" t="s">
        <v>248</v>
      </c>
      <c r="D978" s="45">
        <v>0</v>
      </c>
      <c r="E978" s="45"/>
      <c r="F978" s="45"/>
      <c r="G978" s="45"/>
      <c r="H978" s="45">
        <f>+D978</f>
        <v>0</v>
      </c>
      <c r="I978" s="45"/>
      <c r="J978" s="46" t="s">
        <v>35</v>
      </c>
    </row>
    <row r="979" spans="2:10" x14ac:dyDescent="0.3">
      <c r="B979" s="75"/>
      <c r="C979" s="44" t="s">
        <v>249</v>
      </c>
      <c r="D979" s="45">
        <v>0</v>
      </c>
      <c r="E979" s="45"/>
      <c r="F979" s="45"/>
      <c r="G979" s="45"/>
      <c r="H979" s="45">
        <f>+D979</f>
        <v>0</v>
      </c>
      <c r="I979" s="45"/>
      <c r="J979" s="46" t="s">
        <v>35</v>
      </c>
    </row>
    <row r="980" spans="2:10" x14ac:dyDescent="0.3">
      <c r="B980" s="75"/>
      <c r="C980" s="44" t="s">
        <v>250</v>
      </c>
      <c r="D980" s="45">
        <v>0</v>
      </c>
      <c r="E980" s="45"/>
      <c r="F980" s="45"/>
      <c r="G980" s="45"/>
      <c r="H980" s="45">
        <f>+D980</f>
        <v>0</v>
      </c>
      <c r="I980" s="45"/>
      <c r="J980" s="46" t="s">
        <v>35</v>
      </c>
    </row>
    <row r="981" spans="2:10" x14ac:dyDescent="0.3">
      <c r="B981" s="75" t="s">
        <v>273</v>
      </c>
      <c r="C981" s="48" t="s">
        <v>368</v>
      </c>
      <c r="D981" s="45"/>
      <c r="E981" s="45"/>
      <c r="F981" s="45"/>
      <c r="G981" s="45"/>
      <c r="H981" s="45"/>
      <c r="I981" s="62">
        <f>SUM(H982:H984)*$E$123</f>
        <v>1</v>
      </c>
      <c r="J981" s="63" t="str">
        <f>+J982</f>
        <v>und</v>
      </c>
    </row>
    <row r="982" spans="2:10" x14ac:dyDescent="0.3">
      <c r="B982" s="75"/>
      <c r="C982" s="44" t="s">
        <v>248</v>
      </c>
      <c r="D982" s="45">
        <v>0</v>
      </c>
      <c r="E982" s="45"/>
      <c r="F982" s="45"/>
      <c r="G982" s="45"/>
      <c r="H982" s="45">
        <f>+D982</f>
        <v>0</v>
      </c>
      <c r="I982" s="45"/>
      <c r="J982" s="46" t="s">
        <v>35</v>
      </c>
    </row>
    <row r="983" spans="2:10" x14ac:dyDescent="0.3">
      <c r="B983" s="75"/>
      <c r="C983" s="44" t="s">
        <v>249</v>
      </c>
      <c r="D983" s="45">
        <v>1</v>
      </c>
      <c r="E983" s="45"/>
      <c r="F983" s="45"/>
      <c r="G983" s="45"/>
      <c r="H983" s="45">
        <f>+D983</f>
        <v>1</v>
      </c>
      <c r="I983" s="45"/>
      <c r="J983" s="46" t="s">
        <v>35</v>
      </c>
    </row>
    <row r="984" spans="2:10" x14ac:dyDescent="0.3">
      <c r="B984" s="75"/>
      <c r="C984" s="44" t="s">
        <v>250</v>
      </c>
      <c r="D984" s="45">
        <v>0</v>
      </c>
      <c r="E984" s="45"/>
      <c r="F984" s="45"/>
      <c r="G984" s="45"/>
      <c r="H984" s="45">
        <f>+D984</f>
        <v>0</v>
      </c>
      <c r="I984" s="45"/>
      <c r="J984" s="46" t="s">
        <v>35</v>
      </c>
    </row>
    <row r="985" spans="2:10" x14ac:dyDescent="0.3">
      <c r="B985" s="75" t="s">
        <v>277</v>
      </c>
      <c r="C985" s="48" t="s">
        <v>262</v>
      </c>
      <c r="D985" s="45"/>
      <c r="E985" s="45"/>
      <c r="F985" s="45"/>
      <c r="G985" s="45"/>
      <c r="H985" s="45"/>
      <c r="I985" s="62">
        <f>SUM(H986:H988)*$E$123</f>
        <v>4</v>
      </c>
      <c r="J985" s="63" t="str">
        <f>+J986</f>
        <v>und</v>
      </c>
    </row>
    <row r="986" spans="2:10" x14ac:dyDescent="0.3">
      <c r="B986" s="75"/>
      <c r="C986" s="44" t="s">
        <v>360</v>
      </c>
      <c r="D986" s="45">
        <v>1</v>
      </c>
      <c r="E986" s="45"/>
      <c r="F986" s="45"/>
      <c r="G986" s="45"/>
      <c r="H986" s="45">
        <f>+D986</f>
        <v>1</v>
      </c>
      <c r="I986" s="45"/>
      <c r="J986" s="46" t="s">
        <v>35</v>
      </c>
    </row>
    <row r="987" spans="2:10" x14ac:dyDescent="0.3">
      <c r="B987" s="75"/>
      <c r="C987" s="44" t="s">
        <v>249</v>
      </c>
      <c r="D987" s="45">
        <v>3</v>
      </c>
      <c r="E987" s="45"/>
      <c r="F987" s="45"/>
      <c r="G987" s="45"/>
      <c r="H987" s="45">
        <f>+D987</f>
        <v>3</v>
      </c>
      <c r="I987" s="45"/>
      <c r="J987" s="46" t="s">
        <v>35</v>
      </c>
    </row>
    <row r="988" spans="2:10" x14ac:dyDescent="0.3">
      <c r="B988" s="75"/>
      <c r="C988" s="44" t="s">
        <v>250</v>
      </c>
      <c r="D988" s="45">
        <v>0</v>
      </c>
      <c r="E988" s="45"/>
      <c r="F988" s="45"/>
      <c r="G988" s="45"/>
      <c r="H988" s="45">
        <f>+D988</f>
        <v>0</v>
      </c>
      <c r="I988" s="45"/>
      <c r="J988" s="46" t="s">
        <v>35</v>
      </c>
    </row>
    <row r="989" spans="2:10" x14ac:dyDescent="0.3">
      <c r="B989" s="75" t="s">
        <v>275</v>
      </c>
      <c r="C989" s="48" t="s">
        <v>264</v>
      </c>
      <c r="D989" s="45"/>
      <c r="E989" s="45"/>
      <c r="F989" s="45"/>
      <c r="G989" s="45"/>
      <c r="H989" s="45"/>
      <c r="I989" s="62">
        <f>SUM(H990:H992)*$E$123</f>
        <v>4</v>
      </c>
      <c r="J989" s="63" t="str">
        <f>+J990</f>
        <v>und</v>
      </c>
    </row>
    <row r="990" spans="2:10" x14ac:dyDescent="0.3">
      <c r="B990" s="75"/>
      <c r="C990" s="44" t="s">
        <v>248</v>
      </c>
      <c r="D990" s="45">
        <v>1</v>
      </c>
      <c r="E990" s="45"/>
      <c r="F990" s="45"/>
      <c r="G990" s="45"/>
      <c r="H990" s="45">
        <f>+D990</f>
        <v>1</v>
      </c>
      <c r="I990" s="45"/>
      <c r="J990" s="46" t="s">
        <v>35</v>
      </c>
    </row>
    <row r="991" spans="2:10" x14ac:dyDescent="0.3">
      <c r="B991" s="75"/>
      <c r="C991" s="44" t="s">
        <v>249</v>
      </c>
      <c r="D991" s="45">
        <v>3</v>
      </c>
      <c r="E991" s="45"/>
      <c r="F991" s="45"/>
      <c r="G991" s="45"/>
      <c r="H991" s="45">
        <f>+D991</f>
        <v>3</v>
      </c>
      <c r="I991" s="45"/>
      <c r="J991" s="46" t="s">
        <v>35</v>
      </c>
    </row>
    <row r="992" spans="2:10" x14ac:dyDescent="0.3">
      <c r="B992" s="75"/>
      <c r="C992" s="44" t="s">
        <v>250</v>
      </c>
      <c r="D992" s="45">
        <v>0</v>
      </c>
      <c r="E992" s="45"/>
      <c r="F992" s="45"/>
      <c r="G992" s="45"/>
      <c r="H992" s="45">
        <f>+D992</f>
        <v>0</v>
      </c>
      <c r="I992" s="45"/>
      <c r="J992" s="46" t="s">
        <v>35</v>
      </c>
    </row>
    <row r="993" spans="2:10" x14ac:dyDescent="0.3">
      <c r="B993" s="75" t="s">
        <v>279</v>
      </c>
      <c r="C993" s="48" t="s">
        <v>373</v>
      </c>
      <c r="D993" s="45"/>
      <c r="E993" s="45"/>
      <c r="F993" s="45"/>
      <c r="G993" s="45"/>
      <c r="H993" s="45"/>
      <c r="I993" s="62">
        <f>SUM(H994:H996)*$E$123</f>
        <v>3</v>
      </c>
      <c r="J993" s="63" t="str">
        <f>+J994</f>
        <v>und</v>
      </c>
    </row>
    <row r="994" spans="2:10" x14ac:dyDescent="0.3">
      <c r="B994" s="75"/>
      <c r="C994" s="44" t="s">
        <v>248</v>
      </c>
      <c r="D994" s="45">
        <v>1</v>
      </c>
      <c r="E994" s="45"/>
      <c r="F994" s="45"/>
      <c r="G994" s="45"/>
      <c r="H994" s="45">
        <f>+D994</f>
        <v>1</v>
      </c>
      <c r="I994" s="45"/>
      <c r="J994" s="46" t="s">
        <v>35</v>
      </c>
    </row>
    <row r="995" spans="2:10" x14ac:dyDescent="0.3">
      <c r="B995" s="75"/>
      <c r="C995" s="44" t="s">
        <v>249</v>
      </c>
      <c r="D995" s="45">
        <v>2</v>
      </c>
      <c r="E995" s="45"/>
      <c r="F995" s="45"/>
      <c r="G995" s="45"/>
      <c r="H995" s="45">
        <f>+D995</f>
        <v>2</v>
      </c>
      <c r="I995" s="45"/>
      <c r="J995" s="46" t="s">
        <v>35</v>
      </c>
    </row>
    <row r="996" spans="2:10" x14ac:dyDescent="0.3">
      <c r="B996" s="75"/>
      <c r="C996" s="44" t="s">
        <v>250</v>
      </c>
      <c r="D996" s="45">
        <v>0</v>
      </c>
      <c r="E996" s="45"/>
      <c r="F996" s="45"/>
      <c r="G996" s="45"/>
      <c r="H996" s="45">
        <f>+D996</f>
        <v>0</v>
      </c>
      <c r="I996" s="45"/>
      <c r="J996" s="46" t="s">
        <v>35</v>
      </c>
    </row>
    <row r="997" spans="2:10" x14ac:dyDescent="0.3">
      <c r="B997" s="75" t="s">
        <v>283</v>
      </c>
      <c r="C997" s="48" t="s">
        <v>372</v>
      </c>
      <c r="D997" s="45"/>
      <c r="E997" s="45"/>
      <c r="F997" s="45"/>
      <c r="G997" s="45"/>
      <c r="H997" s="45"/>
      <c r="I997" s="62">
        <f>SUM(H998:H1000)*$E$123</f>
        <v>2</v>
      </c>
      <c r="J997" s="63" t="str">
        <f>+J998</f>
        <v>und</v>
      </c>
    </row>
    <row r="998" spans="2:10" x14ac:dyDescent="0.3">
      <c r="B998" s="75"/>
      <c r="C998" s="44" t="s">
        <v>360</v>
      </c>
      <c r="D998" s="45">
        <v>1</v>
      </c>
      <c r="E998" s="45"/>
      <c r="F998" s="45"/>
      <c r="G998" s="45"/>
      <c r="H998" s="45">
        <f>+D998</f>
        <v>1</v>
      </c>
      <c r="I998" s="45"/>
      <c r="J998" s="46" t="s">
        <v>35</v>
      </c>
    </row>
    <row r="999" spans="2:10" x14ac:dyDescent="0.3">
      <c r="B999" s="75"/>
      <c r="C999" s="44" t="s">
        <v>647</v>
      </c>
      <c r="D999" s="45">
        <v>1</v>
      </c>
      <c r="E999" s="45"/>
      <c r="F999" s="45"/>
      <c r="G999" s="45"/>
      <c r="H999" s="45">
        <f>+D999</f>
        <v>1</v>
      </c>
      <c r="I999" s="45"/>
      <c r="J999" s="46" t="s">
        <v>35</v>
      </c>
    </row>
    <row r="1000" spans="2:10" x14ac:dyDescent="0.3">
      <c r="B1000" s="75"/>
      <c r="C1000" s="44" t="s">
        <v>672</v>
      </c>
      <c r="D1000" s="45">
        <v>0</v>
      </c>
      <c r="E1000" s="45"/>
      <c r="F1000" s="45"/>
      <c r="G1000" s="45"/>
      <c r="H1000" s="45">
        <f>+D1000</f>
        <v>0</v>
      </c>
      <c r="I1000" s="45"/>
      <c r="J1000" s="46" t="s">
        <v>35</v>
      </c>
    </row>
    <row r="1001" spans="2:10" x14ac:dyDescent="0.3">
      <c r="B1001" s="75" t="s">
        <v>376</v>
      </c>
      <c r="C1001" s="48" t="s">
        <v>268</v>
      </c>
      <c r="D1001" s="45"/>
      <c r="E1001" s="45"/>
      <c r="F1001" s="45"/>
      <c r="G1001" s="45"/>
      <c r="H1001" s="45"/>
      <c r="I1001" s="62">
        <f>SUM(H1002:H1004)*$E$123</f>
        <v>1</v>
      </c>
      <c r="J1001" s="63" t="str">
        <f>+J1002</f>
        <v>und</v>
      </c>
    </row>
    <row r="1002" spans="2:10" x14ac:dyDescent="0.3">
      <c r="B1002" s="75"/>
      <c r="C1002" s="44" t="s">
        <v>248</v>
      </c>
      <c r="D1002" s="45">
        <v>0</v>
      </c>
      <c r="E1002" s="45"/>
      <c r="F1002" s="45"/>
      <c r="G1002" s="45"/>
      <c r="H1002" s="45">
        <f>+D1002</f>
        <v>0</v>
      </c>
      <c r="I1002" s="45"/>
      <c r="J1002" s="46" t="s">
        <v>35</v>
      </c>
    </row>
    <row r="1003" spans="2:10" x14ac:dyDescent="0.3">
      <c r="B1003" s="75"/>
      <c r="C1003" s="44" t="s">
        <v>249</v>
      </c>
      <c r="D1003" s="45">
        <v>1</v>
      </c>
      <c r="E1003" s="45"/>
      <c r="F1003" s="45"/>
      <c r="G1003" s="45"/>
      <c r="H1003" s="45">
        <f>+D1003</f>
        <v>1</v>
      </c>
      <c r="I1003" s="45"/>
      <c r="J1003" s="46" t="s">
        <v>35</v>
      </c>
    </row>
    <row r="1004" spans="2:10" x14ac:dyDescent="0.3">
      <c r="B1004" s="75"/>
      <c r="C1004" s="44" t="s">
        <v>250</v>
      </c>
      <c r="D1004" s="45">
        <v>0</v>
      </c>
      <c r="E1004" s="45"/>
      <c r="F1004" s="45"/>
      <c r="G1004" s="45"/>
      <c r="H1004" s="45">
        <f>+D1004</f>
        <v>0</v>
      </c>
      <c r="I1004" s="45"/>
      <c r="J1004" s="46" t="s">
        <v>35</v>
      </c>
    </row>
    <row r="1005" spans="2:10" x14ac:dyDescent="0.3">
      <c r="B1005" s="75" t="s">
        <v>377</v>
      </c>
      <c r="C1005" s="48" t="s">
        <v>270</v>
      </c>
      <c r="D1005" s="45"/>
      <c r="E1005" s="45"/>
      <c r="F1005" s="45"/>
      <c r="G1005" s="45"/>
      <c r="H1005" s="45"/>
      <c r="I1005" s="62">
        <f>SUM(H1006:H1008)*$E$123</f>
        <v>3</v>
      </c>
      <c r="J1005" s="63" t="str">
        <f>+J1006</f>
        <v>und</v>
      </c>
    </row>
    <row r="1006" spans="2:10" x14ac:dyDescent="0.3">
      <c r="B1006" s="75"/>
      <c r="C1006" s="44" t="s">
        <v>248</v>
      </c>
      <c r="D1006" s="45">
        <v>1</v>
      </c>
      <c r="E1006" s="45"/>
      <c r="F1006" s="45"/>
      <c r="G1006" s="45"/>
      <c r="H1006" s="45">
        <f>+D1006</f>
        <v>1</v>
      </c>
      <c r="I1006" s="45"/>
      <c r="J1006" s="46" t="s">
        <v>35</v>
      </c>
    </row>
    <row r="1007" spans="2:10" x14ac:dyDescent="0.3">
      <c r="B1007" s="75"/>
      <c r="C1007" s="44" t="s">
        <v>249</v>
      </c>
      <c r="D1007" s="45">
        <v>2</v>
      </c>
      <c r="E1007" s="45"/>
      <c r="F1007" s="45"/>
      <c r="G1007" s="45"/>
      <c r="H1007" s="45">
        <f>+D1007</f>
        <v>2</v>
      </c>
      <c r="I1007" s="45"/>
      <c r="J1007" s="46" t="s">
        <v>35</v>
      </c>
    </row>
    <row r="1008" spans="2:10" x14ac:dyDescent="0.3">
      <c r="B1008" s="75"/>
      <c r="C1008" s="44" t="s">
        <v>250</v>
      </c>
      <c r="D1008" s="45">
        <v>0</v>
      </c>
      <c r="E1008" s="45"/>
      <c r="F1008" s="45"/>
      <c r="G1008" s="45"/>
      <c r="H1008" s="45">
        <f>+D1008</f>
        <v>0</v>
      </c>
      <c r="I1008" s="45"/>
      <c r="J1008" s="46" t="s">
        <v>35</v>
      </c>
    </row>
    <row r="1009" spans="2:10" x14ac:dyDescent="0.3">
      <c r="B1009" s="75" t="s">
        <v>378</v>
      </c>
      <c r="C1009" s="75" t="s">
        <v>991</v>
      </c>
      <c r="D1009" s="45"/>
      <c r="E1009" s="45"/>
      <c r="F1009" s="45"/>
      <c r="G1009" s="45"/>
      <c r="H1009" s="45"/>
      <c r="I1009" s="62">
        <f>SUM(H1010:H1012)*$E$123</f>
        <v>2</v>
      </c>
      <c r="J1009" s="46" t="s">
        <v>35</v>
      </c>
    </row>
    <row r="1010" spans="2:10" x14ac:dyDescent="0.3">
      <c r="B1010" s="75"/>
      <c r="C1010" s="44" t="s">
        <v>369</v>
      </c>
      <c r="D1010" s="45"/>
      <c r="E1010" s="45"/>
      <c r="F1010" s="45"/>
      <c r="G1010" s="45"/>
      <c r="H1010" s="45">
        <f t="shared" ref="H1010:H1012" si="23">+D1010</f>
        <v>0</v>
      </c>
      <c r="I1010" s="45"/>
      <c r="J1010" s="46" t="s">
        <v>35</v>
      </c>
    </row>
    <row r="1011" spans="2:10" x14ac:dyDescent="0.3">
      <c r="B1011" s="75"/>
      <c r="C1011" s="44" t="s">
        <v>249</v>
      </c>
      <c r="D1011" s="45">
        <v>2</v>
      </c>
      <c r="E1011" s="45"/>
      <c r="F1011" s="45"/>
      <c r="G1011" s="45"/>
      <c r="H1011" s="45">
        <f t="shared" si="23"/>
        <v>2</v>
      </c>
      <c r="I1011" s="45"/>
      <c r="J1011" s="46" t="s">
        <v>35</v>
      </c>
    </row>
    <row r="1012" spans="2:10" x14ac:dyDescent="0.3">
      <c r="B1012" s="75"/>
      <c r="C1012" s="44"/>
      <c r="D1012" s="45"/>
      <c r="E1012" s="45"/>
      <c r="F1012" s="45"/>
      <c r="G1012" s="45"/>
      <c r="H1012" s="45">
        <f t="shared" si="23"/>
        <v>0</v>
      </c>
      <c r="I1012" s="45"/>
      <c r="J1012" s="46" t="s">
        <v>35</v>
      </c>
    </row>
    <row r="1013" spans="2:10" x14ac:dyDescent="0.3">
      <c r="B1013" s="75" t="s">
        <v>379</v>
      </c>
      <c r="C1013" s="48" t="s">
        <v>272</v>
      </c>
      <c r="D1013" s="45"/>
      <c r="E1013" s="45"/>
      <c r="F1013" s="45"/>
      <c r="G1013" s="45"/>
      <c r="H1013" s="45"/>
      <c r="I1013" s="62">
        <f>SUM(H1014:H1016)*$E$123</f>
        <v>2</v>
      </c>
      <c r="J1013" s="63" t="str">
        <f>+J1014</f>
        <v>und</v>
      </c>
    </row>
    <row r="1014" spans="2:10" x14ac:dyDescent="0.3">
      <c r="B1014" s="75"/>
      <c r="C1014" s="44" t="s">
        <v>369</v>
      </c>
      <c r="D1014" s="45">
        <v>0</v>
      </c>
      <c r="E1014" s="45"/>
      <c r="F1014" s="45"/>
      <c r="G1014" s="45"/>
      <c r="H1014" s="45">
        <f>+D1014</f>
        <v>0</v>
      </c>
      <c r="I1014" s="45"/>
      <c r="J1014" s="46" t="s">
        <v>35</v>
      </c>
    </row>
    <row r="1015" spans="2:10" x14ac:dyDescent="0.3">
      <c r="B1015" s="75"/>
      <c r="C1015" s="44" t="s">
        <v>647</v>
      </c>
      <c r="D1015" s="45">
        <v>2</v>
      </c>
      <c r="E1015" s="45"/>
      <c r="F1015" s="45"/>
      <c r="G1015" s="45"/>
      <c r="H1015" s="45">
        <f>+D1015</f>
        <v>2</v>
      </c>
      <c r="I1015" s="45"/>
      <c r="J1015" s="46" t="s">
        <v>35</v>
      </c>
    </row>
    <row r="1016" spans="2:10" x14ac:dyDescent="0.3">
      <c r="B1016" s="75"/>
      <c r="C1016" s="44" t="s">
        <v>648</v>
      </c>
      <c r="D1016" s="45">
        <v>0</v>
      </c>
      <c r="E1016" s="45"/>
      <c r="F1016" s="45"/>
      <c r="G1016" s="45"/>
      <c r="H1016" s="45">
        <f>+D1016</f>
        <v>0</v>
      </c>
      <c r="I1016" s="45"/>
      <c r="J1016" s="46" t="s">
        <v>35</v>
      </c>
    </row>
    <row r="1017" spans="2:10" x14ac:dyDescent="0.3">
      <c r="B1017" s="75" t="s">
        <v>380</v>
      </c>
      <c r="C1017" s="48" t="s">
        <v>274</v>
      </c>
      <c r="D1017" s="45"/>
      <c r="E1017" s="45"/>
      <c r="F1017" s="45"/>
      <c r="G1017" s="45"/>
      <c r="H1017" s="45"/>
      <c r="I1017" s="62">
        <f>SUM(H1018:H1020)*$E$123</f>
        <v>4</v>
      </c>
      <c r="J1017" s="63" t="str">
        <f>+J1018</f>
        <v>und</v>
      </c>
    </row>
    <row r="1018" spans="2:10" x14ac:dyDescent="0.3">
      <c r="B1018" s="75"/>
      <c r="C1018" s="44" t="s">
        <v>360</v>
      </c>
      <c r="D1018" s="45">
        <v>1</v>
      </c>
      <c r="E1018" s="45"/>
      <c r="F1018" s="45"/>
      <c r="G1018" s="45"/>
      <c r="H1018" s="45">
        <f>+D1018</f>
        <v>1</v>
      </c>
      <c r="I1018" s="45"/>
      <c r="J1018" s="46" t="s">
        <v>35</v>
      </c>
    </row>
    <row r="1019" spans="2:10" x14ac:dyDescent="0.3">
      <c r="B1019" s="75"/>
      <c r="C1019" s="44" t="s">
        <v>249</v>
      </c>
      <c r="D1019" s="45">
        <v>3</v>
      </c>
      <c r="E1019" s="45"/>
      <c r="F1019" s="45"/>
      <c r="G1019" s="45"/>
      <c r="H1019" s="45">
        <f>+D1019</f>
        <v>3</v>
      </c>
      <c r="I1019" s="45"/>
      <c r="J1019" s="46" t="s">
        <v>35</v>
      </c>
    </row>
    <row r="1020" spans="2:10" x14ac:dyDescent="0.3">
      <c r="B1020" s="75"/>
      <c r="C1020" s="44" t="s">
        <v>250</v>
      </c>
      <c r="D1020" s="45">
        <v>0</v>
      </c>
      <c r="E1020" s="45"/>
      <c r="F1020" s="45"/>
      <c r="G1020" s="45"/>
      <c r="H1020" s="45">
        <f>+D1020</f>
        <v>0</v>
      </c>
      <c r="I1020" s="45"/>
      <c r="J1020" s="46" t="s">
        <v>35</v>
      </c>
    </row>
    <row r="1021" spans="2:10" x14ac:dyDescent="0.3">
      <c r="B1021" s="75" t="s">
        <v>381</v>
      </c>
      <c r="C1021" s="48" t="s">
        <v>278</v>
      </c>
      <c r="D1021" s="45"/>
      <c r="E1021" s="45"/>
      <c r="F1021" s="45"/>
      <c r="G1021" s="45"/>
      <c r="H1021" s="45"/>
      <c r="I1021" s="62">
        <f>SUM(H1022:H1024)*$E$123</f>
        <v>1</v>
      </c>
      <c r="J1021" s="63" t="str">
        <f>+J1022</f>
        <v>und</v>
      </c>
    </row>
    <row r="1022" spans="2:10" x14ac:dyDescent="0.3">
      <c r="B1022" s="75"/>
      <c r="C1022" s="44" t="s">
        <v>649</v>
      </c>
      <c r="D1022" s="45">
        <v>0</v>
      </c>
      <c r="E1022" s="45"/>
      <c r="F1022" s="45"/>
      <c r="G1022" s="45"/>
      <c r="H1022" s="45">
        <f>+D1022</f>
        <v>0</v>
      </c>
      <c r="I1022" s="45"/>
      <c r="J1022" s="46" t="s">
        <v>35</v>
      </c>
    </row>
    <row r="1023" spans="2:10" x14ac:dyDescent="0.3">
      <c r="B1023" s="75"/>
      <c r="C1023" s="44" t="s">
        <v>650</v>
      </c>
      <c r="D1023" s="45">
        <v>1</v>
      </c>
      <c r="E1023" s="45"/>
      <c r="F1023" s="45"/>
      <c r="G1023" s="45"/>
      <c r="H1023" s="45">
        <f>+D1023</f>
        <v>1</v>
      </c>
      <c r="I1023" s="45"/>
      <c r="J1023" s="46" t="s">
        <v>35</v>
      </c>
    </row>
    <row r="1024" spans="2:10" x14ac:dyDescent="0.3">
      <c r="B1024" s="75"/>
      <c r="C1024" s="44" t="s">
        <v>651</v>
      </c>
      <c r="D1024" s="45">
        <v>0</v>
      </c>
      <c r="E1024" s="45"/>
      <c r="F1024" s="45"/>
      <c r="G1024" s="45"/>
      <c r="H1024" s="45">
        <f>+D1024</f>
        <v>0</v>
      </c>
      <c r="I1024" s="45"/>
      <c r="J1024" s="46" t="s">
        <v>35</v>
      </c>
    </row>
    <row r="1025" spans="2:10" x14ac:dyDescent="0.3">
      <c r="B1025" s="75" t="s">
        <v>382</v>
      </c>
      <c r="C1025" s="48" t="s">
        <v>276</v>
      </c>
      <c r="D1025" s="45"/>
      <c r="E1025" s="45"/>
      <c r="F1025" s="45"/>
      <c r="G1025" s="45"/>
      <c r="H1025" s="45"/>
      <c r="I1025" s="62">
        <f>SUM(H1026:H1028)*$E$123</f>
        <v>1</v>
      </c>
      <c r="J1025" s="63" t="str">
        <f>+J1026</f>
        <v>und</v>
      </c>
    </row>
    <row r="1026" spans="2:10" x14ac:dyDescent="0.3">
      <c r="B1026" s="75"/>
      <c r="C1026" s="44" t="s">
        <v>248</v>
      </c>
      <c r="D1026" s="45">
        <v>1</v>
      </c>
      <c r="E1026" s="45"/>
      <c r="F1026" s="45"/>
      <c r="G1026" s="45"/>
      <c r="H1026" s="45">
        <f>+D1026</f>
        <v>1</v>
      </c>
      <c r="I1026" s="45"/>
      <c r="J1026" s="46" t="s">
        <v>35</v>
      </c>
    </row>
    <row r="1027" spans="2:10" x14ac:dyDescent="0.3">
      <c r="B1027" s="75"/>
      <c r="C1027" s="44" t="s">
        <v>249</v>
      </c>
      <c r="D1027" s="45">
        <v>0</v>
      </c>
      <c r="E1027" s="45"/>
      <c r="F1027" s="45"/>
      <c r="G1027" s="45"/>
      <c r="H1027" s="45">
        <f>+D1027</f>
        <v>0</v>
      </c>
      <c r="I1027" s="45"/>
      <c r="J1027" s="46" t="s">
        <v>35</v>
      </c>
    </row>
    <row r="1028" spans="2:10" x14ac:dyDescent="0.3">
      <c r="B1028" s="75"/>
      <c r="C1028" s="44" t="s">
        <v>250</v>
      </c>
      <c r="D1028" s="45">
        <v>0</v>
      </c>
      <c r="E1028" s="45"/>
      <c r="F1028" s="45"/>
      <c r="G1028" s="45"/>
      <c r="H1028" s="45">
        <f>+D1028</f>
        <v>0</v>
      </c>
      <c r="I1028" s="45"/>
      <c r="J1028" s="46" t="s">
        <v>35</v>
      </c>
    </row>
    <row r="1029" spans="2:10" x14ac:dyDescent="0.3">
      <c r="B1029" s="75" t="s">
        <v>640</v>
      </c>
      <c r="C1029" s="48" t="s">
        <v>280</v>
      </c>
      <c r="D1029" s="45"/>
      <c r="E1029" s="45"/>
      <c r="F1029" s="45"/>
      <c r="G1029" s="45"/>
      <c r="H1029" s="45"/>
      <c r="I1029" s="62">
        <f>SUM(H1030:H1032)*$E$123</f>
        <v>0</v>
      </c>
      <c r="J1029" s="63" t="str">
        <f>+J1030</f>
        <v>und</v>
      </c>
    </row>
    <row r="1030" spans="2:10" x14ac:dyDescent="0.3">
      <c r="B1030" s="75"/>
      <c r="C1030" s="44" t="s">
        <v>248</v>
      </c>
      <c r="D1030" s="45">
        <v>0</v>
      </c>
      <c r="E1030" s="45"/>
      <c r="F1030" s="45"/>
      <c r="G1030" s="45"/>
      <c r="H1030" s="45">
        <f>+D1030</f>
        <v>0</v>
      </c>
      <c r="I1030" s="45"/>
      <c r="J1030" s="46" t="s">
        <v>35</v>
      </c>
    </row>
    <row r="1031" spans="2:10" x14ac:dyDescent="0.3">
      <c r="B1031" s="75"/>
      <c r="C1031" s="44" t="s">
        <v>249</v>
      </c>
      <c r="D1031" s="45">
        <v>0</v>
      </c>
      <c r="E1031" s="45"/>
      <c r="F1031" s="45"/>
      <c r="G1031" s="45"/>
      <c r="H1031" s="45">
        <f>+D1031</f>
        <v>0</v>
      </c>
      <c r="I1031" s="45"/>
      <c r="J1031" s="46" t="s">
        <v>35</v>
      </c>
    </row>
    <row r="1032" spans="2:10" x14ac:dyDescent="0.3">
      <c r="B1032" s="75"/>
      <c r="C1032" s="44" t="s">
        <v>250</v>
      </c>
      <c r="D1032" s="45">
        <v>0</v>
      </c>
      <c r="E1032" s="45"/>
      <c r="F1032" s="45"/>
      <c r="G1032" s="45"/>
      <c r="H1032" s="45">
        <f>+D1032</f>
        <v>0</v>
      </c>
      <c r="I1032" s="45"/>
      <c r="J1032" s="46" t="s">
        <v>35</v>
      </c>
    </row>
    <row r="1033" spans="2:10" x14ac:dyDescent="0.3">
      <c r="B1033" s="75" t="s">
        <v>990</v>
      </c>
      <c r="C1033" s="48" t="s">
        <v>284</v>
      </c>
      <c r="D1033" s="45"/>
      <c r="E1033" s="45"/>
      <c r="F1033" s="45"/>
      <c r="G1033" s="45"/>
      <c r="H1033" s="45"/>
      <c r="I1033" s="62">
        <f>SUM(H1034:H1036)*$E$123</f>
        <v>0</v>
      </c>
      <c r="J1033" s="63" t="str">
        <f>+J1034</f>
        <v>und</v>
      </c>
    </row>
    <row r="1034" spans="2:10" x14ac:dyDescent="0.3">
      <c r="B1034" s="75"/>
      <c r="C1034" s="44" t="s">
        <v>248</v>
      </c>
      <c r="D1034" s="45">
        <v>0</v>
      </c>
      <c r="E1034" s="45"/>
      <c r="F1034" s="45"/>
      <c r="G1034" s="45"/>
      <c r="H1034" s="45">
        <f>+D1034</f>
        <v>0</v>
      </c>
      <c r="I1034" s="45"/>
      <c r="J1034" s="46" t="s">
        <v>35</v>
      </c>
    </row>
    <row r="1035" spans="2:10" x14ac:dyDescent="0.3">
      <c r="B1035" s="75"/>
      <c r="C1035" s="44" t="s">
        <v>249</v>
      </c>
      <c r="D1035" s="45">
        <v>0</v>
      </c>
      <c r="E1035" s="45"/>
      <c r="F1035" s="45"/>
      <c r="G1035" s="45"/>
      <c r="H1035" s="45">
        <f>+D1035</f>
        <v>0</v>
      </c>
      <c r="I1035" s="45"/>
      <c r="J1035" s="46" t="s">
        <v>35</v>
      </c>
    </row>
    <row r="1036" spans="2:10" x14ac:dyDescent="0.3">
      <c r="B1036" s="75"/>
      <c r="C1036" s="44" t="s">
        <v>250</v>
      </c>
      <c r="D1036" s="45">
        <v>0</v>
      </c>
      <c r="E1036" s="45"/>
      <c r="F1036" s="45"/>
      <c r="G1036" s="45"/>
      <c r="H1036" s="45">
        <f>+D1036</f>
        <v>0</v>
      </c>
      <c r="I1036" s="45"/>
      <c r="J1036" s="46" t="s">
        <v>35</v>
      </c>
    </row>
    <row r="1037" spans="2:10" x14ac:dyDescent="0.3">
      <c r="B1037" s="100" t="s">
        <v>290</v>
      </c>
      <c r="C1037" s="101" t="s">
        <v>289</v>
      </c>
      <c r="D1037" s="103"/>
      <c r="E1037" s="45"/>
      <c r="F1037" s="45"/>
      <c r="G1037" s="45"/>
      <c r="H1037" s="45"/>
      <c r="I1037" s="62"/>
      <c r="J1037" s="63"/>
    </row>
    <row r="1038" spans="2:10" x14ac:dyDescent="0.3">
      <c r="B1038" s="75" t="s">
        <v>288</v>
      </c>
      <c r="C1038" s="48" t="s">
        <v>291</v>
      </c>
      <c r="D1038" s="103"/>
      <c r="E1038" s="45"/>
      <c r="F1038" s="45"/>
      <c r="G1038" s="45"/>
      <c r="H1038" s="45"/>
      <c r="I1038" s="62">
        <f>SUM(H1039:H1041)*$E$123</f>
        <v>17</v>
      </c>
      <c r="J1038" s="63" t="str">
        <f>+J1039</f>
        <v>und</v>
      </c>
    </row>
    <row r="1039" spans="2:10" x14ac:dyDescent="0.3">
      <c r="B1039" s="75"/>
      <c r="C1039" s="44" t="s">
        <v>248</v>
      </c>
      <c r="D1039" s="45">
        <f>+D917+D928+D935+D941+D945+D949</f>
        <v>4</v>
      </c>
      <c r="E1039" s="45"/>
      <c r="F1039" s="45"/>
      <c r="G1039" s="45"/>
      <c r="H1039" s="45">
        <f>+D1039</f>
        <v>4</v>
      </c>
      <c r="I1039" s="45"/>
      <c r="J1039" s="46" t="s">
        <v>35</v>
      </c>
    </row>
    <row r="1040" spans="2:10" x14ac:dyDescent="0.3">
      <c r="B1040" s="75"/>
      <c r="C1040" s="44" t="s">
        <v>249</v>
      </c>
      <c r="D1040" s="45">
        <f>+D919+D924+D930+D937+D942+D946+D950</f>
        <v>13</v>
      </c>
      <c r="E1040" s="45"/>
      <c r="F1040" s="45"/>
      <c r="G1040" s="45"/>
      <c r="H1040" s="45">
        <f>+D1040</f>
        <v>13</v>
      </c>
      <c r="I1040" s="45"/>
      <c r="J1040" s="46" t="s">
        <v>35</v>
      </c>
    </row>
    <row r="1041" spans="2:10" x14ac:dyDescent="0.3">
      <c r="B1041" s="75"/>
      <c r="C1041" s="44" t="s">
        <v>250</v>
      </c>
      <c r="D1041" s="45">
        <f>+D921+D925+D932+D939+D943+D947+D951</f>
        <v>0</v>
      </c>
      <c r="E1041" s="45"/>
      <c r="F1041" s="45"/>
      <c r="G1041" s="45"/>
      <c r="H1041" s="45">
        <f>+D1041</f>
        <v>0</v>
      </c>
      <c r="I1041" s="45"/>
      <c r="J1041" s="46" t="s">
        <v>35</v>
      </c>
    </row>
    <row r="1042" spans="2:10" x14ac:dyDescent="0.3">
      <c r="B1042" s="100" t="s">
        <v>292</v>
      </c>
      <c r="C1042" s="101" t="s">
        <v>293</v>
      </c>
      <c r="D1042" s="103"/>
      <c r="E1042" s="45"/>
      <c r="F1042" s="45"/>
      <c r="G1042" s="45"/>
      <c r="H1042" s="45"/>
      <c r="I1042" s="62"/>
      <c r="J1042" s="63"/>
    </row>
    <row r="1043" spans="2:10" x14ac:dyDescent="0.3">
      <c r="B1043" s="75" t="s">
        <v>490</v>
      </c>
      <c r="C1043" s="48" t="s">
        <v>294</v>
      </c>
      <c r="D1043" s="103"/>
      <c r="E1043" s="45"/>
      <c r="F1043" s="45"/>
      <c r="G1043" s="45"/>
      <c r="H1043" s="45"/>
      <c r="I1043" s="62">
        <f>SUM(H1044:H1046)*$E$123</f>
        <v>39</v>
      </c>
      <c r="J1043" s="63" t="str">
        <f>+J1044</f>
        <v>und</v>
      </c>
    </row>
    <row r="1044" spans="2:10" x14ac:dyDescent="0.3">
      <c r="B1044" s="75"/>
      <c r="C1044" s="44" t="s">
        <v>248</v>
      </c>
      <c r="D1044" s="45">
        <f>+D954+D958+D962+D966+D970+D974+D978+D982+D986+D990+D994+D998+D1002+D1006+D1014+D1018+D1022+D1026+D1030+D1034</f>
        <v>11</v>
      </c>
      <c r="E1044" s="45"/>
      <c r="F1044" s="45"/>
      <c r="G1044" s="45"/>
      <c r="H1044" s="45">
        <f>+D1044</f>
        <v>11</v>
      </c>
      <c r="I1044" s="45"/>
      <c r="J1044" s="46" t="s">
        <v>35</v>
      </c>
    </row>
    <row r="1045" spans="2:10" x14ac:dyDescent="0.3">
      <c r="B1045" s="75"/>
      <c r="C1045" s="44" t="s">
        <v>249</v>
      </c>
      <c r="D1045" s="45">
        <f>+D955+D963+D959+D967+D971+D975+D979+D983+D987+D991+D995+D999+D1003+D1007+D1015+D1019+D1023+D1027+D1031+D1035</f>
        <v>28</v>
      </c>
      <c r="E1045" s="45"/>
      <c r="F1045" s="45"/>
      <c r="G1045" s="45"/>
      <c r="H1045" s="45">
        <f>+D1045</f>
        <v>28</v>
      </c>
      <c r="I1045" s="45"/>
      <c r="J1045" s="46" t="s">
        <v>35</v>
      </c>
    </row>
    <row r="1046" spans="2:10" x14ac:dyDescent="0.3">
      <c r="B1046" s="75"/>
      <c r="C1046" s="44" t="s">
        <v>250</v>
      </c>
      <c r="D1046" s="45">
        <f>+D956+D964+D968+D972+D976+D980+D984+D988+D992+D996+D1000+D1008+D1016+D1020+D1024+D1028+D1032+D1036</f>
        <v>0</v>
      </c>
      <c r="E1046" s="45"/>
      <c r="F1046" s="45"/>
      <c r="G1046" s="45"/>
      <c r="H1046" s="45">
        <f>+D1046</f>
        <v>0</v>
      </c>
      <c r="I1046" s="45"/>
      <c r="J1046" s="46" t="s">
        <v>35</v>
      </c>
    </row>
    <row r="1047" spans="2:10" x14ac:dyDescent="0.3">
      <c r="B1047" s="96" t="s">
        <v>295</v>
      </c>
      <c r="C1047" s="97" t="s">
        <v>296</v>
      </c>
      <c r="D1047" s="103"/>
      <c r="E1047" s="45"/>
      <c r="F1047" s="45"/>
      <c r="G1047" s="45"/>
      <c r="H1047" s="45"/>
      <c r="I1047" s="45"/>
      <c r="J1047" s="46"/>
    </row>
    <row r="1048" spans="2:10" x14ac:dyDescent="0.3">
      <c r="B1048" s="100" t="s">
        <v>297</v>
      </c>
      <c r="C1048" s="101" t="s">
        <v>300</v>
      </c>
      <c r="D1048" s="103"/>
      <c r="E1048" s="45"/>
      <c r="F1048" s="45"/>
      <c r="G1048" s="45"/>
      <c r="H1048" s="45"/>
      <c r="I1048" s="45"/>
      <c r="J1048" s="46"/>
    </row>
    <row r="1049" spans="2:10" x14ac:dyDescent="0.3">
      <c r="B1049" s="75" t="s">
        <v>301</v>
      </c>
      <c r="C1049" s="48" t="s">
        <v>349</v>
      </c>
      <c r="D1049" s="103"/>
      <c r="E1049" s="45"/>
      <c r="F1049" s="45"/>
      <c r="G1049" s="45"/>
      <c r="H1049" s="45"/>
      <c r="I1049" s="62">
        <f>SUM(H1051:H1064)*$E$123</f>
        <v>19</v>
      </c>
      <c r="J1049" s="63" t="str">
        <f>+J1051</f>
        <v>Pto</v>
      </c>
    </row>
    <row r="1050" spans="2:10" x14ac:dyDescent="0.3">
      <c r="B1050" s="75"/>
      <c r="C1050" s="130" t="s">
        <v>248</v>
      </c>
      <c r="D1050" s="45"/>
      <c r="E1050" s="45"/>
      <c r="F1050" s="45"/>
      <c r="G1050" s="45"/>
      <c r="H1050" s="45"/>
      <c r="I1050" s="45"/>
      <c r="J1050" s="46"/>
    </row>
    <row r="1051" spans="2:10" x14ac:dyDescent="0.3">
      <c r="B1051" s="75"/>
      <c r="C1051" s="44" t="s">
        <v>621</v>
      </c>
      <c r="D1051" s="45">
        <v>1</v>
      </c>
      <c r="E1051" s="45"/>
      <c r="F1051" s="45"/>
      <c r="G1051" s="45"/>
      <c r="H1051" s="45">
        <f>+D1051</f>
        <v>1</v>
      </c>
      <c r="I1051" s="45"/>
      <c r="J1051" s="46" t="s">
        <v>298</v>
      </c>
    </row>
    <row r="1052" spans="2:10" x14ac:dyDescent="0.3">
      <c r="B1052" s="75"/>
      <c r="C1052" s="44" t="s">
        <v>622</v>
      </c>
      <c r="D1052" s="45">
        <v>2</v>
      </c>
      <c r="E1052" s="45"/>
      <c r="F1052" s="45"/>
      <c r="G1052" s="45"/>
      <c r="H1052" s="45">
        <f>+D1052</f>
        <v>2</v>
      </c>
      <c r="I1052" s="45"/>
      <c r="J1052" s="46" t="s">
        <v>298</v>
      </c>
    </row>
    <row r="1053" spans="2:10" x14ac:dyDescent="0.3">
      <c r="B1053" s="75"/>
      <c r="C1053" s="44" t="s">
        <v>620</v>
      </c>
      <c r="D1053" s="45">
        <v>1</v>
      </c>
      <c r="E1053" s="45"/>
      <c r="F1053" s="45"/>
      <c r="G1053" s="45"/>
      <c r="H1053" s="45">
        <f>+D1053</f>
        <v>1</v>
      </c>
      <c r="I1053" s="45"/>
      <c r="J1053" s="46" t="s">
        <v>298</v>
      </c>
    </row>
    <row r="1054" spans="2:10" x14ac:dyDescent="0.3">
      <c r="B1054" s="75"/>
      <c r="C1054" s="44" t="s">
        <v>630</v>
      </c>
      <c r="D1054" s="45">
        <v>1</v>
      </c>
      <c r="E1054" s="45"/>
      <c r="F1054" s="45"/>
      <c r="G1054" s="45"/>
      <c r="H1054" s="45">
        <f>+D1054</f>
        <v>1</v>
      </c>
      <c r="I1054" s="45"/>
      <c r="J1054" s="46" t="s">
        <v>298</v>
      </c>
    </row>
    <row r="1055" spans="2:10" x14ac:dyDescent="0.3">
      <c r="B1055" s="75"/>
      <c r="C1055" s="130" t="s">
        <v>249</v>
      </c>
      <c r="D1055" s="45"/>
      <c r="E1055" s="45"/>
      <c r="F1055" s="45"/>
      <c r="G1055" s="45"/>
      <c r="H1055" s="45"/>
      <c r="I1055" s="45"/>
      <c r="J1055" s="46"/>
    </row>
    <row r="1056" spans="2:10" x14ac:dyDescent="0.3">
      <c r="B1056" s="75"/>
      <c r="C1056" s="44" t="s">
        <v>621</v>
      </c>
      <c r="D1056" s="45">
        <v>3</v>
      </c>
      <c r="E1056" s="45"/>
      <c r="F1056" s="45"/>
      <c r="G1056" s="45"/>
      <c r="H1056" s="45">
        <f>+D1056</f>
        <v>3</v>
      </c>
      <c r="I1056" s="45"/>
      <c r="J1056" s="46" t="s">
        <v>298</v>
      </c>
    </row>
    <row r="1057" spans="2:10" x14ac:dyDescent="0.3">
      <c r="B1057" s="75"/>
      <c r="C1057" s="44" t="s">
        <v>622</v>
      </c>
      <c r="D1057" s="45">
        <v>2</v>
      </c>
      <c r="E1057" s="45"/>
      <c r="F1057" s="45"/>
      <c r="G1057" s="45"/>
      <c r="H1057" s="45">
        <f>+D1057</f>
        <v>2</v>
      </c>
      <c r="I1057" s="45"/>
      <c r="J1057" s="46" t="s">
        <v>298</v>
      </c>
    </row>
    <row r="1058" spans="2:10" x14ac:dyDescent="0.3">
      <c r="B1058" s="75"/>
      <c r="C1058" s="44" t="s">
        <v>673</v>
      </c>
      <c r="D1058" s="45">
        <v>2</v>
      </c>
      <c r="E1058" s="45"/>
      <c r="F1058" s="45"/>
      <c r="G1058" s="45"/>
      <c r="H1058" s="45">
        <f>+D1058</f>
        <v>2</v>
      </c>
      <c r="I1058" s="45"/>
      <c r="J1058" s="46" t="s">
        <v>298</v>
      </c>
    </row>
    <row r="1059" spans="2:10" x14ac:dyDescent="0.3">
      <c r="B1059" s="75"/>
      <c r="C1059" s="44" t="s">
        <v>630</v>
      </c>
      <c r="D1059" s="45">
        <v>7</v>
      </c>
      <c r="E1059" s="45"/>
      <c r="F1059" s="45"/>
      <c r="G1059" s="45"/>
      <c r="H1059" s="45">
        <f>+D1059</f>
        <v>7</v>
      </c>
      <c r="I1059" s="45"/>
      <c r="J1059" s="46" t="s">
        <v>298</v>
      </c>
    </row>
    <row r="1060" spans="2:10" x14ac:dyDescent="0.3">
      <c r="B1060" s="75"/>
      <c r="C1060" s="130" t="s">
        <v>250</v>
      </c>
      <c r="D1060" s="45"/>
      <c r="E1060" s="45"/>
      <c r="F1060" s="45"/>
      <c r="G1060" s="45"/>
      <c r="H1060" s="45"/>
      <c r="I1060" s="45"/>
      <c r="J1060" s="46"/>
    </row>
    <row r="1061" spans="2:10" x14ac:dyDescent="0.3">
      <c r="B1061" s="75"/>
      <c r="C1061" s="44" t="s">
        <v>621</v>
      </c>
      <c r="D1061" s="45">
        <v>0</v>
      </c>
      <c r="E1061" s="45"/>
      <c r="F1061" s="45"/>
      <c r="G1061" s="45"/>
      <c r="H1061" s="45">
        <f>+D1061</f>
        <v>0</v>
      </c>
      <c r="I1061" s="45"/>
      <c r="J1061" s="46" t="s">
        <v>298</v>
      </c>
    </row>
    <row r="1062" spans="2:10" x14ac:dyDescent="0.3">
      <c r="B1062" s="75"/>
      <c r="C1062" s="44" t="s">
        <v>622</v>
      </c>
      <c r="D1062" s="45">
        <v>0</v>
      </c>
      <c r="E1062" s="45"/>
      <c r="F1062" s="45"/>
      <c r="G1062" s="45"/>
      <c r="H1062" s="45">
        <f>+D1062</f>
        <v>0</v>
      </c>
      <c r="I1062" s="45"/>
      <c r="J1062" s="46" t="s">
        <v>298</v>
      </c>
    </row>
    <row r="1063" spans="2:10" x14ac:dyDescent="0.3">
      <c r="B1063" s="75"/>
      <c r="C1063" s="44" t="s">
        <v>620</v>
      </c>
      <c r="D1063" s="45">
        <v>0</v>
      </c>
      <c r="E1063" s="45"/>
      <c r="F1063" s="45"/>
      <c r="G1063" s="45"/>
      <c r="H1063" s="45">
        <f>+D1063</f>
        <v>0</v>
      </c>
      <c r="I1063" s="45"/>
      <c r="J1063" s="46" t="s">
        <v>298</v>
      </c>
    </row>
    <row r="1064" spans="2:10" x14ac:dyDescent="0.3">
      <c r="B1064" s="75"/>
      <c r="C1064" s="44" t="s">
        <v>658</v>
      </c>
      <c r="D1064" s="45">
        <v>0</v>
      </c>
      <c r="E1064" s="45"/>
      <c r="F1064" s="45"/>
      <c r="G1064" s="45"/>
      <c r="H1064" s="45">
        <f>+D1064</f>
        <v>0</v>
      </c>
      <c r="I1064" s="45"/>
      <c r="J1064" s="46" t="s">
        <v>298</v>
      </c>
    </row>
    <row r="1065" spans="2:10" x14ac:dyDescent="0.3">
      <c r="B1065" s="75" t="s">
        <v>302</v>
      </c>
      <c r="C1065" s="48" t="s">
        <v>350</v>
      </c>
      <c r="D1065" s="103"/>
      <c r="E1065" s="45"/>
      <c r="F1065" s="45"/>
      <c r="G1065" s="45"/>
      <c r="H1065" s="45"/>
      <c r="I1065" s="62">
        <f>SUM(H1066:H1068)*$E$123</f>
        <v>1</v>
      </c>
      <c r="J1065" s="63" t="str">
        <f>+J1066</f>
        <v>Pto</v>
      </c>
    </row>
    <row r="1066" spans="2:10" x14ac:dyDescent="0.3">
      <c r="B1066" s="75"/>
      <c r="C1066" s="44" t="s">
        <v>674</v>
      </c>
      <c r="D1066" s="45">
        <v>0</v>
      </c>
      <c r="E1066" s="45"/>
      <c r="F1066" s="45"/>
      <c r="G1066" s="45"/>
      <c r="H1066" s="45">
        <f>+D1066</f>
        <v>0</v>
      </c>
      <c r="I1066" s="45"/>
      <c r="J1066" s="46" t="s">
        <v>298</v>
      </c>
    </row>
    <row r="1067" spans="2:10" x14ac:dyDescent="0.3">
      <c r="B1067" s="75"/>
      <c r="C1067" s="44" t="s">
        <v>675</v>
      </c>
      <c r="D1067" s="45">
        <v>1</v>
      </c>
      <c r="E1067" s="45"/>
      <c r="F1067" s="45"/>
      <c r="G1067" s="45"/>
      <c r="H1067" s="45">
        <f>+D1067</f>
        <v>1</v>
      </c>
      <c r="I1067" s="45"/>
      <c r="J1067" s="46" t="s">
        <v>298</v>
      </c>
    </row>
    <row r="1068" spans="2:10" x14ac:dyDescent="0.3">
      <c r="B1068" s="75"/>
      <c r="C1068" s="44" t="s">
        <v>250</v>
      </c>
      <c r="D1068" s="45">
        <v>0</v>
      </c>
      <c r="E1068" s="45"/>
      <c r="F1068" s="45"/>
      <c r="G1068" s="45"/>
      <c r="H1068" s="45">
        <f>+D1068</f>
        <v>0</v>
      </c>
      <c r="I1068" s="45"/>
      <c r="J1068" s="46" t="s">
        <v>298</v>
      </c>
    </row>
    <row r="1069" spans="2:10" x14ac:dyDescent="0.3">
      <c r="B1069" s="100" t="s">
        <v>299</v>
      </c>
      <c r="C1069" s="101" t="s">
        <v>303</v>
      </c>
      <c r="D1069" s="103"/>
      <c r="E1069" s="45"/>
      <c r="F1069" s="45"/>
      <c r="G1069" s="45"/>
      <c r="H1069" s="45"/>
      <c r="I1069" s="45"/>
      <c r="J1069" s="46"/>
    </row>
    <row r="1070" spans="2:10" x14ac:dyDescent="0.3">
      <c r="B1070" s="75" t="s">
        <v>304</v>
      </c>
      <c r="C1070" s="48" t="s">
        <v>351</v>
      </c>
      <c r="D1070" s="103"/>
      <c r="E1070" s="45"/>
      <c r="F1070" s="45"/>
      <c r="G1070" s="45"/>
      <c r="H1070" s="45"/>
      <c r="I1070" s="62">
        <f>SUM(H1071:H1084)*$E$123</f>
        <v>23.1</v>
      </c>
      <c r="J1070" s="63" t="str">
        <f>+J1072</f>
        <v>ml</v>
      </c>
    </row>
    <row r="1071" spans="2:10" x14ac:dyDescent="0.3">
      <c r="B1071" s="75"/>
      <c r="C1071" s="131" t="s">
        <v>248</v>
      </c>
      <c r="D1071" s="45"/>
      <c r="E1071" s="45"/>
      <c r="F1071" s="45"/>
      <c r="G1071" s="45"/>
      <c r="H1071" s="45"/>
      <c r="I1071" s="45"/>
      <c r="J1071" s="46"/>
    </row>
    <row r="1072" spans="2:10" x14ac:dyDescent="0.3">
      <c r="B1072" s="75"/>
      <c r="C1072" s="44" t="s">
        <v>659</v>
      </c>
      <c r="D1072" s="45">
        <v>1</v>
      </c>
      <c r="E1072" s="45">
        <v>0.5</v>
      </c>
      <c r="F1072" s="45"/>
      <c r="G1072" s="45"/>
      <c r="H1072" s="45">
        <f>IF(AND(F1072=0,G1072=0),D1072*E1072,IF(AND(E1072=0,G1072=0),D1072*F1072,IF(AND(E1072=0,F1072=0),D1072*G1072,IF(AND(E1072=0),D1072*F1072*G1072,IF(AND(F1072=0),D1072*E1072*G1072,IF(AND(G1072=0),D1072*E1072*F1072,D1072*E1072*F1072*G1072))))))</f>
        <v>0.5</v>
      </c>
      <c r="I1072" s="45"/>
      <c r="J1072" s="46" t="str">
        <f t="shared" ref="J1072:J1084" si="24">IF(AND(E1072=0,F1072&lt;&gt;0,G1072&lt;&gt;0),"m2",IF(AND(F1072=0,E1072&lt;&gt;0,G1072&lt;&gt;0),"m2",IF(AND(G1072=0,E1072&lt;&gt;0,F1072&lt;&gt;0),"m2",IF(AND(F1072=0,G1072=0),"ml",IF(AND(E1072=0,G1072=0),"ml",IF(AND(E1072=0,F1072=0),"ml",IF(AND(E1072&lt;&gt;0,F1072&lt;&gt;0,G1072&lt;&gt;0),"m3",0)))))))</f>
        <v>ml</v>
      </c>
    </row>
    <row r="1073" spans="2:10" x14ac:dyDescent="0.3">
      <c r="B1073" s="75"/>
      <c r="C1073" s="44" t="s">
        <v>660</v>
      </c>
      <c r="D1073" s="45">
        <v>2</v>
      </c>
      <c r="E1073" s="45">
        <v>1</v>
      </c>
      <c r="F1073" s="45"/>
      <c r="G1073" s="45"/>
      <c r="H1073" s="45">
        <f>IF(AND(F1073=0,G1073=0),D1073*E1073,IF(AND(E1073=0,G1073=0),D1073*F1073,IF(AND(E1073=0,F1073=0),D1073*G1073,IF(AND(E1073=0),D1073*F1073*G1073,IF(AND(F1073=0),D1073*E1073*G1073,IF(AND(G1073=0),D1073*E1073*F1073,D1073*E1073*F1073*G1073))))))</f>
        <v>2</v>
      </c>
      <c r="I1073" s="45"/>
      <c r="J1073" s="46" t="str">
        <f t="shared" si="24"/>
        <v>ml</v>
      </c>
    </row>
    <row r="1074" spans="2:10" x14ac:dyDescent="0.3">
      <c r="B1074" s="75"/>
      <c r="C1074" s="44" t="s">
        <v>661</v>
      </c>
      <c r="D1074" s="45">
        <v>1</v>
      </c>
      <c r="E1074" s="45">
        <v>1.5</v>
      </c>
      <c r="F1074" s="45"/>
      <c r="G1074" s="45"/>
      <c r="H1074" s="45">
        <f>IF(AND(F1074=0,G1074=0),D1074*E1074,IF(AND(E1074=0,G1074=0),D1074*F1074,IF(AND(E1074=0,F1074=0),D1074*G1074,IF(AND(E1074=0),D1074*F1074*G1074,IF(AND(F1074=0),D1074*E1074*G1074,IF(AND(G1074=0),D1074*E1074*F1074,D1074*E1074*F1074*G1074))))))</f>
        <v>1.5</v>
      </c>
      <c r="I1074" s="45"/>
      <c r="J1074" s="46" t="str">
        <f t="shared" si="24"/>
        <v>ml</v>
      </c>
    </row>
    <row r="1075" spans="2:10" x14ac:dyDescent="0.3">
      <c r="B1075" s="75"/>
      <c r="C1075" s="44" t="s">
        <v>620</v>
      </c>
      <c r="D1075" s="45">
        <v>1</v>
      </c>
      <c r="E1075" s="45">
        <v>2</v>
      </c>
      <c r="F1075" s="45"/>
      <c r="G1075" s="45"/>
      <c r="H1075" s="45">
        <f>IF(AND(F1075=0,G1075=0),D1075*E1075,IF(AND(E1075=0,G1075=0),D1075*F1075,IF(AND(E1075=0,F1075=0),D1075*G1075,IF(AND(E1075=0),D1075*F1075*G1075,IF(AND(F1075=0),D1075*E1075*G1075,IF(AND(G1075=0),D1075*E1075*F1075,D1075*E1075*F1075*G1075))))))</f>
        <v>2</v>
      </c>
      <c r="I1075" s="45"/>
      <c r="J1075" s="46" t="str">
        <f t="shared" si="24"/>
        <v>ml</v>
      </c>
    </row>
    <row r="1076" spans="2:10" x14ac:dyDescent="0.3">
      <c r="B1076" s="75"/>
      <c r="C1076" s="131" t="s">
        <v>249</v>
      </c>
      <c r="D1076" s="45"/>
      <c r="E1076" s="45"/>
      <c r="F1076" s="45"/>
      <c r="G1076" s="45"/>
      <c r="H1076" s="45"/>
      <c r="I1076" s="45"/>
      <c r="J1076" s="46" t="str">
        <f t="shared" si="24"/>
        <v>ml</v>
      </c>
    </row>
    <row r="1077" spans="2:10" x14ac:dyDescent="0.3">
      <c r="B1077" s="75"/>
      <c r="C1077" s="44" t="s">
        <v>659</v>
      </c>
      <c r="D1077" s="45">
        <v>3</v>
      </c>
      <c r="E1077" s="45">
        <v>0.5</v>
      </c>
      <c r="F1077" s="45"/>
      <c r="G1077" s="45"/>
      <c r="H1077" s="45">
        <f>IF(AND(F1077=0,G1077=0),D1077*E1077,IF(AND(E1077=0,G1077=0),D1077*F1077,IF(AND(E1077=0,F1077=0),D1077*G1077,IF(AND(E1077=0),D1077*F1077*G1077,IF(AND(F1077=0),D1077*E1077*G1077,IF(AND(G1077=0),D1077*E1077*F1077,D1077*E1077*F1077*G1077))))))</f>
        <v>1.5</v>
      </c>
      <c r="I1077" s="45"/>
      <c r="J1077" s="46" t="str">
        <f t="shared" si="24"/>
        <v>ml</v>
      </c>
    </row>
    <row r="1078" spans="2:10" x14ac:dyDescent="0.3">
      <c r="B1078" s="75"/>
      <c r="C1078" s="44" t="s">
        <v>660</v>
      </c>
      <c r="D1078" s="45">
        <v>3</v>
      </c>
      <c r="E1078" s="45">
        <v>1</v>
      </c>
      <c r="F1078" s="45"/>
      <c r="G1078" s="45"/>
      <c r="H1078" s="45">
        <f>IF(AND(F1078=0,G1078=0),D1078*E1078,IF(AND(E1078=0,G1078=0),D1078*F1078,IF(AND(E1078=0,F1078=0),D1078*G1078,IF(AND(E1078=0),D1078*F1078*G1078,IF(AND(F1078=0),D1078*E1078*G1078,IF(AND(G1078=0),D1078*E1078*F1078,D1078*E1078*F1078*G1078))))))</f>
        <v>3</v>
      </c>
      <c r="I1078" s="45"/>
      <c r="J1078" s="46" t="str">
        <f t="shared" si="24"/>
        <v>ml</v>
      </c>
    </row>
    <row r="1079" spans="2:10" x14ac:dyDescent="0.3">
      <c r="B1079" s="75"/>
      <c r="C1079" s="44" t="s">
        <v>673</v>
      </c>
      <c r="D1079" s="45">
        <v>3</v>
      </c>
      <c r="E1079" s="45">
        <v>1.2</v>
      </c>
      <c r="F1079" s="45"/>
      <c r="G1079" s="45"/>
      <c r="H1079" s="45">
        <f>IF(AND(F1079=0,G1079=0),D1079*E1079,IF(AND(E1079=0,G1079=0),D1079*F1079,IF(AND(E1079=0,F1079=0),D1079*G1079,IF(AND(E1079=0),D1079*F1079*G1079,IF(AND(F1079=0),D1079*E1079*G1079,IF(AND(G1079=0),D1079*E1079*F1079,D1079*E1079*F1079*G1079))))))</f>
        <v>3.5999999999999996</v>
      </c>
      <c r="I1079" s="45"/>
      <c r="J1079" s="46" t="str">
        <f t="shared" si="24"/>
        <v>ml</v>
      </c>
    </row>
    <row r="1080" spans="2:10" x14ac:dyDescent="0.3">
      <c r="B1080" s="75"/>
      <c r="C1080" s="44" t="s">
        <v>661</v>
      </c>
      <c r="D1080" s="45">
        <v>6</v>
      </c>
      <c r="E1080" s="45">
        <v>1.5</v>
      </c>
      <c r="F1080" s="45"/>
      <c r="G1080" s="45"/>
      <c r="H1080" s="45">
        <f>IF(AND(F1080=0,G1080=0),D1080*E1080,IF(AND(E1080=0,G1080=0),D1080*F1080,IF(AND(E1080=0,F1080=0),D1080*G1080,IF(AND(E1080=0),D1080*F1080*G1080,IF(AND(F1080=0),D1080*E1080*G1080,IF(AND(G1080=0),D1080*E1080*F1080,D1080*E1080*F1080*G1080))))))</f>
        <v>9</v>
      </c>
      <c r="I1080" s="45"/>
      <c r="J1080" s="46" t="str">
        <f t="shared" si="24"/>
        <v>ml</v>
      </c>
    </row>
    <row r="1081" spans="2:10" x14ac:dyDescent="0.3">
      <c r="B1081" s="75"/>
      <c r="C1081" s="131" t="s">
        <v>250</v>
      </c>
      <c r="D1081" s="45"/>
      <c r="E1081" s="45"/>
      <c r="F1081" s="45"/>
      <c r="G1081" s="45"/>
      <c r="H1081" s="45"/>
      <c r="I1081" s="45"/>
      <c r="J1081" s="46" t="str">
        <f t="shared" si="24"/>
        <v>ml</v>
      </c>
    </row>
    <row r="1082" spans="2:10" x14ac:dyDescent="0.3">
      <c r="B1082" s="75"/>
      <c r="C1082" s="44" t="s">
        <v>659</v>
      </c>
      <c r="D1082" s="45">
        <v>0</v>
      </c>
      <c r="E1082" s="45"/>
      <c r="F1082" s="45"/>
      <c r="G1082" s="45"/>
      <c r="H1082" s="45">
        <f>IF(AND(F1082=0,G1082=0),D1082*E1082,IF(AND(E1082=0,G1082=0),D1082*F1082,IF(AND(E1082=0,F1082=0),D1082*G1082,IF(AND(E1082=0),D1082*F1082*G1082,IF(AND(F1082=0),D1082*E1082*G1082,IF(AND(G1082=0),D1082*E1082*F1082,D1082*E1082*F1082*G1082))))))</f>
        <v>0</v>
      </c>
      <c r="I1082" s="45"/>
      <c r="J1082" s="46" t="str">
        <f t="shared" si="24"/>
        <v>ml</v>
      </c>
    </row>
    <row r="1083" spans="2:10" x14ac:dyDescent="0.3">
      <c r="B1083" s="75"/>
      <c r="C1083" s="44" t="s">
        <v>660</v>
      </c>
      <c r="D1083" s="45">
        <v>0</v>
      </c>
      <c r="E1083" s="45"/>
      <c r="F1083" s="45"/>
      <c r="G1083" s="45"/>
      <c r="H1083" s="45">
        <f>IF(AND(F1083=0,G1083=0),D1083*E1083,IF(AND(E1083=0,G1083=0),D1083*F1083,IF(AND(E1083=0,F1083=0),D1083*G1083,IF(AND(E1083=0),D1083*F1083*G1083,IF(AND(F1083=0),D1083*E1083*G1083,IF(AND(G1083=0),D1083*E1083*F1083,D1083*E1083*F1083*G1083))))))</f>
        <v>0</v>
      </c>
      <c r="I1083" s="45"/>
      <c r="J1083" s="46" t="str">
        <f t="shared" si="24"/>
        <v>ml</v>
      </c>
    </row>
    <row r="1084" spans="2:10" x14ac:dyDescent="0.3">
      <c r="B1084" s="75"/>
      <c r="C1084" s="44" t="s">
        <v>661</v>
      </c>
      <c r="D1084" s="45">
        <v>0</v>
      </c>
      <c r="E1084" s="45"/>
      <c r="F1084" s="45"/>
      <c r="G1084" s="45"/>
      <c r="H1084" s="45">
        <f>IF(AND(F1084=0,G1084=0),D1084*E1084,IF(AND(E1084=0,G1084=0),D1084*F1084,IF(AND(E1084=0,F1084=0),D1084*G1084,IF(AND(E1084=0),D1084*F1084*G1084,IF(AND(F1084=0),D1084*E1084*G1084,IF(AND(G1084=0),D1084*E1084*F1084,D1084*E1084*F1084*G1084))))))</f>
        <v>0</v>
      </c>
      <c r="I1084" s="45"/>
      <c r="J1084" s="46" t="str">
        <f t="shared" si="24"/>
        <v>ml</v>
      </c>
    </row>
    <row r="1085" spans="2:10" x14ac:dyDescent="0.3">
      <c r="B1085" s="75" t="s">
        <v>305</v>
      </c>
      <c r="C1085" s="48" t="s">
        <v>352</v>
      </c>
      <c r="D1085" s="103"/>
      <c r="E1085" s="45"/>
      <c r="F1085" s="45"/>
      <c r="G1085" s="45"/>
      <c r="H1085" s="45"/>
      <c r="I1085" s="62">
        <f>SUM(H1086:H1093)*$E$123</f>
        <v>28.599999999999998</v>
      </c>
      <c r="J1085" s="63" t="str">
        <f>+J1087</f>
        <v>ml</v>
      </c>
    </row>
    <row r="1086" spans="2:10" x14ac:dyDescent="0.3">
      <c r="B1086" s="75"/>
      <c r="C1086" s="131" t="s">
        <v>248</v>
      </c>
      <c r="D1086" s="45"/>
      <c r="E1086" s="45"/>
      <c r="F1086" s="45"/>
      <c r="G1086" s="45"/>
      <c r="H1086" s="45"/>
      <c r="I1086" s="45"/>
      <c r="J1086" s="46"/>
    </row>
    <row r="1087" spans="2:10" x14ac:dyDescent="0.3">
      <c r="B1087" s="75"/>
      <c r="C1087" s="44" t="s">
        <v>676</v>
      </c>
      <c r="D1087" s="45">
        <v>1</v>
      </c>
      <c r="E1087" s="45">
        <v>4.2</v>
      </c>
      <c r="F1087" s="45"/>
      <c r="G1087" s="45"/>
      <c r="H1087" s="45">
        <f t="shared" ref="H1087:H1093" si="25">IF(AND(F1087=0,G1087=0),D1087*E1087,IF(AND(E1087=0,G1087=0),D1087*F1087,IF(AND(E1087=0,F1087=0),D1087*G1087,IF(AND(E1087=0),D1087*F1087*G1087,IF(AND(F1087=0),D1087*E1087*G1087,IF(AND(G1087=0),D1087*E1087*F1087,D1087*E1087*F1087*G1087))))))</f>
        <v>4.2</v>
      </c>
      <c r="I1087" s="45"/>
      <c r="J1087" s="46" t="str">
        <f t="shared" ref="J1087:J1093" si="26">IF(AND(E1087=0,F1087&lt;&gt;0,G1087&lt;&gt;0),"m2",IF(AND(F1087=0,E1087&lt;&gt;0,G1087&lt;&gt;0),"m2",IF(AND(G1087=0,E1087&lt;&gt;0,F1087&lt;&gt;0),"m2",IF(AND(F1087=0,G1087=0),"ml",IF(AND(E1087=0,G1087=0),"ml",IF(AND(E1087=0,F1087=0),"ml",IF(AND(E1087&lt;&gt;0,F1087&lt;&gt;0,G1087&lt;&gt;0),"m3",0)))))))</f>
        <v>ml</v>
      </c>
    </row>
    <row r="1088" spans="2:10" x14ac:dyDescent="0.3">
      <c r="B1088" s="75"/>
      <c r="C1088" s="44" t="s">
        <v>511</v>
      </c>
      <c r="D1088" s="45">
        <v>2</v>
      </c>
      <c r="E1088" s="45">
        <v>3.25</v>
      </c>
      <c r="F1088" s="45"/>
      <c r="G1088" s="45"/>
      <c r="H1088" s="45">
        <f t="shared" si="25"/>
        <v>6.5</v>
      </c>
      <c r="I1088" s="45"/>
      <c r="J1088" s="46" t="str">
        <f t="shared" si="26"/>
        <v>ml</v>
      </c>
    </row>
    <row r="1089" spans="2:10" x14ac:dyDescent="0.3">
      <c r="B1089" s="75"/>
      <c r="C1089" s="131" t="s">
        <v>249</v>
      </c>
      <c r="D1089" s="45"/>
      <c r="E1089" s="45"/>
      <c r="F1089" s="45"/>
      <c r="G1089" s="45"/>
      <c r="H1089" s="45">
        <f t="shared" si="25"/>
        <v>0</v>
      </c>
      <c r="I1089" s="45"/>
      <c r="J1089" s="46" t="str">
        <f t="shared" si="26"/>
        <v>ml</v>
      </c>
    </row>
    <row r="1090" spans="2:10" x14ac:dyDescent="0.3">
      <c r="B1090" s="75"/>
      <c r="C1090" s="44" t="s">
        <v>660</v>
      </c>
      <c r="D1090" s="45">
        <v>1</v>
      </c>
      <c r="E1090" s="45">
        <v>13.2</v>
      </c>
      <c r="F1090" s="45"/>
      <c r="G1090" s="45"/>
      <c r="H1090" s="45">
        <f t="shared" si="25"/>
        <v>13.2</v>
      </c>
      <c r="I1090" s="45"/>
      <c r="J1090" s="46" t="str">
        <f t="shared" si="26"/>
        <v>ml</v>
      </c>
    </row>
    <row r="1091" spans="2:10" x14ac:dyDescent="0.3">
      <c r="B1091" s="75"/>
      <c r="C1091" s="44" t="s">
        <v>659</v>
      </c>
      <c r="D1091" s="45">
        <v>1</v>
      </c>
      <c r="E1091" s="45">
        <f>3.2+1.5</f>
        <v>4.7</v>
      </c>
      <c r="F1091" s="45"/>
      <c r="G1091" s="45"/>
      <c r="H1091" s="45">
        <f t="shared" si="25"/>
        <v>4.7</v>
      </c>
      <c r="I1091" s="45"/>
      <c r="J1091" s="46" t="str">
        <f t="shared" si="26"/>
        <v>ml</v>
      </c>
    </row>
    <row r="1092" spans="2:10" x14ac:dyDescent="0.3">
      <c r="B1092" s="75"/>
      <c r="C1092" s="131" t="s">
        <v>250</v>
      </c>
      <c r="D1092" s="45"/>
      <c r="E1092" s="45"/>
      <c r="F1092" s="45"/>
      <c r="G1092" s="45"/>
      <c r="H1092" s="45">
        <f t="shared" si="25"/>
        <v>0</v>
      </c>
      <c r="I1092" s="45"/>
      <c r="J1092" s="46" t="str">
        <f t="shared" si="26"/>
        <v>ml</v>
      </c>
    </row>
    <row r="1093" spans="2:10" x14ac:dyDescent="0.3">
      <c r="B1093" s="75"/>
      <c r="C1093" s="44" t="s">
        <v>660</v>
      </c>
      <c r="D1093" s="45"/>
      <c r="E1093" s="45"/>
      <c r="F1093" s="45"/>
      <c r="G1093" s="45"/>
      <c r="H1093" s="45">
        <f t="shared" si="25"/>
        <v>0</v>
      </c>
      <c r="I1093" s="45"/>
      <c r="J1093" s="46" t="str">
        <f t="shared" si="26"/>
        <v>ml</v>
      </c>
    </row>
    <row r="1094" spans="2:10" x14ac:dyDescent="0.3">
      <c r="B1094" s="75" t="s">
        <v>306</v>
      </c>
      <c r="C1094" s="48" t="s">
        <v>353</v>
      </c>
      <c r="D1094" s="103"/>
      <c r="E1094" s="45"/>
      <c r="F1094" s="45"/>
      <c r="G1094" s="45"/>
      <c r="H1094" s="45"/>
      <c r="I1094" s="62">
        <f>SUM(H1095:H1102)*$E$123</f>
        <v>27.9</v>
      </c>
      <c r="J1094" s="63" t="str">
        <f>+J1096</f>
        <v>ml</v>
      </c>
    </row>
    <row r="1095" spans="2:10" x14ac:dyDescent="0.3">
      <c r="B1095" s="75"/>
      <c r="C1095" s="131" t="s">
        <v>248</v>
      </c>
      <c r="D1095" s="45"/>
      <c r="E1095" s="45"/>
      <c r="F1095" s="45"/>
      <c r="G1095" s="45"/>
      <c r="H1095" s="45"/>
      <c r="I1095" s="45"/>
      <c r="J1095" s="46"/>
    </row>
    <row r="1096" spans="2:10" x14ac:dyDescent="0.3">
      <c r="B1096" s="75"/>
      <c r="C1096" s="44" t="s">
        <v>659</v>
      </c>
      <c r="D1096" s="45"/>
      <c r="E1096" s="45"/>
      <c r="F1096" s="45"/>
      <c r="G1096" s="45"/>
      <c r="H1096" s="45">
        <f t="shared" ref="H1096:H1102" si="27">IF(AND(F1096=0,G1096=0),D1096*E1096,IF(AND(E1096=0,G1096=0),D1096*F1096,IF(AND(E1096=0,F1096=0),D1096*G1096,IF(AND(E1096=0),D1096*F1096*G1096,IF(AND(F1096=0),D1096*E1096*G1096,IF(AND(G1096=0),D1096*E1096*F1096,D1096*E1096*F1096*G1096))))))</f>
        <v>0</v>
      </c>
      <c r="I1096" s="45"/>
      <c r="J1096" s="46" t="str">
        <f t="shared" ref="J1096:J1102" si="28">IF(AND(E1096=0,F1096&lt;&gt;0,G1096&lt;&gt;0),"m2",IF(AND(F1096=0,E1096&lt;&gt;0,G1096&lt;&gt;0),"m2",IF(AND(G1096=0,E1096&lt;&gt;0,F1096&lt;&gt;0),"m2",IF(AND(F1096=0,G1096=0),"ml",IF(AND(E1096=0,G1096=0),"ml",IF(AND(E1096=0,F1096=0),"ml",IF(AND(E1096&lt;&gt;0,F1096&lt;&gt;0,G1096&lt;&gt;0),"m3",0)))))))</f>
        <v>ml</v>
      </c>
    </row>
    <row r="1097" spans="2:10" x14ac:dyDescent="0.3">
      <c r="B1097" s="75"/>
      <c r="C1097" s="131" t="s">
        <v>249</v>
      </c>
      <c r="D1097" s="45"/>
      <c r="E1097" s="45"/>
      <c r="F1097" s="45"/>
      <c r="G1097" s="45"/>
      <c r="H1097" s="45">
        <f t="shared" si="27"/>
        <v>0</v>
      </c>
      <c r="I1097" s="45"/>
      <c r="J1097" s="46" t="str">
        <f t="shared" si="28"/>
        <v>ml</v>
      </c>
    </row>
    <row r="1098" spans="2:10" x14ac:dyDescent="0.3">
      <c r="B1098" s="75"/>
      <c r="C1098" s="44" t="s">
        <v>659</v>
      </c>
      <c r="D1098" s="45">
        <v>1</v>
      </c>
      <c r="E1098" s="45">
        <f>5+2.3+3.4</f>
        <v>10.7</v>
      </c>
      <c r="F1098" s="45"/>
      <c r="G1098" s="45"/>
      <c r="H1098" s="45">
        <f>IF(AND(F1098=0,G1098=0),D1098*E1098,IF(AND(E1098=0,G1098=0),D1098*F1098,IF(AND(E1098=0,F1098=0),D1098*G1098,IF(AND(E1098=0),D1098*F1098*G1098,IF(AND(F1098=0),D1098*E1098*G1098,IF(AND(G1098=0),D1098*E1098*F1098,D1098*E1098*F1098*G1098))))))</f>
        <v>10.7</v>
      </c>
      <c r="I1098" s="45"/>
      <c r="J1098" s="46" t="str">
        <f>IF(AND(E1098=0,F1098&lt;&gt;0,G1098&lt;&gt;0),"m2",IF(AND(F1098=0,E1098&lt;&gt;0,G1098&lt;&gt;0),"m2",IF(AND(G1098=0,E1098&lt;&gt;0,F1098&lt;&gt;0),"m2",IF(AND(F1098=0,G1098=0),"ml",IF(AND(E1098=0,G1098=0),"ml",IF(AND(E1098=0,F1098=0),"ml",IF(AND(E1098&lt;&gt;0,F1098&lt;&gt;0,G1098&lt;&gt;0),"m3",0)))))))</f>
        <v>ml</v>
      </c>
    </row>
    <row r="1099" spans="2:10" x14ac:dyDescent="0.3">
      <c r="B1099" s="75"/>
      <c r="C1099" s="44" t="s">
        <v>677</v>
      </c>
      <c r="D1099" s="45">
        <v>1</v>
      </c>
      <c r="E1099" s="45">
        <f>10.7+6.5</f>
        <v>17.2</v>
      </c>
      <c r="F1099" s="45"/>
      <c r="G1099" s="45"/>
      <c r="H1099" s="45">
        <f t="shared" si="27"/>
        <v>17.2</v>
      </c>
      <c r="I1099" s="45"/>
      <c r="J1099" s="46" t="str">
        <f t="shared" si="28"/>
        <v>ml</v>
      </c>
    </row>
    <row r="1100" spans="2:10" x14ac:dyDescent="0.3">
      <c r="B1100" s="75"/>
      <c r="C1100" s="131" t="s">
        <v>250</v>
      </c>
      <c r="D1100" s="45"/>
      <c r="E1100" s="45"/>
      <c r="F1100" s="45"/>
      <c r="G1100" s="45"/>
      <c r="H1100" s="45">
        <f t="shared" si="27"/>
        <v>0</v>
      </c>
      <c r="I1100" s="45"/>
      <c r="J1100" s="46" t="str">
        <f t="shared" si="28"/>
        <v>ml</v>
      </c>
    </row>
    <row r="1101" spans="2:10" x14ac:dyDescent="0.3">
      <c r="B1101" s="75"/>
      <c r="C1101" s="44" t="s">
        <v>659</v>
      </c>
      <c r="D1101" s="45"/>
      <c r="E1101" s="45"/>
      <c r="F1101" s="45"/>
      <c r="G1101" s="45"/>
      <c r="H1101" s="45">
        <f t="shared" si="27"/>
        <v>0</v>
      </c>
      <c r="I1101" s="45"/>
      <c r="J1101" s="46" t="str">
        <f t="shared" si="28"/>
        <v>ml</v>
      </c>
    </row>
    <row r="1102" spans="2:10" x14ac:dyDescent="0.3">
      <c r="B1102" s="75"/>
      <c r="C1102" s="44" t="s">
        <v>660</v>
      </c>
      <c r="D1102" s="45"/>
      <c r="E1102" s="45"/>
      <c r="F1102" s="45"/>
      <c r="G1102" s="45"/>
      <c r="H1102" s="45">
        <f t="shared" si="27"/>
        <v>0</v>
      </c>
      <c r="I1102" s="45"/>
      <c r="J1102" s="46" t="str">
        <f t="shared" si="28"/>
        <v>ml</v>
      </c>
    </row>
    <row r="1103" spans="2:10" x14ac:dyDescent="0.3">
      <c r="B1103" s="75" t="s">
        <v>308</v>
      </c>
      <c r="C1103" s="48" t="s">
        <v>354</v>
      </c>
      <c r="D1103" s="103"/>
      <c r="E1103" s="45"/>
      <c r="F1103" s="45"/>
      <c r="G1103" s="45"/>
      <c r="H1103" s="45"/>
      <c r="I1103" s="62">
        <f>SUM(H1104:H1109)*$E$123</f>
        <v>13</v>
      </c>
      <c r="J1103" s="63" t="str">
        <f>+J1104</f>
        <v>ml</v>
      </c>
    </row>
    <row r="1104" spans="2:10" x14ac:dyDescent="0.3">
      <c r="B1104" s="75"/>
      <c r="C1104" s="131" t="s">
        <v>248</v>
      </c>
      <c r="D1104" s="45"/>
      <c r="E1104" s="45"/>
      <c r="F1104" s="45"/>
      <c r="G1104" s="45"/>
      <c r="H1104" s="45"/>
      <c r="I1104" s="45"/>
      <c r="J1104" s="46" t="str">
        <f>IF(AND(E1104=0,F1104&lt;&gt;0,G1104&lt;&gt;0),"m2",IF(AND(F1104=0,E1104&lt;&gt;0,G1104&lt;&gt;0),"m2",IF(AND(G1104=0,E1104&lt;&gt;0,F1104&lt;&gt;0),"m2",IF(AND(F1104=0,G1104=0),"ml",IF(AND(E1104=0,G1104=0),"ml",IF(AND(E1104=0,F1104=0),"ml",IF(AND(E1104&lt;&gt;0,F1104&lt;&gt;0,G1104&lt;&gt;0),"m3",0)))))))</f>
        <v>ml</v>
      </c>
    </row>
    <row r="1105" spans="2:10" x14ac:dyDescent="0.3">
      <c r="B1105" s="75"/>
      <c r="C1105" s="44" t="s">
        <v>549</v>
      </c>
      <c r="D1105" s="45"/>
      <c r="E1105" s="45"/>
      <c r="F1105" s="45"/>
      <c r="G1105" s="45"/>
      <c r="H1105" s="45">
        <f>IF(AND(F1105=0,G1105=0),D1105*E1105,IF(AND(E1105=0,G1105=0),D1105*F1105,IF(AND(E1105=0,F1105=0),D1105*G1105,IF(AND(E1105=0),D1105*F1105*G1105,IF(AND(F1105=0),D1105*E1105*G1105,IF(AND(G1105=0),D1105*E1105*F1105,D1105*E1105*F1105*G1105))))))</f>
        <v>0</v>
      </c>
      <c r="I1105" s="45"/>
      <c r="J1105" s="46" t="str">
        <f>IF(AND(E1105=0,F1105&lt;&gt;0,G1105&lt;&gt;0),"m2",IF(AND(F1105=0,E1105&lt;&gt;0,G1105&lt;&gt;0),"m2",IF(AND(G1105=0,E1105&lt;&gt;0,F1105&lt;&gt;0),"m2",IF(AND(F1105=0,G1105=0),"ml",IF(AND(E1105=0,G1105=0),"ml",IF(AND(E1105=0,F1105=0),"ml",IF(AND(E1105&lt;&gt;0,F1105&lt;&gt;0,G1105&lt;&gt;0),"m3",0)))))))</f>
        <v>ml</v>
      </c>
    </row>
    <row r="1106" spans="2:10" x14ac:dyDescent="0.3">
      <c r="B1106" s="75"/>
      <c r="C1106" s="131" t="s">
        <v>249</v>
      </c>
      <c r="D1106" s="45"/>
      <c r="E1106" s="45"/>
      <c r="F1106" s="45"/>
      <c r="G1106" s="45"/>
      <c r="H1106" s="45"/>
      <c r="I1106" s="45"/>
      <c r="J1106" s="46"/>
    </row>
    <row r="1107" spans="2:10" x14ac:dyDescent="0.3">
      <c r="B1107" s="75"/>
      <c r="C1107" s="44" t="s">
        <v>549</v>
      </c>
      <c r="D1107" s="45">
        <v>2</v>
      </c>
      <c r="E1107" s="45">
        <v>3.25</v>
      </c>
      <c r="F1107" s="45"/>
      <c r="G1107" s="45"/>
      <c r="H1107" s="45">
        <f>IF(AND(F1107=0,G1107=0),D1107*E1107,IF(AND(E1107=0,G1107=0),D1107*F1107,IF(AND(E1107=0,F1107=0),D1107*G1107,IF(AND(E1107=0),D1107*F1107*G1107,IF(AND(F1107=0),D1107*E1107*G1107,IF(AND(G1107=0),D1107*E1107*F1107,D1107*E1107*F1107*G1107))))))</f>
        <v>6.5</v>
      </c>
      <c r="I1107" s="45"/>
      <c r="J1107" s="46" t="str">
        <f>IF(AND(E1107=0,F1107&lt;&gt;0,G1107&lt;&gt;0),"m2",IF(AND(F1107=0,E1107&lt;&gt;0,G1107&lt;&gt;0),"m2",IF(AND(G1107=0,E1107&lt;&gt;0,F1107&lt;&gt;0),"m2",IF(AND(F1107=0,G1107=0),"ml",IF(AND(E1107=0,G1107=0),"ml",IF(AND(E1107=0,F1107=0),"ml",IF(AND(E1107&lt;&gt;0,F1107&lt;&gt;0,G1107&lt;&gt;0),"m3",0)))))))</f>
        <v>ml</v>
      </c>
    </row>
    <row r="1108" spans="2:10" x14ac:dyDescent="0.3">
      <c r="B1108" s="75"/>
      <c r="C1108" s="131" t="s">
        <v>250</v>
      </c>
      <c r="D1108" s="45"/>
      <c r="E1108" s="45"/>
      <c r="F1108" s="45"/>
      <c r="G1108" s="45"/>
      <c r="H1108" s="45"/>
      <c r="I1108" s="45"/>
      <c r="J1108" s="46"/>
    </row>
    <row r="1109" spans="2:10" x14ac:dyDescent="0.3">
      <c r="C1109" s="44" t="s">
        <v>549</v>
      </c>
      <c r="D1109" s="45">
        <v>2</v>
      </c>
      <c r="E1109" s="45">
        <v>3.25</v>
      </c>
      <c r="F1109" s="45"/>
      <c r="G1109" s="45"/>
      <c r="H1109" s="45">
        <f>IF(AND(F1109=0,G1109=0),D1109*E1109,IF(AND(E1109=0,G1109=0),D1109*F1109,IF(AND(E1109=0,F1109=0),D1109*G1109,IF(AND(E1109=0),D1109*F1109*G1109,IF(AND(F1109=0),D1109*E1109*G1109,IF(AND(G1109=0),D1109*E1109*F1109,D1109*E1109*F1109*G1109))))))</f>
        <v>6.5</v>
      </c>
      <c r="I1109" s="45"/>
      <c r="J1109" s="46" t="str">
        <f>IF(AND(E1109=0,F1109&lt;&gt;0,G1109&lt;&gt;0),"m2",IF(AND(F1109=0,E1109&lt;&gt;0,G1109&lt;&gt;0),"m2",IF(AND(G1109=0,E1109&lt;&gt;0,F1109&lt;&gt;0),"m2",IF(AND(F1109=0,G1109=0),"ml",IF(AND(E1109=0,G1109=0),"ml",IF(AND(E1109=0,F1109=0),"ml",IF(AND(E1109&lt;&gt;0,F1109&lt;&gt;0,G1109&lt;&gt;0),"m3",0)))))))</f>
        <v>ml</v>
      </c>
    </row>
    <row r="1110" spans="2:10" x14ac:dyDescent="0.3">
      <c r="B1110" s="75" t="s">
        <v>309</v>
      </c>
      <c r="C1110" s="48" t="s">
        <v>355</v>
      </c>
      <c r="D1110" s="103"/>
      <c r="E1110" s="45"/>
      <c r="F1110" s="45"/>
      <c r="G1110" s="45"/>
      <c r="H1110" s="45"/>
      <c r="I1110" s="62">
        <f>SUM(H1111:H1113)*$E$123</f>
        <v>6.5</v>
      </c>
      <c r="J1110" s="63" t="str">
        <f>+J1111</f>
        <v>ml</v>
      </c>
    </row>
    <row r="1111" spans="2:10" x14ac:dyDescent="0.3">
      <c r="B1111" s="75"/>
      <c r="C1111" s="131" t="s">
        <v>248</v>
      </c>
      <c r="D1111" s="45"/>
      <c r="E1111" s="45"/>
      <c r="F1111" s="45"/>
      <c r="G1111" s="45"/>
      <c r="H1111" s="45">
        <f>IF(AND(F1111=0,G1111=0),D1111*E1111,IF(AND(E1111=0,G1111=0),D1111*F1111,IF(AND(E1111=0,F1111=0),D1111*G1111,IF(AND(E1111=0),D1111*F1111*G1111,IF(AND(F1111=0),D1111*E1111*G1111,IF(AND(G1111=0),D1111*E1111*F1111,D1111*E1111*F1111*G1111))))))</f>
        <v>0</v>
      </c>
      <c r="I1111" s="45"/>
      <c r="J1111" s="46" t="str">
        <f>IF(AND(E1111=0,F1111&lt;&gt;0,G1111&lt;&gt;0),"m2",IF(AND(F1111=0,E1111&lt;&gt;0,G1111&lt;&gt;0),"m2",IF(AND(G1111=0,E1111&lt;&gt;0,F1111&lt;&gt;0),"m2",IF(AND(F1111=0,G1111=0),"ml",IF(AND(E1111=0,G1111=0),"ml",IF(AND(E1111=0,F1111=0),"ml",IF(AND(E1111&lt;&gt;0,F1111&lt;&gt;0,G1111&lt;&gt;0),"m3",0)))))))</f>
        <v>ml</v>
      </c>
    </row>
    <row r="1112" spans="2:10" x14ac:dyDescent="0.3">
      <c r="B1112" s="75"/>
      <c r="C1112" s="131" t="s">
        <v>249</v>
      </c>
      <c r="D1112" s="45"/>
      <c r="E1112" s="45"/>
      <c r="F1112" s="45"/>
      <c r="G1112" s="45"/>
      <c r="H1112" s="45">
        <f>IF(AND(F1112=0,G1112=0),D1112*E1112,IF(AND(E1112=0,G1112=0),D1112*F1112,IF(AND(E1112=0,F1112=0),D1112*G1112,IF(AND(E1112=0),D1112*F1112*G1112,IF(AND(F1112=0),D1112*E1112*G1112,IF(AND(G1112=0),D1112*E1112*F1112,D1112*E1112*F1112*G1112))))))</f>
        <v>0</v>
      </c>
      <c r="I1112" s="45"/>
      <c r="J1112" s="46" t="str">
        <f>IF(AND(E1112=0,F1112&lt;&gt;0,G1112&lt;&gt;0),"m2",IF(AND(F1112=0,E1112&lt;&gt;0,G1112&lt;&gt;0),"m2",IF(AND(G1112=0,E1112&lt;&gt;0,F1112&lt;&gt;0),"m2",IF(AND(F1112=0,G1112=0),"ml",IF(AND(E1112=0,G1112=0),"ml",IF(AND(E1112=0,F1112=0),"ml",IF(AND(E1112&lt;&gt;0,F1112&lt;&gt;0,G1112&lt;&gt;0),"m3",0)))))))</f>
        <v>ml</v>
      </c>
    </row>
    <row r="1113" spans="2:10" x14ac:dyDescent="0.3">
      <c r="B1113" s="75"/>
      <c r="C1113" s="131" t="s">
        <v>250</v>
      </c>
      <c r="D1113" s="45">
        <v>2</v>
      </c>
      <c r="E1113" s="45">
        <v>3.25</v>
      </c>
      <c r="F1113" s="45"/>
      <c r="G1113" s="45"/>
      <c r="H1113" s="45">
        <f>IF(AND(F1113=0,G1113=0),D1113*E1113,IF(AND(E1113=0,G1113=0),D1113*F1113,IF(AND(E1113=0,F1113=0),D1113*G1113,IF(AND(E1113=0),D1113*F1113*G1113,IF(AND(F1113=0),D1113*E1113*G1113,IF(AND(G1113=0),D1113*E1113*F1113,D1113*E1113*F1113*G1113))))))</f>
        <v>6.5</v>
      </c>
      <c r="I1113" s="45"/>
      <c r="J1113" s="46" t="str">
        <f>IF(AND(E1113=0,F1113&lt;&gt;0,G1113&lt;&gt;0),"m2",IF(AND(F1113=0,E1113&lt;&gt;0,G1113&lt;&gt;0),"m2",IF(AND(G1113=0,E1113&lt;&gt;0,F1113&lt;&gt;0),"m2",IF(AND(F1113=0,G1113=0),"ml",IF(AND(E1113=0,G1113=0),"ml",IF(AND(E1113=0,F1113=0),"ml",IF(AND(E1113&lt;&gt;0,F1113&lt;&gt;0,G1113&lt;&gt;0),"m3",0)))))))</f>
        <v>ml</v>
      </c>
    </row>
    <row r="1114" spans="2:10" x14ac:dyDescent="0.3">
      <c r="B1114" s="75" t="s">
        <v>311</v>
      </c>
      <c r="C1114" s="48" t="s">
        <v>312</v>
      </c>
      <c r="D1114" s="103"/>
      <c r="E1114" s="45"/>
      <c r="F1114" s="45"/>
      <c r="G1114" s="45"/>
      <c r="H1114" s="45"/>
      <c r="I1114" s="62">
        <f>SUM(H1115:H1117)*$E$123</f>
        <v>77.5</v>
      </c>
      <c r="J1114" s="63" t="str">
        <f>+J1115</f>
        <v>ml</v>
      </c>
    </row>
    <row r="1115" spans="2:10" x14ac:dyDescent="0.3">
      <c r="B1115" s="75"/>
      <c r="C1115" s="131" t="s">
        <v>248</v>
      </c>
      <c r="D1115" s="45"/>
      <c r="E1115" s="45"/>
      <c r="F1115" s="45"/>
      <c r="G1115" s="45"/>
      <c r="H1115" s="45">
        <f>IF(AND(F1115=0,G1115=0),D1115*E1115,IF(AND(E1115=0,G1115=0),D1115*F1115,IF(AND(E1115=0,F1115=0),D1115*G1115,IF(AND(E1115=0),D1115*F1115*G1115,IF(AND(F1115=0),D1115*E1115*G1115,IF(AND(G1115=0),D1115*E1115*F1115,D1115*E1115*F1115*G1115))))))</f>
        <v>0</v>
      </c>
      <c r="I1115" s="45"/>
      <c r="J1115" s="46" t="str">
        <f>IF(AND(E1115=0,F1115&lt;&gt;0,G1115&lt;&gt;0),"m2",IF(AND(F1115=0,E1115&lt;&gt;0,G1115&lt;&gt;0),"m2",IF(AND(G1115=0,E1115&lt;&gt;0,F1115&lt;&gt;0),"m2",IF(AND(F1115=0,G1115=0),"ml",IF(AND(E1115=0,G1115=0),"ml",IF(AND(E1115=0,F1115=0),"ml",IF(AND(E1115&lt;&gt;0,F1115&lt;&gt;0,G1115&lt;&gt;0),"m3",0)))))))</f>
        <v>ml</v>
      </c>
    </row>
    <row r="1116" spans="2:10" x14ac:dyDescent="0.3">
      <c r="B1116" s="75"/>
      <c r="C1116" s="131" t="s">
        <v>249</v>
      </c>
      <c r="D1116" s="45"/>
      <c r="E1116" s="45"/>
      <c r="F1116" s="45"/>
      <c r="G1116" s="45"/>
      <c r="H1116" s="45">
        <f>IF(AND(F1116=0,G1116=0),D1116*E1116,IF(AND(E1116=0,G1116=0),D1116*F1116,IF(AND(E1116=0,F1116=0),D1116*G1116,IF(AND(E1116=0),D1116*F1116*G1116,IF(AND(F1116=0),D1116*E1116*G1116,IF(AND(G1116=0),D1116*E1116*F1116,D1116*E1116*F1116*G1116))))))</f>
        <v>0</v>
      </c>
      <c r="I1116" s="45"/>
      <c r="J1116" s="46" t="str">
        <f>IF(AND(E1116=0,F1116&lt;&gt;0,G1116&lt;&gt;0),"m2",IF(AND(F1116=0,E1116&lt;&gt;0,G1116&lt;&gt;0),"m2",IF(AND(G1116=0,E1116&lt;&gt;0,F1116&lt;&gt;0),"m2",IF(AND(F1116=0,G1116=0),"ml",IF(AND(E1116=0,G1116=0),"ml",IF(AND(E1116=0,F1116=0),"ml",IF(AND(E1116&lt;&gt;0,F1116&lt;&gt;0,G1116&lt;&gt;0),"m3",0)))))))</f>
        <v>ml</v>
      </c>
    </row>
    <row r="1117" spans="2:10" x14ac:dyDescent="0.3">
      <c r="B1117" s="75"/>
      <c r="C1117" s="131" t="s">
        <v>662</v>
      </c>
      <c r="D1117" s="45">
        <v>1</v>
      </c>
      <c r="E1117" s="45"/>
      <c r="F1117" s="45">
        <f>35.5+42</f>
        <v>77.5</v>
      </c>
      <c r="G1117" s="45"/>
      <c r="H1117" s="45">
        <f>IF(AND(F1117=0,G1117=0),D1117*E1117,IF(AND(E1117=0,G1117=0),D1117*F1117,IF(AND(E1117=0,F1117=0),D1117*G1117,IF(AND(E1117=0),D1117*F1117*G1117,IF(AND(F1117=0),D1117*E1117*G1117,IF(AND(G1117=0),D1117*E1117*F1117,D1117*E1117*F1117*G1117))))))</f>
        <v>77.5</v>
      </c>
      <c r="I1117" s="45"/>
      <c r="J1117" s="46" t="str">
        <f>IF(AND(E1117=0,F1117&lt;&gt;0,G1117&lt;&gt;0),"m2",IF(AND(F1117=0,E1117&lt;&gt;0,G1117&lt;&gt;0),"m2",IF(AND(G1117=0,E1117&lt;&gt;0,F1117&lt;&gt;0),"m2",IF(AND(F1117=0,G1117=0),"ml",IF(AND(E1117=0,G1117=0),"ml",IF(AND(E1117=0,F1117=0),"ml",IF(AND(E1117&lt;&gt;0,F1117&lt;&gt;0,G1117&lt;&gt;0),"m3",0)))))))</f>
        <v>ml</v>
      </c>
    </row>
    <row r="1118" spans="2:10" x14ac:dyDescent="0.3">
      <c r="B1118" s="100" t="s">
        <v>313</v>
      </c>
      <c r="C1118" s="101" t="s">
        <v>314</v>
      </c>
      <c r="D1118" s="103"/>
      <c r="E1118" s="45"/>
      <c r="F1118" s="45"/>
      <c r="G1118" s="45"/>
      <c r="H1118" s="45"/>
      <c r="I1118" s="45"/>
      <c r="J1118" s="46"/>
    </row>
    <row r="1119" spans="2:10" x14ac:dyDescent="0.3">
      <c r="B1119" s="75" t="s">
        <v>315</v>
      </c>
      <c r="C1119" s="48" t="s">
        <v>664</v>
      </c>
      <c r="D1119" s="103"/>
      <c r="E1119" s="45"/>
      <c r="F1119" s="45"/>
      <c r="G1119" s="45"/>
      <c r="H1119" s="45"/>
      <c r="I1119" s="62">
        <f>SUM(H1120:H1122)*$E$123</f>
        <v>0</v>
      </c>
      <c r="J1119" s="63" t="str">
        <f>+J1120</f>
        <v>ml</v>
      </c>
    </row>
    <row r="1120" spans="2:10" x14ac:dyDescent="0.3">
      <c r="B1120" s="75"/>
      <c r="C1120" s="131" t="s">
        <v>248</v>
      </c>
      <c r="D1120" s="45"/>
      <c r="E1120" s="45"/>
      <c r="F1120" s="45"/>
      <c r="G1120" s="45"/>
      <c r="H1120" s="45">
        <f>IF(AND(F1120=0,G1120=0),D1120*E1120,IF(AND(E1120=0,G1120=0),D1120*F1120,IF(AND(E1120=0,F1120=0),D1120*G1120,IF(AND(E1120=0),D1120*F1120*G1120,IF(AND(F1120=0),D1120*E1120*G1120,IF(AND(G1120=0),D1120*E1120*F1120,D1120*E1120*F1120*G1120))))))</f>
        <v>0</v>
      </c>
      <c r="I1120" s="45"/>
      <c r="J1120" s="46" t="str">
        <f>IF(AND(E1120=0,F1120&lt;&gt;0,G1120&lt;&gt;0),"m2",IF(AND(F1120=0,E1120&lt;&gt;0,G1120&lt;&gt;0),"m2",IF(AND(G1120=0,E1120&lt;&gt;0,F1120&lt;&gt;0),"m2",IF(AND(F1120=0,G1120=0),"ml",IF(AND(E1120=0,G1120=0),"ml",IF(AND(E1120=0,F1120=0),"ml",IF(AND(E1120&lt;&gt;0,F1120&lt;&gt;0,G1120&lt;&gt;0),"m3",0)))))))</f>
        <v>ml</v>
      </c>
    </row>
    <row r="1121" spans="2:10" x14ac:dyDescent="0.3">
      <c r="B1121" s="75"/>
      <c r="C1121" s="131" t="s">
        <v>249</v>
      </c>
      <c r="D1121" s="45"/>
      <c r="E1121" s="45"/>
      <c r="F1121" s="45"/>
      <c r="G1121" s="45"/>
      <c r="H1121" s="45">
        <f>IF(AND(F1121=0,G1121=0),D1121*E1121,IF(AND(E1121=0,G1121=0),D1121*F1121,IF(AND(E1121=0,F1121=0),D1121*G1121,IF(AND(E1121=0),D1121*F1121*G1121,IF(AND(F1121=0),D1121*E1121*G1121,IF(AND(G1121=0),D1121*E1121*F1121,D1121*E1121*F1121*G1121))))))</f>
        <v>0</v>
      </c>
      <c r="I1121" s="45"/>
      <c r="J1121" s="46" t="str">
        <f>IF(AND(E1121=0,F1121&lt;&gt;0,G1121&lt;&gt;0),"m2",IF(AND(F1121=0,E1121&lt;&gt;0,G1121&lt;&gt;0),"m2",IF(AND(G1121=0,E1121&lt;&gt;0,F1121&lt;&gt;0),"m2",IF(AND(F1121=0,G1121=0),"ml",IF(AND(E1121=0,G1121=0),"ml",IF(AND(E1121=0,F1121=0),"ml",IF(AND(E1121&lt;&gt;0,F1121&lt;&gt;0,G1121&lt;&gt;0),"m3",0)))))))</f>
        <v>ml</v>
      </c>
    </row>
    <row r="1122" spans="2:10" x14ac:dyDescent="0.3">
      <c r="B1122" s="75"/>
      <c r="C1122" s="131" t="s">
        <v>250</v>
      </c>
      <c r="D1122" s="45"/>
      <c r="E1122" s="45"/>
      <c r="F1122" s="45"/>
      <c r="G1122" s="45"/>
      <c r="H1122" s="45">
        <f>IF(AND(F1122=0,G1122=0),D1122*E1122,IF(AND(E1122=0,G1122=0),D1122*F1122,IF(AND(E1122=0,F1122=0),D1122*G1122,IF(AND(E1122=0),D1122*F1122*G1122,IF(AND(F1122=0),D1122*E1122*G1122,IF(AND(G1122=0),D1122*E1122*F1122,D1122*E1122*F1122*G1122))))))</f>
        <v>0</v>
      </c>
      <c r="I1122" s="45"/>
      <c r="J1122" s="46" t="str">
        <f>IF(AND(E1122=0,F1122&lt;&gt;0,G1122&lt;&gt;0),"m2",IF(AND(F1122=0,E1122&lt;&gt;0,G1122&lt;&gt;0),"m2",IF(AND(G1122=0,E1122&lt;&gt;0,F1122&lt;&gt;0),"m2",IF(AND(F1122=0,G1122=0),"ml",IF(AND(E1122=0,G1122=0),"ml",IF(AND(E1122=0,F1122=0),"ml",IF(AND(E1122&lt;&gt;0,F1122&lt;&gt;0,G1122&lt;&gt;0),"m3",0)))))))</f>
        <v>ml</v>
      </c>
    </row>
    <row r="1123" spans="2:10" x14ac:dyDescent="0.3">
      <c r="B1123" s="75" t="s">
        <v>665</v>
      </c>
      <c r="C1123" s="48" t="s">
        <v>310</v>
      </c>
      <c r="D1123" s="103"/>
      <c r="E1123" s="45"/>
      <c r="F1123" s="45"/>
      <c r="G1123" s="45"/>
      <c r="H1123" s="45"/>
      <c r="I1123" s="62">
        <f>SUM(H1124:H1128)*$E$123</f>
        <v>0</v>
      </c>
      <c r="J1123" s="63" t="str">
        <f>+J1124</f>
        <v>ml</v>
      </c>
    </row>
    <row r="1124" spans="2:10" x14ac:dyDescent="0.3">
      <c r="B1124" s="75"/>
      <c r="C1124" s="131" t="s">
        <v>248</v>
      </c>
      <c r="D1124" s="45"/>
      <c r="E1124" s="45"/>
      <c r="F1124" s="45"/>
      <c r="G1124" s="45"/>
      <c r="H1124" s="45">
        <f>IF(AND(F1124=0,G1124=0),D1124*E1124,IF(AND(E1124=0,G1124=0),D1124*F1124,IF(AND(E1124=0,F1124=0),D1124*G1124,IF(AND(E1124=0),D1124*F1124*G1124,IF(AND(F1124=0),D1124*E1124*G1124,IF(AND(G1124=0),D1124*E1124*F1124,D1124*E1124*F1124*G1124))))))</f>
        <v>0</v>
      </c>
      <c r="I1124" s="45"/>
      <c r="J1124" s="46" t="str">
        <f>IF(AND(E1124=0,F1124&lt;&gt;0,G1124&lt;&gt;0),"m2",IF(AND(F1124=0,E1124&lt;&gt;0,G1124&lt;&gt;0),"m2",IF(AND(G1124=0,E1124&lt;&gt;0,F1124&lt;&gt;0),"m2",IF(AND(F1124=0,G1124=0),"ml",IF(AND(E1124=0,G1124=0),"ml",IF(AND(E1124=0,F1124=0),"ml",IF(AND(E1124&lt;&gt;0,F1124&lt;&gt;0,G1124&lt;&gt;0),"m3",0)))))))</f>
        <v>ml</v>
      </c>
    </row>
    <row r="1125" spans="2:10" x14ac:dyDescent="0.3">
      <c r="B1125" s="75"/>
      <c r="C1125" s="44" t="s">
        <v>663</v>
      </c>
      <c r="D1125" s="45"/>
      <c r="E1125" s="45"/>
      <c r="F1125" s="45"/>
      <c r="G1125" s="45"/>
      <c r="H1125" s="45">
        <f>IF(AND(F1125=0,G1125=0),D1125*E1125,IF(AND(E1125=0,G1125=0),D1125*F1125,IF(AND(E1125=0,F1125=0),D1125*G1125,IF(AND(E1125=0),D1125*F1125*G1125,IF(AND(F1125=0),D1125*E1125*G1125,IF(AND(G1125=0),D1125*E1125*F1125,D1125*E1125*F1125*G1125))))))</f>
        <v>0</v>
      </c>
      <c r="I1125" s="45"/>
      <c r="J1125" s="46" t="str">
        <f>IF(AND(E1125=0,F1125&lt;&gt;0,G1125&lt;&gt;0),"m2",IF(AND(F1125=0,E1125&lt;&gt;0,G1125&lt;&gt;0),"m2",IF(AND(G1125=0,E1125&lt;&gt;0,F1125&lt;&gt;0),"m2",IF(AND(F1125=0,G1125=0),"ml",IF(AND(E1125=0,G1125=0),"ml",IF(AND(E1125=0,F1125=0),"ml",IF(AND(E1125&lt;&gt;0,F1125&lt;&gt;0,G1125&lt;&gt;0),"m3",0)))))))</f>
        <v>ml</v>
      </c>
    </row>
    <row r="1126" spans="2:10" x14ac:dyDescent="0.3">
      <c r="B1126" s="75"/>
      <c r="C1126" s="44" t="s">
        <v>549</v>
      </c>
      <c r="D1126" s="45"/>
      <c r="E1126" s="45"/>
      <c r="F1126" s="45"/>
      <c r="G1126" s="45"/>
      <c r="H1126" s="45">
        <f>IF(AND(F1126=0,G1126=0),D1126*E1126,IF(AND(E1126=0,G1126=0),D1126*F1126,IF(AND(E1126=0,F1126=0),D1126*G1126,IF(AND(E1126=0),D1126*F1126*G1126,IF(AND(F1126=0),D1126*E1126*G1126,IF(AND(G1126=0),D1126*E1126*F1126,D1126*E1126*F1126*G1126))))))</f>
        <v>0</v>
      </c>
      <c r="I1126" s="45"/>
      <c r="J1126" s="46" t="str">
        <f>IF(AND(E1126=0,F1126&lt;&gt;0,G1126&lt;&gt;0),"m2",IF(AND(F1126=0,E1126&lt;&gt;0,G1126&lt;&gt;0),"m2",IF(AND(G1126=0,E1126&lt;&gt;0,F1126&lt;&gt;0),"m2",IF(AND(F1126=0,G1126=0),"ml",IF(AND(E1126=0,G1126=0),"ml",IF(AND(E1126=0,F1126=0),"ml",IF(AND(E1126&lt;&gt;0,F1126&lt;&gt;0,G1126&lt;&gt;0),"m3",0)))))))</f>
        <v>ml</v>
      </c>
    </row>
    <row r="1127" spans="2:10" x14ac:dyDescent="0.3">
      <c r="B1127" s="75"/>
      <c r="C1127" s="131" t="s">
        <v>249</v>
      </c>
      <c r="D1127" s="45"/>
      <c r="E1127" s="45"/>
      <c r="F1127" s="45"/>
      <c r="G1127" s="45"/>
      <c r="H1127" s="45">
        <f>IF(AND(F1127=0,G1127=0),D1127*E1127,IF(AND(E1127=0,G1127=0),D1127*F1127,IF(AND(E1127=0,F1127=0),D1127*G1127,IF(AND(E1127=0),D1127*F1127*G1127,IF(AND(F1127=0),D1127*E1127*G1127,IF(AND(G1127=0),D1127*E1127*F1127,D1127*E1127*F1127*G1127))))))</f>
        <v>0</v>
      </c>
      <c r="I1127" s="45"/>
      <c r="J1127" s="46" t="str">
        <f>IF(AND(E1127=0,F1127&lt;&gt;0,G1127&lt;&gt;0),"m2",IF(AND(F1127=0,E1127&lt;&gt;0,G1127&lt;&gt;0),"m2",IF(AND(G1127=0,E1127&lt;&gt;0,F1127&lt;&gt;0),"m2",IF(AND(F1127=0,G1127=0),"ml",IF(AND(E1127=0,G1127=0),"ml",IF(AND(E1127=0,F1127=0),"ml",IF(AND(E1127&lt;&gt;0,F1127&lt;&gt;0,G1127&lt;&gt;0),"m3",0)))))))</f>
        <v>ml</v>
      </c>
    </row>
    <row r="1128" spans="2:10" x14ac:dyDescent="0.3">
      <c r="B1128" s="75"/>
      <c r="C1128" s="131" t="s">
        <v>250</v>
      </c>
      <c r="D1128" s="45"/>
      <c r="E1128" s="45"/>
      <c r="F1128" s="45"/>
      <c r="G1128" s="45"/>
      <c r="H1128" s="45">
        <f>IF(AND(F1128=0,G1128=0),D1128*E1128,IF(AND(E1128=0,G1128=0),D1128*F1128,IF(AND(E1128=0,F1128=0),D1128*G1128,IF(AND(E1128=0),D1128*F1128*G1128,IF(AND(F1128=0),D1128*E1128*G1128,IF(AND(G1128=0),D1128*E1128*F1128,D1128*E1128*F1128*G1128))))))</f>
        <v>0</v>
      </c>
      <c r="I1128" s="45"/>
      <c r="J1128" s="46" t="str">
        <f>IF(AND(E1128=0,F1128&lt;&gt;0,G1128&lt;&gt;0),"m2",IF(AND(F1128=0,E1128&lt;&gt;0,G1128&lt;&gt;0),"m2",IF(AND(G1128=0,E1128&lt;&gt;0,F1128&lt;&gt;0),"m2",IF(AND(F1128=0,G1128=0),"ml",IF(AND(E1128=0,G1128=0),"ml",IF(AND(E1128=0,F1128=0),"ml",IF(AND(E1128&lt;&gt;0,F1128&lt;&gt;0,G1128&lt;&gt;0),"m3",0)))))))</f>
        <v>ml</v>
      </c>
    </row>
    <row r="1129" spans="2:10" x14ac:dyDescent="0.3">
      <c r="B1129" s="100" t="s">
        <v>316</v>
      </c>
      <c r="C1129" s="101" t="s">
        <v>317</v>
      </c>
      <c r="D1129" s="103"/>
      <c r="E1129" s="45"/>
      <c r="F1129" s="45"/>
      <c r="G1129" s="45"/>
      <c r="H1129" s="45"/>
      <c r="I1129" s="45"/>
      <c r="J1129" s="46"/>
    </row>
    <row r="1130" spans="2:10" x14ac:dyDescent="0.3">
      <c r="B1130" s="75" t="s">
        <v>318</v>
      </c>
      <c r="C1130" s="48" t="s">
        <v>319</v>
      </c>
      <c r="D1130" s="103"/>
      <c r="E1130" s="45"/>
      <c r="F1130" s="45"/>
      <c r="G1130" s="45"/>
      <c r="H1130" s="45"/>
      <c r="I1130" s="62">
        <f>SUM(H1131:H1133)*$E$123</f>
        <v>20</v>
      </c>
      <c r="J1130" s="63" t="str">
        <f>+J1131</f>
        <v>und</v>
      </c>
    </row>
    <row r="1131" spans="2:10" x14ac:dyDescent="0.3">
      <c r="B1131" s="75"/>
      <c r="C1131" s="131" t="s">
        <v>248</v>
      </c>
      <c r="D1131" s="45">
        <v>10</v>
      </c>
      <c r="E1131" s="45"/>
      <c r="F1131" s="45"/>
      <c r="G1131" s="45"/>
      <c r="H1131" s="45">
        <f>+D1131</f>
        <v>10</v>
      </c>
      <c r="I1131" s="45"/>
      <c r="J1131" s="46" t="s">
        <v>35</v>
      </c>
    </row>
    <row r="1132" spans="2:10" x14ac:dyDescent="0.3">
      <c r="B1132" s="75"/>
      <c r="C1132" s="131" t="s">
        <v>249</v>
      </c>
      <c r="D1132" s="45">
        <v>10</v>
      </c>
      <c r="E1132" s="45"/>
      <c r="F1132" s="45"/>
      <c r="G1132" s="45"/>
      <c r="H1132" s="45">
        <f>+D1132</f>
        <v>10</v>
      </c>
      <c r="I1132" s="45"/>
      <c r="J1132" s="46" t="s">
        <v>35</v>
      </c>
    </row>
    <row r="1133" spans="2:10" x14ac:dyDescent="0.3">
      <c r="B1133" s="75"/>
      <c r="C1133" s="131" t="s">
        <v>250</v>
      </c>
      <c r="D1133" s="45">
        <v>0</v>
      </c>
      <c r="E1133" s="45"/>
      <c r="F1133" s="45"/>
      <c r="G1133" s="45"/>
      <c r="H1133" s="45">
        <f>+D1133</f>
        <v>0</v>
      </c>
      <c r="I1133" s="45"/>
      <c r="J1133" s="46" t="s">
        <v>35</v>
      </c>
    </row>
    <row r="1134" spans="2:10" x14ac:dyDescent="0.3">
      <c r="B1134" s="75" t="s">
        <v>320</v>
      </c>
      <c r="C1134" s="48" t="s">
        <v>321</v>
      </c>
      <c r="D1134" s="103"/>
      <c r="E1134" s="45"/>
      <c r="F1134" s="45"/>
      <c r="G1134" s="45"/>
      <c r="H1134" s="45"/>
      <c r="I1134" s="62">
        <f>SUM(H1135:H1137)*$E$123</f>
        <v>4</v>
      </c>
      <c r="J1134" s="63" t="str">
        <f>+J1135</f>
        <v>und</v>
      </c>
    </row>
    <row r="1135" spans="2:10" x14ac:dyDescent="0.3">
      <c r="B1135" s="75"/>
      <c r="C1135" s="131" t="s">
        <v>248</v>
      </c>
      <c r="D1135" s="45">
        <v>2</v>
      </c>
      <c r="E1135" s="45"/>
      <c r="F1135" s="45"/>
      <c r="G1135" s="45"/>
      <c r="H1135" s="45">
        <f>+D1135</f>
        <v>2</v>
      </c>
      <c r="I1135" s="45"/>
      <c r="J1135" s="46" t="s">
        <v>35</v>
      </c>
    </row>
    <row r="1136" spans="2:10" x14ac:dyDescent="0.3">
      <c r="B1136" s="75"/>
      <c r="C1136" s="131" t="s">
        <v>249</v>
      </c>
      <c r="D1136" s="45">
        <v>2</v>
      </c>
      <c r="E1136" s="45"/>
      <c r="F1136" s="45"/>
      <c r="G1136" s="45"/>
      <c r="H1136" s="45">
        <f>+D1136</f>
        <v>2</v>
      </c>
      <c r="I1136" s="45"/>
      <c r="J1136" s="46" t="s">
        <v>35</v>
      </c>
    </row>
    <row r="1137" spans="2:10" x14ac:dyDescent="0.3">
      <c r="B1137" s="75"/>
      <c r="C1137" s="131" t="s">
        <v>250</v>
      </c>
      <c r="D1137" s="45">
        <v>0</v>
      </c>
      <c r="E1137" s="45"/>
      <c r="F1137" s="45"/>
      <c r="G1137" s="45"/>
      <c r="H1137" s="45">
        <f>+D1137</f>
        <v>0</v>
      </c>
      <c r="I1137" s="45"/>
      <c r="J1137" s="46" t="s">
        <v>35</v>
      </c>
    </row>
    <row r="1138" spans="2:10" x14ac:dyDescent="0.3">
      <c r="B1138" s="75" t="s">
        <v>322</v>
      </c>
      <c r="C1138" s="48" t="s">
        <v>323</v>
      </c>
      <c r="D1138" s="103"/>
      <c r="E1138" s="45"/>
      <c r="F1138" s="45"/>
      <c r="G1138" s="45"/>
      <c r="H1138" s="45"/>
      <c r="I1138" s="62">
        <f>SUM(H1139:H1141)*$E$123</f>
        <v>3</v>
      </c>
      <c r="J1138" s="63" t="str">
        <f>+J1139</f>
        <v>und</v>
      </c>
    </row>
    <row r="1139" spans="2:10" x14ac:dyDescent="0.3">
      <c r="B1139" s="75"/>
      <c r="C1139" s="131" t="s">
        <v>248</v>
      </c>
      <c r="D1139" s="45">
        <v>0</v>
      </c>
      <c r="E1139" s="45"/>
      <c r="F1139" s="45"/>
      <c r="G1139" s="45"/>
      <c r="H1139" s="45">
        <f>+D1139</f>
        <v>0</v>
      </c>
      <c r="I1139" s="45"/>
      <c r="J1139" s="46" t="s">
        <v>35</v>
      </c>
    </row>
    <row r="1140" spans="2:10" x14ac:dyDescent="0.3">
      <c r="B1140" s="75"/>
      <c r="C1140" s="131" t="s">
        <v>249</v>
      </c>
      <c r="D1140" s="45">
        <v>3</v>
      </c>
      <c r="E1140" s="45"/>
      <c r="F1140" s="45"/>
      <c r="G1140" s="45"/>
      <c r="H1140" s="45">
        <f>+D1140</f>
        <v>3</v>
      </c>
      <c r="I1140" s="45"/>
      <c r="J1140" s="46" t="s">
        <v>35</v>
      </c>
    </row>
    <row r="1141" spans="2:10" x14ac:dyDescent="0.3">
      <c r="B1141" s="75"/>
      <c r="C1141" s="131" t="s">
        <v>250</v>
      </c>
      <c r="D1141" s="45">
        <v>0</v>
      </c>
      <c r="E1141" s="45"/>
      <c r="F1141" s="45"/>
      <c r="G1141" s="45"/>
      <c r="H1141" s="45">
        <f>+D1141</f>
        <v>0</v>
      </c>
      <c r="I1141" s="45"/>
      <c r="J1141" s="46" t="s">
        <v>35</v>
      </c>
    </row>
    <row r="1142" spans="2:10" x14ac:dyDescent="0.3">
      <c r="B1142" s="75" t="s">
        <v>324</v>
      </c>
      <c r="C1142" s="48" t="s">
        <v>325</v>
      </c>
      <c r="D1142" s="103"/>
      <c r="E1142" s="45"/>
      <c r="F1142" s="45"/>
      <c r="G1142" s="45"/>
      <c r="H1142" s="45"/>
      <c r="I1142" s="62">
        <f>SUM(H1143:H1146)*$E$123</f>
        <v>4</v>
      </c>
      <c r="J1142" s="63" t="str">
        <f>+J1143</f>
        <v>und</v>
      </c>
    </row>
    <row r="1143" spans="2:10" x14ac:dyDescent="0.3">
      <c r="B1143" s="75"/>
      <c r="C1143" s="131" t="s">
        <v>248</v>
      </c>
      <c r="D1143" s="45"/>
      <c r="E1143" s="45"/>
      <c r="F1143" s="45"/>
      <c r="G1143" s="45"/>
      <c r="H1143" s="45">
        <f>+D1143</f>
        <v>0</v>
      </c>
      <c r="I1143" s="45"/>
      <c r="J1143" s="46" t="s">
        <v>35</v>
      </c>
    </row>
    <row r="1144" spans="2:10" x14ac:dyDescent="0.3">
      <c r="B1144" s="75"/>
      <c r="C1144" s="131" t="s">
        <v>249</v>
      </c>
      <c r="D1144" s="45"/>
      <c r="E1144" s="45"/>
      <c r="F1144" s="45"/>
      <c r="G1144" s="45"/>
      <c r="H1144" s="45">
        <f>+D1144</f>
        <v>0</v>
      </c>
      <c r="I1144" s="45"/>
      <c r="J1144" s="46" t="s">
        <v>35</v>
      </c>
    </row>
    <row r="1145" spans="2:10" x14ac:dyDescent="0.3">
      <c r="B1145" s="75"/>
      <c r="C1145" s="131" t="s">
        <v>250</v>
      </c>
      <c r="D1145" s="45"/>
      <c r="E1145" s="45"/>
      <c r="F1145" s="45"/>
      <c r="G1145" s="45"/>
      <c r="H1145" s="45">
        <f>+D1145</f>
        <v>0</v>
      </c>
      <c r="I1145" s="45"/>
      <c r="J1145" s="46" t="s">
        <v>35</v>
      </c>
    </row>
    <row r="1146" spans="2:10" x14ac:dyDescent="0.3">
      <c r="B1146" s="75"/>
      <c r="C1146" s="131" t="s">
        <v>666</v>
      </c>
      <c r="D1146" s="45">
        <v>4</v>
      </c>
      <c r="E1146" s="45"/>
      <c r="F1146" s="45"/>
      <c r="G1146" s="45"/>
      <c r="H1146" s="45">
        <f>+D1146</f>
        <v>4</v>
      </c>
      <c r="I1146" s="45"/>
      <c r="J1146" s="46" t="s">
        <v>35</v>
      </c>
    </row>
    <row r="1147" spans="2:10" x14ac:dyDescent="0.3">
      <c r="B1147" s="75" t="s">
        <v>326</v>
      </c>
      <c r="C1147" s="48" t="s">
        <v>327</v>
      </c>
      <c r="D1147" s="103"/>
      <c r="E1147" s="45"/>
      <c r="F1147" s="45"/>
      <c r="G1147" s="45"/>
      <c r="H1147" s="45"/>
      <c r="I1147" s="62">
        <f>SUM(H1148:H1150)*$E$123</f>
        <v>0</v>
      </c>
      <c r="J1147" s="63" t="str">
        <f>+J1148</f>
        <v>und</v>
      </c>
    </row>
    <row r="1148" spans="2:10" x14ac:dyDescent="0.3">
      <c r="B1148" s="75"/>
      <c r="C1148" s="131" t="s">
        <v>248</v>
      </c>
      <c r="D1148" s="45"/>
      <c r="E1148" s="45"/>
      <c r="F1148" s="45"/>
      <c r="G1148" s="45"/>
      <c r="H1148" s="45">
        <f>+D1148</f>
        <v>0</v>
      </c>
      <c r="I1148" s="45"/>
      <c r="J1148" s="46" t="s">
        <v>35</v>
      </c>
    </row>
    <row r="1149" spans="2:10" x14ac:dyDescent="0.3">
      <c r="B1149" s="75"/>
      <c r="C1149" s="131" t="s">
        <v>249</v>
      </c>
      <c r="D1149" s="45"/>
      <c r="E1149" s="45"/>
      <c r="F1149" s="45"/>
      <c r="G1149" s="45"/>
      <c r="H1149" s="45">
        <f>+D1149</f>
        <v>0</v>
      </c>
      <c r="I1149" s="45"/>
      <c r="J1149" s="46" t="s">
        <v>35</v>
      </c>
    </row>
    <row r="1150" spans="2:10" x14ac:dyDescent="0.3">
      <c r="B1150" s="75"/>
      <c r="C1150" s="131" t="s">
        <v>250</v>
      </c>
      <c r="D1150" s="45"/>
      <c r="E1150" s="45"/>
      <c r="F1150" s="45"/>
      <c r="G1150" s="45"/>
      <c r="H1150" s="45">
        <f>+D1150</f>
        <v>0</v>
      </c>
      <c r="I1150" s="45"/>
      <c r="J1150" s="46" t="s">
        <v>35</v>
      </c>
    </row>
    <row r="1151" spans="2:10" x14ac:dyDescent="0.3">
      <c r="B1151" s="75" t="s">
        <v>329</v>
      </c>
      <c r="C1151" s="48" t="s">
        <v>390</v>
      </c>
      <c r="D1151" s="103"/>
      <c r="E1151" s="45"/>
      <c r="F1151" s="45"/>
      <c r="G1151" s="45"/>
      <c r="H1151" s="45"/>
      <c r="I1151" s="62">
        <f>SUM(H1152:H1155)*$E$123</f>
        <v>10</v>
      </c>
      <c r="J1151" s="63" t="str">
        <f>+J1152</f>
        <v>und</v>
      </c>
    </row>
    <row r="1152" spans="2:10" x14ac:dyDescent="0.3">
      <c r="B1152" s="75"/>
      <c r="C1152" s="131" t="s">
        <v>248</v>
      </c>
      <c r="D1152" s="45"/>
      <c r="E1152" s="45"/>
      <c r="F1152" s="45"/>
      <c r="G1152" s="45"/>
      <c r="H1152" s="45">
        <f>+D1152</f>
        <v>0</v>
      </c>
      <c r="I1152" s="45"/>
      <c r="J1152" s="46" t="s">
        <v>35</v>
      </c>
    </row>
    <row r="1153" spans="2:10" x14ac:dyDescent="0.3">
      <c r="B1153" s="75"/>
      <c r="C1153" s="131" t="s">
        <v>249</v>
      </c>
      <c r="D1153" s="45"/>
      <c r="E1153" s="45"/>
      <c r="F1153" s="45"/>
      <c r="G1153" s="45"/>
      <c r="H1153" s="45">
        <f>+D1153</f>
        <v>0</v>
      </c>
      <c r="I1153" s="45"/>
      <c r="J1153" s="46" t="s">
        <v>35</v>
      </c>
    </row>
    <row r="1154" spans="2:10" x14ac:dyDescent="0.3">
      <c r="B1154" s="75"/>
      <c r="C1154" s="131" t="s">
        <v>250</v>
      </c>
      <c r="D1154" s="45"/>
      <c r="E1154" s="45"/>
      <c r="F1154" s="45"/>
      <c r="G1154" s="45"/>
      <c r="H1154" s="45">
        <f>+D1154</f>
        <v>0</v>
      </c>
      <c r="I1154" s="45"/>
      <c r="J1154" s="46" t="s">
        <v>35</v>
      </c>
    </row>
    <row r="1155" spans="2:10" x14ac:dyDescent="0.3">
      <c r="B1155" s="75"/>
      <c r="C1155" s="131" t="s">
        <v>666</v>
      </c>
      <c r="D1155" s="45">
        <v>10</v>
      </c>
      <c r="E1155" s="45"/>
      <c r="F1155" s="45"/>
      <c r="G1155" s="45"/>
      <c r="H1155" s="45">
        <f>+D1155</f>
        <v>10</v>
      </c>
      <c r="I1155" s="45"/>
      <c r="J1155" s="46" t="s">
        <v>35</v>
      </c>
    </row>
    <row r="1156" spans="2:10" x14ac:dyDescent="0.3">
      <c r="B1156" s="75" t="s">
        <v>334</v>
      </c>
      <c r="C1156" s="48" t="s">
        <v>330</v>
      </c>
      <c r="D1156" s="103"/>
      <c r="E1156" s="45"/>
      <c r="F1156" s="45"/>
      <c r="G1156" s="45"/>
      <c r="H1156" s="45"/>
      <c r="I1156" s="62">
        <f>SUM(H1157:H1159)*$E$123</f>
        <v>1</v>
      </c>
      <c r="J1156" s="63" t="str">
        <f>+J1157</f>
        <v>und</v>
      </c>
    </row>
    <row r="1157" spans="2:10" x14ac:dyDescent="0.3">
      <c r="B1157" s="75"/>
      <c r="C1157" s="131" t="s">
        <v>248</v>
      </c>
      <c r="D1157" s="45"/>
      <c r="E1157" s="45"/>
      <c r="F1157" s="45"/>
      <c r="G1157" s="45"/>
      <c r="H1157" s="45">
        <f>+D1157</f>
        <v>0</v>
      </c>
      <c r="I1157" s="45"/>
      <c r="J1157" s="46" t="s">
        <v>35</v>
      </c>
    </row>
    <row r="1158" spans="2:10" x14ac:dyDescent="0.3">
      <c r="B1158" s="75"/>
      <c r="C1158" s="131" t="s">
        <v>249</v>
      </c>
      <c r="D1158" s="45">
        <v>1</v>
      </c>
      <c r="E1158" s="45"/>
      <c r="F1158" s="45"/>
      <c r="G1158" s="45"/>
      <c r="H1158" s="45">
        <f>+D1158</f>
        <v>1</v>
      </c>
      <c r="I1158" s="45"/>
      <c r="J1158" s="46" t="s">
        <v>35</v>
      </c>
    </row>
    <row r="1159" spans="2:10" x14ac:dyDescent="0.3">
      <c r="B1159" s="75"/>
      <c r="C1159" s="131" t="s">
        <v>250</v>
      </c>
      <c r="D1159" s="45"/>
      <c r="E1159" s="45"/>
      <c r="F1159" s="45"/>
      <c r="G1159" s="45"/>
      <c r="H1159" s="45">
        <f>+D1159</f>
        <v>0</v>
      </c>
      <c r="I1159" s="45"/>
      <c r="J1159" s="46" t="s">
        <v>35</v>
      </c>
    </row>
    <row r="1160" spans="2:10" x14ac:dyDescent="0.3">
      <c r="B1160" s="75" t="s">
        <v>335</v>
      </c>
      <c r="C1160" s="48" t="s">
        <v>328</v>
      </c>
      <c r="D1160" s="103"/>
      <c r="E1160" s="45"/>
      <c r="F1160" s="45"/>
      <c r="G1160" s="45"/>
      <c r="H1160" s="45"/>
      <c r="I1160" s="62">
        <f>SUM(H1161:H1163)*$E$123</f>
        <v>9</v>
      </c>
      <c r="J1160" s="63" t="str">
        <f>+J1161</f>
        <v>und</v>
      </c>
    </row>
    <row r="1161" spans="2:10" x14ac:dyDescent="0.3">
      <c r="B1161" s="75"/>
      <c r="C1161" s="131" t="s">
        <v>248</v>
      </c>
      <c r="D1161" s="45">
        <v>3</v>
      </c>
      <c r="E1161" s="45"/>
      <c r="F1161" s="45"/>
      <c r="G1161" s="45"/>
      <c r="H1161" s="45">
        <f>+D1161</f>
        <v>3</v>
      </c>
      <c r="I1161" s="45"/>
      <c r="J1161" s="46" t="s">
        <v>35</v>
      </c>
    </row>
    <row r="1162" spans="2:10" x14ac:dyDescent="0.3">
      <c r="B1162" s="75"/>
      <c r="C1162" s="131" t="s">
        <v>249</v>
      </c>
      <c r="D1162" s="45">
        <v>6</v>
      </c>
      <c r="E1162" s="45"/>
      <c r="F1162" s="45"/>
      <c r="G1162" s="45"/>
      <c r="H1162" s="45">
        <f>+D1162</f>
        <v>6</v>
      </c>
      <c r="I1162" s="45"/>
      <c r="J1162" s="46" t="s">
        <v>35</v>
      </c>
    </row>
    <row r="1163" spans="2:10" x14ac:dyDescent="0.3">
      <c r="B1163" s="75"/>
      <c r="C1163" s="131" t="s">
        <v>250</v>
      </c>
      <c r="D1163" s="45"/>
      <c r="E1163" s="45"/>
      <c r="F1163" s="45"/>
      <c r="G1163" s="45"/>
      <c r="H1163" s="45">
        <f>+D1163</f>
        <v>0</v>
      </c>
      <c r="I1163" s="45"/>
      <c r="J1163" s="46" t="s">
        <v>35</v>
      </c>
    </row>
    <row r="1164" spans="2:10" x14ac:dyDescent="0.3">
      <c r="B1164" s="75" t="s">
        <v>336</v>
      </c>
      <c r="C1164" s="48" t="s">
        <v>331</v>
      </c>
      <c r="D1164" s="103"/>
      <c r="E1164" s="45"/>
      <c r="F1164" s="45"/>
      <c r="G1164" s="45"/>
      <c r="H1164" s="45"/>
      <c r="I1164" s="62">
        <f>SUM(H1165:H1167)*$E$123</f>
        <v>8</v>
      </c>
      <c r="J1164" s="63" t="str">
        <f>+J1165</f>
        <v>und</v>
      </c>
    </row>
    <row r="1165" spans="2:10" x14ac:dyDescent="0.3">
      <c r="B1165" s="75"/>
      <c r="C1165" s="131" t="s">
        <v>248</v>
      </c>
      <c r="D1165" s="45"/>
      <c r="E1165" s="45"/>
      <c r="F1165" s="45"/>
      <c r="G1165" s="45"/>
      <c r="H1165" s="45">
        <f>+D1165</f>
        <v>0</v>
      </c>
      <c r="I1165" s="45"/>
      <c r="J1165" s="46" t="s">
        <v>35</v>
      </c>
    </row>
    <row r="1166" spans="2:10" x14ac:dyDescent="0.3">
      <c r="B1166" s="75"/>
      <c r="C1166" s="131" t="s">
        <v>249</v>
      </c>
      <c r="D1166" s="45">
        <v>8</v>
      </c>
      <c r="E1166" s="45"/>
      <c r="F1166" s="45"/>
      <c r="G1166" s="45"/>
      <c r="H1166" s="45">
        <f>+D1166</f>
        <v>8</v>
      </c>
      <c r="I1166" s="45"/>
      <c r="J1166" s="46" t="s">
        <v>35</v>
      </c>
    </row>
    <row r="1167" spans="2:10" x14ac:dyDescent="0.3">
      <c r="B1167" s="75"/>
      <c r="C1167" s="131" t="s">
        <v>250</v>
      </c>
      <c r="D1167" s="45"/>
      <c r="E1167" s="45"/>
      <c r="F1167" s="45"/>
      <c r="G1167" s="45"/>
      <c r="H1167" s="45">
        <f>+D1167</f>
        <v>0</v>
      </c>
      <c r="I1167" s="45"/>
      <c r="J1167" s="46" t="s">
        <v>35</v>
      </c>
    </row>
    <row r="1168" spans="2:10" x14ac:dyDescent="0.3">
      <c r="B1168" s="75" t="s">
        <v>337</v>
      </c>
      <c r="C1168" s="48" t="s">
        <v>332</v>
      </c>
      <c r="D1168" s="103"/>
      <c r="E1168" s="45"/>
      <c r="F1168" s="45"/>
      <c r="G1168" s="45"/>
      <c r="H1168" s="45"/>
      <c r="I1168" s="62">
        <f>SUM(H1169:H1171)*$E$123</f>
        <v>2</v>
      </c>
      <c r="J1168" s="63" t="str">
        <f>+J1169</f>
        <v>und</v>
      </c>
    </row>
    <row r="1169" spans="2:10" x14ac:dyDescent="0.3">
      <c r="B1169" s="75"/>
      <c r="C1169" s="131" t="s">
        <v>248</v>
      </c>
      <c r="D1169" s="45"/>
      <c r="E1169" s="45"/>
      <c r="F1169" s="45"/>
      <c r="G1169" s="45"/>
      <c r="H1169" s="45">
        <f>+D1169</f>
        <v>0</v>
      </c>
      <c r="I1169" s="45"/>
      <c r="J1169" s="46" t="s">
        <v>35</v>
      </c>
    </row>
    <row r="1170" spans="2:10" x14ac:dyDescent="0.3">
      <c r="B1170" s="75"/>
      <c r="C1170" s="131" t="s">
        <v>249</v>
      </c>
      <c r="D1170" s="45">
        <v>2</v>
      </c>
      <c r="E1170" s="45"/>
      <c r="F1170" s="45"/>
      <c r="G1170" s="45"/>
      <c r="H1170" s="45">
        <f>+D1170</f>
        <v>2</v>
      </c>
      <c r="I1170" s="45"/>
      <c r="J1170" s="46" t="s">
        <v>35</v>
      </c>
    </row>
    <row r="1171" spans="2:10" x14ac:dyDescent="0.3">
      <c r="B1171" s="75"/>
      <c r="C1171" s="131" t="s">
        <v>250</v>
      </c>
      <c r="D1171" s="45"/>
      <c r="E1171" s="45"/>
      <c r="F1171" s="45"/>
      <c r="G1171" s="45"/>
      <c r="H1171" s="45">
        <f>+D1171</f>
        <v>0</v>
      </c>
      <c r="I1171" s="45"/>
      <c r="J1171" s="46" t="s">
        <v>35</v>
      </c>
    </row>
    <row r="1172" spans="2:10" x14ac:dyDescent="0.3">
      <c r="B1172" s="75" t="s">
        <v>338</v>
      </c>
      <c r="C1172" s="48" t="s">
        <v>333</v>
      </c>
      <c r="D1172" s="103"/>
      <c r="E1172" s="45"/>
      <c r="F1172" s="45"/>
      <c r="G1172" s="45"/>
      <c r="H1172" s="45"/>
      <c r="I1172" s="62">
        <f>SUM(H1173:H1176)*$E$123</f>
        <v>2</v>
      </c>
      <c r="J1172" s="63" t="str">
        <f>+J1173</f>
        <v>und</v>
      </c>
    </row>
    <row r="1173" spans="2:10" x14ac:dyDescent="0.3">
      <c r="B1173" s="75"/>
      <c r="C1173" s="131" t="s">
        <v>248</v>
      </c>
      <c r="D1173" s="45"/>
      <c r="E1173" s="45"/>
      <c r="F1173" s="45"/>
      <c r="G1173" s="45"/>
      <c r="H1173" s="45">
        <f>+D1173</f>
        <v>0</v>
      </c>
      <c r="I1173" s="45"/>
      <c r="J1173" s="46" t="s">
        <v>35</v>
      </c>
    </row>
    <row r="1174" spans="2:10" x14ac:dyDescent="0.3">
      <c r="B1174" s="75"/>
      <c r="C1174" s="131" t="s">
        <v>249</v>
      </c>
      <c r="D1174" s="45"/>
      <c r="E1174" s="45"/>
      <c r="F1174" s="45"/>
      <c r="G1174" s="45"/>
      <c r="H1174" s="45">
        <f>+D1174</f>
        <v>0</v>
      </c>
      <c r="I1174" s="45"/>
      <c r="J1174" s="46" t="s">
        <v>35</v>
      </c>
    </row>
    <row r="1175" spans="2:10" x14ac:dyDescent="0.3">
      <c r="B1175" s="75"/>
      <c r="C1175" s="131" t="s">
        <v>250</v>
      </c>
      <c r="D1175" s="45">
        <v>2</v>
      </c>
      <c r="E1175" s="45"/>
      <c r="F1175" s="45"/>
      <c r="G1175" s="45"/>
      <c r="H1175" s="45">
        <f>+D1175</f>
        <v>2</v>
      </c>
      <c r="I1175" s="45"/>
      <c r="J1175" s="46" t="s">
        <v>35</v>
      </c>
    </row>
    <row r="1176" spans="2:10" x14ac:dyDescent="0.3">
      <c r="B1176" s="75"/>
      <c r="C1176" s="131" t="s">
        <v>666</v>
      </c>
      <c r="D1176" s="45"/>
      <c r="E1176" s="45"/>
      <c r="F1176" s="45"/>
      <c r="G1176" s="45"/>
      <c r="H1176" s="45">
        <f>+D1176</f>
        <v>0</v>
      </c>
      <c r="I1176" s="45"/>
      <c r="J1176" s="46" t="s">
        <v>35</v>
      </c>
    </row>
    <row r="1177" spans="2:10" x14ac:dyDescent="0.3">
      <c r="B1177" s="75" t="s">
        <v>343</v>
      </c>
      <c r="C1177" s="48" t="s">
        <v>347</v>
      </c>
      <c r="D1177" s="103"/>
      <c r="E1177" s="45"/>
      <c r="F1177" s="45"/>
      <c r="G1177" s="45"/>
      <c r="H1177" s="45"/>
      <c r="I1177" s="62">
        <f>SUM(H1178:H1180)*$E$123</f>
        <v>13</v>
      </c>
      <c r="J1177" s="63" t="str">
        <f>+J1178</f>
        <v>und</v>
      </c>
    </row>
    <row r="1178" spans="2:10" x14ac:dyDescent="0.3">
      <c r="B1178" s="75"/>
      <c r="C1178" s="131" t="s">
        <v>248</v>
      </c>
      <c r="D1178" s="45">
        <v>4</v>
      </c>
      <c r="E1178" s="45"/>
      <c r="F1178" s="45"/>
      <c r="G1178" s="45"/>
      <c r="H1178" s="45">
        <f>+D1178</f>
        <v>4</v>
      </c>
      <c r="I1178" s="45"/>
      <c r="J1178" s="46" t="s">
        <v>35</v>
      </c>
    </row>
    <row r="1179" spans="2:10" x14ac:dyDescent="0.3">
      <c r="B1179" s="75"/>
      <c r="C1179" s="131" t="s">
        <v>249</v>
      </c>
      <c r="D1179" s="45">
        <v>9</v>
      </c>
      <c r="E1179" s="45"/>
      <c r="F1179" s="45"/>
      <c r="G1179" s="45"/>
      <c r="H1179" s="45">
        <f>+D1179</f>
        <v>9</v>
      </c>
      <c r="I1179" s="45"/>
      <c r="J1179" s="46" t="s">
        <v>35</v>
      </c>
    </row>
    <row r="1180" spans="2:10" x14ac:dyDescent="0.3">
      <c r="B1180" s="75"/>
      <c r="C1180" s="131" t="s">
        <v>250</v>
      </c>
      <c r="D1180" s="45"/>
      <c r="E1180" s="45"/>
      <c r="F1180" s="45"/>
      <c r="G1180" s="45"/>
      <c r="H1180" s="45">
        <f>+D1180</f>
        <v>0</v>
      </c>
      <c r="I1180" s="45"/>
      <c r="J1180" s="46" t="s">
        <v>35</v>
      </c>
    </row>
    <row r="1181" spans="2:10" x14ac:dyDescent="0.3">
      <c r="B1181" s="75" t="s">
        <v>344</v>
      </c>
      <c r="C1181" s="48" t="s">
        <v>339</v>
      </c>
      <c r="D1181" s="103"/>
      <c r="E1181" s="45"/>
      <c r="F1181" s="45"/>
      <c r="G1181" s="45"/>
      <c r="H1181" s="45"/>
      <c r="I1181" s="62">
        <f>SUM(H1182:H1184)*$E$123</f>
        <v>6</v>
      </c>
      <c r="J1181" s="63" t="str">
        <f>+J1182</f>
        <v>und</v>
      </c>
    </row>
    <row r="1182" spans="2:10" x14ac:dyDescent="0.3">
      <c r="B1182" s="75"/>
      <c r="C1182" s="131" t="s">
        <v>248</v>
      </c>
      <c r="D1182" s="45">
        <v>6</v>
      </c>
      <c r="E1182" s="45"/>
      <c r="F1182" s="45"/>
      <c r="G1182" s="45"/>
      <c r="H1182" s="45">
        <f>+D1182</f>
        <v>6</v>
      </c>
      <c r="I1182" s="45"/>
      <c r="J1182" s="46" t="s">
        <v>35</v>
      </c>
    </row>
    <row r="1183" spans="2:10" x14ac:dyDescent="0.3">
      <c r="B1183" s="75"/>
      <c r="C1183" s="131" t="s">
        <v>249</v>
      </c>
      <c r="D1183" s="45"/>
      <c r="E1183" s="45"/>
      <c r="F1183" s="45"/>
      <c r="G1183" s="45"/>
      <c r="H1183" s="45">
        <f>+D1183</f>
        <v>0</v>
      </c>
      <c r="I1183" s="45"/>
      <c r="J1183" s="46" t="s">
        <v>35</v>
      </c>
    </row>
    <row r="1184" spans="2:10" x14ac:dyDescent="0.3">
      <c r="B1184" s="75"/>
      <c r="C1184" s="131" t="s">
        <v>250</v>
      </c>
      <c r="D1184" s="45"/>
      <c r="E1184" s="45"/>
      <c r="F1184" s="45"/>
      <c r="G1184" s="45"/>
      <c r="H1184" s="45">
        <f>+D1184</f>
        <v>0</v>
      </c>
      <c r="I1184" s="45"/>
      <c r="J1184" s="46" t="s">
        <v>35</v>
      </c>
    </row>
    <row r="1185" spans="2:10" x14ac:dyDescent="0.3">
      <c r="B1185" s="75" t="s">
        <v>345</v>
      </c>
      <c r="C1185" s="48" t="s">
        <v>340</v>
      </c>
      <c r="D1185" s="103"/>
      <c r="E1185" s="45"/>
      <c r="F1185" s="45"/>
      <c r="G1185" s="45"/>
      <c r="H1185" s="45"/>
      <c r="I1185" s="62">
        <f>SUM(H1186:H1188)*$E$123</f>
        <v>2</v>
      </c>
      <c r="J1185" s="63" t="str">
        <f>+J1186</f>
        <v>und</v>
      </c>
    </row>
    <row r="1186" spans="2:10" x14ac:dyDescent="0.3">
      <c r="B1186" s="75"/>
      <c r="C1186" s="131" t="s">
        <v>248</v>
      </c>
      <c r="D1186" s="45"/>
      <c r="E1186" s="45"/>
      <c r="F1186" s="45"/>
      <c r="G1186" s="45"/>
      <c r="H1186" s="45">
        <f>+D1186</f>
        <v>0</v>
      </c>
      <c r="I1186" s="45"/>
      <c r="J1186" s="46" t="s">
        <v>35</v>
      </c>
    </row>
    <row r="1187" spans="2:10" x14ac:dyDescent="0.3">
      <c r="B1187" s="75"/>
      <c r="C1187" s="131" t="s">
        <v>249</v>
      </c>
      <c r="D1187" s="45">
        <v>2</v>
      </c>
      <c r="E1187" s="45"/>
      <c r="F1187" s="45"/>
      <c r="G1187" s="45"/>
      <c r="H1187" s="45">
        <f>+D1187</f>
        <v>2</v>
      </c>
      <c r="I1187" s="45"/>
      <c r="J1187" s="46" t="s">
        <v>35</v>
      </c>
    </row>
    <row r="1188" spans="2:10" x14ac:dyDescent="0.3">
      <c r="B1188" s="75"/>
      <c r="C1188" s="131" t="s">
        <v>250</v>
      </c>
      <c r="D1188" s="45"/>
      <c r="E1188" s="45"/>
      <c r="F1188" s="45"/>
      <c r="G1188" s="45"/>
      <c r="H1188" s="45">
        <f>+D1188</f>
        <v>0</v>
      </c>
      <c r="I1188" s="45"/>
      <c r="J1188" s="46" t="s">
        <v>35</v>
      </c>
    </row>
    <row r="1189" spans="2:10" x14ac:dyDescent="0.3">
      <c r="B1189" s="75" t="s">
        <v>346</v>
      </c>
      <c r="C1189" s="48" t="s">
        <v>341</v>
      </c>
      <c r="D1189" s="103"/>
      <c r="E1189" s="45"/>
      <c r="F1189" s="45"/>
      <c r="G1189" s="45"/>
      <c r="H1189" s="45"/>
      <c r="I1189" s="62">
        <f>SUM(H1190:H1192)*$E$123</f>
        <v>2</v>
      </c>
      <c r="J1189" s="63" t="str">
        <f>+J1190</f>
        <v>und</v>
      </c>
    </row>
    <row r="1190" spans="2:10" x14ac:dyDescent="0.3">
      <c r="B1190" s="75"/>
      <c r="C1190" s="131" t="s">
        <v>248</v>
      </c>
      <c r="D1190" s="45"/>
      <c r="E1190" s="45"/>
      <c r="F1190" s="45"/>
      <c r="G1190" s="45"/>
      <c r="H1190" s="45">
        <f>+D1190</f>
        <v>0</v>
      </c>
      <c r="I1190" s="45"/>
      <c r="J1190" s="46" t="s">
        <v>35</v>
      </c>
    </row>
    <row r="1191" spans="2:10" x14ac:dyDescent="0.3">
      <c r="B1191" s="75"/>
      <c r="C1191" s="131" t="s">
        <v>249</v>
      </c>
      <c r="D1191" s="45">
        <v>2</v>
      </c>
      <c r="E1191" s="45"/>
      <c r="F1191" s="45"/>
      <c r="G1191" s="45"/>
      <c r="H1191" s="45">
        <f>+D1191</f>
        <v>2</v>
      </c>
      <c r="I1191" s="45"/>
      <c r="J1191" s="46" t="s">
        <v>35</v>
      </c>
    </row>
    <row r="1192" spans="2:10" x14ac:dyDescent="0.3">
      <c r="B1192" s="75"/>
      <c r="C1192" s="131" t="s">
        <v>250</v>
      </c>
      <c r="D1192" s="45"/>
      <c r="E1192" s="45"/>
      <c r="F1192" s="45"/>
      <c r="G1192" s="45"/>
      <c r="H1192" s="45">
        <f>+D1192</f>
        <v>0</v>
      </c>
      <c r="I1192" s="45"/>
      <c r="J1192" s="46" t="s">
        <v>35</v>
      </c>
    </row>
    <row r="1193" spans="2:10" x14ac:dyDescent="0.3">
      <c r="B1193" s="75" t="s">
        <v>357</v>
      </c>
      <c r="C1193" s="48" t="s">
        <v>342</v>
      </c>
      <c r="D1193" s="103"/>
      <c r="E1193" s="45"/>
      <c r="F1193" s="45"/>
      <c r="G1193" s="45"/>
      <c r="H1193" s="45"/>
      <c r="I1193" s="62">
        <f>SUM(H1194:H1196)*$E$123</f>
        <v>2</v>
      </c>
      <c r="J1193" s="63" t="str">
        <f>+J1194</f>
        <v>und</v>
      </c>
    </row>
    <row r="1194" spans="2:10" x14ac:dyDescent="0.3">
      <c r="B1194" s="75"/>
      <c r="C1194" s="131" t="s">
        <v>248</v>
      </c>
      <c r="D1194" s="45"/>
      <c r="E1194" s="45"/>
      <c r="F1194" s="45"/>
      <c r="G1194" s="45"/>
      <c r="H1194" s="45">
        <f>+D1194</f>
        <v>0</v>
      </c>
      <c r="I1194" s="45"/>
      <c r="J1194" s="46" t="s">
        <v>35</v>
      </c>
    </row>
    <row r="1195" spans="2:10" x14ac:dyDescent="0.3">
      <c r="B1195" s="75"/>
      <c r="C1195" s="131" t="s">
        <v>249</v>
      </c>
      <c r="D1195" s="45">
        <v>2</v>
      </c>
      <c r="E1195" s="45"/>
      <c r="F1195" s="45"/>
      <c r="G1195" s="45"/>
      <c r="H1195" s="45">
        <f>+D1195</f>
        <v>2</v>
      </c>
      <c r="I1195" s="45"/>
      <c r="J1195" s="46" t="s">
        <v>35</v>
      </c>
    </row>
    <row r="1196" spans="2:10" x14ac:dyDescent="0.3">
      <c r="B1196" s="75"/>
      <c r="C1196" s="131" t="s">
        <v>250</v>
      </c>
      <c r="D1196" s="45"/>
      <c r="E1196" s="45"/>
      <c r="F1196" s="45"/>
      <c r="G1196" s="45"/>
      <c r="H1196" s="45">
        <f>+D1196</f>
        <v>0</v>
      </c>
      <c r="I1196" s="45"/>
      <c r="J1196" s="46" t="s">
        <v>35</v>
      </c>
    </row>
    <row r="1197" spans="2:10" x14ac:dyDescent="0.3">
      <c r="B1197" s="75" t="s">
        <v>392</v>
      </c>
      <c r="C1197" s="48" t="s">
        <v>356</v>
      </c>
      <c r="D1197" s="103"/>
      <c r="E1197" s="45"/>
      <c r="F1197" s="45"/>
      <c r="G1197" s="45"/>
      <c r="H1197" s="45"/>
      <c r="I1197" s="62">
        <f>SUM(H1198:H1200)*$E$123</f>
        <v>4</v>
      </c>
      <c r="J1197" s="63" t="str">
        <f>+J1198</f>
        <v>und</v>
      </c>
    </row>
    <row r="1198" spans="2:10" x14ac:dyDescent="0.3">
      <c r="B1198" s="75"/>
      <c r="C1198" s="131" t="s">
        <v>248</v>
      </c>
      <c r="D1198" s="45">
        <v>2</v>
      </c>
      <c r="E1198" s="45"/>
      <c r="F1198" s="45"/>
      <c r="G1198" s="45"/>
      <c r="H1198" s="45">
        <f>+D1198</f>
        <v>2</v>
      </c>
      <c r="I1198" s="45"/>
      <c r="J1198" s="46" t="s">
        <v>35</v>
      </c>
    </row>
    <row r="1199" spans="2:10" x14ac:dyDescent="0.3">
      <c r="B1199" s="75"/>
      <c r="C1199" s="131" t="s">
        <v>249</v>
      </c>
      <c r="D1199" s="45">
        <v>2</v>
      </c>
      <c r="E1199" s="45"/>
      <c r="F1199" s="45"/>
      <c r="G1199" s="45"/>
      <c r="H1199" s="45">
        <f>+D1199</f>
        <v>2</v>
      </c>
      <c r="I1199" s="45"/>
      <c r="J1199" s="46" t="s">
        <v>35</v>
      </c>
    </row>
    <row r="1200" spans="2:10" x14ac:dyDescent="0.3">
      <c r="B1200" s="75"/>
      <c r="C1200" s="131" t="s">
        <v>250</v>
      </c>
      <c r="D1200" s="45"/>
      <c r="E1200" s="45"/>
      <c r="F1200" s="45"/>
      <c r="G1200" s="45"/>
      <c r="H1200" s="45">
        <f>+D1200</f>
        <v>0</v>
      </c>
      <c r="I1200" s="45"/>
      <c r="J1200" s="46" t="s">
        <v>35</v>
      </c>
    </row>
    <row r="1201" spans="2:10" x14ac:dyDescent="0.3">
      <c r="B1201" s="75" t="s">
        <v>393</v>
      </c>
      <c r="C1201" s="48" t="s">
        <v>384</v>
      </c>
      <c r="D1201" s="103"/>
      <c r="E1201" s="45"/>
      <c r="F1201" s="45"/>
      <c r="G1201" s="45"/>
      <c r="H1201" s="45"/>
      <c r="I1201" s="62">
        <f>SUM(H1202:H1204)*$E$123</f>
        <v>2</v>
      </c>
      <c r="J1201" s="63" t="str">
        <f>+J1202</f>
        <v>und</v>
      </c>
    </row>
    <row r="1202" spans="2:10" x14ac:dyDescent="0.3">
      <c r="B1202" s="75"/>
      <c r="C1202" s="131" t="s">
        <v>248</v>
      </c>
      <c r="D1202" s="45">
        <v>1</v>
      </c>
      <c r="E1202" s="45"/>
      <c r="F1202" s="45"/>
      <c r="G1202" s="45"/>
      <c r="H1202" s="45">
        <f>+D1202</f>
        <v>1</v>
      </c>
      <c r="I1202" s="45"/>
      <c r="J1202" s="46" t="s">
        <v>35</v>
      </c>
    </row>
    <row r="1203" spans="2:10" x14ac:dyDescent="0.3">
      <c r="B1203" s="75"/>
      <c r="C1203" s="131" t="s">
        <v>249</v>
      </c>
      <c r="D1203" s="45">
        <v>1</v>
      </c>
      <c r="E1203" s="45"/>
      <c r="F1203" s="45"/>
      <c r="G1203" s="45"/>
      <c r="H1203" s="45">
        <f>+D1203</f>
        <v>1</v>
      </c>
      <c r="I1203" s="45"/>
      <c r="J1203" s="46" t="s">
        <v>35</v>
      </c>
    </row>
    <row r="1204" spans="2:10" x14ac:dyDescent="0.3">
      <c r="B1204" s="75"/>
      <c r="C1204" s="131" t="s">
        <v>250</v>
      </c>
      <c r="D1204" s="45"/>
      <c r="E1204" s="45"/>
      <c r="F1204" s="45"/>
      <c r="G1204" s="45"/>
      <c r="H1204" s="45">
        <f>+D1204</f>
        <v>0</v>
      </c>
      <c r="I1204" s="45"/>
      <c r="J1204" s="46" t="s">
        <v>35</v>
      </c>
    </row>
    <row r="1205" spans="2:10" x14ac:dyDescent="0.3">
      <c r="B1205" s="75" t="s">
        <v>394</v>
      </c>
      <c r="C1205" s="48" t="s">
        <v>385</v>
      </c>
      <c r="D1205" s="103"/>
      <c r="E1205" s="45"/>
      <c r="F1205" s="45"/>
      <c r="G1205" s="45"/>
      <c r="H1205" s="45"/>
      <c r="I1205" s="62">
        <f>SUM(H1206:H1208)*$E$123</f>
        <v>6</v>
      </c>
      <c r="J1205" s="63" t="str">
        <f>+J1206</f>
        <v>und</v>
      </c>
    </row>
    <row r="1206" spans="2:10" x14ac:dyDescent="0.3">
      <c r="B1206" s="75"/>
      <c r="C1206" s="131" t="s">
        <v>248</v>
      </c>
      <c r="D1206" s="45">
        <v>3</v>
      </c>
      <c r="E1206" s="45"/>
      <c r="F1206" s="45"/>
      <c r="G1206" s="45"/>
      <c r="H1206" s="45">
        <f>+D1206</f>
        <v>3</v>
      </c>
      <c r="I1206" s="45"/>
      <c r="J1206" s="46" t="s">
        <v>35</v>
      </c>
    </row>
    <row r="1207" spans="2:10" x14ac:dyDescent="0.3">
      <c r="B1207" s="75"/>
      <c r="C1207" s="131" t="s">
        <v>249</v>
      </c>
      <c r="D1207" s="45">
        <v>3</v>
      </c>
      <c r="E1207" s="45"/>
      <c r="F1207" s="45"/>
      <c r="G1207" s="45"/>
      <c r="H1207" s="45">
        <f>+D1207</f>
        <v>3</v>
      </c>
      <c r="I1207" s="45"/>
      <c r="J1207" s="46" t="s">
        <v>35</v>
      </c>
    </row>
    <row r="1208" spans="2:10" x14ac:dyDescent="0.3">
      <c r="B1208" s="75"/>
      <c r="C1208" s="131" t="s">
        <v>250</v>
      </c>
      <c r="D1208" s="45"/>
      <c r="E1208" s="45"/>
      <c r="F1208" s="45"/>
      <c r="G1208" s="45"/>
      <c r="H1208" s="45">
        <f>+D1208</f>
        <v>0</v>
      </c>
      <c r="I1208" s="45"/>
      <c r="J1208" s="46" t="s">
        <v>35</v>
      </c>
    </row>
    <row r="1209" spans="2:10" x14ac:dyDescent="0.3">
      <c r="B1209" s="75" t="s">
        <v>395</v>
      </c>
      <c r="C1209" s="48" t="s">
        <v>386</v>
      </c>
      <c r="D1209" s="103"/>
      <c r="E1209" s="45"/>
      <c r="F1209" s="45"/>
      <c r="G1209" s="45"/>
      <c r="H1209" s="45"/>
      <c r="I1209" s="62">
        <f>SUM(H1210:H1212)*$E$123</f>
        <v>4</v>
      </c>
      <c r="J1209" s="63" t="str">
        <f>+J1210</f>
        <v>und</v>
      </c>
    </row>
    <row r="1210" spans="2:10" x14ac:dyDescent="0.3">
      <c r="B1210" s="75"/>
      <c r="C1210" s="131" t="s">
        <v>248</v>
      </c>
      <c r="D1210" s="45">
        <v>2</v>
      </c>
      <c r="E1210" s="45"/>
      <c r="F1210" s="45"/>
      <c r="G1210" s="45"/>
      <c r="H1210" s="45">
        <f>+D1210</f>
        <v>2</v>
      </c>
      <c r="I1210" s="45"/>
      <c r="J1210" s="46" t="s">
        <v>35</v>
      </c>
    </row>
    <row r="1211" spans="2:10" x14ac:dyDescent="0.3">
      <c r="B1211" s="75"/>
      <c r="C1211" s="131" t="s">
        <v>249</v>
      </c>
      <c r="D1211" s="45">
        <v>2</v>
      </c>
      <c r="E1211" s="45"/>
      <c r="F1211" s="45"/>
      <c r="G1211" s="45"/>
      <c r="H1211" s="45">
        <f>+D1211</f>
        <v>2</v>
      </c>
      <c r="I1211" s="45"/>
      <c r="J1211" s="46" t="s">
        <v>35</v>
      </c>
    </row>
    <row r="1212" spans="2:10" x14ac:dyDescent="0.3">
      <c r="B1212" s="75"/>
      <c r="C1212" s="131" t="s">
        <v>250</v>
      </c>
      <c r="D1212" s="45"/>
      <c r="E1212" s="45"/>
      <c r="F1212" s="45"/>
      <c r="G1212" s="45"/>
      <c r="H1212" s="45">
        <f>+D1212</f>
        <v>0</v>
      </c>
      <c r="I1212" s="45"/>
      <c r="J1212" s="46" t="s">
        <v>35</v>
      </c>
    </row>
    <row r="1213" spans="2:10" x14ac:dyDescent="0.3">
      <c r="B1213" s="75" t="s">
        <v>396</v>
      </c>
      <c r="C1213" s="48" t="s">
        <v>387</v>
      </c>
      <c r="D1213" s="103"/>
      <c r="E1213" s="45"/>
      <c r="F1213" s="45"/>
      <c r="G1213" s="45"/>
      <c r="H1213" s="45"/>
      <c r="I1213" s="62">
        <f>SUM(H1214:H1216)*$E$123</f>
        <v>2</v>
      </c>
      <c r="J1213" s="63" t="str">
        <f>+J1214</f>
        <v>und</v>
      </c>
    </row>
    <row r="1214" spans="2:10" x14ac:dyDescent="0.3">
      <c r="B1214" s="75"/>
      <c r="C1214" s="131" t="s">
        <v>248</v>
      </c>
      <c r="D1214" s="45">
        <v>1</v>
      </c>
      <c r="E1214" s="45"/>
      <c r="F1214" s="45"/>
      <c r="G1214" s="45"/>
      <c r="H1214" s="45">
        <f>+D1214</f>
        <v>1</v>
      </c>
      <c r="I1214" s="45"/>
      <c r="J1214" s="46" t="s">
        <v>35</v>
      </c>
    </row>
    <row r="1215" spans="2:10" x14ac:dyDescent="0.3">
      <c r="B1215" s="75"/>
      <c r="C1215" s="131" t="s">
        <v>249</v>
      </c>
      <c r="D1215" s="45">
        <v>1</v>
      </c>
      <c r="E1215" s="45"/>
      <c r="F1215" s="45"/>
      <c r="G1215" s="45"/>
      <c r="H1215" s="45">
        <f>+D1215</f>
        <v>1</v>
      </c>
      <c r="I1215" s="45"/>
      <c r="J1215" s="46" t="s">
        <v>35</v>
      </c>
    </row>
    <row r="1216" spans="2:10" x14ac:dyDescent="0.3">
      <c r="B1216" s="75"/>
      <c r="C1216" s="131" t="s">
        <v>250</v>
      </c>
      <c r="D1216" s="45"/>
      <c r="E1216" s="45"/>
      <c r="F1216" s="45"/>
      <c r="G1216" s="45"/>
      <c r="H1216" s="45">
        <f>+D1216</f>
        <v>0</v>
      </c>
      <c r="I1216" s="45"/>
      <c r="J1216" s="46" t="s">
        <v>35</v>
      </c>
    </row>
    <row r="1217" spans="2:10" x14ac:dyDescent="0.3">
      <c r="B1217" s="100" t="s">
        <v>397</v>
      </c>
      <c r="C1217" s="101" t="s">
        <v>398</v>
      </c>
      <c r="D1217" s="103"/>
      <c r="E1217" s="45"/>
      <c r="F1217" s="45"/>
      <c r="G1217" s="45"/>
      <c r="H1217" s="45"/>
      <c r="I1217" s="45"/>
      <c r="J1217" s="46"/>
    </row>
    <row r="1218" spans="2:10" x14ac:dyDescent="0.3">
      <c r="B1218" s="75" t="s">
        <v>399</v>
      </c>
      <c r="C1218" s="48" t="s">
        <v>401</v>
      </c>
      <c r="D1218" s="103"/>
      <c r="E1218" s="45"/>
      <c r="F1218" s="45"/>
      <c r="G1218" s="45"/>
      <c r="H1218" s="45"/>
      <c r="I1218" s="62">
        <f>SUM(H1219:H1221)*$E$123</f>
        <v>3</v>
      </c>
      <c r="J1218" s="63" t="str">
        <f>+J1219</f>
        <v>und</v>
      </c>
    </row>
    <row r="1219" spans="2:10" x14ac:dyDescent="0.3">
      <c r="B1219" s="75"/>
      <c r="C1219" s="44" t="s">
        <v>248</v>
      </c>
      <c r="D1219" s="45">
        <v>1</v>
      </c>
      <c r="E1219" s="45"/>
      <c r="F1219" s="45"/>
      <c r="G1219" s="45"/>
      <c r="H1219" s="45">
        <f>+D1219</f>
        <v>1</v>
      </c>
      <c r="I1219" s="45"/>
      <c r="J1219" s="46" t="s">
        <v>35</v>
      </c>
    </row>
    <row r="1220" spans="2:10" x14ac:dyDescent="0.3">
      <c r="B1220" s="75"/>
      <c r="C1220" s="44" t="s">
        <v>249</v>
      </c>
      <c r="D1220" s="45">
        <v>2</v>
      </c>
      <c r="E1220" s="45"/>
      <c r="F1220" s="45"/>
      <c r="G1220" s="45"/>
      <c r="H1220" s="45">
        <f>+D1220</f>
        <v>2</v>
      </c>
      <c r="I1220" s="45"/>
      <c r="J1220" s="46" t="s">
        <v>35</v>
      </c>
    </row>
    <row r="1221" spans="2:10" x14ac:dyDescent="0.3">
      <c r="B1221" s="75"/>
      <c r="C1221" s="44" t="s">
        <v>250</v>
      </c>
      <c r="D1221" s="45"/>
      <c r="E1221" s="45"/>
      <c r="F1221" s="45"/>
      <c r="G1221" s="45"/>
      <c r="H1221" s="45">
        <f>+D1221</f>
        <v>0</v>
      </c>
      <c r="I1221" s="45"/>
      <c r="J1221" s="46" t="s">
        <v>35</v>
      </c>
    </row>
    <row r="1222" spans="2:10" x14ac:dyDescent="0.3">
      <c r="B1222" s="75" t="s">
        <v>402</v>
      </c>
      <c r="C1222" s="48" t="s">
        <v>400</v>
      </c>
      <c r="D1222" s="103"/>
      <c r="E1222" s="45"/>
      <c r="F1222" s="45"/>
      <c r="G1222" s="45"/>
      <c r="H1222" s="45"/>
      <c r="I1222" s="62">
        <f>SUM(H1223:H1225)*$E$123</f>
        <v>2</v>
      </c>
      <c r="J1222" s="63" t="str">
        <f>+J1223</f>
        <v>und</v>
      </c>
    </row>
    <row r="1223" spans="2:10" x14ac:dyDescent="0.3">
      <c r="B1223" s="75"/>
      <c r="C1223" s="44" t="s">
        <v>248</v>
      </c>
      <c r="D1223" s="45"/>
      <c r="E1223" s="45"/>
      <c r="F1223" s="45"/>
      <c r="G1223" s="45"/>
      <c r="H1223" s="45">
        <f>+D1223</f>
        <v>0</v>
      </c>
      <c r="I1223" s="45"/>
      <c r="J1223" s="46" t="s">
        <v>35</v>
      </c>
    </row>
    <row r="1224" spans="2:10" x14ac:dyDescent="0.3">
      <c r="B1224" s="75"/>
      <c r="C1224" s="44" t="s">
        <v>249</v>
      </c>
      <c r="D1224" s="45">
        <v>2</v>
      </c>
      <c r="E1224" s="45"/>
      <c r="F1224" s="45"/>
      <c r="G1224" s="45"/>
      <c r="H1224" s="45">
        <f>+D1224</f>
        <v>2</v>
      </c>
      <c r="I1224" s="45"/>
      <c r="J1224" s="46" t="s">
        <v>35</v>
      </c>
    </row>
    <row r="1225" spans="2:10" x14ac:dyDescent="0.3">
      <c r="B1225" s="75"/>
      <c r="C1225" s="44" t="s">
        <v>250</v>
      </c>
      <c r="D1225" s="45"/>
      <c r="E1225" s="45"/>
      <c r="F1225" s="45"/>
      <c r="G1225" s="45"/>
      <c r="H1225" s="45">
        <f>+D1225</f>
        <v>0</v>
      </c>
      <c r="I1225" s="45"/>
      <c r="J1225" s="46" t="s">
        <v>35</v>
      </c>
    </row>
    <row r="1226" spans="2:10" x14ac:dyDescent="0.3">
      <c r="B1226" s="75" t="s">
        <v>425</v>
      </c>
      <c r="C1226" s="48" t="s">
        <v>403</v>
      </c>
      <c r="D1226" s="103"/>
      <c r="E1226" s="45"/>
      <c r="F1226" s="45"/>
      <c r="G1226" s="45"/>
      <c r="H1226" s="45"/>
      <c r="I1226" s="62">
        <f>SUM(H1227:H1229)*$E$123</f>
        <v>2</v>
      </c>
      <c r="J1226" s="63" t="str">
        <f>+J1227</f>
        <v>und</v>
      </c>
    </row>
    <row r="1227" spans="2:10" x14ac:dyDescent="0.3">
      <c r="B1227" s="75"/>
      <c r="C1227" s="44" t="s">
        <v>248</v>
      </c>
      <c r="D1227" s="45"/>
      <c r="E1227" s="45"/>
      <c r="F1227" s="45"/>
      <c r="G1227" s="45"/>
      <c r="H1227" s="45">
        <f>+D1227</f>
        <v>0</v>
      </c>
      <c r="I1227" s="45"/>
      <c r="J1227" s="46" t="s">
        <v>35</v>
      </c>
    </row>
    <row r="1228" spans="2:10" x14ac:dyDescent="0.3">
      <c r="B1228" s="75"/>
      <c r="C1228" s="44" t="s">
        <v>249</v>
      </c>
      <c r="D1228" s="45">
        <v>2</v>
      </c>
      <c r="E1228" s="45"/>
      <c r="F1228" s="45"/>
      <c r="G1228" s="45"/>
      <c r="H1228" s="45">
        <f>+D1228</f>
        <v>2</v>
      </c>
      <c r="I1228" s="45"/>
      <c r="J1228" s="46" t="s">
        <v>35</v>
      </c>
    </row>
    <row r="1229" spans="2:10" x14ac:dyDescent="0.3">
      <c r="B1229" s="75"/>
      <c r="C1229" s="44" t="s">
        <v>250</v>
      </c>
      <c r="D1229" s="45"/>
      <c r="E1229" s="45"/>
      <c r="F1229" s="45"/>
      <c r="G1229" s="45"/>
      <c r="H1229" s="45">
        <f>+D1229</f>
        <v>0</v>
      </c>
      <c r="I1229" s="45"/>
      <c r="J1229" s="46" t="s">
        <v>35</v>
      </c>
    </row>
    <row r="1230" spans="2:10" x14ac:dyDescent="0.3">
      <c r="B1230" s="75" t="s">
        <v>1006</v>
      </c>
      <c r="C1230" s="48" t="s">
        <v>1007</v>
      </c>
      <c r="D1230" s="103"/>
      <c r="E1230" s="45"/>
      <c r="F1230" s="45"/>
      <c r="G1230" s="45"/>
      <c r="H1230" s="45"/>
      <c r="I1230" s="62">
        <f>SUM(H1231:H1233)*$E$123</f>
        <v>1</v>
      </c>
      <c r="J1230" s="63" t="str">
        <f>+J1231</f>
        <v>und</v>
      </c>
    </row>
    <row r="1231" spans="2:10" x14ac:dyDescent="0.3">
      <c r="B1231" s="75"/>
      <c r="C1231" s="44" t="s">
        <v>248</v>
      </c>
      <c r="D1231" s="45">
        <v>1</v>
      </c>
      <c r="E1231" s="45"/>
      <c r="F1231" s="45"/>
      <c r="G1231" s="45"/>
      <c r="H1231" s="45">
        <f>+D1231</f>
        <v>1</v>
      </c>
      <c r="I1231" s="45"/>
      <c r="J1231" s="46" t="s">
        <v>35</v>
      </c>
    </row>
    <row r="1232" spans="2:10" x14ac:dyDescent="0.3">
      <c r="B1232" s="75"/>
      <c r="C1232" s="44" t="s">
        <v>249</v>
      </c>
      <c r="D1232" s="45"/>
      <c r="E1232" s="45"/>
      <c r="F1232" s="45"/>
      <c r="G1232" s="45"/>
      <c r="H1232" s="45">
        <f>+D1232</f>
        <v>0</v>
      </c>
      <c r="I1232" s="45"/>
      <c r="J1232" s="46" t="s">
        <v>35</v>
      </c>
    </row>
    <row r="1233" spans="2:10" x14ac:dyDescent="0.3">
      <c r="B1233" s="75"/>
      <c r="C1233" s="44" t="s">
        <v>250</v>
      </c>
      <c r="D1233" s="45"/>
      <c r="E1233" s="45"/>
      <c r="F1233" s="45"/>
      <c r="G1233" s="45"/>
      <c r="H1233" s="45">
        <f>+D1233</f>
        <v>0</v>
      </c>
      <c r="I1233" s="45"/>
      <c r="J1233" s="46" t="s">
        <v>35</v>
      </c>
    </row>
    <row r="1234" spans="2:10" x14ac:dyDescent="0.3">
      <c r="B1234" s="100" t="s">
        <v>404</v>
      </c>
      <c r="C1234" s="101" t="s">
        <v>405</v>
      </c>
      <c r="D1234" s="103"/>
      <c r="E1234" s="45"/>
      <c r="F1234" s="45"/>
      <c r="G1234" s="45"/>
      <c r="H1234" s="45"/>
      <c r="I1234" s="45"/>
      <c r="J1234" s="46"/>
    </row>
    <row r="1235" spans="2:10" x14ac:dyDescent="0.3">
      <c r="B1235" s="75" t="s">
        <v>406</v>
      </c>
      <c r="C1235" s="48" t="s">
        <v>407</v>
      </c>
      <c r="D1235" s="103"/>
      <c r="E1235" s="45"/>
      <c r="F1235" s="45"/>
      <c r="G1235" s="45"/>
      <c r="H1235" s="45"/>
      <c r="I1235" s="62">
        <f>SUM(H1236:H1237)*$E$123</f>
        <v>0</v>
      </c>
      <c r="J1235" s="63" t="str">
        <f>+J1236</f>
        <v>Glb</v>
      </c>
    </row>
    <row r="1236" spans="2:10" x14ac:dyDescent="0.3">
      <c r="B1236" s="75"/>
      <c r="C1236" s="44" t="s">
        <v>408</v>
      </c>
      <c r="D1236" s="45"/>
      <c r="E1236" s="45"/>
      <c r="F1236" s="45"/>
      <c r="G1236" s="45"/>
      <c r="H1236" s="45">
        <f>+D1236</f>
        <v>0</v>
      </c>
      <c r="I1236" s="45"/>
      <c r="J1236" s="46" t="s">
        <v>409</v>
      </c>
    </row>
    <row r="1237" spans="2:10" x14ac:dyDescent="0.3">
      <c r="B1237" s="75" t="s">
        <v>426</v>
      </c>
      <c r="C1237" s="48" t="s">
        <v>410</v>
      </c>
      <c r="D1237" s="103"/>
      <c r="E1237" s="45"/>
      <c r="F1237" s="45"/>
      <c r="G1237" s="45"/>
      <c r="H1237" s="45"/>
      <c r="I1237" s="62">
        <f>SUM(H1238:H1239)*$E$123</f>
        <v>0</v>
      </c>
      <c r="J1237" s="63" t="str">
        <f>+J1238</f>
        <v>Glb</v>
      </c>
    </row>
    <row r="1238" spans="2:10" x14ac:dyDescent="0.3">
      <c r="B1238" s="75"/>
      <c r="C1238" s="44" t="s">
        <v>411</v>
      </c>
      <c r="D1238" s="45"/>
      <c r="E1238" s="45"/>
      <c r="F1238" s="45"/>
      <c r="G1238" s="45"/>
      <c r="H1238" s="45">
        <f>+D1238</f>
        <v>0</v>
      </c>
      <c r="I1238" s="45"/>
      <c r="J1238" s="46" t="s">
        <v>409</v>
      </c>
    </row>
    <row r="1239" spans="2:10" x14ac:dyDescent="0.3">
      <c r="B1239" s="100" t="s">
        <v>412</v>
      </c>
      <c r="C1239" s="101" t="s">
        <v>413</v>
      </c>
      <c r="D1239" s="103"/>
      <c r="E1239" s="45"/>
      <c r="F1239" s="45"/>
      <c r="G1239" s="45"/>
      <c r="H1239" s="45"/>
      <c r="I1239" s="45"/>
      <c r="J1239" s="46"/>
    </row>
    <row r="1240" spans="2:10" x14ac:dyDescent="0.3">
      <c r="B1240" s="75" t="s">
        <v>415</v>
      </c>
      <c r="C1240" s="48" t="s">
        <v>414</v>
      </c>
      <c r="D1240" s="103"/>
      <c r="E1240" s="45"/>
      <c r="F1240" s="45"/>
      <c r="G1240" s="45"/>
      <c r="H1240" s="45"/>
      <c r="I1240" s="62">
        <f>SUM(H1241:H1242)*$E$123</f>
        <v>0</v>
      </c>
      <c r="J1240" s="63" t="str">
        <f>+J1241</f>
        <v>und</v>
      </c>
    </row>
    <row r="1241" spans="2:10" x14ac:dyDescent="0.3">
      <c r="B1241" s="75"/>
      <c r="C1241" s="44" t="s">
        <v>411</v>
      </c>
      <c r="D1241" s="45"/>
      <c r="E1241" s="45"/>
      <c r="F1241" s="45"/>
      <c r="G1241" s="45"/>
      <c r="H1241" s="45">
        <f>+D1241</f>
        <v>0</v>
      </c>
      <c r="I1241" s="45"/>
      <c r="J1241" s="46" t="s">
        <v>35</v>
      </c>
    </row>
    <row r="1242" spans="2:10" x14ac:dyDescent="0.3">
      <c r="B1242" s="75" t="s">
        <v>416</v>
      </c>
      <c r="C1242" s="48" t="s">
        <v>417</v>
      </c>
      <c r="D1242" s="103"/>
      <c r="E1242" s="45"/>
      <c r="F1242" s="45"/>
      <c r="G1242" s="45"/>
      <c r="H1242" s="45"/>
      <c r="I1242" s="62">
        <f>SUM(H1243:H1243)*$E$123</f>
        <v>0</v>
      </c>
      <c r="J1242" s="63" t="str">
        <f>+J1243</f>
        <v>Glb</v>
      </c>
    </row>
    <row r="1243" spans="2:10" x14ac:dyDescent="0.3">
      <c r="B1243" s="75"/>
      <c r="C1243" s="44" t="s">
        <v>411</v>
      </c>
      <c r="D1243" s="45"/>
      <c r="E1243" s="45"/>
      <c r="F1243" s="45"/>
      <c r="G1243" s="45"/>
      <c r="H1243" s="45">
        <f>+D1243</f>
        <v>0</v>
      </c>
      <c r="I1243" s="45"/>
      <c r="J1243" s="46" t="s">
        <v>409</v>
      </c>
    </row>
    <row r="1244" spans="2:10" x14ac:dyDescent="0.3">
      <c r="B1244" s="75"/>
      <c r="C1244" s="44"/>
      <c r="D1244" s="45"/>
      <c r="E1244" s="45"/>
      <c r="F1244" s="45"/>
      <c r="G1244" s="45"/>
      <c r="H1244" s="45"/>
      <c r="I1244" s="45"/>
      <c r="J1244" s="46"/>
    </row>
    <row r="1245" spans="2:10" x14ac:dyDescent="0.3">
      <c r="B1245" s="75"/>
      <c r="C1245" s="44"/>
      <c r="D1245" s="45"/>
      <c r="E1245" s="45"/>
      <c r="F1245" s="45"/>
      <c r="G1245" s="45"/>
      <c r="H1245" s="45"/>
      <c r="I1245" s="45"/>
      <c r="J1245" s="46"/>
    </row>
    <row r="1246" spans="2:10" x14ac:dyDescent="0.3">
      <c r="B1246" s="75"/>
      <c r="C1246" s="44"/>
      <c r="D1246" s="45"/>
      <c r="E1246" s="45"/>
      <c r="F1246" s="45"/>
      <c r="G1246" s="45"/>
      <c r="H1246" s="45"/>
      <c r="I1246" s="45"/>
      <c r="J1246" s="46"/>
    </row>
    <row r="1247" spans="2:10" x14ac:dyDescent="0.3">
      <c r="B1247" s="75"/>
      <c r="C1247" s="44"/>
      <c r="D1247" s="45"/>
      <c r="E1247" s="45"/>
      <c r="F1247" s="45"/>
      <c r="G1247" s="45"/>
      <c r="H1247" s="45"/>
      <c r="I1247" s="45"/>
      <c r="J1247" s="46"/>
    </row>
    <row r="1248" spans="2:10" x14ac:dyDescent="0.3">
      <c r="B1248" s="75"/>
      <c r="C1248" s="44"/>
      <c r="D1248" s="45"/>
      <c r="E1248" s="45"/>
      <c r="F1248" s="45"/>
      <c r="G1248" s="45"/>
      <c r="H1248" s="45"/>
      <c r="I1248" s="45"/>
      <c r="J1248" s="46"/>
    </row>
    <row r="1249" spans="2:10" x14ac:dyDescent="0.3">
      <c r="B1249" s="75"/>
      <c r="C1249" s="44"/>
      <c r="D1249" s="45"/>
      <c r="E1249" s="45"/>
      <c r="F1249" s="45"/>
      <c r="G1249" s="45"/>
      <c r="H1249" s="45"/>
      <c r="I1249" s="45"/>
      <c r="J1249" s="46"/>
    </row>
    <row r="1250" spans="2:10" x14ac:dyDescent="0.3">
      <c r="B1250" s="75"/>
      <c r="C1250" s="44"/>
      <c r="D1250" s="45"/>
      <c r="E1250" s="45"/>
      <c r="F1250" s="45"/>
      <c r="G1250" s="45"/>
      <c r="H1250" s="45"/>
      <c r="I1250" s="45"/>
      <c r="J1250" s="46"/>
    </row>
    <row r="1251" spans="2:10" x14ac:dyDescent="0.3">
      <c r="B1251" s="75"/>
      <c r="C1251" s="44"/>
      <c r="D1251" s="45"/>
      <c r="E1251" s="45"/>
      <c r="F1251" s="45"/>
      <c r="G1251" s="45"/>
      <c r="H1251" s="45"/>
      <c r="I1251" s="45"/>
      <c r="J1251" s="46"/>
    </row>
    <row r="1252" spans="2:10" x14ac:dyDescent="0.3">
      <c r="B1252" s="75"/>
      <c r="C1252" s="44"/>
      <c r="D1252" s="45"/>
      <c r="E1252" s="45"/>
      <c r="F1252" s="45"/>
      <c r="G1252" s="45"/>
      <c r="H1252" s="45"/>
      <c r="I1252" s="45"/>
      <c r="J1252" s="46"/>
    </row>
    <row r="1253" spans="2:10" x14ac:dyDescent="0.3">
      <c r="B1253" s="75"/>
      <c r="C1253" s="44"/>
      <c r="D1253" s="45"/>
      <c r="E1253" s="45"/>
      <c r="F1253" s="45"/>
      <c r="G1253" s="45"/>
      <c r="H1253" s="45"/>
      <c r="I1253" s="45"/>
      <c r="J1253" s="46"/>
    </row>
    <row r="1254" spans="2:10" x14ac:dyDescent="0.3">
      <c r="B1254" s="75"/>
      <c r="C1254" s="44"/>
      <c r="D1254" s="45"/>
      <c r="E1254" s="45"/>
      <c r="F1254" s="45"/>
      <c r="G1254" s="45"/>
      <c r="H1254" s="45"/>
      <c r="I1254" s="45"/>
      <c r="J1254" s="46"/>
    </row>
    <row r="1255" spans="2:10" x14ac:dyDescent="0.3">
      <c r="B1255" s="75"/>
      <c r="C1255" s="44"/>
      <c r="D1255" s="45"/>
      <c r="E1255" s="45"/>
      <c r="F1255" s="45"/>
      <c r="G1255" s="45"/>
      <c r="H1255" s="45"/>
      <c r="I1255" s="45"/>
      <c r="J1255" s="46"/>
    </row>
    <row r="1256" spans="2:10" x14ac:dyDescent="0.3">
      <c r="B1256" s="75"/>
      <c r="C1256" s="44"/>
      <c r="D1256" s="45"/>
      <c r="E1256" s="45"/>
      <c r="F1256" s="45"/>
      <c r="G1256" s="45"/>
      <c r="H1256" s="45"/>
      <c r="I1256" s="45"/>
      <c r="J1256" s="46"/>
    </row>
    <row r="1257" spans="2:10" x14ac:dyDescent="0.3">
      <c r="B1257" s="75"/>
      <c r="C1257" s="44"/>
      <c r="D1257" s="45"/>
      <c r="E1257" s="45"/>
      <c r="F1257" s="45"/>
      <c r="G1257" s="45"/>
      <c r="H1257" s="45"/>
      <c r="I1257" s="45"/>
      <c r="J1257" s="46"/>
    </row>
    <row r="1258" spans="2:10" x14ac:dyDescent="0.3">
      <c r="B1258" s="75"/>
      <c r="C1258" s="44"/>
      <c r="D1258" s="45"/>
      <c r="E1258" s="45"/>
      <c r="F1258" s="45"/>
      <c r="G1258" s="45"/>
      <c r="H1258" s="45"/>
      <c r="I1258" s="45"/>
      <c r="J1258" s="46"/>
    </row>
    <row r="1259" spans="2:10" x14ac:dyDescent="0.3">
      <c r="B1259" s="75"/>
      <c r="C1259" s="44"/>
      <c r="D1259" s="45"/>
      <c r="E1259" s="45"/>
      <c r="F1259" s="45"/>
      <c r="G1259" s="45"/>
      <c r="H1259" s="45"/>
      <c r="I1259" s="45"/>
      <c r="J1259" s="46"/>
    </row>
    <row r="1260" spans="2:10" x14ac:dyDescent="0.3">
      <c r="B1260" s="75"/>
      <c r="C1260" s="44"/>
      <c r="D1260" s="45"/>
      <c r="E1260" s="45"/>
      <c r="F1260" s="45"/>
      <c r="G1260" s="45"/>
      <c r="H1260" s="45"/>
      <c r="I1260" s="45"/>
      <c r="J1260" s="46"/>
    </row>
    <row r="1261" spans="2:10" x14ac:dyDescent="0.3">
      <c r="B1261" s="75"/>
      <c r="C1261" s="44"/>
      <c r="D1261" s="45"/>
      <c r="E1261" s="45"/>
      <c r="F1261" s="45"/>
      <c r="G1261" s="45"/>
      <c r="H1261" s="45"/>
      <c r="I1261" s="45"/>
      <c r="J1261" s="46"/>
    </row>
    <row r="1262" spans="2:10" x14ac:dyDescent="0.3">
      <c r="B1262" s="75"/>
      <c r="C1262" s="44"/>
      <c r="D1262" s="45"/>
      <c r="E1262" s="45"/>
      <c r="F1262" s="45"/>
      <c r="G1262" s="45"/>
      <c r="H1262" s="45"/>
      <c r="I1262" s="45"/>
      <c r="J1262" s="46"/>
    </row>
    <row r="1263" spans="2:10" x14ac:dyDescent="0.3">
      <c r="B1263" s="75"/>
      <c r="C1263" s="44"/>
      <c r="D1263" s="45"/>
      <c r="E1263" s="45"/>
      <c r="F1263" s="45"/>
      <c r="G1263" s="45"/>
      <c r="H1263" s="45"/>
      <c r="I1263" s="45"/>
      <c r="J1263" s="46"/>
    </row>
    <row r="1264" spans="2:10" x14ac:dyDescent="0.3">
      <c r="B1264" s="75"/>
      <c r="C1264" s="44"/>
      <c r="D1264" s="45"/>
      <c r="E1264" s="45"/>
      <c r="F1264" s="45"/>
      <c r="G1264" s="45"/>
      <c r="H1264" s="45"/>
      <c r="I1264" s="45"/>
      <c r="J1264" s="46"/>
    </row>
    <row r="1265" spans="2:10" x14ac:dyDescent="0.3">
      <c r="B1265" s="75"/>
      <c r="C1265" s="44"/>
      <c r="D1265" s="45"/>
      <c r="E1265" s="45"/>
      <c r="F1265" s="45"/>
      <c r="G1265" s="45"/>
      <c r="H1265" s="45"/>
      <c r="I1265" s="45"/>
      <c r="J1265" s="46"/>
    </row>
    <row r="1266" spans="2:10" x14ac:dyDescent="0.3">
      <c r="B1266" s="75"/>
      <c r="C1266" s="44"/>
      <c r="D1266" s="45"/>
      <c r="E1266" s="45"/>
      <c r="F1266" s="45"/>
      <c r="G1266" s="45"/>
      <c r="H1266" s="45"/>
      <c r="I1266" s="45"/>
      <c r="J1266" s="46"/>
    </row>
    <row r="1267" spans="2:10" x14ac:dyDescent="0.3">
      <c r="B1267" s="75"/>
      <c r="C1267" s="44"/>
      <c r="D1267" s="45"/>
      <c r="E1267" s="45"/>
      <c r="F1267" s="45"/>
      <c r="G1267" s="45"/>
      <c r="H1267" s="45"/>
      <c r="I1267" s="45"/>
      <c r="J1267" s="46"/>
    </row>
    <row r="1268" spans="2:10" x14ac:dyDescent="0.3">
      <c r="B1268" s="75"/>
      <c r="C1268" s="44"/>
      <c r="D1268" s="45"/>
      <c r="E1268" s="45"/>
      <c r="F1268" s="45"/>
      <c r="G1268" s="45"/>
      <c r="H1268" s="45"/>
      <c r="I1268" s="45"/>
      <c r="J1268" s="46"/>
    </row>
    <row r="1269" spans="2:10" x14ac:dyDescent="0.3">
      <c r="B1269" s="75"/>
      <c r="C1269" s="44"/>
      <c r="D1269" s="45"/>
      <c r="E1269" s="45"/>
      <c r="F1269" s="45"/>
      <c r="G1269" s="45"/>
      <c r="H1269" s="45"/>
      <c r="I1269" s="45"/>
      <c r="J1269" s="46"/>
    </row>
    <row r="1270" spans="2:10" x14ac:dyDescent="0.3">
      <c r="B1270" s="75"/>
      <c r="C1270" s="44"/>
      <c r="D1270" s="45"/>
      <c r="E1270" s="45"/>
      <c r="F1270" s="45"/>
      <c r="G1270" s="45"/>
      <c r="H1270" s="45"/>
      <c r="I1270" s="45"/>
      <c r="J1270" s="46"/>
    </row>
    <row r="1271" spans="2:10" x14ac:dyDescent="0.3">
      <c r="B1271" s="75"/>
      <c r="C1271" s="44"/>
      <c r="D1271" s="45"/>
      <c r="E1271" s="45"/>
      <c r="F1271" s="45"/>
      <c r="G1271" s="45"/>
      <c r="H1271" s="45"/>
      <c r="I1271" s="45"/>
      <c r="J1271" s="46"/>
    </row>
    <row r="1272" spans="2:10" x14ac:dyDescent="0.3">
      <c r="B1272" s="75"/>
      <c r="C1272" s="44"/>
      <c r="D1272" s="45"/>
      <c r="E1272" s="45"/>
      <c r="F1272" s="45"/>
      <c r="G1272" s="45"/>
      <c r="H1272" s="45"/>
      <c r="I1272" s="45"/>
      <c r="J1272" s="46"/>
    </row>
    <row r="1273" spans="2:10" x14ac:dyDescent="0.3">
      <c r="B1273" s="75"/>
      <c r="C1273" s="44"/>
      <c r="D1273" s="45"/>
      <c r="E1273" s="45"/>
      <c r="F1273" s="45"/>
      <c r="G1273" s="45"/>
      <c r="H1273" s="45"/>
      <c r="I1273" s="45"/>
      <c r="J1273" s="46"/>
    </row>
    <row r="1274" spans="2:10" x14ac:dyDescent="0.3">
      <c r="B1274" s="41"/>
      <c r="C1274" s="42"/>
      <c r="D1274" s="42"/>
      <c r="E1274" s="42"/>
      <c r="F1274" s="42"/>
      <c r="G1274" s="42"/>
      <c r="H1274" s="42"/>
      <c r="I1274" s="42"/>
      <c r="J1274" s="42"/>
    </row>
    <row r="1275" spans="2:10" ht="22.8" x14ac:dyDescent="0.3">
      <c r="B1275" s="163" t="s">
        <v>678</v>
      </c>
      <c r="C1275" s="164"/>
      <c r="D1275" s="164"/>
      <c r="E1275" s="164"/>
      <c r="F1275" s="164"/>
      <c r="G1275" s="164"/>
      <c r="H1275" s="164"/>
      <c r="I1275" s="164"/>
      <c r="J1275" s="165"/>
    </row>
    <row r="1276" spans="2:10" x14ac:dyDescent="0.3">
      <c r="B1276" s="133"/>
      <c r="C1276" s="133"/>
      <c r="D1276" s="133"/>
      <c r="E1276" s="133"/>
      <c r="F1276" s="133"/>
      <c r="G1276" s="133"/>
      <c r="H1276" s="133"/>
      <c r="I1276" s="133"/>
      <c r="J1276" s="133"/>
    </row>
    <row r="1277" spans="2:10" x14ac:dyDescent="0.3">
      <c r="B1277" s="23" t="s">
        <v>7</v>
      </c>
      <c r="C1277" s="24" t="s">
        <v>0</v>
      </c>
      <c r="D1277" s="24" t="s">
        <v>23</v>
      </c>
      <c r="E1277" s="24" t="s">
        <v>24</v>
      </c>
      <c r="F1277" s="24" t="s">
        <v>2</v>
      </c>
      <c r="G1277" s="24" t="s">
        <v>3</v>
      </c>
      <c r="H1277" s="24" t="s">
        <v>25</v>
      </c>
      <c r="I1277" s="24" t="s">
        <v>8</v>
      </c>
      <c r="J1277" s="24" t="s">
        <v>9</v>
      </c>
    </row>
    <row r="1278" spans="2:10" x14ac:dyDescent="0.3">
      <c r="B1278" s="98" t="s">
        <v>244</v>
      </c>
      <c r="C1278" s="99" t="s">
        <v>242</v>
      </c>
      <c r="D1278" s="55"/>
      <c r="E1278" s="56">
        <v>1</v>
      </c>
      <c r="F1278" s="57"/>
      <c r="G1278" s="58"/>
      <c r="H1278" s="58"/>
      <c r="I1278" s="43"/>
      <c r="J1278" s="55"/>
    </row>
    <row r="1279" spans="2:10" x14ac:dyDescent="0.3">
      <c r="B1279" s="96" t="s">
        <v>245</v>
      </c>
      <c r="C1279" s="97" t="s">
        <v>243</v>
      </c>
      <c r="D1279" s="60"/>
      <c r="E1279" s="59"/>
      <c r="F1279" s="52"/>
      <c r="G1279" s="52"/>
      <c r="H1279" s="52"/>
      <c r="I1279" s="52"/>
      <c r="J1279" s="61"/>
    </row>
    <row r="1280" spans="2:10" x14ac:dyDescent="0.3">
      <c r="B1280" s="100" t="s">
        <v>246</v>
      </c>
      <c r="C1280" s="101" t="s">
        <v>285</v>
      </c>
      <c r="D1280" s="60"/>
      <c r="E1280" s="59"/>
      <c r="F1280" s="52"/>
      <c r="G1280" s="52"/>
      <c r="H1280" s="52"/>
      <c r="I1280" s="52"/>
      <c r="J1280" s="61"/>
    </row>
    <row r="1281" spans="2:10" x14ac:dyDescent="0.3">
      <c r="B1281" s="75" t="s">
        <v>247</v>
      </c>
      <c r="C1281" s="48" t="s">
        <v>348</v>
      </c>
      <c r="D1281" s="45"/>
      <c r="E1281" s="45"/>
      <c r="F1281" s="45"/>
      <c r="G1281" s="45"/>
      <c r="H1281" s="45"/>
      <c r="I1281" s="62">
        <f>SUM(H1282:H1289)*$E$123</f>
        <v>2</v>
      </c>
      <c r="J1281" s="63" t="str">
        <f>+J1282</f>
        <v>und</v>
      </c>
    </row>
    <row r="1282" spans="2:10" x14ac:dyDescent="0.3">
      <c r="B1282" s="75"/>
      <c r="C1282" s="130" t="s">
        <v>679</v>
      </c>
      <c r="D1282" s="45"/>
      <c r="E1282" s="45"/>
      <c r="F1282" s="45"/>
      <c r="G1282" s="45"/>
      <c r="H1282" s="45"/>
      <c r="I1282" s="45"/>
      <c r="J1282" s="46" t="s">
        <v>35</v>
      </c>
    </row>
    <row r="1283" spans="2:10" x14ac:dyDescent="0.3">
      <c r="B1283" s="75"/>
      <c r="C1283" s="129" t="s">
        <v>634</v>
      </c>
      <c r="D1283" s="45">
        <v>1</v>
      </c>
      <c r="E1283" s="45"/>
      <c r="F1283" s="45"/>
      <c r="G1283" s="45"/>
      <c r="H1283" s="45">
        <f>+D1283</f>
        <v>1</v>
      </c>
      <c r="I1283" s="45"/>
      <c r="J1283" s="46" t="s">
        <v>35</v>
      </c>
    </row>
    <row r="1284" spans="2:10" x14ac:dyDescent="0.3">
      <c r="B1284" s="75"/>
      <c r="C1284" s="130" t="s">
        <v>248</v>
      </c>
      <c r="D1284" s="45"/>
      <c r="E1284" s="45"/>
      <c r="F1284" s="45"/>
      <c r="G1284" s="45"/>
      <c r="H1284" s="45"/>
      <c r="I1284" s="45"/>
      <c r="J1284" s="46" t="s">
        <v>35</v>
      </c>
    </row>
    <row r="1285" spans="2:10" x14ac:dyDescent="0.3">
      <c r="B1285" s="75"/>
      <c r="C1285" s="129" t="s">
        <v>634</v>
      </c>
      <c r="D1285" s="45">
        <v>1</v>
      </c>
      <c r="E1285" s="45"/>
      <c r="F1285" s="45"/>
      <c r="G1285" s="45"/>
      <c r="H1285" s="45">
        <f>+D1285</f>
        <v>1</v>
      </c>
      <c r="I1285" s="45"/>
      <c r="J1285" s="46" t="s">
        <v>35</v>
      </c>
    </row>
    <row r="1286" spans="2:10" x14ac:dyDescent="0.3">
      <c r="B1286" s="75"/>
      <c r="C1286" s="130" t="s">
        <v>249</v>
      </c>
      <c r="D1286" s="45"/>
      <c r="E1286" s="45"/>
      <c r="F1286" s="45"/>
      <c r="G1286" s="45"/>
      <c r="H1286" s="45"/>
      <c r="I1286" s="45"/>
      <c r="J1286" s="46"/>
    </row>
    <row r="1287" spans="2:10" x14ac:dyDescent="0.3">
      <c r="B1287" s="75"/>
      <c r="C1287" s="129" t="s">
        <v>634</v>
      </c>
      <c r="D1287" s="45"/>
      <c r="E1287" s="45"/>
      <c r="F1287" s="45"/>
      <c r="G1287" s="45"/>
      <c r="H1287" s="45">
        <f>+D1287</f>
        <v>0</v>
      </c>
      <c r="I1287" s="45"/>
      <c r="J1287" s="46" t="s">
        <v>35</v>
      </c>
    </row>
    <row r="1288" spans="2:10" x14ac:dyDescent="0.3">
      <c r="B1288" s="75"/>
      <c r="C1288" s="130" t="s">
        <v>250</v>
      </c>
      <c r="D1288" s="45"/>
      <c r="E1288" s="45"/>
      <c r="F1288" s="45"/>
      <c r="G1288" s="45"/>
      <c r="H1288" s="45"/>
      <c r="I1288" s="45"/>
      <c r="J1288" s="46"/>
    </row>
    <row r="1289" spans="2:10" x14ac:dyDescent="0.3">
      <c r="B1289" s="75"/>
      <c r="C1289" s="129" t="s">
        <v>634</v>
      </c>
      <c r="D1289" s="45"/>
      <c r="E1289" s="45"/>
      <c r="F1289" s="45"/>
      <c r="G1289" s="45"/>
      <c r="H1289" s="45">
        <f>+D1289</f>
        <v>0</v>
      </c>
      <c r="I1289" s="45"/>
      <c r="J1289" s="46" t="s">
        <v>35</v>
      </c>
    </row>
    <row r="1290" spans="2:10" x14ac:dyDescent="0.3">
      <c r="B1290" s="75" t="s">
        <v>251</v>
      </c>
      <c r="C1290" s="75" t="s">
        <v>260</v>
      </c>
      <c r="D1290" s="45"/>
      <c r="E1290" s="45"/>
      <c r="F1290" s="45"/>
      <c r="G1290" s="45"/>
      <c r="H1290" s="45"/>
      <c r="I1290" s="62">
        <f>SUM(H1291:H1293)*$E$123</f>
        <v>0</v>
      </c>
      <c r="J1290" s="63" t="str">
        <f>+J1291</f>
        <v>und</v>
      </c>
    </row>
    <row r="1291" spans="2:10" x14ac:dyDescent="0.3">
      <c r="B1291" s="75"/>
      <c r="C1291" s="130" t="s">
        <v>248</v>
      </c>
      <c r="D1291" s="45"/>
      <c r="E1291" s="45"/>
      <c r="F1291" s="45"/>
      <c r="G1291" s="45"/>
      <c r="H1291" s="45">
        <f>+D1291</f>
        <v>0</v>
      </c>
      <c r="I1291" s="45"/>
      <c r="J1291" s="46" t="s">
        <v>35</v>
      </c>
    </row>
    <row r="1292" spans="2:10" x14ac:dyDescent="0.3">
      <c r="B1292" s="75"/>
      <c r="C1292" s="130" t="s">
        <v>249</v>
      </c>
      <c r="D1292" s="45"/>
      <c r="E1292" s="45"/>
      <c r="F1292" s="45"/>
      <c r="G1292" s="45"/>
      <c r="H1292" s="45">
        <f>+D1292</f>
        <v>0</v>
      </c>
      <c r="I1292" s="45"/>
      <c r="J1292" s="46" t="s">
        <v>35</v>
      </c>
    </row>
    <row r="1293" spans="2:10" x14ac:dyDescent="0.3">
      <c r="B1293" s="75"/>
      <c r="C1293" s="130" t="s">
        <v>250</v>
      </c>
      <c r="D1293" s="45"/>
      <c r="E1293" s="45"/>
      <c r="F1293" s="45"/>
      <c r="G1293" s="45"/>
      <c r="H1293" s="45">
        <f>+D1293</f>
        <v>0</v>
      </c>
      <c r="I1293" s="45"/>
      <c r="J1293" s="46" t="s">
        <v>35</v>
      </c>
    </row>
    <row r="1294" spans="2:10" x14ac:dyDescent="0.3">
      <c r="B1294" s="75" t="s">
        <v>252</v>
      </c>
      <c r="C1294" s="48" t="s">
        <v>537</v>
      </c>
      <c r="D1294" s="45"/>
      <c r="E1294" s="45"/>
      <c r="F1294" s="45"/>
      <c r="G1294" s="45"/>
      <c r="H1294" s="45"/>
      <c r="I1294" s="62">
        <f>SUM(H1295:H1302)*$E$123</f>
        <v>2</v>
      </c>
      <c r="J1294" s="63" t="str">
        <f>+J1295</f>
        <v>und</v>
      </c>
    </row>
    <row r="1295" spans="2:10" x14ac:dyDescent="0.3">
      <c r="B1295" s="75"/>
      <c r="C1295" s="130" t="s">
        <v>679</v>
      </c>
      <c r="D1295" s="45"/>
      <c r="E1295" s="45"/>
      <c r="F1295" s="45"/>
      <c r="G1295" s="45"/>
      <c r="H1295" s="45"/>
      <c r="I1295" s="45"/>
      <c r="J1295" s="46" t="s">
        <v>35</v>
      </c>
    </row>
    <row r="1296" spans="2:10" x14ac:dyDescent="0.3">
      <c r="B1296" s="75"/>
      <c r="C1296" s="129" t="s">
        <v>634</v>
      </c>
      <c r="D1296" s="45">
        <v>1</v>
      </c>
      <c r="E1296" s="45"/>
      <c r="F1296" s="45"/>
      <c r="G1296" s="45"/>
      <c r="H1296" s="45">
        <f>+D1296</f>
        <v>1</v>
      </c>
      <c r="I1296" s="45"/>
      <c r="J1296" s="46" t="s">
        <v>35</v>
      </c>
    </row>
    <row r="1297" spans="2:10" x14ac:dyDescent="0.3">
      <c r="B1297" s="75"/>
      <c r="C1297" s="130" t="s">
        <v>248</v>
      </c>
      <c r="D1297" s="45"/>
      <c r="E1297" s="45"/>
      <c r="F1297" s="45"/>
      <c r="G1297" s="45"/>
      <c r="H1297" s="45"/>
      <c r="I1297" s="45"/>
      <c r="J1297" s="46" t="s">
        <v>35</v>
      </c>
    </row>
    <row r="1298" spans="2:10" x14ac:dyDescent="0.3">
      <c r="B1298" s="75"/>
      <c r="C1298" s="129" t="s">
        <v>634</v>
      </c>
      <c r="D1298" s="45">
        <v>1</v>
      </c>
      <c r="E1298" s="45"/>
      <c r="F1298" s="45"/>
      <c r="G1298" s="45"/>
      <c r="H1298" s="45">
        <f>+D1298</f>
        <v>1</v>
      </c>
      <c r="I1298" s="45"/>
      <c r="J1298" s="46" t="s">
        <v>35</v>
      </c>
    </row>
    <row r="1299" spans="2:10" x14ac:dyDescent="0.3">
      <c r="B1299" s="75"/>
      <c r="C1299" s="130" t="s">
        <v>249</v>
      </c>
      <c r="D1299" s="45"/>
      <c r="E1299" s="45"/>
      <c r="F1299" s="45"/>
      <c r="G1299" s="45"/>
      <c r="H1299" s="45">
        <f>+D1299</f>
        <v>0</v>
      </c>
      <c r="I1299" s="45"/>
      <c r="J1299" s="46" t="s">
        <v>35</v>
      </c>
    </row>
    <row r="1300" spans="2:10" x14ac:dyDescent="0.3">
      <c r="B1300" s="75"/>
      <c r="C1300" s="129" t="s">
        <v>634</v>
      </c>
      <c r="D1300" s="45"/>
      <c r="E1300" s="45"/>
      <c r="F1300" s="45"/>
      <c r="G1300" s="45"/>
      <c r="H1300" s="45">
        <f>+D1300</f>
        <v>0</v>
      </c>
      <c r="I1300" s="45"/>
      <c r="J1300" s="46" t="s">
        <v>35</v>
      </c>
    </row>
    <row r="1301" spans="2:10" x14ac:dyDescent="0.3">
      <c r="B1301" s="75"/>
      <c r="C1301" s="130" t="s">
        <v>250</v>
      </c>
      <c r="D1301" s="45"/>
      <c r="E1301" s="45"/>
      <c r="F1301" s="45"/>
      <c r="G1301" s="45"/>
      <c r="H1301" s="45">
        <f>+D1301</f>
        <v>0</v>
      </c>
      <c r="I1301" s="45"/>
      <c r="J1301" s="46" t="s">
        <v>35</v>
      </c>
    </row>
    <row r="1302" spans="2:10" x14ac:dyDescent="0.3">
      <c r="B1302" s="75"/>
      <c r="C1302" s="129" t="s">
        <v>634</v>
      </c>
      <c r="D1302" s="45"/>
      <c r="E1302" s="45"/>
      <c r="F1302" s="45"/>
      <c r="G1302" s="45"/>
      <c r="H1302" s="45">
        <f>+D1302</f>
        <v>0</v>
      </c>
      <c r="I1302" s="45"/>
      <c r="J1302" s="46" t="s">
        <v>35</v>
      </c>
    </row>
    <row r="1303" spans="2:10" x14ac:dyDescent="0.3">
      <c r="B1303" s="75" t="s">
        <v>253</v>
      </c>
      <c r="C1303" s="48" t="s">
        <v>536</v>
      </c>
      <c r="D1303" s="45"/>
      <c r="E1303" s="45"/>
      <c r="F1303" s="45"/>
      <c r="G1303" s="45"/>
      <c r="H1303" s="45"/>
      <c r="I1303" s="62">
        <f>SUM(H1305:H1311)*$E$123</f>
        <v>13</v>
      </c>
      <c r="J1303" s="63" t="str">
        <f>+J1305</f>
        <v>und</v>
      </c>
    </row>
    <row r="1304" spans="2:10" x14ac:dyDescent="0.3">
      <c r="B1304" s="75"/>
      <c r="C1304" s="130" t="s">
        <v>679</v>
      </c>
      <c r="D1304" s="45"/>
      <c r="E1304" s="45"/>
      <c r="F1304" s="45"/>
      <c r="G1304" s="45"/>
      <c r="H1304" s="45"/>
      <c r="I1304" s="45"/>
      <c r="J1304" s="46" t="s">
        <v>35</v>
      </c>
    </row>
    <row r="1305" spans="2:10" x14ac:dyDescent="0.3">
      <c r="B1305" s="75"/>
      <c r="C1305" s="129" t="s">
        <v>619</v>
      </c>
      <c r="D1305" s="45">
        <v>13</v>
      </c>
      <c r="E1305" s="45"/>
      <c r="F1305" s="45"/>
      <c r="G1305" s="45"/>
      <c r="H1305" s="45">
        <f>+D1305</f>
        <v>13</v>
      </c>
      <c r="I1305" s="45"/>
      <c r="J1305" s="46" t="s">
        <v>35</v>
      </c>
    </row>
    <row r="1306" spans="2:10" x14ac:dyDescent="0.3">
      <c r="B1306" s="75"/>
      <c r="C1306" s="130" t="s">
        <v>248</v>
      </c>
      <c r="D1306" s="45"/>
      <c r="E1306" s="45"/>
      <c r="F1306" s="45"/>
      <c r="G1306" s="45"/>
      <c r="H1306" s="45"/>
      <c r="I1306" s="45"/>
      <c r="J1306" s="46" t="s">
        <v>35</v>
      </c>
    </row>
    <row r="1307" spans="2:10" x14ac:dyDescent="0.3">
      <c r="B1307" s="75"/>
      <c r="C1307" s="129" t="s">
        <v>634</v>
      </c>
      <c r="D1307" s="45"/>
      <c r="E1307" s="45"/>
      <c r="F1307" s="45"/>
      <c r="G1307" s="45"/>
      <c r="H1307" s="45">
        <f>+D1307</f>
        <v>0</v>
      </c>
      <c r="I1307" s="45"/>
      <c r="J1307" s="46" t="s">
        <v>35</v>
      </c>
    </row>
    <row r="1308" spans="2:10" x14ac:dyDescent="0.3">
      <c r="B1308" s="75"/>
      <c r="C1308" s="130" t="s">
        <v>249</v>
      </c>
      <c r="D1308" s="45"/>
      <c r="E1308" s="45"/>
      <c r="F1308" s="45"/>
      <c r="G1308" s="45"/>
      <c r="H1308" s="45"/>
      <c r="I1308" s="45"/>
      <c r="J1308" s="46" t="s">
        <v>35</v>
      </c>
    </row>
    <row r="1309" spans="2:10" x14ac:dyDescent="0.3">
      <c r="B1309" s="75"/>
      <c r="C1309" s="44" t="s">
        <v>622</v>
      </c>
      <c r="D1309" s="45"/>
      <c r="E1309" s="45"/>
      <c r="F1309" s="45"/>
      <c r="G1309" s="45"/>
      <c r="H1309" s="45">
        <f>+D1309</f>
        <v>0</v>
      </c>
      <c r="I1309" s="45"/>
      <c r="J1309" s="46" t="s">
        <v>35</v>
      </c>
    </row>
    <row r="1310" spans="2:10" x14ac:dyDescent="0.3">
      <c r="B1310" s="75"/>
      <c r="C1310" s="130" t="s">
        <v>250</v>
      </c>
      <c r="D1310" s="45"/>
      <c r="E1310" s="45"/>
      <c r="F1310" s="45"/>
      <c r="G1310" s="45"/>
      <c r="H1310" s="45"/>
      <c r="I1310" s="45"/>
      <c r="J1310" s="46" t="s">
        <v>35</v>
      </c>
    </row>
    <row r="1311" spans="2:10" x14ac:dyDescent="0.3">
      <c r="B1311" s="75"/>
      <c r="C1311" s="44" t="s">
        <v>622</v>
      </c>
      <c r="D1311" s="45"/>
      <c r="E1311" s="45"/>
      <c r="F1311" s="45"/>
      <c r="G1311" s="45"/>
      <c r="H1311" s="45">
        <f>+D1311</f>
        <v>0</v>
      </c>
      <c r="I1311" s="45"/>
      <c r="J1311" s="46" t="s">
        <v>35</v>
      </c>
    </row>
    <row r="1312" spans="2:10" x14ac:dyDescent="0.3">
      <c r="B1312" s="75" t="s">
        <v>257</v>
      </c>
      <c r="C1312" s="48" t="s">
        <v>363</v>
      </c>
      <c r="D1312" s="45"/>
      <c r="E1312" s="45"/>
      <c r="F1312" s="45"/>
      <c r="G1312" s="45"/>
      <c r="H1312" s="45"/>
      <c r="I1312" s="62">
        <f>SUM(H1313:H1316)*$E$123</f>
        <v>1</v>
      </c>
      <c r="J1312" s="63" t="str">
        <f>+J1313</f>
        <v>und</v>
      </c>
    </row>
    <row r="1313" spans="2:10" x14ac:dyDescent="0.3">
      <c r="B1313" s="75"/>
      <c r="C1313" s="130" t="s">
        <v>679</v>
      </c>
      <c r="D1313" s="45">
        <v>1</v>
      </c>
      <c r="E1313" s="45"/>
      <c r="F1313" s="45"/>
      <c r="G1313" s="45"/>
      <c r="H1313" s="45">
        <f>+D1313</f>
        <v>1</v>
      </c>
      <c r="I1313" s="45"/>
      <c r="J1313" s="46" t="s">
        <v>35</v>
      </c>
    </row>
    <row r="1314" spans="2:10" x14ac:dyDescent="0.3">
      <c r="B1314" s="75"/>
      <c r="C1314" s="130" t="s">
        <v>248</v>
      </c>
      <c r="D1314" s="45"/>
      <c r="E1314" s="45"/>
      <c r="F1314" s="45"/>
      <c r="G1314" s="45"/>
      <c r="H1314" s="45">
        <f>+D1314</f>
        <v>0</v>
      </c>
      <c r="I1314" s="45"/>
      <c r="J1314" s="46" t="s">
        <v>35</v>
      </c>
    </row>
    <row r="1315" spans="2:10" x14ac:dyDescent="0.3">
      <c r="B1315" s="75"/>
      <c r="C1315" s="130" t="s">
        <v>249</v>
      </c>
      <c r="D1315" s="45"/>
      <c r="E1315" s="45"/>
      <c r="F1315" s="45"/>
      <c r="G1315" s="45"/>
      <c r="H1315" s="45">
        <f>+D1315</f>
        <v>0</v>
      </c>
      <c r="I1315" s="45"/>
      <c r="J1315" s="46" t="s">
        <v>35</v>
      </c>
    </row>
    <row r="1316" spans="2:10" x14ac:dyDescent="0.3">
      <c r="B1316" s="75"/>
      <c r="C1316" s="130" t="s">
        <v>250</v>
      </c>
      <c r="D1316" s="45"/>
      <c r="E1316" s="45"/>
      <c r="F1316" s="45"/>
      <c r="G1316" s="45"/>
      <c r="H1316" s="45">
        <f>+D1316</f>
        <v>0</v>
      </c>
      <c r="I1316" s="45"/>
      <c r="J1316" s="46" t="s">
        <v>35</v>
      </c>
    </row>
    <row r="1317" spans="2:10" x14ac:dyDescent="0.3">
      <c r="B1317" s="75" t="s">
        <v>258</v>
      </c>
      <c r="C1317" s="48" t="s">
        <v>281</v>
      </c>
      <c r="D1317" s="45"/>
      <c r="E1317" s="45"/>
      <c r="F1317" s="45"/>
      <c r="G1317" s="45"/>
      <c r="H1317" s="45"/>
      <c r="I1317" s="62">
        <f>SUM(H1318:H1321)*$E$123</f>
        <v>1</v>
      </c>
      <c r="J1317" s="63" t="str">
        <f>+J1318</f>
        <v>und</v>
      </c>
    </row>
    <row r="1318" spans="2:10" x14ac:dyDescent="0.3">
      <c r="B1318" s="75"/>
      <c r="C1318" s="130" t="s">
        <v>679</v>
      </c>
      <c r="D1318" s="45">
        <v>1</v>
      </c>
      <c r="E1318" s="45"/>
      <c r="F1318" s="45"/>
      <c r="G1318" s="45"/>
      <c r="H1318" s="45">
        <f>+D1318</f>
        <v>1</v>
      </c>
      <c r="I1318" s="45"/>
      <c r="J1318" s="46" t="s">
        <v>35</v>
      </c>
    </row>
    <row r="1319" spans="2:10" x14ac:dyDescent="0.3">
      <c r="B1319" s="75"/>
      <c r="C1319" s="130" t="s">
        <v>248</v>
      </c>
      <c r="D1319" s="45"/>
      <c r="E1319" s="45"/>
      <c r="F1319" s="45"/>
      <c r="G1319" s="45"/>
      <c r="H1319" s="45">
        <f>+D1319</f>
        <v>0</v>
      </c>
      <c r="I1319" s="45"/>
      <c r="J1319" s="46" t="s">
        <v>35</v>
      </c>
    </row>
    <row r="1320" spans="2:10" x14ac:dyDescent="0.3">
      <c r="B1320" s="75"/>
      <c r="C1320" s="130" t="s">
        <v>249</v>
      </c>
      <c r="D1320" s="45"/>
      <c r="E1320" s="45"/>
      <c r="F1320" s="45"/>
      <c r="G1320" s="45"/>
      <c r="H1320" s="45">
        <f>+D1320</f>
        <v>0</v>
      </c>
      <c r="I1320" s="45"/>
      <c r="J1320" s="46" t="s">
        <v>35</v>
      </c>
    </row>
    <row r="1321" spans="2:10" x14ac:dyDescent="0.3">
      <c r="B1321" s="75"/>
      <c r="C1321" s="130" t="s">
        <v>250</v>
      </c>
      <c r="D1321" s="45"/>
      <c r="E1321" s="45"/>
      <c r="F1321" s="45"/>
      <c r="G1321" s="45"/>
      <c r="H1321" s="45">
        <f>+D1321</f>
        <v>0</v>
      </c>
      <c r="I1321" s="45"/>
      <c r="J1321" s="46" t="s">
        <v>35</v>
      </c>
    </row>
    <row r="1322" spans="2:10" x14ac:dyDescent="0.3">
      <c r="B1322" s="75" t="s">
        <v>259</v>
      </c>
      <c r="C1322" s="48" t="s">
        <v>254</v>
      </c>
      <c r="D1322" s="45"/>
      <c r="E1322" s="45"/>
      <c r="F1322" s="45"/>
      <c r="G1322" s="45"/>
      <c r="H1322" s="45"/>
      <c r="I1322" s="62">
        <f>SUM(H1323:H1325)*$E$123</f>
        <v>2</v>
      </c>
      <c r="J1322" s="63" t="str">
        <f>+J1323</f>
        <v>und</v>
      </c>
    </row>
    <row r="1323" spans="2:10" x14ac:dyDescent="0.3">
      <c r="B1323" s="75"/>
      <c r="C1323" s="130" t="s">
        <v>248</v>
      </c>
      <c r="D1323" s="45"/>
      <c r="E1323" s="45"/>
      <c r="F1323" s="45"/>
      <c r="G1323" s="45"/>
      <c r="H1323" s="45">
        <f>+D1323</f>
        <v>0</v>
      </c>
      <c r="I1323" s="45"/>
      <c r="J1323" s="46" t="s">
        <v>35</v>
      </c>
    </row>
    <row r="1324" spans="2:10" x14ac:dyDescent="0.3">
      <c r="B1324" s="75"/>
      <c r="C1324" s="130" t="s">
        <v>249</v>
      </c>
      <c r="D1324" s="45"/>
      <c r="E1324" s="45"/>
      <c r="F1324" s="45"/>
      <c r="G1324" s="45"/>
      <c r="H1324" s="45">
        <f>+D1324</f>
        <v>0</v>
      </c>
      <c r="I1324" s="45"/>
      <c r="J1324" s="46" t="s">
        <v>35</v>
      </c>
    </row>
    <row r="1325" spans="2:10" x14ac:dyDescent="0.3">
      <c r="B1325" s="75"/>
      <c r="C1325" s="130" t="s">
        <v>250</v>
      </c>
      <c r="D1325" s="45">
        <v>2</v>
      </c>
      <c r="E1325" s="45"/>
      <c r="F1325" s="45"/>
      <c r="G1325" s="45"/>
      <c r="H1325" s="45">
        <f>+D1325</f>
        <v>2</v>
      </c>
      <c r="I1325" s="45"/>
      <c r="J1325" s="46" t="s">
        <v>35</v>
      </c>
    </row>
    <row r="1326" spans="2:10" x14ac:dyDescent="0.3">
      <c r="B1326" s="100" t="s">
        <v>287</v>
      </c>
      <c r="C1326" s="101" t="s">
        <v>286</v>
      </c>
      <c r="D1326" s="45"/>
      <c r="E1326" s="45"/>
      <c r="F1326" s="45"/>
      <c r="G1326" s="45"/>
      <c r="H1326" s="45"/>
      <c r="I1326" s="45"/>
      <c r="J1326" s="46"/>
    </row>
    <row r="1327" spans="2:10" x14ac:dyDescent="0.3">
      <c r="B1327" s="75" t="s">
        <v>261</v>
      </c>
      <c r="C1327" s="48" t="s">
        <v>255</v>
      </c>
      <c r="D1327" s="45"/>
      <c r="E1327" s="45"/>
      <c r="F1327" s="45"/>
      <c r="G1327" s="45"/>
      <c r="H1327" s="45"/>
      <c r="I1327" s="62">
        <f>SUM(H1328:H1331)*$E$123</f>
        <v>3</v>
      </c>
      <c r="J1327" s="63" t="str">
        <f>+J1330</f>
        <v>und</v>
      </c>
    </row>
    <row r="1328" spans="2:10" x14ac:dyDescent="0.3">
      <c r="B1328" s="75"/>
      <c r="C1328" s="130" t="s">
        <v>680</v>
      </c>
      <c r="D1328" s="45">
        <v>2</v>
      </c>
      <c r="E1328" s="45"/>
      <c r="F1328" s="45"/>
      <c r="G1328" s="45"/>
      <c r="H1328" s="45">
        <f>+D1328</f>
        <v>2</v>
      </c>
      <c r="I1328" s="45"/>
      <c r="J1328" s="46" t="s">
        <v>35</v>
      </c>
    </row>
    <row r="1329" spans="2:10" x14ac:dyDescent="0.3">
      <c r="B1329" s="75"/>
      <c r="C1329" s="130" t="s">
        <v>652</v>
      </c>
      <c r="D1329" s="45">
        <v>1</v>
      </c>
      <c r="E1329" s="45"/>
      <c r="F1329" s="45"/>
      <c r="G1329" s="45"/>
      <c r="H1329" s="45">
        <f>+D1329</f>
        <v>1</v>
      </c>
      <c r="I1329" s="45"/>
      <c r="J1329" s="46" t="s">
        <v>35</v>
      </c>
    </row>
    <row r="1330" spans="2:10" x14ac:dyDescent="0.3">
      <c r="B1330" s="75"/>
      <c r="C1330" s="130" t="s">
        <v>653</v>
      </c>
      <c r="D1330" s="45"/>
      <c r="E1330" s="45"/>
      <c r="F1330" s="45"/>
      <c r="G1330" s="45"/>
      <c r="H1330" s="45">
        <f>+D1330</f>
        <v>0</v>
      </c>
      <c r="I1330" s="45"/>
      <c r="J1330" s="46" t="s">
        <v>35</v>
      </c>
    </row>
    <row r="1331" spans="2:10" x14ac:dyDescent="0.3">
      <c r="B1331" s="75"/>
      <c r="C1331" s="130" t="s">
        <v>654</v>
      </c>
      <c r="D1331" s="45"/>
      <c r="E1331" s="45"/>
      <c r="F1331" s="45"/>
      <c r="G1331" s="45"/>
      <c r="H1331" s="45">
        <f>+D1331</f>
        <v>0</v>
      </c>
      <c r="I1331" s="45"/>
      <c r="J1331" s="46" t="s">
        <v>35</v>
      </c>
    </row>
    <row r="1332" spans="2:10" x14ac:dyDescent="0.3">
      <c r="B1332" s="75" t="s">
        <v>263</v>
      </c>
      <c r="C1332" s="48" t="s">
        <v>639</v>
      </c>
      <c r="D1332" s="45"/>
      <c r="E1332" s="45"/>
      <c r="F1332" s="45"/>
      <c r="G1332" s="45"/>
      <c r="H1332" s="45"/>
      <c r="I1332" s="62">
        <f>SUM(H1333:H1336)*$E$123</f>
        <v>12</v>
      </c>
      <c r="J1332" s="63" t="str">
        <f>+J1333</f>
        <v>und</v>
      </c>
    </row>
    <row r="1333" spans="2:10" x14ac:dyDescent="0.3">
      <c r="B1333" s="75"/>
      <c r="C1333" s="130" t="s">
        <v>681</v>
      </c>
      <c r="D1333" s="45">
        <v>12</v>
      </c>
      <c r="E1333" s="45"/>
      <c r="F1333" s="45"/>
      <c r="G1333" s="45"/>
      <c r="H1333" s="45">
        <f>+D1333</f>
        <v>12</v>
      </c>
      <c r="I1333" s="45"/>
      <c r="J1333" s="46" t="s">
        <v>35</v>
      </c>
    </row>
    <row r="1334" spans="2:10" x14ac:dyDescent="0.3">
      <c r="B1334" s="75"/>
      <c r="C1334" s="130" t="s">
        <v>652</v>
      </c>
      <c r="D1334" s="45"/>
      <c r="E1334" s="45"/>
      <c r="F1334" s="45"/>
      <c r="G1334" s="45"/>
      <c r="H1334" s="45">
        <f>+D1334</f>
        <v>0</v>
      </c>
      <c r="I1334" s="45"/>
      <c r="J1334" s="46" t="s">
        <v>35</v>
      </c>
    </row>
    <row r="1335" spans="2:10" x14ac:dyDescent="0.3">
      <c r="B1335" s="75"/>
      <c r="C1335" s="130" t="s">
        <v>249</v>
      </c>
      <c r="D1335" s="45"/>
      <c r="E1335" s="45"/>
      <c r="F1335" s="45"/>
      <c r="G1335" s="45"/>
      <c r="H1335" s="45">
        <f>+D1335</f>
        <v>0</v>
      </c>
      <c r="I1335" s="45"/>
      <c r="J1335" s="46" t="s">
        <v>35</v>
      </c>
    </row>
    <row r="1336" spans="2:10" x14ac:dyDescent="0.3">
      <c r="B1336" s="75"/>
      <c r="C1336" s="130" t="s">
        <v>250</v>
      </c>
      <c r="D1336" s="45"/>
      <c r="E1336" s="45"/>
      <c r="F1336" s="45"/>
      <c r="G1336" s="45"/>
      <c r="H1336" s="45">
        <f>+D1336</f>
        <v>0</v>
      </c>
      <c r="I1336" s="45"/>
      <c r="J1336" s="46" t="s">
        <v>35</v>
      </c>
    </row>
    <row r="1337" spans="2:10" x14ac:dyDescent="0.3">
      <c r="B1337" s="75" t="s">
        <v>265</v>
      </c>
      <c r="C1337" s="48" t="s">
        <v>668</v>
      </c>
      <c r="D1337" s="45"/>
      <c r="E1337" s="45"/>
      <c r="F1337" s="45"/>
      <c r="G1337" s="45"/>
      <c r="H1337" s="45"/>
      <c r="I1337" s="62">
        <f>SUM(H1338:H1341)*$E$123</f>
        <v>3</v>
      </c>
      <c r="J1337" s="63" t="str">
        <f>+J1339</f>
        <v>und</v>
      </c>
    </row>
    <row r="1338" spans="2:10" x14ac:dyDescent="0.3">
      <c r="B1338" s="75"/>
      <c r="C1338" s="130" t="s">
        <v>680</v>
      </c>
      <c r="D1338" s="45">
        <v>1</v>
      </c>
      <c r="E1338" s="45"/>
      <c r="F1338" s="45"/>
      <c r="G1338" s="45"/>
      <c r="H1338" s="45">
        <f>+D1338</f>
        <v>1</v>
      </c>
      <c r="I1338" s="45"/>
      <c r="J1338" s="46" t="s">
        <v>35</v>
      </c>
    </row>
    <row r="1339" spans="2:10" x14ac:dyDescent="0.3">
      <c r="B1339" s="75"/>
      <c r="C1339" s="130" t="s">
        <v>652</v>
      </c>
      <c r="D1339" s="45"/>
      <c r="E1339" s="45"/>
      <c r="F1339" s="45"/>
      <c r="G1339" s="45"/>
      <c r="H1339" s="45">
        <f>+D1339</f>
        <v>0</v>
      </c>
      <c r="I1339" s="45"/>
      <c r="J1339" s="46" t="s">
        <v>35</v>
      </c>
    </row>
    <row r="1340" spans="2:10" x14ac:dyDescent="0.3">
      <c r="B1340" s="75"/>
      <c r="C1340" s="130" t="s">
        <v>249</v>
      </c>
      <c r="D1340" s="45"/>
      <c r="E1340" s="45"/>
      <c r="F1340" s="45"/>
      <c r="G1340" s="45"/>
      <c r="H1340" s="45">
        <f>+D1340</f>
        <v>0</v>
      </c>
      <c r="I1340" s="45"/>
      <c r="J1340" s="46" t="s">
        <v>35</v>
      </c>
    </row>
    <row r="1341" spans="2:10" x14ac:dyDescent="0.3">
      <c r="B1341" s="75"/>
      <c r="C1341" s="130" t="s">
        <v>250</v>
      </c>
      <c r="D1341" s="45">
        <v>2</v>
      </c>
      <c r="E1341" s="45"/>
      <c r="F1341" s="45"/>
      <c r="G1341" s="45"/>
      <c r="H1341" s="45">
        <f>+D1341</f>
        <v>2</v>
      </c>
      <c r="I1341" s="45"/>
      <c r="J1341" s="46" t="s">
        <v>35</v>
      </c>
    </row>
    <row r="1342" spans="2:10" x14ac:dyDescent="0.3">
      <c r="B1342" s="75" t="s">
        <v>266</v>
      </c>
      <c r="C1342" s="48" t="s">
        <v>669</v>
      </c>
      <c r="D1342" s="45"/>
      <c r="E1342" s="45"/>
      <c r="F1342" s="45"/>
      <c r="G1342" s="45"/>
      <c r="H1342" s="45"/>
      <c r="I1342" s="62">
        <f>SUM(H1343:H1346)*$E$123</f>
        <v>1</v>
      </c>
      <c r="J1342" s="63" t="str">
        <f>+J1343</f>
        <v>und</v>
      </c>
    </row>
    <row r="1343" spans="2:10" x14ac:dyDescent="0.3">
      <c r="B1343" s="75"/>
      <c r="C1343" s="130" t="s">
        <v>680</v>
      </c>
      <c r="D1343" s="45">
        <v>1</v>
      </c>
      <c r="E1343" s="45"/>
      <c r="F1343" s="45"/>
      <c r="G1343" s="45"/>
      <c r="H1343" s="45">
        <f>+D1343</f>
        <v>1</v>
      </c>
      <c r="I1343" s="45"/>
      <c r="J1343" s="46" t="s">
        <v>35</v>
      </c>
    </row>
    <row r="1344" spans="2:10" x14ac:dyDescent="0.3">
      <c r="B1344" s="75"/>
      <c r="C1344" s="130" t="s">
        <v>248</v>
      </c>
      <c r="D1344" s="45"/>
      <c r="E1344" s="45"/>
      <c r="F1344" s="45"/>
      <c r="G1344" s="45"/>
      <c r="H1344" s="45">
        <f>+D1344</f>
        <v>0</v>
      </c>
      <c r="I1344" s="45"/>
      <c r="J1344" s="46" t="s">
        <v>35</v>
      </c>
    </row>
    <row r="1345" spans="2:10" x14ac:dyDescent="0.3">
      <c r="B1345" s="75"/>
      <c r="C1345" s="130" t="s">
        <v>249</v>
      </c>
      <c r="D1345" s="45"/>
      <c r="E1345" s="45"/>
      <c r="F1345" s="45"/>
      <c r="G1345" s="45"/>
      <c r="H1345" s="45">
        <f>+D1345</f>
        <v>0</v>
      </c>
      <c r="I1345" s="45"/>
      <c r="J1345" s="46" t="s">
        <v>35</v>
      </c>
    </row>
    <row r="1346" spans="2:10" x14ac:dyDescent="0.3">
      <c r="B1346" s="75"/>
      <c r="C1346" s="130" t="s">
        <v>250</v>
      </c>
      <c r="D1346" s="45"/>
      <c r="E1346" s="45"/>
      <c r="F1346" s="45"/>
      <c r="G1346" s="45"/>
      <c r="H1346" s="45">
        <f>+D1346</f>
        <v>0</v>
      </c>
      <c r="I1346" s="45"/>
      <c r="J1346" s="46" t="s">
        <v>35</v>
      </c>
    </row>
    <row r="1347" spans="2:10" x14ac:dyDescent="0.3">
      <c r="B1347" s="75" t="s">
        <v>267</v>
      </c>
      <c r="C1347" s="48" t="s">
        <v>364</v>
      </c>
      <c r="D1347" s="45"/>
      <c r="E1347" s="45"/>
      <c r="F1347" s="45"/>
      <c r="G1347" s="45"/>
      <c r="H1347" s="45"/>
      <c r="I1347" s="62">
        <f>SUM(H1348:H1351)*$E$123</f>
        <v>2</v>
      </c>
      <c r="J1347" s="63" t="str">
        <f>+J1350</f>
        <v>und</v>
      </c>
    </row>
    <row r="1348" spans="2:10" x14ac:dyDescent="0.3">
      <c r="B1348" s="75"/>
      <c r="C1348" s="130" t="s">
        <v>680</v>
      </c>
      <c r="D1348" s="45">
        <v>2</v>
      </c>
      <c r="E1348" s="45"/>
      <c r="F1348" s="45"/>
      <c r="G1348" s="45"/>
      <c r="H1348" s="45">
        <f>+D1348</f>
        <v>2</v>
      </c>
      <c r="I1348" s="45"/>
      <c r="J1348" s="46" t="s">
        <v>35</v>
      </c>
    </row>
    <row r="1349" spans="2:10" x14ac:dyDescent="0.3">
      <c r="B1349" s="75"/>
      <c r="C1349" s="130" t="s">
        <v>652</v>
      </c>
      <c r="D1349" s="45"/>
      <c r="E1349" s="45"/>
      <c r="F1349" s="45"/>
      <c r="G1349" s="45"/>
      <c r="H1349" s="45">
        <f>+D1349</f>
        <v>0</v>
      </c>
      <c r="I1349" s="45"/>
      <c r="J1349" s="46" t="s">
        <v>35</v>
      </c>
    </row>
    <row r="1350" spans="2:10" x14ac:dyDescent="0.3">
      <c r="B1350" s="75"/>
      <c r="C1350" s="130" t="s">
        <v>249</v>
      </c>
      <c r="D1350" s="45"/>
      <c r="E1350" s="45"/>
      <c r="F1350" s="45"/>
      <c r="G1350" s="45"/>
      <c r="H1350" s="45">
        <f>+D1350</f>
        <v>0</v>
      </c>
      <c r="I1350" s="45"/>
      <c r="J1350" s="46" t="s">
        <v>35</v>
      </c>
    </row>
    <row r="1351" spans="2:10" x14ac:dyDescent="0.3">
      <c r="B1351" s="75"/>
      <c r="C1351" s="130" t="s">
        <v>250</v>
      </c>
      <c r="D1351" s="45"/>
      <c r="E1351" s="45"/>
      <c r="F1351" s="45"/>
      <c r="G1351" s="45"/>
      <c r="H1351" s="45">
        <f>+D1351</f>
        <v>0</v>
      </c>
      <c r="I1351" s="45"/>
      <c r="J1351" s="46" t="s">
        <v>35</v>
      </c>
    </row>
    <row r="1352" spans="2:10" x14ac:dyDescent="0.3">
      <c r="B1352" s="75" t="s">
        <v>269</v>
      </c>
      <c r="C1352" s="48" t="s">
        <v>366</v>
      </c>
      <c r="D1352" s="45"/>
      <c r="E1352" s="45"/>
      <c r="F1352" s="45"/>
      <c r="G1352" s="45"/>
      <c r="H1352" s="45"/>
      <c r="I1352" s="62">
        <f>SUM(H1353:H1356)*$E$123</f>
        <v>1</v>
      </c>
      <c r="J1352" s="63" t="str">
        <f>+J1353</f>
        <v>und</v>
      </c>
    </row>
    <row r="1353" spans="2:10" x14ac:dyDescent="0.3">
      <c r="B1353" s="75"/>
      <c r="C1353" s="130" t="s">
        <v>680</v>
      </c>
      <c r="D1353" s="45">
        <v>1</v>
      </c>
      <c r="E1353" s="45"/>
      <c r="F1353" s="45"/>
      <c r="G1353" s="45"/>
      <c r="H1353" s="45">
        <f>+D1353</f>
        <v>1</v>
      </c>
      <c r="I1353" s="45"/>
      <c r="J1353" s="46" t="s">
        <v>35</v>
      </c>
    </row>
    <row r="1354" spans="2:10" x14ac:dyDescent="0.3">
      <c r="B1354" s="75"/>
      <c r="C1354" s="130" t="s">
        <v>248</v>
      </c>
      <c r="D1354" s="45"/>
      <c r="E1354" s="45"/>
      <c r="F1354" s="45"/>
      <c r="G1354" s="45"/>
      <c r="H1354" s="45">
        <f>+D1354</f>
        <v>0</v>
      </c>
      <c r="I1354" s="45"/>
      <c r="J1354" s="46" t="s">
        <v>35</v>
      </c>
    </row>
    <row r="1355" spans="2:10" x14ac:dyDescent="0.3">
      <c r="B1355" s="75"/>
      <c r="C1355" s="44" t="s">
        <v>249</v>
      </c>
      <c r="D1355" s="45"/>
      <c r="E1355" s="45"/>
      <c r="F1355" s="45"/>
      <c r="G1355" s="45"/>
      <c r="H1355" s="45">
        <f>+D1355</f>
        <v>0</v>
      </c>
      <c r="I1355" s="45"/>
      <c r="J1355" s="46" t="s">
        <v>35</v>
      </c>
    </row>
    <row r="1356" spans="2:10" x14ac:dyDescent="0.3">
      <c r="B1356" s="75"/>
      <c r="C1356" s="44" t="s">
        <v>250</v>
      </c>
      <c r="D1356" s="45"/>
      <c r="E1356" s="45"/>
      <c r="F1356" s="45"/>
      <c r="G1356" s="45"/>
      <c r="H1356" s="45">
        <f>+D1356</f>
        <v>0</v>
      </c>
      <c r="I1356" s="45"/>
      <c r="J1356" s="46" t="s">
        <v>35</v>
      </c>
    </row>
    <row r="1357" spans="2:10" x14ac:dyDescent="0.3">
      <c r="B1357" s="75" t="s">
        <v>271</v>
      </c>
      <c r="C1357" s="48" t="s">
        <v>367</v>
      </c>
      <c r="D1357" s="45"/>
      <c r="E1357" s="45"/>
      <c r="F1357" s="45"/>
      <c r="G1357" s="45"/>
      <c r="H1357" s="45"/>
      <c r="I1357" s="62">
        <f>SUM(H1358:H1360)*$E$123</f>
        <v>0</v>
      </c>
      <c r="J1357" s="63" t="str">
        <f>+J1358</f>
        <v>und</v>
      </c>
    </row>
    <row r="1358" spans="2:10" x14ac:dyDescent="0.3">
      <c r="B1358" s="75"/>
      <c r="C1358" s="44" t="s">
        <v>248</v>
      </c>
      <c r="D1358" s="45"/>
      <c r="E1358" s="45"/>
      <c r="F1358" s="45"/>
      <c r="G1358" s="45"/>
      <c r="H1358" s="45">
        <f>+D1358</f>
        <v>0</v>
      </c>
      <c r="I1358" s="45"/>
      <c r="J1358" s="46" t="s">
        <v>35</v>
      </c>
    </row>
    <row r="1359" spans="2:10" x14ac:dyDescent="0.3">
      <c r="B1359" s="75"/>
      <c r="C1359" s="44" t="s">
        <v>249</v>
      </c>
      <c r="D1359" s="45"/>
      <c r="E1359" s="45"/>
      <c r="F1359" s="45"/>
      <c r="G1359" s="45"/>
      <c r="H1359" s="45">
        <f>+D1359</f>
        <v>0</v>
      </c>
      <c r="I1359" s="45"/>
      <c r="J1359" s="46" t="s">
        <v>35</v>
      </c>
    </row>
    <row r="1360" spans="2:10" x14ac:dyDescent="0.3">
      <c r="B1360" s="75"/>
      <c r="C1360" s="44" t="s">
        <v>250</v>
      </c>
      <c r="D1360" s="45"/>
      <c r="E1360" s="45"/>
      <c r="F1360" s="45"/>
      <c r="G1360" s="45"/>
      <c r="H1360" s="45">
        <f>+D1360</f>
        <v>0</v>
      </c>
      <c r="I1360" s="45"/>
      <c r="J1360" s="46" t="s">
        <v>35</v>
      </c>
    </row>
    <row r="1361" spans="2:10" x14ac:dyDescent="0.3">
      <c r="B1361" s="75" t="s">
        <v>273</v>
      </c>
      <c r="C1361" s="48" t="s">
        <v>368</v>
      </c>
      <c r="D1361" s="45"/>
      <c r="E1361" s="45"/>
      <c r="F1361" s="45"/>
      <c r="G1361" s="45"/>
      <c r="H1361" s="45"/>
      <c r="I1361" s="62">
        <f>SUM(H1362:H1364)*$E$123</f>
        <v>0</v>
      </c>
      <c r="J1361" s="63" t="str">
        <f>+J1362</f>
        <v>und</v>
      </c>
    </row>
    <row r="1362" spans="2:10" x14ac:dyDescent="0.3">
      <c r="B1362" s="75"/>
      <c r="C1362" s="44" t="s">
        <v>248</v>
      </c>
      <c r="D1362" s="45"/>
      <c r="E1362" s="45"/>
      <c r="F1362" s="45"/>
      <c r="G1362" s="45"/>
      <c r="H1362" s="45">
        <f>+D1362</f>
        <v>0</v>
      </c>
      <c r="I1362" s="45"/>
      <c r="J1362" s="46" t="s">
        <v>35</v>
      </c>
    </row>
    <row r="1363" spans="2:10" x14ac:dyDescent="0.3">
      <c r="B1363" s="75"/>
      <c r="C1363" s="44" t="s">
        <v>249</v>
      </c>
      <c r="D1363" s="45"/>
      <c r="E1363" s="45"/>
      <c r="F1363" s="45"/>
      <c r="G1363" s="45"/>
      <c r="H1363" s="45">
        <f>+D1363</f>
        <v>0</v>
      </c>
      <c r="I1363" s="45"/>
      <c r="J1363" s="46" t="s">
        <v>35</v>
      </c>
    </row>
    <row r="1364" spans="2:10" x14ac:dyDescent="0.3">
      <c r="B1364" s="75"/>
      <c r="C1364" s="44" t="s">
        <v>250</v>
      </c>
      <c r="D1364" s="45"/>
      <c r="E1364" s="45"/>
      <c r="F1364" s="45"/>
      <c r="G1364" s="45"/>
      <c r="H1364" s="45">
        <f>+D1364</f>
        <v>0</v>
      </c>
      <c r="I1364" s="45"/>
      <c r="J1364" s="46" t="s">
        <v>35</v>
      </c>
    </row>
    <row r="1365" spans="2:10" x14ac:dyDescent="0.3">
      <c r="B1365" s="75" t="s">
        <v>277</v>
      </c>
      <c r="C1365" s="48" t="s">
        <v>262</v>
      </c>
      <c r="D1365" s="45"/>
      <c r="E1365" s="45"/>
      <c r="F1365" s="45"/>
      <c r="G1365" s="45"/>
      <c r="H1365" s="45"/>
      <c r="I1365" s="62">
        <f>SUM(H1366:H1369)*$E$123</f>
        <v>2</v>
      </c>
      <c r="J1365" s="63" t="str">
        <f>+J1366</f>
        <v>und</v>
      </c>
    </row>
    <row r="1366" spans="2:10" x14ac:dyDescent="0.3">
      <c r="B1366" s="75"/>
      <c r="C1366" s="130" t="s">
        <v>680</v>
      </c>
      <c r="D1366" s="45">
        <v>1</v>
      </c>
      <c r="E1366" s="45"/>
      <c r="F1366" s="45"/>
      <c r="G1366" s="45"/>
      <c r="H1366" s="45">
        <f>+D1366</f>
        <v>1</v>
      </c>
      <c r="I1366" s="45"/>
      <c r="J1366" s="46" t="s">
        <v>35</v>
      </c>
    </row>
    <row r="1367" spans="2:10" x14ac:dyDescent="0.3">
      <c r="B1367" s="75"/>
      <c r="C1367" s="130" t="s">
        <v>248</v>
      </c>
      <c r="D1367" s="45">
        <v>1</v>
      </c>
      <c r="E1367" s="45"/>
      <c r="F1367" s="45"/>
      <c r="G1367" s="45"/>
      <c r="H1367" s="45">
        <f>+D1367</f>
        <v>1</v>
      </c>
      <c r="I1367" s="45"/>
      <c r="J1367" s="46" t="s">
        <v>35</v>
      </c>
    </row>
    <row r="1368" spans="2:10" x14ac:dyDescent="0.3">
      <c r="B1368" s="75"/>
      <c r="C1368" s="44" t="s">
        <v>249</v>
      </c>
      <c r="D1368" s="45"/>
      <c r="E1368" s="45"/>
      <c r="F1368" s="45"/>
      <c r="G1368" s="45"/>
      <c r="H1368" s="45">
        <f>+D1368</f>
        <v>0</v>
      </c>
      <c r="I1368" s="45"/>
      <c r="J1368" s="46" t="s">
        <v>35</v>
      </c>
    </row>
    <row r="1369" spans="2:10" x14ac:dyDescent="0.3">
      <c r="B1369" s="75"/>
      <c r="C1369" s="44" t="s">
        <v>250</v>
      </c>
      <c r="D1369" s="45"/>
      <c r="E1369" s="45"/>
      <c r="F1369" s="45"/>
      <c r="G1369" s="45"/>
      <c r="H1369" s="45">
        <f>+D1369</f>
        <v>0</v>
      </c>
      <c r="I1369" s="45"/>
      <c r="J1369" s="46" t="s">
        <v>35</v>
      </c>
    </row>
    <row r="1370" spans="2:10" x14ac:dyDescent="0.3">
      <c r="B1370" s="75" t="s">
        <v>275</v>
      </c>
      <c r="C1370" s="48" t="s">
        <v>264</v>
      </c>
      <c r="D1370" s="45"/>
      <c r="E1370" s="45"/>
      <c r="F1370" s="45"/>
      <c r="G1370" s="45"/>
      <c r="H1370" s="45"/>
      <c r="I1370" s="62">
        <f>SUM(H1371:H1374)*$E$123</f>
        <v>2</v>
      </c>
      <c r="J1370" s="63" t="str">
        <f>+J1371</f>
        <v>und</v>
      </c>
    </row>
    <row r="1371" spans="2:10" x14ac:dyDescent="0.3">
      <c r="B1371" s="75"/>
      <c r="C1371" s="130" t="s">
        <v>680</v>
      </c>
      <c r="D1371" s="45">
        <v>1</v>
      </c>
      <c r="E1371" s="45"/>
      <c r="F1371" s="45"/>
      <c r="G1371" s="45"/>
      <c r="H1371" s="45">
        <f>+D1371</f>
        <v>1</v>
      </c>
      <c r="I1371" s="45"/>
      <c r="J1371" s="46" t="s">
        <v>35</v>
      </c>
    </row>
    <row r="1372" spans="2:10" x14ac:dyDescent="0.3">
      <c r="B1372" s="75"/>
      <c r="C1372" s="130" t="s">
        <v>248</v>
      </c>
      <c r="D1372" s="45">
        <v>1</v>
      </c>
      <c r="E1372" s="45"/>
      <c r="F1372" s="45"/>
      <c r="G1372" s="45"/>
      <c r="H1372" s="45">
        <f>+D1372</f>
        <v>1</v>
      </c>
      <c r="I1372" s="45"/>
      <c r="J1372" s="46" t="s">
        <v>35</v>
      </c>
    </row>
    <row r="1373" spans="2:10" x14ac:dyDescent="0.3">
      <c r="B1373" s="75"/>
      <c r="C1373" s="44" t="s">
        <v>249</v>
      </c>
      <c r="D1373" s="45"/>
      <c r="E1373" s="45"/>
      <c r="F1373" s="45"/>
      <c r="G1373" s="45"/>
      <c r="H1373" s="45">
        <f>+D1373</f>
        <v>0</v>
      </c>
      <c r="I1373" s="45"/>
      <c r="J1373" s="46" t="s">
        <v>35</v>
      </c>
    </row>
    <row r="1374" spans="2:10" x14ac:dyDescent="0.3">
      <c r="B1374" s="75"/>
      <c r="C1374" s="44" t="s">
        <v>250</v>
      </c>
      <c r="D1374" s="45"/>
      <c r="E1374" s="45"/>
      <c r="F1374" s="45"/>
      <c r="G1374" s="45"/>
      <c r="H1374" s="45">
        <f>+D1374</f>
        <v>0</v>
      </c>
      <c r="I1374" s="45"/>
      <c r="J1374" s="46" t="s">
        <v>35</v>
      </c>
    </row>
    <row r="1375" spans="2:10" x14ac:dyDescent="0.3">
      <c r="B1375" s="75" t="s">
        <v>279</v>
      </c>
      <c r="C1375" s="48" t="s">
        <v>373</v>
      </c>
      <c r="D1375" s="45"/>
      <c r="E1375" s="45"/>
      <c r="F1375" s="45"/>
      <c r="G1375" s="45"/>
      <c r="H1375" s="45"/>
      <c r="I1375" s="62">
        <f>SUM(H1376:H1379)*$E$123</f>
        <v>1</v>
      </c>
      <c r="J1375" s="63" t="str">
        <f>+J1376</f>
        <v>und</v>
      </c>
    </row>
    <row r="1376" spans="2:10" x14ac:dyDescent="0.3">
      <c r="B1376" s="75"/>
      <c r="C1376" s="130" t="s">
        <v>680</v>
      </c>
      <c r="D1376" s="45">
        <v>1</v>
      </c>
      <c r="E1376" s="45"/>
      <c r="F1376" s="45"/>
      <c r="G1376" s="45"/>
      <c r="H1376" s="45">
        <f>+D1376</f>
        <v>1</v>
      </c>
      <c r="I1376" s="45"/>
      <c r="J1376" s="46" t="s">
        <v>35</v>
      </c>
    </row>
    <row r="1377" spans="2:10" x14ac:dyDescent="0.3">
      <c r="B1377" s="75"/>
      <c r="C1377" s="130" t="s">
        <v>248</v>
      </c>
      <c r="D1377" s="45"/>
      <c r="E1377" s="45"/>
      <c r="F1377" s="45"/>
      <c r="G1377" s="45"/>
      <c r="H1377" s="45">
        <f>+D1377</f>
        <v>0</v>
      </c>
      <c r="I1377" s="45"/>
      <c r="J1377" s="46" t="s">
        <v>35</v>
      </c>
    </row>
    <row r="1378" spans="2:10" x14ac:dyDescent="0.3">
      <c r="B1378" s="75"/>
      <c r="C1378" s="44" t="s">
        <v>249</v>
      </c>
      <c r="D1378" s="45"/>
      <c r="E1378" s="45"/>
      <c r="F1378" s="45"/>
      <c r="G1378" s="45"/>
      <c r="H1378" s="45">
        <f>+D1378</f>
        <v>0</v>
      </c>
      <c r="I1378" s="45"/>
      <c r="J1378" s="46" t="s">
        <v>35</v>
      </c>
    </row>
    <row r="1379" spans="2:10" x14ac:dyDescent="0.3">
      <c r="B1379" s="75"/>
      <c r="C1379" s="44" t="s">
        <v>250</v>
      </c>
      <c r="D1379" s="45"/>
      <c r="E1379" s="45"/>
      <c r="F1379" s="45"/>
      <c r="G1379" s="45"/>
      <c r="H1379" s="45">
        <f>+D1379</f>
        <v>0</v>
      </c>
      <c r="I1379" s="45"/>
      <c r="J1379" s="46" t="s">
        <v>35</v>
      </c>
    </row>
    <row r="1380" spans="2:10" x14ac:dyDescent="0.3">
      <c r="B1380" s="75" t="s">
        <v>283</v>
      </c>
      <c r="C1380" s="48" t="s">
        <v>372</v>
      </c>
      <c r="D1380" s="45"/>
      <c r="E1380" s="45"/>
      <c r="F1380" s="45"/>
      <c r="G1380" s="45"/>
      <c r="H1380" s="45"/>
      <c r="I1380" s="62">
        <f>SUM(H1381:H1384)*$E$123</f>
        <v>2</v>
      </c>
      <c r="J1380" s="63" t="str">
        <f>+J1381</f>
        <v>und</v>
      </c>
    </row>
    <row r="1381" spans="2:10" x14ac:dyDescent="0.3">
      <c r="B1381" s="75"/>
      <c r="C1381" s="130" t="s">
        <v>680</v>
      </c>
      <c r="D1381" s="45">
        <v>1</v>
      </c>
      <c r="E1381" s="45"/>
      <c r="F1381" s="45"/>
      <c r="G1381" s="45"/>
      <c r="H1381" s="45">
        <f>+D1381</f>
        <v>1</v>
      </c>
      <c r="I1381" s="45"/>
      <c r="J1381" s="46" t="s">
        <v>35</v>
      </c>
    </row>
    <row r="1382" spans="2:10" x14ac:dyDescent="0.3">
      <c r="B1382" s="75"/>
      <c r="C1382" s="130" t="s">
        <v>248</v>
      </c>
      <c r="D1382" s="45">
        <v>1</v>
      </c>
      <c r="E1382" s="45"/>
      <c r="F1382" s="45"/>
      <c r="G1382" s="45"/>
      <c r="H1382" s="45">
        <f>+D1382</f>
        <v>1</v>
      </c>
      <c r="I1382" s="45"/>
      <c r="J1382" s="46" t="s">
        <v>35</v>
      </c>
    </row>
    <row r="1383" spans="2:10" x14ac:dyDescent="0.3">
      <c r="B1383" s="75"/>
      <c r="C1383" s="44" t="s">
        <v>647</v>
      </c>
      <c r="D1383" s="45"/>
      <c r="E1383" s="45"/>
      <c r="F1383" s="45"/>
      <c r="G1383" s="45"/>
      <c r="H1383" s="45">
        <f>+D1383</f>
        <v>0</v>
      </c>
      <c r="I1383" s="45"/>
      <c r="J1383" s="46" t="s">
        <v>35</v>
      </c>
    </row>
    <row r="1384" spans="2:10" x14ac:dyDescent="0.3">
      <c r="B1384" s="75"/>
      <c r="C1384" s="44" t="s">
        <v>672</v>
      </c>
      <c r="D1384" s="45"/>
      <c r="E1384" s="45"/>
      <c r="F1384" s="45"/>
      <c r="G1384" s="45"/>
      <c r="H1384" s="45">
        <f>+D1384</f>
        <v>0</v>
      </c>
      <c r="I1384" s="45"/>
      <c r="J1384" s="46" t="s">
        <v>35</v>
      </c>
    </row>
    <row r="1385" spans="2:10" x14ac:dyDescent="0.3">
      <c r="B1385" s="75" t="s">
        <v>376</v>
      </c>
      <c r="C1385" s="48" t="s">
        <v>268</v>
      </c>
      <c r="D1385" s="45"/>
      <c r="E1385" s="45"/>
      <c r="F1385" s="45"/>
      <c r="G1385" s="45"/>
      <c r="H1385" s="45"/>
      <c r="I1385" s="62">
        <f>SUM(H1386:H1388)*$E$123</f>
        <v>0</v>
      </c>
      <c r="J1385" s="63" t="str">
        <f>+J1386</f>
        <v>und</v>
      </c>
    </row>
    <row r="1386" spans="2:10" x14ac:dyDescent="0.3">
      <c r="B1386" s="75"/>
      <c r="C1386" s="44" t="s">
        <v>248</v>
      </c>
      <c r="D1386" s="45"/>
      <c r="E1386" s="45"/>
      <c r="F1386" s="45"/>
      <c r="G1386" s="45"/>
      <c r="H1386" s="45">
        <f>+D1386</f>
        <v>0</v>
      </c>
      <c r="I1386" s="45"/>
      <c r="J1386" s="46" t="s">
        <v>35</v>
      </c>
    </row>
    <row r="1387" spans="2:10" x14ac:dyDescent="0.3">
      <c r="B1387" s="75"/>
      <c r="C1387" s="44" t="s">
        <v>249</v>
      </c>
      <c r="D1387" s="45"/>
      <c r="E1387" s="45"/>
      <c r="F1387" s="45"/>
      <c r="G1387" s="45"/>
      <c r="H1387" s="45">
        <f>+D1387</f>
        <v>0</v>
      </c>
      <c r="I1387" s="45"/>
      <c r="J1387" s="46" t="s">
        <v>35</v>
      </c>
    </row>
    <row r="1388" spans="2:10" x14ac:dyDescent="0.3">
      <c r="B1388" s="75"/>
      <c r="C1388" s="44" t="s">
        <v>250</v>
      </c>
      <c r="D1388" s="45"/>
      <c r="E1388" s="45"/>
      <c r="F1388" s="45"/>
      <c r="G1388" s="45"/>
      <c r="H1388" s="45">
        <f>+D1388</f>
        <v>0</v>
      </c>
      <c r="I1388" s="45"/>
      <c r="J1388" s="46" t="s">
        <v>35</v>
      </c>
    </row>
    <row r="1389" spans="2:10" x14ac:dyDescent="0.3">
      <c r="B1389" s="75" t="s">
        <v>377</v>
      </c>
      <c r="C1389" s="48" t="s">
        <v>270</v>
      </c>
      <c r="D1389" s="45"/>
      <c r="E1389" s="45"/>
      <c r="F1389" s="45"/>
      <c r="G1389" s="45"/>
      <c r="H1389" s="45"/>
      <c r="I1389" s="62">
        <f>SUM(H1390:H1393)*$E$123</f>
        <v>2</v>
      </c>
      <c r="J1389" s="63" t="str">
        <f>+J1390</f>
        <v>und</v>
      </c>
    </row>
    <row r="1390" spans="2:10" x14ac:dyDescent="0.3">
      <c r="B1390" s="75"/>
      <c r="C1390" s="130" t="s">
        <v>680</v>
      </c>
      <c r="D1390" s="45">
        <v>1</v>
      </c>
      <c r="E1390" s="45"/>
      <c r="F1390" s="45"/>
      <c r="G1390" s="45"/>
      <c r="H1390" s="45">
        <f>+D1390</f>
        <v>1</v>
      </c>
      <c r="I1390" s="45"/>
      <c r="J1390" s="46" t="s">
        <v>35</v>
      </c>
    </row>
    <row r="1391" spans="2:10" x14ac:dyDescent="0.3">
      <c r="B1391" s="75"/>
      <c r="C1391" s="130" t="s">
        <v>248</v>
      </c>
      <c r="D1391" s="45">
        <v>1</v>
      </c>
      <c r="E1391" s="45"/>
      <c r="F1391" s="45"/>
      <c r="G1391" s="45"/>
      <c r="H1391" s="45">
        <f>+D1391</f>
        <v>1</v>
      </c>
      <c r="I1391" s="45"/>
      <c r="J1391" s="46" t="s">
        <v>35</v>
      </c>
    </row>
    <row r="1392" spans="2:10" x14ac:dyDescent="0.3">
      <c r="B1392" s="75"/>
      <c r="C1392" s="44" t="s">
        <v>249</v>
      </c>
      <c r="D1392" s="45"/>
      <c r="E1392" s="45"/>
      <c r="F1392" s="45"/>
      <c r="G1392" s="45"/>
      <c r="H1392" s="45">
        <f>+D1392</f>
        <v>0</v>
      </c>
      <c r="I1392" s="45"/>
      <c r="J1392" s="46" t="s">
        <v>35</v>
      </c>
    </row>
    <row r="1393" spans="2:10" x14ac:dyDescent="0.3">
      <c r="B1393" s="75"/>
      <c r="C1393" s="44" t="s">
        <v>250</v>
      </c>
      <c r="D1393" s="45"/>
      <c r="E1393" s="45"/>
      <c r="F1393" s="45"/>
      <c r="G1393" s="45"/>
      <c r="H1393" s="45">
        <f>+D1393</f>
        <v>0</v>
      </c>
      <c r="I1393" s="45"/>
      <c r="J1393" s="46" t="s">
        <v>35</v>
      </c>
    </row>
    <row r="1394" spans="2:10" x14ac:dyDescent="0.3">
      <c r="B1394" s="75" t="s">
        <v>378</v>
      </c>
      <c r="C1394" s="75" t="s">
        <v>991</v>
      </c>
      <c r="D1394" s="45"/>
      <c r="E1394" s="45"/>
      <c r="F1394" s="45"/>
      <c r="G1394" s="45"/>
      <c r="H1394" s="45"/>
      <c r="I1394" s="62">
        <f>SUM(H1395:H1397)*$E$123</f>
        <v>0</v>
      </c>
      <c r="J1394" s="46" t="s">
        <v>35</v>
      </c>
    </row>
    <row r="1395" spans="2:10" x14ac:dyDescent="0.3">
      <c r="B1395" s="75"/>
      <c r="C1395" s="44" t="s">
        <v>369</v>
      </c>
      <c r="D1395" s="45"/>
      <c r="E1395" s="45"/>
      <c r="F1395" s="45"/>
      <c r="G1395" s="45"/>
      <c r="H1395" s="45">
        <f t="shared" ref="H1395:H1397" si="29">+D1395</f>
        <v>0</v>
      </c>
      <c r="I1395" s="45"/>
      <c r="J1395" s="46" t="s">
        <v>35</v>
      </c>
    </row>
    <row r="1396" spans="2:10" x14ac:dyDescent="0.3">
      <c r="B1396" s="75"/>
      <c r="C1396" s="44" t="s">
        <v>249</v>
      </c>
      <c r="D1396" s="45"/>
      <c r="E1396" s="45"/>
      <c r="F1396" s="45"/>
      <c r="G1396" s="45"/>
      <c r="H1396" s="45">
        <f t="shared" si="29"/>
        <v>0</v>
      </c>
      <c r="I1396" s="45"/>
      <c r="J1396" s="46" t="s">
        <v>35</v>
      </c>
    </row>
    <row r="1397" spans="2:10" x14ac:dyDescent="0.3">
      <c r="B1397" s="75"/>
      <c r="C1397" s="44"/>
      <c r="D1397" s="45"/>
      <c r="E1397" s="45"/>
      <c r="F1397" s="45"/>
      <c r="G1397" s="45"/>
      <c r="H1397" s="45">
        <f t="shared" si="29"/>
        <v>0</v>
      </c>
      <c r="I1397" s="45"/>
      <c r="J1397" s="46" t="s">
        <v>35</v>
      </c>
    </row>
    <row r="1398" spans="2:10" x14ac:dyDescent="0.3">
      <c r="B1398" s="75" t="s">
        <v>379</v>
      </c>
      <c r="C1398" s="48" t="s">
        <v>272</v>
      </c>
      <c r="D1398" s="45"/>
      <c r="E1398" s="45"/>
      <c r="F1398" s="45"/>
      <c r="G1398" s="45"/>
      <c r="H1398" s="45"/>
      <c r="I1398" s="62">
        <f>SUM(H1399:H1401)*$E$123</f>
        <v>0</v>
      </c>
      <c r="J1398" s="63" t="str">
        <f>+J1399</f>
        <v>und</v>
      </c>
    </row>
    <row r="1399" spans="2:10" x14ac:dyDescent="0.3">
      <c r="B1399" s="75"/>
      <c r="C1399" s="44" t="s">
        <v>369</v>
      </c>
      <c r="D1399" s="45"/>
      <c r="E1399" s="45"/>
      <c r="F1399" s="45"/>
      <c r="G1399" s="45"/>
      <c r="H1399" s="45">
        <f>+D1399</f>
        <v>0</v>
      </c>
      <c r="I1399" s="45"/>
      <c r="J1399" s="46" t="s">
        <v>35</v>
      </c>
    </row>
    <row r="1400" spans="2:10" x14ac:dyDescent="0.3">
      <c r="B1400" s="75"/>
      <c r="C1400" s="44" t="s">
        <v>647</v>
      </c>
      <c r="D1400" s="45"/>
      <c r="E1400" s="45"/>
      <c r="F1400" s="45"/>
      <c r="G1400" s="45"/>
      <c r="H1400" s="45">
        <f>+D1400</f>
        <v>0</v>
      </c>
      <c r="I1400" s="45"/>
      <c r="J1400" s="46" t="s">
        <v>35</v>
      </c>
    </row>
    <row r="1401" spans="2:10" x14ac:dyDescent="0.3">
      <c r="B1401" s="75"/>
      <c r="C1401" s="44" t="s">
        <v>648</v>
      </c>
      <c r="D1401" s="45"/>
      <c r="E1401" s="45"/>
      <c r="F1401" s="45"/>
      <c r="G1401" s="45"/>
      <c r="H1401" s="45">
        <f>+D1401</f>
        <v>0</v>
      </c>
      <c r="I1401" s="45"/>
      <c r="J1401" s="46" t="s">
        <v>35</v>
      </c>
    </row>
    <row r="1402" spans="2:10" x14ac:dyDescent="0.3">
      <c r="B1402" s="75" t="s">
        <v>380</v>
      </c>
      <c r="C1402" s="48" t="s">
        <v>274</v>
      </c>
      <c r="D1402" s="45"/>
      <c r="E1402" s="45"/>
      <c r="F1402" s="45"/>
      <c r="G1402" s="45"/>
      <c r="H1402" s="45"/>
      <c r="I1402" s="62">
        <f>SUM(H1403:H1406)*$E$123</f>
        <v>2</v>
      </c>
      <c r="J1402" s="63" t="str">
        <f>+J1403</f>
        <v>und</v>
      </c>
    </row>
    <row r="1403" spans="2:10" x14ac:dyDescent="0.3">
      <c r="B1403" s="75"/>
      <c r="C1403" s="130" t="s">
        <v>680</v>
      </c>
      <c r="D1403" s="45">
        <v>1</v>
      </c>
      <c r="E1403" s="45"/>
      <c r="F1403" s="45"/>
      <c r="G1403" s="45"/>
      <c r="H1403" s="45">
        <f>+D1403</f>
        <v>1</v>
      </c>
      <c r="I1403" s="45"/>
      <c r="J1403" s="46" t="s">
        <v>35</v>
      </c>
    </row>
    <row r="1404" spans="2:10" x14ac:dyDescent="0.3">
      <c r="B1404" s="75"/>
      <c r="C1404" s="130" t="s">
        <v>248</v>
      </c>
      <c r="D1404" s="45">
        <v>1</v>
      </c>
      <c r="E1404" s="45"/>
      <c r="F1404" s="45"/>
      <c r="G1404" s="45"/>
      <c r="H1404" s="45">
        <f>+D1404</f>
        <v>1</v>
      </c>
      <c r="I1404" s="45"/>
      <c r="J1404" s="46" t="s">
        <v>35</v>
      </c>
    </row>
    <row r="1405" spans="2:10" x14ac:dyDescent="0.3">
      <c r="B1405" s="75"/>
      <c r="C1405" s="44" t="s">
        <v>249</v>
      </c>
      <c r="D1405" s="45"/>
      <c r="E1405" s="45"/>
      <c r="F1405" s="45"/>
      <c r="G1405" s="45"/>
      <c r="H1405" s="45">
        <f>+D1405</f>
        <v>0</v>
      </c>
      <c r="I1405" s="45"/>
      <c r="J1405" s="46" t="s">
        <v>35</v>
      </c>
    </row>
    <row r="1406" spans="2:10" x14ac:dyDescent="0.3">
      <c r="B1406" s="75"/>
      <c r="C1406" s="44" t="s">
        <v>250</v>
      </c>
      <c r="D1406" s="45"/>
      <c r="E1406" s="45"/>
      <c r="F1406" s="45"/>
      <c r="G1406" s="45"/>
      <c r="H1406" s="45">
        <f>+D1406</f>
        <v>0</v>
      </c>
      <c r="I1406" s="45"/>
      <c r="J1406" s="46" t="s">
        <v>35</v>
      </c>
    </row>
    <row r="1407" spans="2:10" x14ac:dyDescent="0.3">
      <c r="B1407" s="75" t="s">
        <v>381</v>
      </c>
      <c r="C1407" s="48" t="s">
        <v>278</v>
      </c>
      <c r="D1407" s="45"/>
      <c r="E1407" s="45"/>
      <c r="F1407" s="45"/>
      <c r="G1407" s="45"/>
      <c r="H1407" s="45"/>
      <c r="I1407" s="62">
        <f>SUM(H1408:H1411)*$E$123</f>
        <v>1</v>
      </c>
      <c r="J1407" s="63" t="str">
        <f>+J1408</f>
        <v>und</v>
      </c>
    </row>
    <row r="1408" spans="2:10" x14ac:dyDescent="0.3">
      <c r="B1408" s="75"/>
      <c r="C1408" s="130" t="s">
        <v>680</v>
      </c>
      <c r="D1408" s="45">
        <v>1</v>
      </c>
      <c r="E1408" s="45"/>
      <c r="F1408" s="45"/>
      <c r="G1408" s="45"/>
      <c r="H1408" s="45">
        <f>+D1408</f>
        <v>1</v>
      </c>
      <c r="I1408" s="45"/>
      <c r="J1408" s="46" t="s">
        <v>35</v>
      </c>
    </row>
    <row r="1409" spans="2:10" x14ac:dyDescent="0.3">
      <c r="B1409" s="75"/>
      <c r="C1409" s="130" t="s">
        <v>248</v>
      </c>
      <c r="D1409" s="45"/>
      <c r="E1409" s="45"/>
      <c r="F1409" s="45"/>
      <c r="G1409" s="45"/>
      <c r="H1409" s="45">
        <f>+D1409</f>
        <v>0</v>
      </c>
      <c r="I1409" s="45"/>
      <c r="J1409" s="46" t="s">
        <v>35</v>
      </c>
    </row>
    <row r="1410" spans="2:10" x14ac:dyDescent="0.3">
      <c r="B1410" s="75"/>
      <c r="C1410" s="44" t="s">
        <v>650</v>
      </c>
      <c r="D1410" s="45"/>
      <c r="E1410" s="45"/>
      <c r="F1410" s="45"/>
      <c r="G1410" s="45"/>
      <c r="H1410" s="45">
        <f>+D1410</f>
        <v>0</v>
      </c>
      <c r="I1410" s="45"/>
      <c r="J1410" s="46" t="s">
        <v>35</v>
      </c>
    </row>
    <row r="1411" spans="2:10" x14ac:dyDescent="0.3">
      <c r="B1411" s="75"/>
      <c r="C1411" s="44" t="s">
        <v>651</v>
      </c>
      <c r="D1411" s="45"/>
      <c r="E1411" s="45"/>
      <c r="F1411" s="45"/>
      <c r="G1411" s="45"/>
      <c r="H1411" s="45">
        <f>+D1411</f>
        <v>0</v>
      </c>
      <c r="I1411" s="45"/>
      <c r="J1411" s="46" t="s">
        <v>35</v>
      </c>
    </row>
    <row r="1412" spans="2:10" x14ac:dyDescent="0.3">
      <c r="B1412" s="75" t="s">
        <v>382</v>
      </c>
      <c r="C1412" s="48" t="s">
        <v>276</v>
      </c>
      <c r="D1412" s="45"/>
      <c r="E1412" s="45"/>
      <c r="F1412" s="45"/>
      <c r="G1412" s="45"/>
      <c r="H1412" s="45"/>
      <c r="I1412" s="62">
        <f>SUM(H1413:H1415)*$E$123</f>
        <v>0</v>
      </c>
      <c r="J1412" s="63" t="str">
        <f>+J1413</f>
        <v>und</v>
      </c>
    </row>
    <row r="1413" spans="2:10" x14ac:dyDescent="0.3">
      <c r="B1413" s="75"/>
      <c r="C1413" s="44" t="s">
        <v>248</v>
      </c>
      <c r="D1413" s="45"/>
      <c r="E1413" s="45"/>
      <c r="F1413" s="45"/>
      <c r="G1413" s="45"/>
      <c r="H1413" s="45">
        <f>+D1413</f>
        <v>0</v>
      </c>
      <c r="I1413" s="45"/>
      <c r="J1413" s="46" t="s">
        <v>35</v>
      </c>
    </row>
    <row r="1414" spans="2:10" x14ac:dyDescent="0.3">
      <c r="B1414" s="75"/>
      <c r="C1414" s="44" t="s">
        <v>249</v>
      </c>
      <c r="D1414" s="45"/>
      <c r="E1414" s="45"/>
      <c r="F1414" s="45"/>
      <c r="G1414" s="45"/>
      <c r="H1414" s="45">
        <f>+D1414</f>
        <v>0</v>
      </c>
      <c r="I1414" s="45"/>
      <c r="J1414" s="46" t="s">
        <v>35</v>
      </c>
    </row>
    <row r="1415" spans="2:10" x14ac:dyDescent="0.3">
      <c r="B1415" s="75"/>
      <c r="C1415" s="44" t="s">
        <v>250</v>
      </c>
      <c r="D1415" s="45"/>
      <c r="E1415" s="45"/>
      <c r="F1415" s="45"/>
      <c r="G1415" s="45"/>
      <c r="H1415" s="45">
        <f>+D1415</f>
        <v>0</v>
      </c>
      <c r="I1415" s="45"/>
      <c r="J1415" s="46" t="s">
        <v>35</v>
      </c>
    </row>
    <row r="1416" spans="2:10" x14ac:dyDescent="0.3">
      <c r="B1416" s="75" t="s">
        <v>640</v>
      </c>
      <c r="C1416" s="48" t="s">
        <v>280</v>
      </c>
      <c r="D1416" s="45"/>
      <c r="E1416" s="45"/>
      <c r="F1416" s="45"/>
      <c r="G1416" s="45"/>
      <c r="H1416" s="45"/>
      <c r="I1416" s="62">
        <f>SUM(H1417:H1419)*$E$123</f>
        <v>0</v>
      </c>
      <c r="J1416" s="63" t="str">
        <f>+J1417</f>
        <v>und</v>
      </c>
    </row>
    <row r="1417" spans="2:10" x14ac:dyDescent="0.3">
      <c r="B1417" s="75"/>
      <c r="C1417" s="44" t="s">
        <v>248</v>
      </c>
      <c r="D1417" s="45"/>
      <c r="E1417" s="45"/>
      <c r="F1417" s="45"/>
      <c r="G1417" s="45"/>
      <c r="H1417" s="45">
        <f>+D1417</f>
        <v>0</v>
      </c>
      <c r="I1417" s="45"/>
      <c r="J1417" s="46" t="s">
        <v>35</v>
      </c>
    </row>
    <row r="1418" spans="2:10" x14ac:dyDescent="0.3">
      <c r="B1418" s="75"/>
      <c r="C1418" s="44" t="s">
        <v>249</v>
      </c>
      <c r="D1418" s="45"/>
      <c r="E1418" s="45"/>
      <c r="F1418" s="45"/>
      <c r="G1418" s="45"/>
      <c r="H1418" s="45">
        <f>+D1418</f>
        <v>0</v>
      </c>
      <c r="I1418" s="45"/>
      <c r="J1418" s="46" t="s">
        <v>35</v>
      </c>
    </row>
    <row r="1419" spans="2:10" x14ac:dyDescent="0.3">
      <c r="B1419" s="75"/>
      <c r="C1419" s="44" t="s">
        <v>250</v>
      </c>
      <c r="D1419" s="45"/>
      <c r="E1419" s="45"/>
      <c r="F1419" s="45"/>
      <c r="G1419" s="45"/>
      <c r="H1419" s="45">
        <f>+D1419</f>
        <v>0</v>
      </c>
      <c r="I1419" s="45"/>
      <c r="J1419" s="46" t="s">
        <v>35</v>
      </c>
    </row>
    <row r="1420" spans="2:10" x14ac:dyDescent="0.3">
      <c r="B1420" s="75" t="s">
        <v>990</v>
      </c>
      <c r="C1420" s="48" t="s">
        <v>284</v>
      </c>
      <c r="D1420" s="45"/>
      <c r="E1420" s="45"/>
      <c r="F1420" s="45"/>
      <c r="G1420" s="45"/>
      <c r="H1420" s="45"/>
      <c r="I1420" s="62">
        <f>SUM(H1421:H1424)*$E$123</f>
        <v>12</v>
      </c>
      <c r="J1420" s="63" t="str">
        <f>+J1421</f>
        <v>und</v>
      </c>
    </row>
    <row r="1421" spans="2:10" x14ac:dyDescent="0.3">
      <c r="B1421" s="75"/>
      <c r="C1421" s="130" t="s">
        <v>681</v>
      </c>
      <c r="D1421" s="45">
        <v>12</v>
      </c>
      <c r="E1421" s="45"/>
      <c r="F1421" s="45"/>
      <c r="G1421" s="45"/>
      <c r="H1421" s="45">
        <f>+D1421</f>
        <v>12</v>
      </c>
      <c r="I1421" s="45"/>
      <c r="J1421" s="46" t="s">
        <v>35</v>
      </c>
    </row>
    <row r="1422" spans="2:10" x14ac:dyDescent="0.3">
      <c r="B1422" s="75"/>
      <c r="C1422" s="130" t="s">
        <v>248</v>
      </c>
      <c r="D1422" s="45"/>
      <c r="E1422" s="45"/>
      <c r="F1422" s="45"/>
      <c r="G1422" s="45"/>
      <c r="H1422" s="45">
        <f>+D1422</f>
        <v>0</v>
      </c>
      <c r="I1422" s="45"/>
      <c r="J1422" s="46" t="s">
        <v>35</v>
      </c>
    </row>
    <row r="1423" spans="2:10" x14ac:dyDescent="0.3">
      <c r="B1423" s="75"/>
      <c r="C1423" s="44" t="s">
        <v>249</v>
      </c>
      <c r="D1423" s="45"/>
      <c r="E1423" s="45"/>
      <c r="F1423" s="45"/>
      <c r="G1423" s="45"/>
      <c r="H1423" s="45">
        <f>+D1423</f>
        <v>0</v>
      </c>
      <c r="I1423" s="45"/>
      <c r="J1423" s="46" t="s">
        <v>35</v>
      </c>
    </row>
    <row r="1424" spans="2:10" x14ac:dyDescent="0.3">
      <c r="B1424" s="75"/>
      <c r="C1424" s="44" t="s">
        <v>250</v>
      </c>
      <c r="D1424" s="45"/>
      <c r="E1424" s="45"/>
      <c r="F1424" s="45"/>
      <c r="G1424" s="45"/>
      <c r="H1424" s="45">
        <f>+D1424</f>
        <v>0</v>
      </c>
      <c r="I1424" s="45"/>
      <c r="J1424" s="46" t="s">
        <v>35</v>
      </c>
    </row>
    <row r="1425" spans="2:10" x14ac:dyDescent="0.3">
      <c r="B1425" s="100" t="s">
        <v>290</v>
      </c>
      <c r="C1425" s="101" t="s">
        <v>289</v>
      </c>
      <c r="D1425" s="103"/>
      <c r="E1425" s="45"/>
      <c r="F1425" s="45"/>
      <c r="G1425" s="45"/>
      <c r="H1425" s="45"/>
      <c r="I1425" s="62"/>
      <c r="J1425" s="63"/>
    </row>
    <row r="1426" spans="2:10" x14ac:dyDescent="0.3">
      <c r="B1426" s="75" t="s">
        <v>288</v>
      </c>
      <c r="C1426" s="48" t="s">
        <v>291</v>
      </c>
      <c r="D1426" s="103"/>
      <c r="E1426" s="45"/>
      <c r="F1426" s="45"/>
      <c r="G1426" s="45"/>
      <c r="H1426" s="45"/>
      <c r="I1426" s="62">
        <f>SUM(H1427:H1430)*$E$123</f>
        <v>19</v>
      </c>
      <c r="J1426" s="63" t="str">
        <f>+J1427</f>
        <v>und</v>
      </c>
    </row>
    <row r="1427" spans="2:10" x14ac:dyDescent="0.3">
      <c r="B1427" s="75"/>
      <c r="C1427" s="44" t="s">
        <v>680</v>
      </c>
      <c r="D1427" s="45">
        <f>++D1283+D1296+D1305+D1313+D1318</f>
        <v>17</v>
      </c>
      <c r="E1427" s="45"/>
      <c r="F1427" s="45"/>
      <c r="G1427" s="45"/>
      <c r="H1427" s="45">
        <f>+D1427</f>
        <v>17</v>
      </c>
      <c r="I1427" s="45"/>
      <c r="J1427" s="46" t="s">
        <v>35</v>
      </c>
    </row>
    <row r="1428" spans="2:10" x14ac:dyDescent="0.3">
      <c r="B1428" s="75"/>
      <c r="C1428" s="44" t="s">
        <v>248</v>
      </c>
      <c r="D1428" s="45">
        <f>+D1285+D1298+D1307+D1314+D1319+D1323</f>
        <v>2</v>
      </c>
      <c r="E1428" s="45"/>
      <c r="F1428" s="45"/>
      <c r="G1428" s="45"/>
      <c r="H1428" s="45"/>
      <c r="I1428" s="45"/>
      <c r="J1428" s="46"/>
    </row>
    <row r="1429" spans="2:10" x14ac:dyDescent="0.3">
      <c r="B1429" s="75"/>
      <c r="C1429" s="44" t="s">
        <v>249</v>
      </c>
      <c r="D1429" s="45">
        <f>+D1287+D1292+D1300+D1309+D1315+D1320+D1324</f>
        <v>0</v>
      </c>
      <c r="E1429" s="45"/>
      <c r="F1429" s="45"/>
      <c r="G1429" s="45"/>
      <c r="H1429" s="45">
        <f>+D1429</f>
        <v>0</v>
      </c>
      <c r="I1429" s="45"/>
      <c r="J1429" s="46" t="s">
        <v>35</v>
      </c>
    </row>
    <row r="1430" spans="2:10" x14ac:dyDescent="0.3">
      <c r="B1430" s="75"/>
      <c r="C1430" s="44" t="s">
        <v>250</v>
      </c>
      <c r="D1430" s="45">
        <f>+D1289+D1293+D1302+D1311+D1316+D1321+D1325</f>
        <v>2</v>
      </c>
      <c r="E1430" s="45"/>
      <c r="F1430" s="45"/>
      <c r="G1430" s="45"/>
      <c r="H1430" s="45">
        <f>+D1430</f>
        <v>2</v>
      </c>
      <c r="I1430" s="45"/>
      <c r="J1430" s="46" t="s">
        <v>35</v>
      </c>
    </row>
    <row r="1431" spans="2:10" x14ac:dyDescent="0.3">
      <c r="B1431" s="100" t="s">
        <v>292</v>
      </c>
      <c r="C1431" s="101" t="s">
        <v>293</v>
      </c>
      <c r="D1431" s="103"/>
      <c r="E1431" s="45"/>
      <c r="F1431" s="45"/>
      <c r="G1431" s="45"/>
      <c r="H1431" s="45"/>
      <c r="I1431" s="62"/>
      <c r="J1431" s="63"/>
    </row>
    <row r="1432" spans="2:10" x14ac:dyDescent="0.3">
      <c r="B1432" s="75" t="s">
        <v>490</v>
      </c>
      <c r="C1432" s="48" t="s">
        <v>294</v>
      </c>
      <c r="D1432" s="103"/>
      <c r="E1432" s="45"/>
      <c r="F1432" s="45"/>
      <c r="G1432" s="45"/>
      <c r="H1432" s="45"/>
      <c r="I1432" s="62">
        <f>SUM(H1433:H1436)*$E$123</f>
        <v>40</v>
      </c>
      <c r="J1432" s="63" t="str">
        <f>+J1433</f>
        <v>und</v>
      </c>
    </row>
    <row r="1433" spans="2:10" x14ac:dyDescent="0.3">
      <c r="B1433" s="75"/>
      <c r="C1433" s="44" t="s">
        <v>680</v>
      </c>
      <c r="D1433" s="45">
        <f>+D1328+D1333+D1338+D1343+D1348+D1353+D1358+D1362+D1366+D1371+D1376+D1381+D1386+D1390+D1408+D1403+D1421</f>
        <v>38</v>
      </c>
      <c r="E1433" s="45"/>
      <c r="F1433" s="45"/>
      <c r="G1433" s="45"/>
      <c r="H1433" s="45">
        <f>+D1433</f>
        <v>38</v>
      </c>
      <c r="I1433" s="45"/>
      <c r="J1433" s="46" t="s">
        <v>35</v>
      </c>
    </row>
    <row r="1434" spans="2:10" x14ac:dyDescent="0.3">
      <c r="B1434" s="75"/>
      <c r="C1434" s="44" t="s">
        <v>248</v>
      </c>
      <c r="D1434" s="45">
        <f>+D1329+D1334+D1339+D1344+D1349+D1354+D1358+D1362+D1367+D1372+D1377+D1382+D1386+D1391+D1404+D1409+D1413+D1417+D1422</f>
        <v>6</v>
      </c>
      <c r="E1434" s="45"/>
      <c r="F1434" s="45"/>
      <c r="G1434" s="45"/>
      <c r="H1434" s="45"/>
      <c r="I1434" s="45"/>
      <c r="J1434" s="46"/>
    </row>
    <row r="1435" spans="2:10" x14ac:dyDescent="0.3">
      <c r="B1435" s="75"/>
      <c r="C1435" s="44" t="s">
        <v>249</v>
      </c>
      <c r="D1435" s="45">
        <f>+D1330+D1335+D1340+D1345+D1350+D1355+D1359+D1363+D1368+D1373+D1378+D1383+D1387+D1392+D1400+D1405+D1410+D1414+D1418+D1423</f>
        <v>0</v>
      </c>
      <c r="E1435" s="45"/>
      <c r="F1435" s="45"/>
      <c r="G1435" s="45"/>
      <c r="H1435" s="45">
        <f>+D1435</f>
        <v>0</v>
      </c>
      <c r="I1435" s="45"/>
      <c r="J1435" s="46" t="s">
        <v>35</v>
      </c>
    </row>
    <row r="1436" spans="2:10" x14ac:dyDescent="0.3">
      <c r="B1436" s="75"/>
      <c r="C1436" s="44" t="s">
        <v>250</v>
      </c>
      <c r="D1436" s="45">
        <f>+D1331+D1336+D1341+D1346+D1351+D1356+D1360+D1364+D1369+D1374+D1379++D1388+D1393+D1401+D1406+D1411+D1415+D1419+D1424</f>
        <v>2</v>
      </c>
      <c r="E1436" s="45"/>
      <c r="F1436" s="45"/>
      <c r="G1436" s="45"/>
      <c r="H1436" s="45">
        <f>+D1436</f>
        <v>2</v>
      </c>
      <c r="I1436" s="45"/>
      <c r="J1436" s="46" t="s">
        <v>35</v>
      </c>
    </row>
    <row r="1437" spans="2:10" x14ac:dyDescent="0.3">
      <c r="B1437" s="96" t="s">
        <v>295</v>
      </c>
      <c r="C1437" s="97" t="s">
        <v>296</v>
      </c>
      <c r="D1437" s="103"/>
      <c r="E1437" s="45"/>
      <c r="F1437" s="45"/>
      <c r="G1437" s="45"/>
      <c r="H1437" s="45"/>
      <c r="I1437" s="45"/>
      <c r="J1437" s="46"/>
    </row>
    <row r="1438" spans="2:10" x14ac:dyDescent="0.3">
      <c r="B1438" s="100" t="s">
        <v>297</v>
      </c>
      <c r="C1438" s="101" t="s">
        <v>300</v>
      </c>
      <c r="D1438" s="103"/>
      <c r="E1438" s="45"/>
      <c r="F1438" s="45"/>
      <c r="G1438" s="45"/>
      <c r="H1438" s="45"/>
      <c r="I1438" s="45"/>
      <c r="J1438" s="46"/>
    </row>
    <row r="1439" spans="2:10" x14ac:dyDescent="0.3">
      <c r="B1439" s="75" t="s">
        <v>301</v>
      </c>
      <c r="C1439" s="48" t="s">
        <v>349</v>
      </c>
      <c r="D1439" s="103"/>
      <c r="E1439" s="45"/>
      <c r="F1439" s="45"/>
      <c r="G1439" s="45"/>
      <c r="H1439" s="45"/>
      <c r="I1439" s="62">
        <f>SUM(H1441:H1461)*$E$123</f>
        <v>24</v>
      </c>
      <c r="J1439" s="63" t="str">
        <f>+J1448</f>
        <v>Pto</v>
      </c>
    </row>
    <row r="1440" spans="2:10" x14ac:dyDescent="0.3">
      <c r="B1440" s="75"/>
      <c r="C1440" s="130" t="s">
        <v>679</v>
      </c>
      <c r="D1440" s="45"/>
      <c r="E1440" s="45"/>
      <c r="F1440" s="45"/>
      <c r="G1440" s="45"/>
      <c r="H1440" s="45"/>
      <c r="I1440" s="45"/>
      <c r="J1440" s="46"/>
    </row>
    <row r="1441" spans="2:10" x14ac:dyDescent="0.3">
      <c r="B1441" s="75"/>
      <c r="C1441" s="44" t="s">
        <v>621</v>
      </c>
      <c r="D1441" s="45">
        <v>1</v>
      </c>
      <c r="E1441" s="45"/>
      <c r="F1441" s="45"/>
      <c r="G1441" s="45"/>
      <c r="H1441" s="45">
        <f t="shared" ref="H1441:H1446" si="30">+D1441</f>
        <v>1</v>
      </c>
      <c r="I1441" s="45"/>
      <c r="J1441" s="46" t="s">
        <v>298</v>
      </c>
    </row>
    <row r="1442" spans="2:10" x14ac:dyDescent="0.3">
      <c r="B1442" s="75"/>
      <c r="C1442" s="44" t="s">
        <v>622</v>
      </c>
      <c r="D1442" s="45">
        <v>2</v>
      </c>
      <c r="E1442" s="45"/>
      <c r="F1442" s="45"/>
      <c r="G1442" s="45"/>
      <c r="H1442" s="45">
        <f t="shared" si="30"/>
        <v>2</v>
      </c>
      <c r="I1442" s="45"/>
      <c r="J1442" s="46" t="s">
        <v>298</v>
      </c>
    </row>
    <row r="1443" spans="2:10" x14ac:dyDescent="0.3">
      <c r="B1443" s="75"/>
      <c r="C1443" s="44" t="s">
        <v>620</v>
      </c>
      <c r="D1443" s="45">
        <v>1</v>
      </c>
      <c r="E1443" s="45"/>
      <c r="F1443" s="45"/>
      <c r="G1443" s="45"/>
      <c r="H1443" s="45">
        <f t="shared" si="30"/>
        <v>1</v>
      </c>
      <c r="I1443" s="45"/>
      <c r="J1443" s="46" t="s">
        <v>298</v>
      </c>
    </row>
    <row r="1444" spans="2:10" x14ac:dyDescent="0.3">
      <c r="B1444" s="75"/>
      <c r="C1444" s="44" t="s">
        <v>630</v>
      </c>
      <c r="D1444" s="103">
        <v>3</v>
      </c>
      <c r="E1444" s="45"/>
      <c r="F1444" s="45"/>
      <c r="G1444" s="45"/>
      <c r="H1444" s="45">
        <f t="shared" si="30"/>
        <v>3</v>
      </c>
      <c r="I1444" s="45"/>
      <c r="J1444" s="46" t="s">
        <v>298</v>
      </c>
    </row>
    <row r="1445" spans="2:10" x14ac:dyDescent="0.3">
      <c r="B1445" s="75"/>
      <c r="C1445" s="44" t="s">
        <v>619</v>
      </c>
      <c r="D1445" s="103">
        <v>12</v>
      </c>
      <c r="E1445" s="45"/>
      <c r="F1445" s="45"/>
      <c r="G1445" s="45"/>
      <c r="H1445" s="45">
        <f t="shared" si="30"/>
        <v>12</v>
      </c>
      <c r="I1445" s="45"/>
      <c r="J1445" s="46" t="s">
        <v>298</v>
      </c>
    </row>
    <row r="1446" spans="2:10" x14ac:dyDescent="0.3">
      <c r="B1446" s="75"/>
      <c r="C1446" s="44" t="s">
        <v>682</v>
      </c>
      <c r="D1446" s="103">
        <v>1</v>
      </c>
      <c r="E1446" s="45"/>
      <c r="F1446" s="45"/>
      <c r="G1446" s="45"/>
      <c r="H1446" s="45">
        <f t="shared" si="30"/>
        <v>1</v>
      </c>
      <c r="I1446" s="45"/>
      <c r="J1446" s="46" t="s">
        <v>298</v>
      </c>
    </row>
    <row r="1447" spans="2:10" x14ac:dyDescent="0.3">
      <c r="B1447" s="75"/>
      <c r="C1447" s="130" t="s">
        <v>248</v>
      </c>
      <c r="D1447" s="45"/>
      <c r="E1447" s="45"/>
      <c r="F1447" s="45"/>
      <c r="G1447" s="45"/>
      <c r="H1447" s="45"/>
      <c r="I1447" s="45"/>
      <c r="J1447" s="46"/>
    </row>
    <row r="1448" spans="2:10" x14ac:dyDescent="0.3">
      <c r="B1448" s="75"/>
      <c r="C1448" s="44" t="s">
        <v>621</v>
      </c>
      <c r="D1448" s="45">
        <v>1</v>
      </c>
      <c r="E1448" s="45"/>
      <c r="F1448" s="45"/>
      <c r="G1448" s="45"/>
      <c r="H1448" s="45">
        <f>+D1448</f>
        <v>1</v>
      </c>
      <c r="I1448" s="45"/>
      <c r="J1448" s="46" t="s">
        <v>298</v>
      </c>
    </row>
    <row r="1449" spans="2:10" x14ac:dyDescent="0.3">
      <c r="B1449" s="75"/>
      <c r="C1449" s="44" t="s">
        <v>622</v>
      </c>
      <c r="D1449" s="45">
        <v>1</v>
      </c>
      <c r="E1449" s="45"/>
      <c r="F1449" s="45"/>
      <c r="G1449" s="45"/>
      <c r="H1449" s="45">
        <f>+D1449</f>
        <v>1</v>
      </c>
      <c r="I1449" s="45"/>
      <c r="J1449" s="46" t="s">
        <v>298</v>
      </c>
    </row>
    <row r="1450" spans="2:10" x14ac:dyDescent="0.3">
      <c r="B1450" s="75"/>
      <c r="C1450" s="44" t="s">
        <v>620</v>
      </c>
      <c r="D1450" s="45"/>
      <c r="E1450" s="45"/>
      <c r="F1450" s="45"/>
      <c r="G1450" s="45"/>
      <c r="H1450" s="45">
        <f>+D1450</f>
        <v>0</v>
      </c>
      <c r="I1450" s="45"/>
      <c r="J1450" s="46" t="s">
        <v>298</v>
      </c>
    </row>
    <row r="1451" spans="2:10" x14ac:dyDescent="0.3">
      <c r="B1451" s="75"/>
      <c r="C1451" s="44" t="s">
        <v>630</v>
      </c>
      <c r="D1451" s="45"/>
      <c r="E1451" s="45"/>
      <c r="F1451" s="45"/>
      <c r="G1451" s="45"/>
      <c r="H1451" s="45">
        <f>+D1451</f>
        <v>0</v>
      </c>
      <c r="I1451" s="45"/>
      <c r="J1451" s="46" t="s">
        <v>298</v>
      </c>
    </row>
    <row r="1452" spans="2:10" x14ac:dyDescent="0.3">
      <c r="B1452" s="75"/>
      <c r="C1452" s="130" t="s">
        <v>249</v>
      </c>
      <c r="D1452" s="45"/>
      <c r="E1452" s="45"/>
      <c r="F1452" s="45"/>
      <c r="G1452" s="45"/>
      <c r="H1452" s="45"/>
      <c r="I1452" s="45"/>
      <c r="J1452" s="46"/>
    </row>
    <row r="1453" spans="2:10" x14ac:dyDescent="0.3">
      <c r="B1453" s="75"/>
      <c r="C1453" s="44" t="s">
        <v>621</v>
      </c>
      <c r="D1453" s="45"/>
      <c r="E1453" s="45"/>
      <c r="F1453" s="45"/>
      <c r="G1453" s="45"/>
      <c r="H1453" s="45">
        <f>+D1453</f>
        <v>0</v>
      </c>
      <c r="I1453" s="45"/>
      <c r="J1453" s="46" t="s">
        <v>298</v>
      </c>
    </row>
    <row r="1454" spans="2:10" x14ac:dyDescent="0.3">
      <c r="B1454" s="75"/>
      <c r="C1454" s="44" t="s">
        <v>622</v>
      </c>
      <c r="D1454" s="45"/>
      <c r="E1454" s="45"/>
      <c r="F1454" s="45"/>
      <c r="G1454" s="45"/>
      <c r="H1454" s="45">
        <f>+D1454</f>
        <v>0</v>
      </c>
      <c r="I1454" s="45"/>
      <c r="J1454" s="46" t="s">
        <v>298</v>
      </c>
    </row>
    <row r="1455" spans="2:10" x14ac:dyDescent="0.3">
      <c r="B1455" s="75"/>
      <c r="C1455" s="44" t="s">
        <v>673</v>
      </c>
      <c r="D1455" s="45"/>
      <c r="E1455" s="45"/>
      <c r="F1455" s="45"/>
      <c r="G1455" s="45"/>
      <c r="H1455" s="45">
        <f>+D1455</f>
        <v>0</v>
      </c>
      <c r="I1455" s="45"/>
      <c r="J1455" s="46" t="s">
        <v>298</v>
      </c>
    </row>
    <row r="1456" spans="2:10" x14ac:dyDescent="0.3">
      <c r="B1456" s="75"/>
      <c r="C1456" s="44" t="s">
        <v>630</v>
      </c>
      <c r="D1456" s="45"/>
      <c r="E1456" s="45"/>
      <c r="F1456" s="45"/>
      <c r="G1456" s="45"/>
      <c r="H1456" s="45">
        <f>+D1456</f>
        <v>0</v>
      </c>
      <c r="I1456" s="45"/>
      <c r="J1456" s="46" t="s">
        <v>298</v>
      </c>
    </row>
    <row r="1457" spans="2:10" x14ac:dyDescent="0.3">
      <c r="B1457" s="75"/>
      <c r="C1457" s="130" t="s">
        <v>250</v>
      </c>
      <c r="D1457" s="45"/>
      <c r="E1457" s="45"/>
      <c r="F1457" s="45"/>
      <c r="G1457" s="45"/>
      <c r="H1457" s="45"/>
      <c r="I1457" s="45"/>
      <c r="J1457" s="46"/>
    </row>
    <row r="1458" spans="2:10" x14ac:dyDescent="0.3">
      <c r="B1458" s="75"/>
      <c r="C1458" s="44" t="s">
        <v>621</v>
      </c>
      <c r="D1458" s="45"/>
      <c r="E1458" s="45"/>
      <c r="F1458" s="45"/>
      <c r="G1458" s="45"/>
      <c r="H1458" s="45">
        <f>+D1458</f>
        <v>0</v>
      </c>
      <c r="I1458" s="45"/>
      <c r="J1458" s="46" t="s">
        <v>298</v>
      </c>
    </row>
    <row r="1459" spans="2:10" x14ac:dyDescent="0.3">
      <c r="B1459" s="75"/>
      <c r="C1459" s="44" t="s">
        <v>622</v>
      </c>
      <c r="D1459" s="45"/>
      <c r="E1459" s="45"/>
      <c r="F1459" s="45"/>
      <c r="G1459" s="45"/>
      <c r="H1459" s="45">
        <f>+D1459</f>
        <v>0</v>
      </c>
      <c r="I1459" s="45"/>
      <c r="J1459" s="46" t="s">
        <v>298</v>
      </c>
    </row>
    <row r="1460" spans="2:10" x14ac:dyDescent="0.3">
      <c r="B1460" s="75"/>
      <c r="C1460" s="44" t="s">
        <v>620</v>
      </c>
      <c r="D1460" s="45"/>
      <c r="E1460" s="45"/>
      <c r="F1460" s="45"/>
      <c r="G1460" s="45"/>
      <c r="H1460" s="45">
        <f>+D1460</f>
        <v>0</v>
      </c>
      <c r="I1460" s="45"/>
      <c r="J1460" s="46" t="s">
        <v>298</v>
      </c>
    </row>
    <row r="1461" spans="2:10" x14ac:dyDescent="0.3">
      <c r="B1461" s="75"/>
      <c r="C1461" s="44" t="s">
        <v>630</v>
      </c>
      <c r="D1461" s="45">
        <v>2</v>
      </c>
      <c r="E1461" s="45"/>
      <c r="F1461" s="45"/>
      <c r="G1461" s="45"/>
      <c r="H1461" s="45">
        <f>+D1461</f>
        <v>2</v>
      </c>
      <c r="I1461" s="45"/>
      <c r="J1461" s="46" t="s">
        <v>298</v>
      </c>
    </row>
    <row r="1462" spans="2:10" x14ac:dyDescent="0.3">
      <c r="B1462" s="75" t="s">
        <v>302</v>
      </c>
      <c r="C1462" s="48" t="s">
        <v>350</v>
      </c>
      <c r="D1462" s="103"/>
      <c r="E1462" s="45"/>
      <c r="F1462" s="45"/>
      <c r="G1462" s="45"/>
      <c r="H1462" s="45"/>
      <c r="I1462" s="62">
        <f>SUM(H1463:H1465)*$E$123</f>
        <v>0</v>
      </c>
      <c r="J1462" s="63" t="str">
        <f>+J1463</f>
        <v>Pto</v>
      </c>
    </row>
    <row r="1463" spans="2:10" x14ac:dyDescent="0.3">
      <c r="B1463" s="75"/>
      <c r="C1463" s="44" t="s">
        <v>674</v>
      </c>
      <c r="D1463" s="45"/>
      <c r="E1463" s="45"/>
      <c r="F1463" s="45"/>
      <c r="G1463" s="45"/>
      <c r="H1463" s="45">
        <f>+D1463</f>
        <v>0</v>
      </c>
      <c r="I1463" s="45"/>
      <c r="J1463" s="46" t="s">
        <v>298</v>
      </c>
    </row>
    <row r="1464" spans="2:10" x14ac:dyDescent="0.3">
      <c r="B1464" s="75"/>
      <c r="C1464" s="44" t="s">
        <v>675</v>
      </c>
      <c r="D1464" s="45"/>
      <c r="E1464" s="45"/>
      <c r="F1464" s="45"/>
      <c r="G1464" s="45"/>
      <c r="H1464" s="45">
        <f>+D1464</f>
        <v>0</v>
      </c>
      <c r="I1464" s="45"/>
      <c r="J1464" s="46" t="s">
        <v>298</v>
      </c>
    </row>
    <row r="1465" spans="2:10" x14ac:dyDescent="0.3">
      <c r="B1465" s="75"/>
      <c r="C1465" s="44" t="s">
        <v>250</v>
      </c>
      <c r="D1465" s="45"/>
      <c r="E1465" s="45"/>
      <c r="F1465" s="45"/>
      <c r="G1465" s="45"/>
      <c r="H1465" s="45">
        <f>+D1465</f>
        <v>0</v>
      </c>
      <c r="I1465" s="45"/>
      <c r="J1465" s="46" t="s">
        <v>298</v>
      </c>
    </row>
    <row r="1466" spans="2:10" x14ac:dyDescent="0.3">
      <c r="B1466" s="100" t="s">
        <v>299</v>
      </c>
      <c r="C1466" s="101" t="s">
        <v>303</v>
      </c>
      <c r="D1466" s="103"/>
      <c r="E1466" s="45"/>
      <c r="F1466" s="45"/>
      <c r="G1466" s="45"/>
      <c r="H1466" s="45"/>
      <c r="I1466" s="45"/>
      <c r="J1466" s="46"/>
    </row>
    <row r="1467" spans="2:10" x14ac:dyDescent="0.3">
      <c r="B1467" s="75" t="s">
        <v>304</v>
      </c>
      <c r="C1467" s="48" t="s">
        <v>351</v>
      </c>
      <c r="D1467" s="103"/>
      <c r="E1467" s="45"/>
      <c r="F1467" s="45"/>
      <c r="G1467" s="45"/>
      <c r="H1467" s="45"/>
      <c r="I1467" s="62">
        <f>SUM(H1469:H1487)*$E$123</f>
        <v>51.5</v>
      </c>
      <c r="J1467" s="63" t="str">
        <f>+J1475</f>
        <v>ml</v>
      </c>
    </row>
    <row r="1468" spans="2:10" x14ac:dyDescent="0.3">
      <c r="B1468" s="75"/>
      <c r="C1468" s="130" t="s">
        <v>679</v>
      </c>
      <c r="D1468" s="45"/>
      <c r="E1468" s="45"/>
      <c r="F1468" s="45"/>
      <c r="G1468" s="45"/>
      <c r="H1468" s="45"/>
      <c r="I1468" s="45"/>
      <c r="J1468" s="46"/>
    </row>
    <row r="1469" spans="2:10" x14ac:dyDescent="0.3">
      <c r="B1469" s="75"/>
      <c r="C1469" s="44" t="s">
        <v>659</v>
      </c>
      <c r="D1469" s="45">
        <v>1</v>
      </c>
      <c r="E1469" s="45">
        <v>0.5</v>
      </c>
      <c r="F1469" s="45"/>
      <c r="G1469" s="45"/>
      <c r="H1469" s="45">
        <f>IF(AND(F1469=0,G1469=0),D1469*E1469,IF(AND(E1469=0,G1469=0),D1469*F1469,IF(AND(E1469=0,F1469=0),D1469*G1469,IF(AND(E1469=0),D1469*F1469*G1469,IF(AND(F1469=0),D1469*E1469*G1469,IF(AND(G1469=0),D1469*E1469*F1469,D1469*E1469*F1469*G1469))))))</f>
        <v>0.5</v>
      </c>
      <c r="I1469" s="45"/>
      <c r="J1469" s="46" t="str">
        <f>IF(AND(E1469=0,F1469&lt;&gt;0,G1469&lt;&gt;0),"m2",IF(AND(F1469=0,E1469&lt;&gt;0,G1469&lt;&gt;0),"m2",IF(AND(G1469=0,E1469&lt;&gt;0,F1469&lt;&gt;0),"m2",IF(AND(F1469=0,G1469=0),"ml",IF(AND(E1469=0,G1469=0),"ml",IF(AND(E1469=0,F1469=0),"ml",IF(AND(E1469&lt;&gt;0,F1469&lt;&gt;0,G1469&lt;&gt;0),"m3",0)))))))</f>
        <v>ml</v>
      </c>
    </row>
    <row r="1470" spans="2:10" x14ac:dyDescent="0.3">
      <c r="B1470" s="75"/>
      <c r="C1470" s="44" t="s">
        <v>660</v>
      </c>
      <c r="D1470" s="45">
        <v>12</v>
      </c>
      <c r="E1470" s="45">
        <v>1</v>
      </c>
      <c r="F1470" s="45"/>
      <c r="G1470" s="45"/>
      <c r="H1470" s="45">
        <f>IF(AND(F1470=0,G1470=0),D1470*E1470,IF(AND(E1470=0,G1470=0),D1470*F1470,IF(AND(E1470=0,F1470=0),D1470*G1470,IF(AND(E1470=0),D1470*F1470*G1470,IF(AND(F1470=0),D1470*E1470*G1470,IF(AND(G1470=0),D1470*E1470*F1470,D1470*E1470*F1470*G1470))))))</f>
        <v>12</v>
      </c>
      <c r="I1470" s="45"/>
      <c r="J1470" s="46" t="str">
        <f>IF(AND(E1470=0,F1470&lt;&gt;0,G1470&lt;&gt;0),"m2",IF(AND(F1470=0,E1470&lt;&gt;0,G1470&lt;&gt;0),"m2",IF(AND(G1470=0,E1470&lt;&gt;0,F1470&lt;&gt;0),"m2",IF(AND(F1470=0,G1470=0),"ml",IF(AND(E1470=0,G1470=0),"ml",IF(AND(E1470=0,F1470=0),"ml",IF(AND(E1470&lt;&gt;0,F1470&lt;&gt;0,G1470&lt;&gt;0),"m3",0)))))))</f>
        <v>ml</v>
      </c>
    </row>
    <row r="1471" spans="2:10" x14ac:dyDescent="0.3">
      <c r="B1471" s="75"/>
      <c r="C1471" s="44" t="s">
        <v>661</v>
      </c>
      <c r="D1471" s="45">
        <v>4</v>
      </c>
      <c r="E1471" s="45">
        <v>1.5</v>
      </c>
      <c r="F1471" s="45"/>
      <c r="G1471" s="45"/>
      <c r="H1471" s="45">
        <f>IF(AND(F1471=0,G1471=0),D1471*E1471,IF(AND(E1471=0,G1471=0),D1471*F1471,IF(AND(E1471=0,F1471=0),D1471*G1471,IF(AND(E1471=0),D1471*F1471*G1471,IF(AND(F1471=0),D1471*E1471*G1471,IF(AND(G1471=0),D1471*E1471*F1471,D1471*E1471*F1471*G1471))))))</f>
        <v>6</v>
      </c>
      <c r="I1471" s="45"/>
      <c r="J1471" s="46" t="str">
        <f>IF(AND(E1471=0,F1471&lt;&gt;0,G1471&lt;&gt;0),"m2",IF(AND(F1471=0,E1471&lt;&gt;0,G1471&lt;&gt;0),"m2",IF(AND(G1471=0,E1471&lt;&gt;0,F1471&lt;&gt;0),"m2",IF(AND(F1471=0,G1471=0),"ml",IF(AND(E1471=0,G1471=0),"ml",IF(AND(E1471=0,F1471=0),"ml",IF(AND(E1471&lt;&gt;0,F1471&lt;&gt;0,G1471&lt;&gt;0),"m3",0)))))))</f>
        <v>ml</v>
      </c>
    </row>
    <row r="1472" spans="2:10" x14ac:dyDescent="0.3">
      <c r="B1472" s="75"/>
      <c r="C1472" s="44" t="s">
        <v>620</v>
      </c>
      <c r="D1472" s="45">
        <v>1</v>
      </c>
      <c r="E1472" s="45">
        <v>2</v>
      </c>
      <c r="F1472" s="45"/>
      <c r="G1472" s="45"/>
      <c r="H1472" s="45">
        <f>IF(AND(F1472=0,G1472=0),D1472*E1472,IF(AND(E1472=0,G1472=0),D1472*F1472,IF(AND(E1472=0,F1472=0),D1472*G1472,IF(AND(E1472=0),D1472*F1472*G1472,IF(AND(F1472=0),D1472*E1472*G1472,IF(AND(G1472=0),D1472*E1472*F1472,D1472*E1472*F1472*G1472))))))</f>
        <v>2</v>
      </c>
      <c r="I1472" s="45"/>
      <c r="J1472" s="46" t="str">
        <f>IF(AND(E1472=0,F1472&lt;&gt;0,G1472&lt;&gt;0),"m2",IF(AND(F1472=0,E1472&lt;&gt;0,G1472&lt;&gt;0),"m2",IF(AND(G1472=0,E1472&lt;&gt;0,F1472&lt;&gt;0),"m2",IF(AND(F1472=0,G1472=0),"ml",IF(AND(E1472=0,G1472=0),"ml",IF(AND(E1472=0,F1472=0),"ml",IF(AND(E1472&lt;&gt;0,F1472&lt;&gt;0,G1472&lt;&gt;0),"m3",0)))))))</f>
        <v>ml</v>
      </c>
    </row>
    <row r="1473" spans="2:10" x14ac:dyDescent="0.3">
      <c r="B1473" s="75"/>
      <c r="C1473" s="44" t="s">
        <v>684</v>
      </c>
      <c r="D1473" s="45">
        <v>1</v>
      </c>
      <c r="E1473" s="45">
        <v>8.4</v>
      </c>
      <c r="F1473" s="45"/>
      <c r="G1473" s="45"/>
      <c r="H1473" s="45">
        <f>IF(AND(F1473=0,G1473=0),D1473*E1473,IF(AND(E1473=0,G1473=0),D1473*F1473,IF(AND(E1473=0,F1473=0),D1473*G1473,IF(AND(E1473=0),D1473*F1473*G1473,IF(AND(F1473=0),D1473*E1473*G1473,IF(AND(G1473=0),D1473*E1473*F1473,D1473*E1473*F1473*G1473))))))</f>
        <v>8.4</v>
      </c>
      <c r="I1473" s="45"/>
      <c r="J1473" s="46" t="str">
        <f>IF(AND(E1473=0,F1473&lt;&gt;0,G1473&lt;&gt;0),"m2",IF(AND(F1473=0,E1473&lt;&gt;0,G1473&lt;&gt;0),"m2",IF(AND(G1473=0,E1473&lt;&gt;0,F1473&lt;&gt;0),"m2",IF(AND(F1473=0,G1473=0),"ml",IF(AND(E1473=0,G1473=0),"ml",IF(AND(E1473=0,F1473=0),"ml",IF(AND(E1473&lt;&gt;0,F1473&lt;&gt;0,G1473&lt;&gt;0),"m3",0)))))))</f>
        <v>ml</v>
      </c>
    </row>
    <row r="1474" spans="2:10" x14ac:dyDescent="0.3">
      <c r="B1474" s="75"/>
      <c r="C1474" s="131" t="s">
        <v>248</v>
      </c>
      <c r="D1474" s="45"/>
      <c r="E1474" s="45"/>
      <c r="F1474" s="45"/>
      <c r="G1474" s="45"/>
      <c r="H1474" s="45"/>
      <c r="I1474" s="45"/>
      <c r="J1474" s="46"/>
    </row>
    <row r="1475" spans="2:10" x14ac:dyDescent="0.3">
      <c r="B1475" s="75"/>
      <c r="C1475" s="44" t="s">
        <v>659</v>
      </c>
      <c r="D1475" s="45">
        <v>1</v>
      </c>
      <c r="E1475" s="45">
        <v>0.5</v>
      </c>
      <c r="F1475" s="45"/>
      <c r="G1475" s="45"/>
      <c r="H1475" s="45">
        <f>IF(AND(F1475=0,G1475=0),D1475*E1475,IF(AND(E1475=0,G1475=0),D1475*F1475,IF(AND(E1475=0,F1475=0),D1475*G1475,IF(AND(E1475=0),D1475*F1475*G1475,IF(AND(F1475=0),D1475*E1475*G1475,IF(AND(G1475=0),D1475*E1475*F1475,D1475*E1475*F1475*G1475))))))</f>
        <v>0.5</v>
      </c>
      <c r="I1475" s="45"/>
      <c r="J1475" s="46" t="str">
        <f t="shared" ref="J1475:J1487" si="31">IF(AND(E1475=0,F1475&lt;&gt;0,G1475&lt;&gt;0),"m2",IF(AND(F1475=0,E1475&lt;&gt;0,G1475&lt;&gt;0),"m2",IF(AND(G1475=0,E1475&lt;&gt;0,F1475&lt;&gt;0),"m2",IF(AND(F1475=0,G1475=0),"ml",IF(AND(E1475=0,G1475=0),"ml",IF(AND(E1475=0,F1475=0),"ml",IF(AND(E1475&lt;&gt;0,F1475&lt;&gt;0,G1475&lt;&gt;0),"m3",0)))))))</f>
        <v>ml</v>
      </c>
    </row>
    <row r="1476" spans="2:10" x14ac:dyDescent="0.3">
      <c r="B1476" s="75"/>
      <c r="C1476" s="44" t="s">
        <v>660</v>
      </c>
      <c r="D1476" s="45">
        <v>1</v>
      </c>
      <c r="E1476" s="45">
        <v>2</v>
      </c>
      <c r="F1476" s="45"/>
      <c r="G1476" s="45"/>
      <c r="H1476" s="45">
        <f>IF(AND(F1476=0,G1476=0),D1476*E1476,IF(AND(E1476=0,G1476=0),D1476*F1476,IF(AND(E1476=0,F1476=0),D1476*G1476,IF(AND(E1476=0),D1476*F1476*G1476,IF(AND(F1476=0),D1476*E1476*G1476,IF(AND(G1476=0),D1476*E1476*F1476,D1476*E1476*F1476*G1476))))))</f>
        <v>2</v>
      </c>
      <c r="I1476" s="45"/>
      <c r="J1476" s="46" t="str">
        <f t="shared" si="31"/>
        <v>ml</v>
      </c>
    </row>
    <row r="1477" spans="2:10" x14ac:dyDescent="0.3">
      <c r="B1477" s="75"/>
      <c r="C1477" s="44" t="s">
        <v>661</v>
      </c>
      <c r="D1477" s="45"/>
      <c r="E1477" s="45"/>
      <c r="F1477" s="45"/>
      <c r="G1477" s="45"/>
      <c r="H1477" s="45">
        <f>IF(AND(F1477=0,G1477=0),D1477*E1477,IF(AND(E1477=0,G1477=0),D1477*F1477,IF(AND(E1477=0,F1477=0),D1477*G1477,IF(AND(E1477=0),D1477*F1477*G1477,IF(AND(F1477=0),D1477*E1477*G1477,IF(AND(G1477=0),D1477*E1477*F1477,D1477*E1477*F1477*G1477))))))</f>
        <v>0</v>
      </c>
      <c r="I1477" s="45"/>
      <c r="J1477" s="46" t="str">
        <f t="shared" si="31"/>
        <v>ml</v>
      </c>
    </row>
    <row r="1478" spans="2:10" x14ac:dyDescent="0.3">
      <c r="B1478" s="75"/>
      <c r="C1478" s="44" t="s">
        <v>620</v>
      </c>
      <c r="D1478" s="45"/>
      <c r="E1478" s="45"/>
      <c r="F1478" s="45"/>
      <c r="G1478" s="45"/>
      <c r="H1478" s="45">
        <f>IF(AND(F1478=0,G1478=0),D1478*E1478,IF(AND(E1478=0,G1478=0),D1478*F1478,IF(AND(E1478=0,F1478=0),D1478*G1478,IF(AND(E1478=0),D1478*F1478*G1478,IF(AND(F1478=0),D1478*E1478*G1478,IF(AND(G1478=0),D1478*E1478*F1478,D1478*E1478*F1478*G1478))))))</f>
        <v>0</v>
      </c>
      <c r="I1478" s="45"/>
      <c r="J1478" s="46" t="str">
        <f t="shared" si="31"/>
        <v>ml</v>
      </c>
    </row>
    <row r="1479" spans="2:10" x14ac:dyDescent="0.3">
      <c r="B1479" s="75"/>
      <c r="C1479" s="131" t="s">
        <v>249</v>
      </c>
      <c r="D1479" s="45"/>
      <c r="E1479" s="45"/>
      <c r="F1479" s="45"/>
      <c r="G1479" s="45"/>
      <c r="H1479" s="45"/>
      <c r="I1479" s="45"/>
      <c r="J1479" s="46" t="str">
        <f t="shared" si="31"/>
        <v>ml</v>
      </c>
    </row>
    <row r="1480" spans="2:10" x14ac:dyDescent="0.3">
      <c r="B1480" s="75"/>
      <c r="C1480" s="44" t="s">
        <v>659</v>
      </c>
      <c r="D1480" s="45">
        <v>3</v>
      </c>
      <c r="E1480" s="45">
        <v>0.5</v>
      </c>
      <c r="F1480" s="45"/>
      <c r="G1480" s="45"/>
      <c r="H1480" s="45">
        <f>IF(AND(F1480=0,G1480=0),D1480*E1480,IF(AND(E1480=0,G1480=0),D1480*F1480,IF(AND(E1480=0,F1480=0),D1480*G1480,IF(AND(E1480=0),D1480*F1480*G1480,IF(AND(F1480=0),D1480*E1480*G1480,IF(AND(G1480=0),D1480*E1480*F1480,D1480*E1480*F1480*G1480))))))</f>
        <v>1.5</v>
      </c>
      <c r="I1480" s="45"/>
      <c r="J1480" s="46" t="str">
        <f t="shared" si="31"/>
        <v>ml</v>
      </c>
    </row>
    <row r="1481" spans="2:10" x14ac:dyDescent="0.3">
      <c r="B1481" s="75"/>
      <c r="C1481" s="44" t="s">
        <v>660</v>
      </c>
      <c r="D1481" s="45">
        <v>3</v>
      </c>
      <c r="E1481" s="45">
        <v>1</v>
      </c>
      <c r="F1481" s="45"/>
      <c r="G1481" s="45"/>
      <c r="H1481" s="45">
        <f>IF(AND(F1481=0,G1481=0),D1481*E1481,IF(AND(E1481=0,G1481=0),D1481*F1481,IF(AND(E1481=0,F1481=0),D1481*G1481,IF(AND(E1481=0),D1481*F1481*G1481,IF(AND(F1481=0),D1481*E1481*G1481,IF(AND(G1481=0),D1481*E1481*F1481,D1481*E1481*F1481*G1481))))))</f>
        <v>3</v>
      </c>
      <c r="I1481" s="45"/>
      <c r="J1481" s="46" t="str">
        <f t="shared" si="31"/>
        <v>ml</v>
      </c>
    </row>
    <row r="1482" spans="2:10" x14ac:dyDescent="0.3">
      <c r="B1482" s="75"/>
      <c r="C1482" s="44" t="s">
        <v>673</v>
      </c>
      <c r="D1482" s="45">
        <v>3</v>
      </c>
      <c r="E1482" s="45">
        <v>1.2</v>
      </c>
      <c r="F1482" s="45"/>
      <c r="G1482" s="45"/>
      <c r="H1482" s="45">
        <f>IF(AND(F1482=0,G1482=0),D1482*E1482,IF(AND(E1482=0,G1482=0),D1482*F1482,IF(AND(E1482=0,F1482=0),D1482*G1482,IF(AND(E1482=0),D1482*F1482*G1482,IF(AND(F1482=0),D1482*E1482*G1482,IF(AND(G1482=0),D1482*E1482*F1482,D1482*E1482*F1482*G1482))))))</f>
        <v>3.5999999999999996</v>
      </c>
      <c r="I1482" s="45"/>
      <c r="J1482" s="46" t="str">
        <f t="shared" si="31"/>
        <v>ml</v>
      </c>
    </row>
    <row r="1483" spans="2:10" x14ac:dyDescent="0.3">
      <c r="B1483" s="75"/>
      <c r="C1483" s="44" t="s">
        <v>661</v>
      </c>
      <c r="D1483" s="45">
        <v>6</v>
      </c>
      <c r="E1483" s="45">
        <v>1.5</v>
      </c>
      <c r="F1483" s="45"/>
      <c r="G1483" s="45"/>
      <c r="H1483" s="45">
        <f>IF(AND(F1483=0,G1483=0),D1483*E1483,IF(AND(E1483=0,G1483=0),D1483*F1483,IF(AND(E1483=0,F1483=0),D1483*G1483,IF(AND(E1483=0),D1483*F1483*G1483,IF(AND(F1483=0),D1483*E1483*G1483,IF(AND(G1483=0),D1483*E1483*F1483,D1483*E1483*F1483*G1483))))))</f>
        <v>9</v>
      </c>
      <c r="I1483" s="45"/>
      <c r="J1483" s="46" t="str">
        <f t="shared" si="31"/>
        <v>ml</v>
      </c>
    </row>
    <row r="1484" spans="2:10" x14ac:dyDescent="0.3">
      <c r="B1484" s="75"/>
      <c r="C1484" s="131" t="s">
        <v>250</v>
      </c>
      <c r="D1484" s="45"/>
      <c r="E1484" s="45"/>
      <c r="F1484" s="45"/>
      <c r="G1484" s="45"/>
      <c r="H1484" s="45"/>
      <c r="I1484" s="45"/>
      <c r="J1484" s="46" t="str">
        <f t="shared" si="31"/>
        <v>ml</v>
      </c>
    </row>
    <row r="1485" spans="2:10" x14ac:dyDescent="0.3">
      <c r="B1485" s="75"/>
      <c r="C1485" s="44" t="s">
        <v>659</v>
      </c>
      <c r="D1485" s="45"/>
      <c r="E1485" s="45"/>
      <c r="F1485" s="45"/>
      <c r="G1485" s="45"/>
      <c r="H1485" s="45">
        <f>IF(AND(F1485=0,G1485=0),D1485*E1485,IF(AND(E1485=0,G1485=0),D1485*F1485,IF(AND(E1485=0,F1485=0),D1485*G1485,IF(AND(E1485=0),D1485*F1485*G1485,IF(AND(F1485=0),D1485*E1485*G1485,IF(AND(G1485=0),D1485*E1485*F1485,D1485*E1485*F1485*G1485))))))</f>
        <v>0</v>
      </c>
      <c r="I1485" s="45"/>
      <c r="J1485" s="46" t="str">
        <f t="shared" si="31"/>
        <v>ml</v>
      </c>
    </row>
    <row r="1486" spans="2:10" x14ac:dyDescent="0.3">
      <c r="B1486" s="75"/>
      <c r="C1486" s="44" t="s">
        <v>660</v>
      </c>
      <c r="D1486" s="45"/>
      <c r="E1486" s="45"/>
      <c r="F1486" s="45"/>
      <c r="G1486" s="45"/>
      <c r="H1486" s="45">
        <f>IF(AND(F1486=0,G1486=0),D1486*E1486,IF(AND(E1486=0,G1486=0),D1486*F1486,IF(AND(E1486=0,F1486=0),D1486*G1486,IF(AND(E1486=0),D1486*F1486*G1486,IF(AND(F1486=0),D1486*E1486*G1486,IF(AND(G1486=0),D1486*E1486*F1486,D1486*E1486*F1486*G1486))))))</f>
        <v>0</v>
      </c>
      <c r="I1486" s="45"/>
      <c r="J1486" s="46" t="str">
        <f t="shared" si="31"/>
        <v>ml</v>
      </c>
    </row>
    <row r="1487" spans="2:10" x14ac:dyDescent="0.3">
      <c r="B1487" s="75"/>
      <c r="C1487" s="44" t="s">
        <v>661</v>
      </c>
      <c r="D1487" s="45">
        <v>2</v>
      </c>
      <c r="E1487" s="45">
        <v>1.5</v>
      </c>
      <c r="F1487" s="45"/>
      <c r="G1487" s="45"/>
      <c r="H1487" s="45">
        <f>IF(AND(F1487=0,G1487=0),D1487*E1487,IF(AND(E1487=0,G1487=0),D1487*F1487,IF(AND(E1487=0,F1487=0),D1487*G1487,IF(AND(E1487=0),D1487*F1487*G1487,IF(AND(F1487=0),D1487*E1487*G1487,IF(AND(G1487=0),D1487*E1487*F1487,D1487*E1487*F1487*G1487))))))</f>
        <v>3</v>
      </c>
      <c r="I1487" s="45"/>
      <c r="J1487" s="46" t="str">
        <f t="shared" si="31"/>
        <v>ml</v>
      </c>
    </row>
    <row r="1488" spans="2:10" x14ac:dyDescent="0.3">
      <c r="B1488" s="75" t="s">
        <v>305</v>
      </c>
      <c r="C1488" s="48" t="s">
        <v>352</v>
      </c>
      <c r="D1488" s="103"/>
      <c r="E1488" s="45"/>
      <c r="F1488" s="45"/>
      <c r="G1488" s="45"/>
      <c r="H1488" s="45"/>
      <c r="I1488" s="62">
        <f>SUM(H1490:H1499)*$E$123</f>
        <v>66.400000000000006</v>
      </c>
      <c r="J1488" s="63" t="str">
        <f>+J1494</f>
        <v>ml</v>
      </c>
    </row>
    <row r="1489" spans="2:10" x14ac:dyDescent="0.3">
      <c r="B1489" s="75"/>
      <c r="C1489" s="130" t="s">
        <v>679</v>
      </c>
      <c r="D1489" s="45"/>
      <c r="E1489" s="45"/>
      <c r="F1489" s="45"/>
      <c r="G1489" s="45"/>
      <c r="H1489" s="45"/>
      <c r="I1489" s="45"/>
      <c r="J1489" s="46"/>
    </row>
    <row r="1490" spans="2:10" x14ac:dyDescent="0.3">
      <c r="B1490" s="75"/>
      <c r="C1490" s="44" t="s">
        <v>659</v>
      </c>
      <c r="D1490" s="45">
        <v>1</v>
      </c>
      <c r="E1490" s="45">
        <v>3.7</v>
      </c>
      <c r="F1490" s="45"/>
      <c r="G1490" s="45"/>
      <c r="H1490" s="45">
        <f>IF(AND(F1490=0,G1490=0),D1490*E1490,IF(AND(E1490=0,G1490=0),D1490*F1490,IF(AND(E1490=0,F1490=0),D1490*G1490,IF(AND(E1490=0),D1490*F1490*G1490,IF(AND(F1490=0),D1490*E1490*G1490,IF(AND(G1490=0),D1490*E1490*F1490,D1490*E1490*F1490*G1490))))))</f>
        <v>3.7</v>
      </c>
      <c r="I1490" s="45"/>
      <c r="J1490" s="46" t="str">
        <f>IF(AND(E1490=0,F1490&lt;&gt;0,G1490&lt;&gt;0),"m2",IF(AND(F1490=0,E1490&lt;&gt;0,G1490&lt;&gt;0),"m2",IF(AND(G1490=0,E1490&lt;&gt;0,F1490&lt;&gt;0),"m2",IF(AND(F1490=0,G1490=0),"ml",IF(AND(E1490=0,G1490=0),"ml",IF(AND(E1490=0,F1490=0),"ml",IF(AND(E1490&lt;&gt;0,F1490&lt;&gt;0,G1490&lt;&gt;0),"m3",0)))))))</f>
        <v>ml</v>
      </c>
    </row>
    <row r="1491" spans="2:10" x14ac:dyDescent="0.3">
      <c r="B1491" s="75"/>
      <c r="C1491" s="44" t="s">
        <v>660</v>
      </c>
      <c r="D1491" s="45">
        <v>2</v>
      </c>
      <c r="E1491" s="45">
        <v>5.8</v>
      </c>
      <c r="F1491" s="45"/>
      <c r="G1491" s="45"/>
      <c r="H1491" s="45">
        <f>IF(AND(F1491=0,G1491=0),D1491*E1491,IF(AND(E1491=0,G1491=0),D1491*F1491,IF(AND(E1491=0,F1491=0),D1491*G1491,IF(AND(E1491=0),D1491*F1491*G1491,IF(AND(F1491=0),D1491*E1491*G1491,IF(AND(G1491=0),D1491*E1491*F1491,D1491*E1491*F1491*G1491))))))</f>
        <v>11.6</v>
      </c>
      <c r="I1491" s="45"/>
      <c r="J1491" s="46" t="str">
        <f>IF(AND(E1491=0,F1491&lt;&gt;0,G1491&lt;&gt;0),"m2",IF(AND(F1491=0,E1491&lt;&gt;0,G1491&lt;&gt;0),"m2",IF(AND(G1491=0,E1491&lt;&gt;0,F1491&lt;&gt;0),"m2",IF(AND(F1491=0,G1491=0),"ml",IF(AND(E1491=0,G1491=0),"ml",IF(AND(E1491=0,F1491=0),"ml",IF(AND(E1491&lt;&gt;0,F1491&lt;&gt;0,G1491&lt;&gt;0),"m3",0)))))))</f>
        <v>ml</v>
      </c>
    </row>
    <row r="1492" spans="2:10" x14ac:dyDescent="0.3">
      <c r="B1492" s="75"/>
      <c r="C1492" s="44" t="s">
        <v>619</v>
      </c>
      <c r="D1492" s="45">
        <v>4</v>
      </c>
      <c r="E1492" s="45">
        <v>9.4</v>
      </c>
      <c r="F1492" s="45"/>
      <c r="G1492" s="45"/>
      <c r="H1492" s="45">
        <f>IF(AND(F1492=0,G1492=0),D1492*E1492,IF(AND(E1492=0,G1492=0),D1492*F1492,IF(AND(E1492=0,F1492=0),D1492*G1492,IF(AND(E1492=0),D1492*F1492*G1492,IF(AND(F1492=0),D1492*E1492*G1492,IF(AND(G1492=0),D1492*E1492*F1492,D1492*E1492*F1492*G1492))))))</f>
        <v>37.6</v>
      </c>
      <c r="I1492" s="45"/>
      <c r="J1492" s="46" t="str">
        <f>IF(AND(E1492=0,F1492&lt;&gt;0,G1492&lt;&gt;0),"m2",IF(AND(F1492=0,E1492&lt;&gt;0,G1492&lt;&gt;0),"m2",IF(AND(G1492=0,E1492&lt;&gt;0,F1492&lt;&gt;0),"m2",IF(AND(F1492=0,G1492=0),"ml",IF(AND(E1492=0,G1492=0),"ml",IF(AND(E1492=0,F1492=0),"ml",IF(AND(E1492&lt;&gt;0,F1492&lt;&gt;0,G1492&lt;&gt;0),"m3",0)))))))</f>
        <v>ml</v>
      </c>
    </row>
    <row r="1493" spans="2:10" x14ac:dyDescent="0.3">
      <c r="B1493" s="75"/>
      <c r="C1493" s="131" t="s">
        <v>248</v>
      </c>
      <c r="D1493" s="45"/>
      <c r="E1493" s="45"/>
      <c r="F1493" s="45"/>
      <c r="G1493" s="45"/>
      <c r="H1493" s="45"/>
      <c r="I1493" s="45"/>
      <c r="J1493" s="46"/>
    </row>
    <row r="1494" spans="2:10" x14ac:dyDescent="0.3">
      <c r="B1494" s="75"/>
      <c r="C1494" s="44" t="s">
        <v>683</v>
      </c>
      <c r="D1494" s="45">
        <v>1</v>
      </c>
      <c r="E1494" s="45">
        <v>8.5</v>
      </c>
      <c r="F1494" s="45"/>
      <c r="G1494" s="45"/>
      <c r="H1494" s="45">
        <f t="shared" ref="H1494:H1499" si="32">IF(AND(F1494=0,G1494=0),D1494*E1494,IF(AND(E1494=0,G1494=0),D1494*F1494,IF(AND(E1494=0,F1494=0),D1494*G1494,IF(AND(E1494=0),D1494*F1494*G1494,IF(AND(F1494=0),D1494*E1494*G1494,IF(AND(G1494=0),D1494*E1494*F1494,D1494*E1494*F1494*G1494))))))</f>
        <v>8.5</v>
      </c>
      <c r="I1494" s="45"/>
      <c r="J1494" s="46" t="str">
        <f t="shared" ref="J1494:J1499" si="33">IF(AND(E1494=0,F1494&lt;&gt;0,G1494&lt;&gt;0),"m2",IF(AND(F1494=0,E1494&lt;&gt;0,G1494&lt;&gt;0),"m2",IF(AND(G1494=0,E1494&lt;&gt;0,F1494&lt;&gt;0),"m2",IF(AND(F1494=0,G1494=0),"ml",IF(AND(E1494=0,G1494=0),"ml",IF(AND(E1494=0,F1494=0),"ml",IF(AND(E1494&lt;&gt;0,F1494&lt;&gt;0,G1494&lt;&gt;0),"m3",0)))))))</f>
        <v>ml</v>
      </c>
    </row>
    <row r="1495" spans="2:10" x14ac:dyDescent="0.3">
      <c r="B1495" s="75"/>
      <c r="C1495" s="131" t="s">
        <v>249</v>
      </c>
      <c r="D1495" s="45"/>
      <c r="E1495" s="45"/>
      <c r="F1495" s="45"/>
      <c r="G1495" s="45"/>
      <c r="H1495" s="45">
        <f t="shared" si="32"/>
        <v>0</v>
      </c>
      <c r="I1495" s="45"/>
      <c r="J1495" s="46" t="str">
        <f t="shared" si="33"/>
        <v>ml</v>
      </c>
    </row>
    <row r="1496" spans="2:10" x14ac:dyDescent="0.3">
      <c r="B1496" s="75"/>
      <c r="C1496" s="44" t="s">
        <v>660</v>
      </c>
      <c r="D1496" s="45"/>
      <c r="E1496" s="45"/>
      <c r="F1496" s="45"/>
      <c r="G1496" s="45"/>
      <c r="H1496" s="45">
        <f t="shared" si="32"/>
        <v>0</v>
      </c>
      <c r="I1496" s="45"/>
      <c r="J1496" s="46" t="str">
        <f t="shared" si="33"/>
        <v>ml</v>
      </c>
    </row>
    <row r="1497" spans="2:10" x14ac:dyDescent="0.3">
      <c r="B1497" s="75"/>
      <c r="C1497" s="44" t="s">
        <v>659</v>
      </c>
      <c r="D1497" s="45"/>
      <c r="E1497" s="45"/>
      <c r="F1497" s="45"/>
      <c r="G1497" s="45"/>
      <c r="H1497" s="45">
        <f t="shared" si="32"/>
        <v>0</v>
      </c>
      <c r="I1497" s="45"/>
      <c r="J1497" s="46" t="str">
        <f t="shared" si="33"/>
        <v>ml</v>
      </c>
    </row>
    <row r="1498" spans="2:10" x14ac:dyDescent="0.3">
      <c r="B1498" s="75"/>
      <c r="C1498" s="131" t="s">
        <v>250</v>
      </c>
      <c r="D1498" s="45"/>
      <c r="E1498" s="45"/>
      <c r="F1498" s="45"/>
      <c r="G1498" s="45"/>
      <c r="H1498" s="45">
        <f t="shared" si="32"/>
        <v>0</v>
      </c>
      <c r="I1498" s="45"/>
      <c r="J1498" s="46" t="str">
        <f t="shared" si="33"/>
        <v>ml</v>
      </c>
    </row>
    <row r="1499" spans="2:10" x14ac:dyDescent="0.3">
      <c r="B1499" s="75"/>
      <c r="C1499" s="44" t="s">
        <v>660</v>
      </c>
      <c r="D1499" s="45">
        <v>1</v>
      </c>
      <c r="E1499" s="45">
        <v>5</v>
      </c>
      <c r="F1499" s="45"/>
      <c r="G1499" s="45"/>
      <c r="H1499" s="45">
        <f t="shared" si="32"/>
        <v>5</v>
      </c>
      <c r="I1499" s="45"/>
      <c r="J1499" s="46" t="str">
        <f t="shared" si="33"/>
        <v>ml</v>
      </c>
    </row>
    <row r="1500" spans="2:10" x14ac:dyDescent="0.3">
      <c r="B1500" s="75" t="s">
        <v>306</v>
      </c>
      <c r="C1500" s="48" t="s">
        <v>353</v>
      </c>
      <c r="D1500" s="103"/>
      <c r="E1500" s="45"/>
      <c r="F1500" s="45"/>
      <c r="G1500" s="45"/>
      <c r="H1500" s="45"/>
      <c r="I1500" s="62">
        <f>SUM(H1501:H1508)*$E$123</f>
        <v>40.5</v>
      </c>
      <c r="J1500" s="63" t="str">
        <f>+J1504</f>
        <v>ml</v>
      </c>
    </row>
    <row r="1501" spans="2:10" x14ac:dyDescent="0.3">
      <c r="B1501" s="75"/>
      <c r="C1501" s="130" t="s">
        <v>679</v>
      </c>
      <c r="D1501" s="45"/>
      <c r="E1501" s="45"/>
      <c r="F1501" s="45"/>
      <c r="G1501" s="45"/>
      <c r="H1501" s="45"/>
      <c r="I1501" s="45"/>
      <c r="J1501" s="46"/>
    </row>
    <row r="1502" spans="2:10" x14ac:dyDescent="0.3">
      <c r="B1502" s="75"/>
      <c r="C1502" s="44" t="s">
        <v>685</v>
      </c>
      <c r="D1502" s="45">
        <v>1</v>
      </c>
      <c r="E1502" s="45">
        <v>34</v>
      </c>
      <c r="F1502" s="45"/>
      <c r="G1502" s="45"/>
      <c r="H1502" s="45">
        <f>IF(AND(F1502=0,G1502=0),D1502*E1502,IF(AND(E1502=0,G1502=0),D1502*F1502,IF(AND(E1502=0,F1502=0),D1502*G1502,IF(AND(E1502=0),D1502*F1502*G1502,IF(AND(F1502=0),D1502*E1502*G1502,IF(AND(G1502=0),D1502*E1502*F1502,D1502*E1502*F1502*G1502))))))</f>
        <v>34</v>
      </c>
      <c r="I1502" s="45"/>
      <c r="J1502" s="46" t="str">
        <f>IF(AND(E1502=0,F1502&lt;&gt;0,G1502&lt;&gt;0),"m2",IF(AND(F1502=0,E1502&lt;&gt;0,G1502&lt;&gt;0),"m2",IF(AND(G1502=0,E1502&lt;&gt;0,F1502&lt;&gt;0),"m2",IF(AND(F1502=0,G1502=0),"ml",IF(AND(E1502=0,G1502=0),"ml",IF(AND(E1502=0,F1502=0),"ml",IF(AND(E1502&lt;&gt;0,F1502&lt;&gt;0,G1502&lt;&gt;0),"m3",0)))))))</f>
        <v>ml</v>
      </c>
    </row>
    <row r="1503" spans="2:10" x14ac:dyDescent="0.3">
      <c r="B1503" s="75"/>
      <c r="C1503" s="131" t="s">
        <v>248</v>
      </c>
      <c r="D1503" s="45"/>
      <c r="E1503" s="45"/>
      <c r="F1503" s="45"/>
      <c r="G1503" s="45"/>
      <c r="H1503" s="45"/>
      <c r="I1503" s="45"/>
      <c r="J1503" s="46"/>
    </row>
    <row r="1504" spans="2:10" x14ac:dyDescent="0.3">
      <c r="B1504" s="75"/>
      <c r="C1504" s="44" t="s">
        <v>549</v>
      </c>
      <c r="D1504" s="45">
        <v>1</v>
      </c>
      <c r="E1504" s="45">
        <v>3.25</v>
      </c>
      <c r="F1504" s="45"/>
      <c r="G1504" s="45"/>
      <c r="H1504" s="45">
        <f>IF(AND(F1504=0,G1504=0),D1504*E1504,IF(AND(E1504=0,G1504=0),D1504*F1504,IF(AND(E1504=0,F1504=0),D1504*G1504,IF(AND(E1504=0),D1504*F1504*G1504,IF(AND(F1504=0),D1504*E1504*G1504,IF(AND(G1504=0),D1504*E1504*F1504,D1504*E1504*F1504*G1504))))))</f>
        <v>3.25</v>
      </c>
      <c r="I1504" s="45"/>
      <c r="J1504" s="46" t="str">
        <f>IF(AND(E1504=0,F1504&lt;&gt;0,G1504&lt;&gt;0),"m2",IF(AND(F1504=0,E1504&lt;&gt;0,G1504&lt;&gt;0),"m2",IF(AND(G1504=0,E1504&lt;&gt;0,F1504&lt;&gt;0),"m2",IF(AND(F1504=0,G1504=0),"ml",IF(AND(E1504=0,G1504=0),"ml",IF(AND(E1504=0,F1504=0),"ml",IF(AND(E1504&lt;&gt;0,F1504&lt;&gt;0,G1504&lt;&gt;0),"m3",0)))))))</f>
        <v>ml</v>
      </c>
    </row>
    <row r="1505" spans="2:10" x14ac:dyDescent="0.3">
      <c r="B1505" s="75"/>
      <c r="C1505" s="131" t="s">
        <v>249</v>
      </c>
      <c r="D1505" s="45"/>
      <c r="E1505" s="45"/>
      <c r="F1505" s="45"/>
      <c r="G1505" s="45"/>
      <c r="H1505" s="45">
        <f>IF(AND(F1505=0,G1505=0),D1505*E1505,IF(AND(E1505=0,G1505=0),D1505*F1505,IF(AND(E1505=0,F1505=0),D1505*G1505,IF(AND(E1505=0),D1505*F1505*G1505,IF(AND(F1505=0),D1505*E1505*G1505,IF(AND(G1505=0),D1505*E1505*F1505,D1505*E1505*F1505*G1505))))))</f>
        <v>0</v>
      </c>
      <c r="I1505" s="45"/>
      <c r="J1505" s="46" t="str">
        <f>IF(AND(E1505=0,F1505&lt;&gt;0,G1505&lt;&gt;0),"m2",IF(AND(F1505=0,E1505&lt;&gt;0,G1505&lt;&gt;0),"m2",IF(AND(G1505=0,E1505&lt;&gt;0,F1505&lt;&gt;0),"m2",IF(AND(F1505=0,G1505=0),"ml",IF(AND(E1505=0,G1505=0),"ml",IF(AND(E1505=0,F1505=0),"ml",IF(AND(E1505&lt;&gt;0,F1505&lt;&gt;0,G1505&lt;&gt;0),"m3",0)))))))</f>
        <v>ml</v>
      </c>
    </row>
    <row r="1506" spans="2:10" x14ac:dyDescent="0.3">
      <c r="B1506" s="75"/>
      <c r="C1506" s="44" t="s">
        <v>549</v>
      </c>
      <c r="D1506" s="45">
        <v>1</v>
      </c>
      <c r="E1506" s="45">
        <v>3.25</v>
      </c>
      <c r="F1506" s="45"/>
      <c r="G1506" s="45"/>
      <c r="H1506" s="45">
        <f>IF(AND(F1506=0,G1506=0),D1506*E1506,IF(AND(E1506=0,G1506=0),D1506*F1506,IF(AND(E1506=0,F1506=0),D1506*G1506,IF(AND(E1506=0),D1506*F1506*G1506,IF(AND(F1506=0),D1506*E1506*G1506,IF(AND(G1506=0),D1506*E1506*F1506,D1506*E1506*F1506*G1506))))))</f>
        <v>3.25</v>
      </c>
      <c r="I1506" s="45"/>
      <c r="J1506" s="46" t="str">
        <f>IF(AND(E1506=0,F1506&lt;&gt;0,G1506&lt;&gt;0),"m2",IF(AND(F1506=0,E1506&lt;&gt;0,G1506&lt;&gt;0),"m2",IF(AND(G1506=0,E1506&lt;&gt;0,F1506&lt;&gt;0),"m2",IF(AND(F1506=0,G1506=0),"ml",IF(AND(E1506=0,G1506=0),"ml",IF(AND(E1506=0,F1506=0),"ml",IF(AND(E1506&lt;&gt;0,F1506&lt;&gt;0,G1506&lt;&gt;0),"m3",0)))))))</f>
        <v>ml</v>
      </c>
    </row>
    <row r="1507" spans="2:10" x14ac:dyDescent="0.3">
      <c r="B1507" s="75"/>
      <c r="C1507" s="131" t="s">
        <v>250</v>
      </c>
      <c r="D1507" s="45"/>
      <c r="E1507" s="45"/>
      <c r="F1507" s="45"/>
      <c r="G1507" s="45"/>
      <c r="H1507" s="45">
        <f>IF(AND(F1507=0,G1507=0),D1507*E1507,IF(AND(E1507=0,G1507=0),D1507*F1507,IF(AND(E1507=0,F1507=0),D1507*G1507,IF(AND(E1507=0),D1507*F1507*G1507,IF(AND(F1507=0),D1507*E1507*G1507,IF(AND(G1507=0),D1507*E1507*F1507,D1507*E1507*F1507*G1507))))))</f>
        <v>0</v>
      </c>
      <c r="I1507" s="45"/>
      <c r="J1507" s="46" t="str">
        <f>IF(AND(E1507=0,F1507&lt;&gt;0,G1507&lt;&gt;0),"m2",IF(AND(F1507=0,E1507&lt;&gt;0,G1507&lt;&gt;0),"m2",IF(AND(G1507=0,E1507&lt;&gt;0,F1507&lt;&gt;0),"m2",IF(AND(F1507=0,G1507=0),"ml",IF(AND(E1507=0,G1507=0),"ml",IF(AND(E1507=0,F1507=0),"ml",IF(AND(E1507&lt;&gt;0,F1507&lt;&gt;0,G1507&lt;&gt;0),"m3",0)))))))</f>
        <v>ml</v>
      </c>
    </row>
    <row r="1508" spans="2:10" x14ac:dyDescent="0.3">
      <c r="B1508" s="75"/>
      <c r="C1508" s="44" t="s">
        <v>549</v>
      </c>
      <c r="D1508" s="45"/>
      <c r="E1508" s="45"/>
      <c r="F1508" s="45"/>
      <c r="G1508" s="45"/>
      <c r="H1508" s="45">
        <f>IF(AND(F1508=0,G1508=0),D1508*E1508,IF(AND(E1508=0,G1508=0),D1508*F1508,IF(AND(E1508=0,F1508=0),D1508*G1508,IF(AND(E1508=0),D1508*F1508*G1508,IF(AND(F1508=0),D1508*E1508*G1508,IF(AND(G1508=0),D1508*E1508*F1508,D1508*E1508*F1508*G1508))))))</f>
        <v>0</v>
      </c>
      <c r="I1508" s="45"/>
      <c r="J1508" s="46" t="str">
        <f>IF(AND(E1508=0,F1508&lt;&gt;0,G1508&lt;&gt;0),"m2",IF(AND(F1508=0,E1508&lt;&gt;0,G1508&lt;&gt;0),"m2",IF(AND(G1508=0,E1508&lt;&gt;0,F1508&lt;&gt;0),"m2",IF(AND(F1508=0,G1508=0),"ml",IF(AND(E1508=0,G1508=0),"ml",IF(AND(E1508=0,F1508=0),"ml",IF(AND(E1508&lt;&gt;0,F1508&lt;&gt;0,G1508&lt;&gt;0),"m3",0)))))))</f>
        <v>ml</v>
      </c>
    </row>
    <row r="1509" spans="2:10" x14ac:dyDescent="0.3">
      <c r="B1509" s="75" t="s">
        <v>308</v>
      </c>
      <c r="C1509" s="48" t="s">
        <v>354</v>
      </c>
      <c r="D1509" s="103"/>
      <c r="E1509" s="45"/>
      <c r="F1509" s="45"/>
      <c r="G1509" s="45"/>
      <c r="H1509" s="45"/>
      <c r="I1509" s="62">
        <f>SUM(H1510:H1515)*$E$123</f>
        <v>3.25</v>
      </c>
      <c r="J1509" s="63" t="str">
        <f>+J1510</f>
        <v>ml</v>
      </c>
    </row>
    <row r="1510" spans="2:10" x14ac:dyDescent="0.3">
      <c r="B1510" s="75"/>
      <c r="C1510" s="131" t="s">
        <v>248</v>
      </c>
      <c r="D1510" s="45"/>
      <c r="E1510" s="45"/>
      <c r="F1510" s="45"/>
      <c r="G1510" s="45"/>
      <c r="H1510" s="45"/>
      <c r="I1510" s="45"/>
      <c r="J1510" s="46" t="str">
        <f>IF(AND(E1510=0,F1510&lt;&gt;0,G1510&lt;&gt;0),"m2",IF(AND(F1510=0,E1510&lt;&gt;0,G1510&lt;&gt;0),"m2",IF(AND(G1510=0,E1510&lt;&gt;0,F1510&lt;&gt;0),"m2",IF(AND(F1510=0,G1510=0),"ml",IF(AND(E1510=0,G1510=0),"ml",IF(AND(E1510=0,F1510=0),"ml",IF(AND(E1510&lt;&gt;0,F1510&lt;&gt;0,G1510&lt;&gt;0),"m3",0)))))))</f>
        <v>ml</v>
      </c>
    </row>
    <row r="1511" spans="2:10" x14ac:dyDescent="0.3">
      <c r="B1511" s="75"/>
      <c r="C1511" s="44" t="s">
        <v>549</v>
      </c>
      <c r="D1511" s="45"/>
      <c r="E1511" s="45"/>
      <c r="F1511" s="45"/>
      <c r="G1511" s="45"/>
      <c r="H1511" s="45">
        <f>IF(AND(F1511=0,G1511=0),D1511*E1511,IF(AND(E1511=0,G1511=0),D1511*F1511,IF(AND(E1511=0,F1511=0),D1511*G1511,IF(AND(E1511=0),D1511*F1511*G1511,IF(AND(F1511=0),D1511*E1511*G1511,IF(AND(G1511=0),D1511*E1511*F1511,D1511*E1511*F1511*G1511))))))</f>
        <v>0</v>
      </c>
      <c r="I1511" s="45"/>
      <c r="J1511" s="46" t="str">
        <f>IF(AND(E1511=0,F1511&lt;&gt;0,G1511&lt;&gt;0),"m2",IF(AND(F1511=0,E1511&lt;&gt;0,G1511&lt;&gt;0),"m2",IF(AND(G1511=0,E1511&lt;&gt;0,F1511&lt;&gt;0),"m2",IF(AND(F1511=0,G1511=0),"ml",IF(AND(E1511=0,G1511=0),"ml",IF(AND(E1511=0,F1511=0),"ml",IF(AND(E1511&lt;&gt;0,F1511&lt;&gt;0,G1511&lt;&gt;0),"m3",0)))))))</f>
        <v>ml</v>
      </c>
    </row>
    <row r="1512" spans="2:10" x14ac:dyDescent="0.3">
      <c r="B1512" s="75"/>
      <c r="C1512" s="131" t="s">
        <v>249</v>
      </c>
      <c r="D1512" s="45"/>
      <c r="E1512" s="45"/>
      <c r="F1512" s="45"/>
      <c r="G1512" s="45"/>
      <c r="H1512" s="45"/>
      <c r="I1512" s="45"/>
      <c r="J1512" s="46"/>
    </row>
    <row r="1513" spans="2:10" x14ac:dyDescent="0.3">
      <c r="B1513" s="75"/>
      <c r="C1513" s="44" t="s">
        <v>549</v>
      </c>
      <c r="D1513" s="45"/>
      <c r="E1513" s="45"/>
      <c r="F1513" s="45"/>
      <c r="G1513" s="45"/>
      <c r="H1513" s="45">
        <f>IF(AND(F1513=0,G1513=0),D1513*E1513,IF(AND(E1513=0,G1513=0),D1513*F1513,IF(AND(E1513=0,F1513=0),D1513*G1513,IF(AND(E1513=0),D1513*F1513*G1513,IF(AND(F1513=0),D1513*E1513*G1513,IF(AND(G1513=0),D1513*E1513*F1513,D1513*E1513*F1513*G1513))))))</f>
        <v>0</v>
      </c>
      <c r="I1513" s="45"/>
      <c r="J1513" s="46" t="str">
        <f>IF(AND(E1513=0,F1513&lt;&gt;0,G1513&lt;&gt;0),"m2",IF(AND(F1513=0,E1513&lt;&gt;0,G1513&lt;&gt;0),"m2",IF(AND(G1513=0,E1513&lt;&gt;0,F1513&lt;&gt;0),"m2",IF(AND(F1513=0,G1513=0),"ml",IF(AND(E1513=0,G1513=0),"ml",IF(AND(E1513=0,F1513=0),"ml",IF(AND(E1513&lt;&gt;0,F1513&lt;&gt;0,G1513&lt;&gt;0),"m3",0)))))))</f>
        <v>ml</v>
      </c>
    </row>
    <row r="1514" spans="2:10" x14ac:dyDescent="0.3">
      <c r="B1514" s="75"/>
      <c r="C1514" s="131" t="s">
        <v>250</v>
      </c>
      <c r="D1514" s="45"/>
      <c r="E1514" s="45"/>
      <c r="F1514" s="45"/>
      <c r="G1514" s="45"/>
      <c r="H1514" s="45">
        <f>IF(AND(F1514=0,G1514=0),D1514*E1514,IF(AND(E1514=0,G1514=0),D1514*F1514,IF(AND(E1514=0,F1514=0),D1514*G1514,IF(AND(E1514=0),D1514*F1514*G1514,IF(AND(F1514=0),D1514*E1514*G1514,IF(AND(G1514=0),D1514*E1514*F1514,D1514*E1514*F1514*G1514))))))</f>
        <v>0</v>
      </c>
      <c r="I1514" s="45"/>
      <c r="J1514" s="46" t="str">
        <f>IF(AND(E1514=0,F1514&lt;&gt;0,G1514&lt;&gt;0),"m2",IF(AND(F1514=0,E1514&lt;&gt;0,G1514&lt;&gt;0),"m2",IF(AND(G1514=0,E1514&lt;&gt;0,F1514&lt;&gt;0),"m2",IF(AND(F1514=0,G1514=0),"ml",IF(AND(E1514=0,G1514=0),"ml",IF(AND(E1514=0,F1514=0),"ml",IF(AND(E1514&lt;&gt;0,F1514&lt;&gt;0,G1514&lt;&gt;0),"m3",0)))))))</f>
        <v>ml</v>
      </c>
    </row>
    <row r="1515" spans="2:10" x14ac:dyDescent="0.3">
      <c r="C1515" s="44" t="s">
        <v>549</v>
      </c>
      <c r="D1515" s="45">
        <v>1</v>
      </c>
      <c r="E1515" s="45">
        <v>3.25</v>
      </c>
      <c r="F1515" s="45"/>
      <c r="G1515" s="45"/>
      <c r="H1515" s="45">
        <f>IF(AND(F1515=0,G1515=0),D1515*E1515,IF(AND(E1515=0,G1515=0),D1515*F1515,IF(AND(E1515=0,F1515=0),D1515*G1515,IF(AND(E1515=0),D1515*F1515*G1515,IF(AND(F1515=0),D1515*E1515*G1515,IF(AND(G1515=0),D1515*E1515*F1515,D1515*E1515*F1515*G1515))))))</f>
        <v>3.25</v>
      </c>
      <c r="I1515" s="45"/>
      <c r="J1515" s="46" t="str">
        <f>IF(AND(E1515=0,F1515&lt;&gt;0,G1515&lt;&gt;0),"m2",IF(AND(F1515=0,E1515&lt;&gt;0,G1515&lt;&gt;0),"m2",IF(AND(G1515=0,E1515&lt;&gt;0,F1515&lt;&gt;0),"m2",IF(AND(F1515=0,G1515=0),"ml",IF(AND(E1515=0,G1515=0),"ml",IF(AND(E1515=0,F1515=0),"ml",IF(AND(E1515&lt;&gt;0,F1515&lt;&gt;0,G1515&lt;&gt;0),"m3",0)))))))</f>
        <v>ml</v>
      </c>
    </row>
    <row r="1516" spans="2:10" x14ac:dyDescent="0.3">
      <c r="B1516" s="75" t="s">
        <v>309</v>
      </c>
      <c r="C1516" s="48" t="s">
        <v>355</v>
      </c>
      <c r="D1516" s="103"/>
      <c r="E1516" s="45"/>
      <c r="F1516" s="45"/>
      <c r="G1516" s="45"/>
      <c r="H1516" s="45"/>
      <c r="I1516" s="62">
        <f>SUM(H1517:H1519)*$E$123</f>
        <v>6.5</v>
      </c>
      <c r="J1516" s="63" t="str">
        <f>+J1517</f>
        <v>ml</v>
      </c>
    </row>
    <row r="1517" spans="2:10" x14ac:dyDescent="0.3">
      <c r="B1517" s="75"/>
      <c r="C1517" s="131" t="s">
        <v>248</v>
      </c>
      <c r="D1517" s="45"/>
      <c r="E1517" s="45"/>
      <c r="F1517" s="45"/>
      <c r="G1517" s="45"/>
      <c r="H1517" s="45">
        <f>IF(AND(F1517=0,G1517=0),D1517*E1517,IF(AND(E1517=0,G1517=0),D1517*F1517,IF(AND(E1517=0,F1517=0),D1517*G1517,IF(AND(E1517=0),D1517*F1517*G1517,IF(AND(F1517=0),D1517*E1517*G1517,IF(AND(G1517=0),D1517*E1517*F1517,D1517*E1517*F1517*G1517))))))</f>
        <v>0</v>
      </c>
      <c r="I1517" s="45"/>
      <c r="J1517" s="46" t="str">
        <f>IF(AND(E1517=0,F1517&lt;&gt;0,G1517&lt;&gt;0),"m2",IF(AND(F1517=0,E1517&lt;&gt;0,G1517&lt;&gt;0),"m2",IF(AND(G1517=0,E1517&lt;&gt;0,F1517&lt;&gt;0),"m2",IF(AND(F1517=0,G1517=0),"ml",IF(AND(E1517=0,G1517=0),"ml",IF(AND(E1517=0,F1517=0),"ml",IF(AND(E1517&lt;&gt;0,F1517&lt;&gt;0,G1517&lt;&gt;0),"m3",0)))))))</f>
        <v>ml</v>
      </c>
    </row>
    <row r="1518" spans="2:10" x14ac:dyDescent="0.3">
      <c r="B1518" s="75"/>
      <c r="C1518" s="131" t="s">
        <v>249</v>
      </c>
      <c r="D1518" s="45"/>
      <c r="E1518" s="45"/>
      <c r="F1518" s="45"/>
      <c r="G1518" s="45"/>
      <c r="H1518" s="45">
        <f>IF(AND(F1518=0,G1518=0),D1518*E1518,IF(AND(E1518=0,G1518=0),D1518*F1518,IF(AND(E1518=0,F1518=0),D1518*G1518,IF(AND(E1518=0),D1518*F1518*G1518,IF(AND(F1518=0),D1518*E1518*G1518,IF(AND(G1518=0),D1518*E1518*F1518,D1518*E1518*F1518*G1518))))))</f>
        <v>0</v>
      </c>
      <c r="I1518" s="45"/>
      <c r="J1518" s="46" t="str">
        <f>IF(AND(E1518=0,F1518&lt;&gt;0,G1518&lt;&gt;0),"m2",IF(AND(F1518=0,E1518&lt;&gt;0,G1518&lt;&gt;0),"m2",IF(AND(G1518=0,E1518&lt;&gt;0,F1518&lt;&gt;0),"m2",IF(AND(F1518=0,G1518=0),"ml",IF(AND(E1518=0,G1518=0),"ml",IF(AND(E1518=0,F1518=0),"ml",IF(AND(E1518&lt;&gt;0,F1518&lt;&gt;0,G1518&lt;&gt;0),"m3",0)))))))</f>
        <v>ml</v>
      </c>
    </row>
    <row r="1519" spans="2:10" x14ac:dyDescent="0.3">
      <c r="B1519" s="75"/>
      <c r="C1519" s="131" t="s">
        <v>250</v>
      </c>
      <c r="D1519" s="45">
        <v>2</v>
      </c>
      <c r="E1519" s="45">
        <v>3.25</v>
      </c>
      <c r="F1519" s="45"/>
      <c r="G1519" s="45"/>
      <c r="H1519" s="45">
        <f>IF(AND(F1519=0,G1519=0),D1519*E1519,IF(AND(E1519=0,G1519=0),D1519*F1519,IF(AND(E1519=0,F1519=0),D1519*G1519,IF(AND(E1519=0),D1519*F1519*G1519,IF(AND(F1519=0),D1519*E1519*G1519,IF(AND(G1519=0),D1519*E1519*F1519,D1519*E1519*F1519*G1519))))))</f>
        <v>6.5</v>
      </c>
      <c r="I1519" s="45"/>
      <c r="J1519" s="46" t="str">
        <f>IF(AND(E1519=0,F1519&lt;&gt;0,G1519&lt;&gt;0),"m2",IF(AND(F1519=0,E1519&lt;&gt;0,G1519&lt;&gt;0),"m2",IF(AND(G1519=0,E1519&lt;&gt;0,F1519&lt;&gt;0),"m2",IF(AND(F1519=0,G1519=0),"ml",IF(AND(E1519=0,G1519=0),"ml",IF(AND(E1519=0,F1519=0),"ml",IF(AND(E1519&lt;&gt;0,F1519&lt;&gt;0,G1519&lt;&gt;0),"m3",0)))))))</f>
        <v>ml</v>
      </c>
    </row>
    <row r="1520" spans="2:10" x14ac:dyDescent="0.3">
      <c r="B1520" s="75" t="s">
        <v>311</v>
      </c>
      <c r="C1520" s="48" t="s">
        <v>312</v>
      </c>
      <c r="D1520" s="103"/>
      <c r="E1520" s="45"/>
      <c r="F1520" s="45"/>
      <c r="G1520" s="45"/>
      <c r="H1520" s="45"/>
      <c r="I1520" s="62">
        <f>SUM(H1521:H1523)*$E$123</f>
        <v>50.8</v>
      </c>
      <c r="J1520" s="63" t="str">
        <f>+J1521</f>
        <v>ml</v>
      </c>
    </row>
    <row r="1521" spans="2:10" x14ac:dyDescent="0.3">
      <c r="B1521" s="75"/>
      <c r="C1521" s="131" t="s">
        <v>248</v>
      </c>
      <c r="D1521" s="45"/>
      <c r="E1521" s="45"/>
      <c r="F1521" s="45"/>
      <c r="G1521" s="45"/>
      <c r="H1521" s="45">
        <f>IF(AND(F1521=0,G1521=0),D1521*E1521,IF(AND(E1521=0,G1521=0),D1521*F1521,IF(AND(E1521=0,F1521=0),D1521*G1521,IF(AND(E1521=0),D1521*F1521*G1521,IF(AND(F1521=0),D1521*E1521*G1521,IF(AND(G1521=0),D1521*E1521*F1521,D1521*E1521*F1521*G1521))))))</f>
        <v>0</v>
      </c>
      <c r="I1521" s="45"/>
      <c r="J1521" s="46" t="str">
        <f>IF(AND(E1521=0,F1521&lt;&gt;0,G1521&lt;&gt;0),"m2",IF(AND(F1521=0,E1521&lt;&gt;0,G1521&lt;&gt;0),"m2",IF(AND(G1521=0,E1521&lt;&gt;0,F1521&lt;&gt;0),"m2",IF(AND(F1521=0,G1521=0),"ml",IF(AND(E1521=0,G1521=0),"ml",IF(AND(E1521=0,F1521=0),"ml",IF(AND(E1521&lt;&gt;0,F1521&lt;&gt;0,G1521&lt;&gt;0),"m3",0)))))))</f>
        <v>ml</v>
      </c>
    </row>
    <row r="1522" spans="2:10" x14ac:dyDescent="0.3">
      <c r="B1522" s="75"/>
      <c r="C1522" s="131" t="s">
        <v>249</v>
      </c>
      <c r="D1522" s="45"/>
      <c r="E1522" s="45"/>
      <c r="F1522" s="45"/>
      <c r="G1522" s="45"/>
      <c r="H1522" s="45">
        <f>IF(AND(F1522=0,G1522=0),D1522*E1522,IF(AND(E1522=0,G1522=0),D1522*F1522,IF(AND(E1522=0,F1522=0),D1522*G1522,IF(AND(E1522=0),D1522*F1522*G1522,IF(AND(F1522=0),D1522*E1522*G1522,IF(AND(G1522=0),D1522*E1522*F1522,D1522*E1522*F1522*G1522))))))</f>
        <v>0</v>
      </c>
      <c r="I1522" s="45"/>
      <c r="J1522" s="46" t="str">
        <f>IF(AND(E1522=0,F1522&lt;&gt;0,G1522&lt;&gt;0),"m2",IF(AND(F1522=0,E1522&lt;&gt;0,G1522&lt;&gt;0),"m2",IF(AND(G1522=0,E1522&lt;&gt;0,F1522&lt;&gt;0),"m2",IF(AND(F1522=0,G1522=0),"ml",IF(AND(E1522=0,G1522=0),"ml",IF(AND(E1522=0,F1522=0),"ml",IF(AND(E1522&lt;&gt;0,F1522&lt;&gt;0,G1522&lt;&gt;0),"m3",0)))))))</f>
        <v>ml</v>
      </c>
    </row>
    <row r="1523" spans="2:10" x14ac:dyDescent="0.3">
      <c r="B1523" s="75"/>
      <c r="C1523" s="131" t="s">
        <v>662</v>
      </c>
      <c r="D1523" s="45">
        <v>1</v>
      </c>
      <c r="E1523" s="45"/>
      <c r="F1523" s="45">
        <v>50.8</v>
      </c>
      <c r="G1523" s="45"/>
      <c r="H1523" s="45">
        <f>IF(AND(F1523=0,G1523=0),D1523*E1523,IF(AND(E1523=0,G1523=0),D1523*F1523,IF(AND(E1523=0,F1523=0),D1523*G1523,IF(AND(E1523=0),D1523*F1523*G1523,IF(AND(F1523=0),D1523*E1523*G1523,IF(AND(G1523=0),D1523*E1523*F1523,D1523*E1523*F1523*G1523))))))</f>
        <v>50.8</v>
      </c>
      <c r="I1523" s="45"/>
      <c r="J1523" s="46" t="str">
        <f>IF(AND(E1523=0,F1523&lt;&gt;0,G1523&lt;&gt;0),"m2",IF(AND(F1523=0,E1523&lt;&gt;0,G1523&lt;&gt;0),"m2",IF(AND(G1523=0,E1523&lt;&gt;0,F1523&lt;&gt;0),"m2",IF(AND(F1523=0,G1523=0),"ml",IF(AND(E1523=0,G1523=0),"ml",IF(AND(E1523=0,F1523=0),"ml",IF(AND(E1523&lt;&gt;0,F1523&lt;&gt;0,G1523&lt;&gt;0),"m3",0)))))))</f>
        <v>ml</v>
      </c>
    </row>
    <row r="1524" spans="2:10" x14ac:dyDescent="0.3">
      <c r="B1524" s="100" t="s">
        <v>313</v>
      </c>
      <c r="C1524" s="101" t="s">
        <v>314</v>
      </c>
      <c r="D1524" s="103"/>
      <c r="E1524" s="45"/>
      <c r="F1524" s="45"/>
      <c r="G1524" s="45"/>
      <c r="H1524" s="45"/>
      <c r="I1524" s="45"/>
      <c r="J1524" s="46"/>
    </row>
    <row r="1525" spans="2:10" x14ac:dyDescent="0.3">
      <c r="B1525" s="75" t="s">
        <v>315</v>
      </c>
      <c r="C1525" s="48" t="s">
        <v>664</v>
      </c>
      <c r="D1525" s="103"/>
      <c r="E1525" s="45"/>
      <c r="F1525" s="45"/>
      <c r="G1525" s="45"/>
      <c r="H1525" s="45"/>
      <c r="I1525" s="62">
        <f>SUM(H1526:H1528)*$E$123</f>
        <v>0</v>
      </c>
      <c r="J1525" s="63" t="str">
        <f>+J1526</f>
        <v>ml</v>
      </c>
    </row>
    <row r="1526" spans="2:10" x14ac:dyDescent="0.3">
      <c r="B1526" s="75"/>
      <c r="C1526" s="131" t="s">
        <v>248</v>
      </c>
      <c r="D1526" s="45"/>
      <c r="E1526" s="45"/>
      <c r="F1526" s="45"/>
      <c r="G1526" s="45"/>
      <c r="H1526" s="45">
        <f>IF(AND(F1526=0,G1526=0),D1526*E1526,IF(AND(E1526=0,G1526=0),D1526*F1526,IF(AND(E1526=0,F1526=0),D1526*G1526,IF(AND(E1526=0),D1526*F1526*G1526,IF(AND(F1526=0),D1526*E1526*G1526,IF(AND(G1526=0),D1526*E1526*F1526,D1526*E1526*F1526*G1526))))))</f>
        <v>0</v>
      </c>
      <c r="I1526" s="45"/>
      <c r="J1526" s="46" t="str">
        <f>IF(AND(E1526=0,F1526&lt;&gt;0,G1526&lt;&gt;0),"m2",IF(AND(F1526=0,E1526&lt;&gt;0,G1526&lt;&gt;0),"m2",IF(AND(G1526=0,E1526&lt;&gt;0,F1526&lt;&gt;0),"m2",IF(AND(F1526=0,G1526=0),"ml",IF(AND(E1526=0,G1526=0),"ml",IF(AND(E1526=0,F1526=0),"ml",IF(AND(E1526&lt;&gt;0,F1526&lt;&gt;0,G1526&lt;&gt;0),"m3",0)))))))</f>
        <v>ml</v>
      </c>
    </row>
    <row r="1527" spans="2:10" x14ac:dyDescent="0.3">
      <c r="B1527" s="75"/>
      <c r="C1527" s="131" t="s">
        <v>249</v>
      </c>
      <c r="D1527" s="45"/>
      <c r="E1527" s="45"/>
      <c r="F1527" s="45"/>
      <c r="G1527" s="45"/>
      <c r="H1527" s="45">
        <f>IF(AND(F1527=0,G1527=0),D1527*E1527,IF(AND(E1527=0,G1527=0),D1527*F1527,IF(AND(E1527=0,F1527=0),D1527*G1527,IF(AND(E1527=0),D1527*F1527*G1527,IF(AND(F1527=0),D1527*E1527*G1527,IF(AND(G1527=0),D1527*E1527*F1527,D1527*E1527*F1527*G1527))))))</f>
        <v>0</v>
      </c>
      <c r="I1527" s="45"/>
      <c r="J1527" s="46" t="str">
        <f>IF(AND(E1527=0,F1527&lt;&gt;0,G1527&lt;&gt;0),"m2",IF(AND(F1527=0,E1527&lt;&gt;0,G1527&lt;&gt;0),"m2",IF(AND(G1527=0,E1527&lt;&gt;0,F1527&lt;&gt;0),"m2",IF(AND(F1527=0,G1527=0),"ml",IF(AND(E1527=0,G1527=0),"ml",IF(AND(E1527=0,F1527=0),"ml",IF(AND(E1527&lt;&gt;0,F1527&lt;&gt;0,G1527&lt;&gt;0),"m3",0)))))))</f>
        <v>ml</v>
      </c>
    </row>
    <row r="1528" spans="2:10" x14ac:dyDescent="0.3">
      <c r="B1528" s="75"/>
      <c r="C1528" s="131" t="s">
        <v>250</v>
      </c>
      <c r="D1528" s="45"/>
      <c r="E1528" s="45"/>
      <c r="F1528" s="45"/>
      <c r="G1528" s="45"/>
      <c r="H1528" s="45">
        <f>IF(AND(F1528=0,G1528=0),D1528*E1528,IF(AND(E1528=0,G1528=0),D1528*F1528,IF(AND(E1528=0,F1528=0),D1528*G1528,IF(AND(E1528=0),D1528*F1528*G1528,IF(AND(F1528=0),D1528*E1528*G1528,IF(AND(G1528=0),D1528*E1528*F1528,D1528*E1528*F1528*G1528))))))</f>
        <v>0</v>
      </c>
      <c r="I1528" s="45"/>
      <c r="J1528" s="46" t="str">
        <f>IF(AND(E1528=0,F1528&lt;&gt;0,G1528&lt;&gt;0),"m2",IF(AND(F1528=0,E1528&lt;&gt;0,G1528&lt;&gt;0),"m2",IF(AND(G1528=0,E1528&lt;&gt;0,F1528&lt;&gt;0),"m2",IF(AND(F1528=0,G1528=0),"ml",IF(AND(E1528=0,G1528=0),"ml",IF(AND(E1528=0,F1528=0),"ml",IF(AND(E1528&lt;&gt;0,F1528&lt;&gt;0,G1528&lt;&gt;0),"m3",0)))))))</f>
        <v>ml</v>
      </c>
    </row>
    <row r="1529" spans="2:10" x14ac:dyDescent="0.3">
      <c r="B1529" s="75" t="s">
        <v>665</v>
      </c>
      <c r="C1529" s="48" t="s">
        <v>310</v>
      </c>
      <c r="D1529" s="103"/>
      <c r="E1529" s="45"/>
      <c r="F1529" s="45"/>
      <c r="G1529" s="45"/>
      <c r="H1529" s="45"/>
      <c r="I1529" s="62">
        <f>SUM(H1530:H1534)*$E$123</f>
        <v>0</v>
      </c>
      <c r="J1529" s="63" t="str">
        <f>+J1530</f>
        <v>ml</v>
      </c>
    </row>
    <row r="1530" spans="2:10" x14ac:dyDescent="0.3">
      <c r="B1530" s="75"/>
      <c r="C1530" s="131" t="s">
        <v>248</v>
      </c>
      <c r="D1530" s="45"/>
      <c r="E1530" s="45"/>
      <c r="F1530" s="45"/>
      <c r="G1530" s="45"/>
      <c r="H1530" s="45">
        <f>IF(AND(F1530=0,G1530=0),D1530*E1530,IF(AND(E1530=0,G1530=0),D1530*F1530,IF(AND(E1530=0,F1530=0),D1530*G1530,IF(AND(E1530=0),D1530*F1530*G1530,IF(AND(F1530=0),D1530*E1530*G1530,IF(AND(G1530=0),D1530*E1530*F1530,D1530*E1530*F1530*G1530))))))</f>
        <v>0</v>
      </c>
      <c r="I1530" s="45"/>
      <c r="J1530" s="46" t="str">
        <f>IF(AND(E1530=0,F1530&lt;&gt;0,G1530&lt;&gt;0),"m2",IF(AND(F1530=0,E1530&lt;&gt;0,G1530&lt;&gt;0),"m2",IF(AND(G1530=0,E1530&lt;&gt;0,F1530&lt;&gt;0),"m2",IF(AND(F1530=0,G1530=0),"ml",IF(AND(E1530=0,G1530=0),"ml",IF(AND(E1530=0,F1530=0),"ml",IF(AND(E1530&lt;&gt;0,F1530&lt;&gt;0,G1530&lt;&gt;0),"m3",0)))))))</f>
        <v>ml</v>
      </c>
    </row>
    <row r="1531" spans="2:10" x14ac:dyDescent="0.3">
      <c r="B1531" s="75"/>
      <c r="C1531" s="44" t="s">
        <v>663</v>
      </c>
      <c r="D1531" s="45"/>
      <c r="E1531" s="45"/>
      <c r="F1531" s="45"/>
      <c r="G1531" s="45"/>
      <c r="H1531" s="45">
        <f>IF(AND(F1531=0,G1531=0),D1531*E1531,IF(AND(E1531=0,G1531=0),D1531*F1531,IF(AND(E1531=0,F1531=0),D1531*G1531,IF(AND(E1531=0),D1531*F1531*G1531,IF(AND(F1531=0),D1531*E1531*G1531,IF(AND(G1531=0),D1531*E1531*F1531,D1531*E1531*F1531*G1531))))))</f>
        <v>0</v>
      </c>
      <c r="I1531" s="45"/>
      <c r="J1531" s="46" t="str">
        <f>IF(AND(E1531=0,F1531&lt;&gt;0,G1531&lt;&gt;0),"m2",IF(AND(F1531=0,E1531&lt;&gt;0,G1531&lt;&gt;0),"m2",IF(AND(G1531=0,E1531&lt;&gt;0,F1531&lt;&gt;0),"m2",IF(AND(F1531=0,G1531=0),"ml",IF(AND(E1531=0,G1531=0),"ml",IF(AND(E1531=0,F1531=0),"ml",IF(AND(E1531&lt;&gt;0,F1531&lt;&gt;0,G1531&lt;&gt;0),"m3",0)))))))</f>
        <v>ml</v>
      </c>
    </row>
    <row r="1532" spans="2:10" x14ac:dyDescent="0.3">
      <c r="B1532" s="75"/>
      <c r="C1532" s="44" t="s">
        <v>549</v>
      </c>
      <c r="D1532" s="45"/>
      <c r="E1532" s="45"/>
      <c r="F1532" s="45"/>
      <c r="G1532" s="45"/>
      <c r="H1532" s="45">
        <f>IF(AND(F1532=0,G1532=0),D1532*E1532,IF(AND(E1532=0,G1532=0),D1532*F1532,IF(AND(E1532=0,F1532=0),D1532*G1532,IF(AND(E1532=0),D1532*F1532*G1532,IF(AND(F1532=0),D1532*E1532*G1532,IF(AND(G1532=0),D1532*E1532*F1532,D1532*E1532*F1532*G1532))))))</f>
        <v>0</v>
      </c>
      <c r="I1532" s="45"/>
      <c r="J1532" s="46" t="str">
        <f>IF(AND(E1532=0,F1532&lt;&gt;0,G1532&lt;&gt;0),"m2",IF(AND(F1532=0,E1532&lt;&gt;0,G1532&lt;&gt;0),"m2",IF(AND(G1532=0,E1532&lt;&gt;0,F1532&lt;&gt;0),"m2",IF(AND(F1532=0,G1532=0),"ml",IF(AND(E1532=0,G1532=0),"ml",IF(AND(E1532=0,F1532=0),"ml",IF(AND(E1532&lt;&gt;0,F1532&lt;&gt;0,G1532&lt;&gt;0),"m3",0)))))))</f>
        <v>ml</v>
      </c>
    </row>
    <row r="1533" spans="2:10" x14ac:dyDescent="0.3">
      <c r="B1533" s="75"/>
      <c r="C1533" s="131" t="s">
        <v>249</v>
      </c>
      <c r="D1533" s="45"/>
      <c r="E1533" s="45"/>
      <c r="F1533" s="45"/>
      <c r="G1533" s="45"/>
      <c r="H1533" s="45">
        <f>IF(AND(F1533=0,G1533=0),D1533*E1533,IF(AND(E1533=0,G1533=0),D1533*F1533,IF(AND(E1533=0,F1533=0),D1533*G1533,IF(AND(E1533=0),D1533*F1533*G1533,IF(AND(F1533=0),D1533*E1533*G1533,IF(AND(G1533=0),D1533*E1533*F1533,D1533*E1533*F1533*G1533))))))</f>
        <v>0</v>
      </c>
      <c r="I1533" s="45"/>
      <c r="J1533" s="46" t="str">
        <f>IF(AND(E1533=0,F1533&lt;&gt;0,G1533&lt;&gt;0),"m2",IF(AND(F1533=0,E1533&lt;&gt;0,G1533&lt;&gt;0),"m2",IF(AND(G1533=0,E1533&lt;&gt;0,F1533&lt;&gt;0),"m2",IF(AND(F1533=0,G1533=0),"ml",IF(AND(E1533=0,G1533=0),"ml",IF(AND(E1533=0,F1533=0),"ml",IF(AND(E1533&lt;&gt;0,F1533&lt;&gt;0,G1533&lt;&gt;0),"m3",0)))))))</f>
        <v>ml</v>
      </c>
    </row>
    <row r="1534" spans="2:10" x14ac:dyDescent="0.3">
      <c r="B1534" s="75"/>
      <c r="C1534" s="131" t="s">
        <v>250</v>
      </c>
      <c r="D1534" s="45"/>
      <c r="E1534" s="45"/>
      <c r="F1534" s="45"/>
      <c r="G1534" s="45"/>
      <c r="H1534" s="45">
        <f>IF(AND(F1534=0,G1534=0),D1534*E1534,IF(AND(E1534=0,G1534=0),D1534*F1534,IF(AND(E1534=0,F1534=0),D1534*G1534,IF(AND(E1534=0),D1534*F1534*G1534,IF(AND(F1534=0),D1534*E1534*G1534,IF(AND(G1534=0),D1534*E1534*F1534,D1534*E1534*F1534*G1534))))))</f>
        <v>0</v>
      </c>
      <c r="I1534" s="45"/>
      <c r="J1534" s="46" t="str">
        <f>IF(AND(E1534=0,F1534&lt;&gt;0,G1534&lt;&gt;0),"m2",IF(AND(F1534=0,E1534&lt;&gt;0,G1534&lt;&gt;0),"m2",IF(AND(G1534=0,E1534&lt;&gt;0,F1534&lt;&gt;0),"m2",IF(AND(F1534=0,G1534=0),"ml",IF(AND(E1534=0,G1534=0),"ml",IF(AND(E1534=0,F1534=0),"ml",IF(AND(E1534&lt;&gt;0,F1534&lt;&gt;0,G1534&lt;&gt;0),"m3",0)))))))</f>
        <v>ml</v>
      </c>
    </row>
    <row r="1535" spans="2:10" x14ac:dyDescent="0.3">
      <c r="B1535" s="100" t="s">
        <v>316</v>
      </c>
      <c r="C1535" s="101" t="s">
        <v>317</v>
      </c>
      <c r="D1535" s="103"/>
      <c r="E1535" s="45"/>
      <c r="F1535" s="45"/>
      <c r="G1535" s="45"/>
      <c r="H1535" s="45"/>
      <c r="I1535" s="45"/>
      <c r="J1535" s="46"/>
    </row>
    <row r="1536" spans="2:10" x14ac:dyDescent="0.3">
      <c r="B1536" s="75" t="s">
        <v>318</v>
      </c>
      <c r="C1536" s="48" t="s">
        <v>319</v>
      </c>
      <c r="D1536" s="103"/>
      <c r="E1536" s="45"/>
      <c r="F1536" s="45"/>
      <c r="G1536" s="45"/>
      <c r="H1536" s="45"/>
      <c r="I1536" s="62">
        <f>SUM(H1537:H1540)*$E$123</f>
        <v>6</v>
      </c>
      <c r="J1536" s="63" t="str">
        <f>+J1537</f>
        <v>und</v>
      </c>
    </row>
    <row r="1537" spans="2:10" x14ac:dyDescent="0.3">
      <c r="B1537" s="75"/>
      <c r="C1537" s="130" t="s">
        <v>679</v>
      </c>
      <c r="D1537" s="45"/>
      <c r="E1537" s="45"/>
      <c r="F1537" s="45"/>
      <c r="G1537" s="45"/>
      <c r="H1537" s="45">
        <f>+D1537</f>
        <v>0</v>
      </c>
      <c r="I1537" s="45"/>
      <c r="J1537" s="46" t="s">
        <v>35</v>
      </c>
    </row>
    <row r="1538" spans="2:10" x14ac:dyDescent="0.3">
      <c r="B1538" s="75"/>
      <c r="C1538" s="131" t="s">
        <v>248</v>
      </c>
      <c r="D1538" s="45">
        <v>4</v>
      </c>
      <c r="E1538" s="45"/>
      <c r="F1538" s="45"/>
      <c r="G1538" s="45"/>
      <c r="H1538" s="45">
        <f>+D1538</f>
        <v>4</v>
      </c>
      <c r="I1538" s="45"/>
      <c r="J1538" s="46" t="s">
        <v>35</v>
      </c>
    </row>
    <row r="1539" spans="2:10" x14ac:dyDescent="0.3">
      <c r="B1539" s="75"/>
      <c r="C1539" s="131" t="s">
        <v>249</v>
      </c>
      <c r="D1539" s="45"/>
      <c r="E1539" s="45"/>
      <c r="F1539" s="45"/>
      <c r="G1539" s="45"/>
      <c r="H1539" s="45">
        <f>+D1539</f>
        <v>0</v>
      </c>
      <c r="I1539" s="45"/>
      <c r="J1539" s="46" t="s">
        <v>35</v>
      </c>
    </row>
    <row r="1540" spans="2:10" x14ac:dyDescent="0.3">
      <c r="B1540" s="75"/>
      <c r="C1540" s="131" t="s">
        <v>250</v>
      </c>
      <c r="D1540" s="45">
        <v>2</v>
      </c>
      <c r="E1540" s="45"/>
      <c r="F1540" s="45"/>
      <c r="G1540" s="45"/>
      <c r="H1540" s="45">
        <f>+D1540</f>
        <v>2</v>
      </c>
      <c r="I1540" s="45"/>
      <c r="J1540" s="46" t="s">
        <v>35</v>
      </c>
    </row>
    <row r="1541" spans="2:10" x14ac:dyDescent="0.3">
      <c r="B1541" s="75" t="s">
        <v>320</v>
      </c>
      <c r="C1541" s="48" t="s">
        <v>321</v>
      </c>
      <c r="D1541" s="103"/>
      <c r="E1541" s="45"/>
      <c r="F1541" s="45"/>
      <c r="G1541" s="45"/>
      <c r="H1541" s="45"/>
      <c r="I1541" s="62">
        <f>SUM(H1542:H1545)*$E$123</f>
        <v>24</v>
      </c>
      <c r="J1541" s="63" t="str">
        <f>+J1542</f>
        <v>und</v>
      </c>
    </row>
    <row r="1542" spans="2:10" x14ac:dyDescent="0.3">
      <c r="B1542" s="75"/>
      <c r="C1542" s="130" t="s">
        <v>679</v>
      </c>
      <c r="D1542" s="45">
        <v>20</v>
      </c>
      <c r="E1542" s="45"/>
      <c r="F1542" s="45"/>
      <c r="G1542" s="45"/>
      <c r="H1542" s="45">
        <f>+D1542</f>
        <v>20</v>
      </c>
      <c r="I1542" s="45"/>
      <c r="J1542" s="46" t="s">
        <v>35</v>
      </c>
    </row>
    <row r="1543" spans="2:10" x14ac:dyDescent="0.3">
      <c r="B1543" s="75"/>
      <c r="C1543" s="131" t="s">
        <v>248</v>
      </c>
      <c r="D1543" s="45">
        <v>2</v>
      </c>
      <c r="E1543" s="45"/>
      <c r="F1543" s="45"/>
      <c r="G1543" s="45"/>
      <c r="H1543" s="45">
        <f>+D1543</f>
        <v>2</v>
      </c>
      <c r="I1543" s="45"/>
      <c r="J1543" s="46" t="s">
        <v>35</v>
      </c>
    </row>
    <row r="1544" spans="2:10" x14ac:dyDescent="0.3">
      <c r="B1544" s="75"/>
      <c r="C1544" s="131" t="s">
        <v>249</v>
      </c>
      <c r="D1544" s="45"/>
      <c r="E1544" s="45"/>
      <c r="F1544" s="45"/>
      <c r="G1544" s="45"/>
      <c r="H1544" s="45">
        <f>+D1544</f>
        <v>0</v>
      </c>
      <c r="I1544" s="45"/>
      <c r="J1544" s="46" t="s">
        <v>35</v>
      </c>
    </row>
    <row r="1545" spans="2:10" x14ac:dyDescent="0.3">
      <c r="B1545" s="75"/>
      <c r="C1545" s="131" t="s">
        <v>250</v>
      </c>
      <c r="D1545" s="45">
        <v>2</v>
      </c>
      <c r="E1545" s="45"/>
      <c r="F1545" s="45"/>
      <c r="G1545" s="45"/>
      <c r="H1545" s="45">
        <f>+D1545</f>
        <v>2</v>
      </c>
      <c r="I1545" s="45"/>
      <c r="J1545" s="46" t="s">
        <v>35</v>
      </c>
    </row>
    <row r="1546" spans="2:10" x14ac:dyDescent="0.3">
      <c r="B1546" s="75" t="s">
        <v>322</v>
      </c>
      <c r="C1546" s="48" t="s">
        <v>323</v>
      </c>
      <c r="D1546" s="103"/>
      <c r="E1546" s="45"/>
      <c r="F1546" s="45"/>
      <c r="G1546" s="45"/>
      <c r="H1546" s="45"/>
      <c r="I1546" s="62">
        <f>SUM(H1547:H1550)*$E$123</f>
        <v>2</v>
      </c>
      <c r="J1546" s="63" t="str">
        <f>+J1547</f>
        <v>und</v>
      </c>
    </row>
    <row r="1547" spans="2:10" x14ac:dyDescent="0.3">
      <c r="B1547" s="75"/>
      <c r="C1547" s="130" t="s">
        <v>679</v>
      </c>
      <c r="D1547" s="45">
        <v>2</v>
      </c>
      <c r="E1547" s="45"/>
      <c r="F1547" s="45"/>
      <c r="G1547" s="45"/>
      <c r="H1547" s="45">
        <f>+D1547</f>
        <v>2</v>
      </c>
      <c r="I1547" s="45"/>
      <c r="J1547" s="46" t="s">
        <v>35</v>
      </c>
    </row>
    <row r="1548" spans="2:10" x14ac:dyDescent="0.3">
      <c r="B1548" s="75"/>
      <c r="C1548" s="131" t="s">
        <v>248</v>
      </c>
      <c r="D1548" s="45"/>
      <c r="E1548" s="45"/>
      <c r="F1548" s="45"/>
      <c r="G1548" s="45"/>
      <c r="H1548" s="45">
        <f>+D1548</f>
        <v>0</v>
      </c>
      <c r="I1548" s="45"/>
      <c r="J1548" s="46" t="s">
        <v>35</v>
      </c>
    </row>
    <row r="1549" spans="2:10" x14ac:dyDescent="0.3">
      <c r="B1549" s="75"/>
      <c r="C1549" s="131" t="s">
        <v>249</v>
      </c>
      <c r="D1549" s="45"/>
      <c r="E1549" s="45"/>
      <c r="F1549" s="45"/>
      <c r="G1549" s="45"/>
      <c r="H1549" s="45">
        <f>+D1549</f>
        <v>0</v>
      </c>
      <c r="I1549" s="45"/>
      <c r="J1549" s="46" t="s">
        <v>35</v>
      </c>
    </row>
    <row r="1550" spans="2:10" x14ac:dyDescent="0.3">
      <c r="B1550" s="75"/>
      <c r="C1550" s="131" t="s">
        <v>250</v>
      </c>
      <c r="D1550" s="45"/>
      <c r="E1550" s="45"/>
      <c r="F1550" s="45"/>
      <c r="G1550" s="45"/>
      <c r="H1550" s="45">
        <f>+D1550</f>
        <v>0</v>
      </c>
      <c r="I1550" s="45"/>
      <c r="J1550" s="46" t="s">
        <v>35</v>
      </c>
    </row>
    <row r="1551" spans="2:10" x14ac:dyDescent="0.3">
      <c r="B1551" s="75" t="s">
        <v>324</v>
      </c>
      <c r="C1551" s="48" t="s">
        <v>325</v>
      </c>
      <c r="D1551" s="103"/>
      <c r="E1551" s="45"/>
      <c r="F1551" s="45"/>
      <c r="G1551" s="45"/>
      <c r="H1551" s="45"/>
      <c r="I1551" s="62">
        <f>SUM(H1552:H1555)*$E$123</f>
        <v>0</v>
      </c>
      <c r="J1551" s="63" t="str">
        <f>+J1552</f>
        <v>und</v>
      </c>
    </row>
    <row r="1552" spans="2:10" x14ac:dyDescent="0.3">
      <c r="B1552" s="75"/>
      <c r="C1552" s="131" t="s">
        <v>248</v>
      </c>
      <c r="D1552" s="45"/>
      <c r="E1552" s="45"/>
      <c r="F1552" s="45"/>
      <c r="G1552" s="45"/>
      <c r="H1552" s="45">
        <f>+D1552</f>
        <v>0</v>
      </c>
      <c r="I1552" s="45"/>
      <c r="J1552" s="46" t="s">
        <v>35</v>
      </c>
    </row>
    <row r="1553" spans="2:10" x14ac:dyDescent="0.3">
      <c r="B1553" s="75"/>
      <c r="C1553" s="131" t="s">
        <v>249</v>
      </c>
      <c r="D1553" s="45"/>
      <c r="E1553" s="45"/>
      <c r="F1553" s="45"/>
      <c r="G1553" s="45"/>
      <c r="H1553" s="45">
        <f>+D1553</f>
        <v>0</v>
      </c>
      <c r="I1553" s="45"/>
      <c r="J1553" s="46" t="s">
        <v>35</v>
      </c>
    </row>
    <row r="1554" spans="2:10" x14ac:dyDescent="0.3">
      <c r="B1554" s="75"/>
      <c r="C1554" s="131" t="s">
        <v>250</v>
      </c>
      <c r="D1554" s="45"/>
      <c r="E1554" s="45"/>
      <c r="F1554" s="45"/>
      <c r="G1554" s="45"/>
      <c r="H1554" s="45">
        <f>+D1554</f>
        <v>0</v>
      </c>
      <c r="I1554" s="45"/>
      <c r="J1554" s="46" t="s">
        <v>35</v>
      </c>
    </row>
    <row r="1555" spans="2:10" x14ac:dyDescent="0.3">
      <c r="B1555" s="75"/>
      <c r="C1555" s="131" t="s">
        <v>666</v>
      </c>
      <c r="D1555" s="45"/>
      <c r="E1555" s="45"/>
      <c r="F1555" s="45"/>
      <c r="G1555" s="45"/>
      <c r="H1555" s="45">
        <f>+D1555</f>
        <v>0</v>
      </c>
      <c r="I1555" s="45"/>
      <c r="J1555" s="46" t="s">
        <v>35</v>
      </c>
    </row>
    <row r="1556" spans="2:10" x14ac:dyDescent="0.3">
      <c r="B1556" s="75" t="s">
        <v>326</v>
      </c>
      <c r="C1556" s="48" t="s">
        <v>327</v>
      </c>
      <c r="D1556" s="103"/>
      <c r="E1556" s="45"/>
      <c r="F1556" s="45"/>
      <c r="G1556" s="45"/>
      <c r="H1556" s="45"/>
      <c r="I1556" s="62">
        <f>SUM(H1557:H1559)*$E$123</f>
        <v>0</v>
      </c>
      <c r="J1556" s="63" t="str">
        <f>+J1557</f>
        <v>und</v>
      </c>
    </row>
    <row r="1557" spans="2:10" x14ac:dyDescent="0.3">
      <c r="B1557" s="75"/>
      <c r="C1557" s="131" t="s">
        <v>248</v>
      </c>
      <c r="D1557" s="45"/>
      <c r="E1557" s="45"/>
      <c r="F1557" s="45"/>
      <c r="G1557" s="45"/>
      <c r="H1557" s="45">
        <f>+D1557</f>
        <v>0</v>
      </c>
      <c r="I1557" s="45"/>
      <c r="J1557" s="46" t="s">
        <v>35</v>
      </c>
    </row>
    <row r="1558" spans="2:10" x14ac:dyDescent="0.3">
      <c r="B1558" s="75"/>
      <c r="C1558" s="131" t="s">
        <v>249</v>
      </c>
      <c r="D1558" s="45"/>
      <c r="E1558" s="45"/>
      <c r="F1558" s="45"/>
      <c r="G1558" s="45"/>
      <c r="H1558" s="45">
        <f>+D1558</f>
        <v>0</v>
      </c>
      <c r="I1558" s="45"/>
      <c r="J1558" s="46" t="s">
        <v>35</v>
      </c>
    </row>
    <row r="1559" spans="2:10" x14ac:dyDescent="0.3">
      <c r="B1559" s="75"/>
      <c r="C1559" s="131" t="s">
        <v>250</v>
      </c>
      <c r="D1559" s="45"/>
      <c r="E1559" s="45"/>
      <c r="F1559" s="45"/>
      <c r="G1559" s="45"/>
      <c r="H1559" s="45">
        <f>+D1559</f>
        <v>0</v>
      </c>
      <c r="I1559" s="45"/>
      <c r="J1559" s="46" t="s">
        <v>35</v>
      </c>
    </row>
    <row r="1560" spans="2:10" x14ac:dyDescent="0.3">
      <c r="B1560" s="75" t="s">
        <v>329</v>
      </c>
      <c r="C1560" s="48" t="s">
        <v>390</v>
      </c>
      <c r="D1560" s="103"/>
      <c r="E1560" s="45"/>
      <c r="F1560" s="45"/>
      <c r="G1560" s="45"/>
      <c r="H1560" s="45"/>
      <c r="I1560" s="62">
        <f>SUM(H1561:H1564)*$E$123</f>
        <v>8</v>
      </c>
      <c r="J1560" s="63" t="str">
        <f>+J1561</f>
        <v>und</v>
      </c>
    </row>
    <row r="1561" spans="2:10" x14ac:dyDescent="0.3">
      <c r="B1561" s="75"/>
      <c r="C1561" s="131" t="s">
        <v>248</v>
      </c>
      <c r="D1561" s="45"/>
      <c r="E1561" s="45"/>
      <c r="F1561" s="45"/>
      <c r="G1561" s="45"/>
      <c r="H1561" s="45">
        <f>+D1561</f>
        <v>0</v>
      </c>
      <c r="I1561" s="45"/>
      <c r="J1561" s="46" t="s">
        <v>35</v>
      </c>
    </row>
    <row r="1562" spans="2:10" x14ac:dyDescent="0.3">
      <c r="B1562" s="75"/>
      <c r="C1562" s="131" t="s">
        <v>249</v>
      </c>
      <c r="D1562" s="45"/>
      <c r="E1562" s="45"/>
      <c r="F1562" s="45"/>
      <c r="G1562" s="45"/>
      <c r="H1562" s="45">
        <f>+D1562</f>
        <v>0</v>
      </c>
      <c r="I1562" s="45"/>
      <c r="J1562" s="46" t="s">
        <v>35</v>
      </c>
    </row>
    <row r="1563" spans="2:10" x14ac:dyDescent="0.3">
      <c r="B1563" s="75"/>
      <c r="C1563" s="131" t="s">
        <v>250</v>
      </c>
      <c r="D1563" s="45"/>
      <c r="E1563" s="45"/>
      <c r="F1563" s="45"/>
      <c r="G1563" s="45"/>
      <c r="H1563" s="45">
        <f>+D1563</f>
        <v>0</v>
      </c>
      <c r="I1563" s="45"/>
      <c r="J1563" s="46" t="s">
        <v>35</v>
      </c>
    </row>
    <row r="1564" spans="2:10" x14ac:dyDescent="0.3">
      <c r="B1564" s="75"/>
      <c r="C1564" s="131" t="s">
        <v>666</v>
      </c>
      <c r="D1564" s="45">
        <v>8</v>
      </c>
      <c r="E1564" s="45"/>
      <c r="F1564" s="45"/>
      <c r="G1564" s="45"/>
      <c r="H1564" s="45">
        <f>+D1564</f>
        <v>8</v>
      </c>
      <c r="I1564" s="45"/>
      <c r="J1564" s="46" t="s">
        <v>35</v>
      </c>
    </row>
    <row r="1565" spans="2:10" x14ac:dyDescent="0.3">
      <c r="B1565" s="75" t="s">
        <v>334</v>
      </c>
      <c r="C1565" s="48" t="s">
        <v>330</v>
      </c>
      <c r="D1565" s="103"/>
      <c r="E1565" s="45"/>
      <c r="F1565" s="45"/>
      <c r="G1565" s="45"/>
      <c r="H1565" s="45"/>
      <c r="I1565" s="62">
        <f>SUM(H1566:H1569)*$E$123</f>
        <v>2</v>
      </c>
      <c r="J1565" s="63" t="str">
        <f>+J1566</f>
        <v>und</v>
      </c>
    </row>
    <row r="1566" spans="2:10" x14ac:dyDescent="0.3">
      <c r="B1566" s="75"/>
      <c r="C1566" s="130" t="s">
        <v>679</v>
      </c>
      <c r="D1566" s="45"/>
      <c r="E1566" s="45"/>
      <c r="F1566" s="45"/>
      <c r="G1566" s="45"/>
      <c r="H1566" s="45">
        <f>+D1566</f>
        <v>0</v>
      </c>
      <c r="I1566" s="45"/>
      <c r="J1566" s="46" t="s">
        <v>35</v>
      </c>
    </row>
    <row r="1567" spans="2:10" x14ac:dyDescent="0.3">
      <c r="B1567" s="75"/>
      <c r="C1567" s="131" t="s">
        <v>248</v>
      </c>
      <c r="D1567" s="45">
        <v>2</v>
      </c>
      <c r="E1567" s="45"/>
      <c r="F1567" s="45"/>
      <c r="G1567" s="45"/>
      <c r="H1567" s="45">
        <f>+D1567</f>
        <v>2</v>
      </c>
      <c r="I1567" s="45"/>
      <c r="J1567" s="46" t="s">
        <v>35</v>
      </c>
    </row>
    <row r="1568" spans="2:10" x14ac:dyDescent="0.3">
      <c r="B1568" s="75"/>
      <c r="C1568" s="131" t="s">
        <v>249</v>
      </c>
      <c r="D1568" s="45"/>
      <c r="E1568" s="45"/>
      <c r="F1568" s="45"/>
      <c r="G1568" s="45"/>
      <c r="H1568" s="45">
        <f>+D1568</f>
        <v>0</v>
      </c>
      <c r="I1568" s="45"/>
      <c r="J1568" s="46" t="s">
        <v>35</v>
      </c>
    </row>
    <row r="1569" spans="2:10" x14ac:dyDescent="0.3">
      <c r="B1569" s="75"/>
      <c r="C1569" s="131" t="s">
        <v>250</v>
      </c>
      <c r="D1569" s="45"/>
      <c r="E1569" s="45"/>
      <c r="F1569" s="45"/>
      <c r="G1569" s="45"/>
      <c r="H1569" s="45">
        <f>+D1569</f>
        <v>0</v>
      </c>
      <c r="I1569" s="45"/>
      <c r="J1569" s="46" t="s">
        <v>35</v>
      </c>
    </row>
    <row r="1570" spans="2:10" x14ac:dyDescent="0.3">
      <c r="B1570" s="75" t="s">
        <v>335</v>
      </c>
      <c r="C1570" s="48" t="s">
        <v>328</v>
      </c>
      <c r="D1570" s="103"/>
      <c r="E1570" s="45"/>
      <c r="F1570" s="45"/>
      <c r="G1570" s="45"/>
      <c r="H1570" s="45"/>
      <c r="I1570" s="62">
        <f>SUM(H1571:H1574)*$E$123</f>
        <v>19</v>
      </c>
      <c r="J1570" s="63" t="str">
        <f>+J1571</f>
        <v>und</v>
      </c>
    </row>
    <row r="1571" spans="2:10" x14ac:dyDescent="0.3">
      <c r="B1571" s="75"/>
      <c r="C1571" s="130" t="s">
        <v>679</v>
      </c>
      <c r="D1571" s="45">
        <v>12</v>
      </c>
      <c r="E1571" s="45"/>
      <c r="F1571" s="45"/>
      <c r="G1571" s="45"/>
      <c r="H1571" s="45">
        <f>+D1571</f>
        <v>12</v>
      </c>
      <c r="I1571" s="45"/>
      <c r="J1571" s="46" t="s">
        <v>35</v>
      </c>
    </row>
    <row r="1572" spans="2:10" x14ac:dyDescent="0.3">
      <c r="B1572" s="75"/>
      <c r="C1572" s="131" t="s">
        <v>248</v>
      </c>
      <c r="D1572" s="45"/>
      <c r="E1572" s="45"/>
      <c r="F1572" s="45"/>
      <c r="G1572" s="45"/>
      <c r="H1572" s="45">
        <f>+D1572</f>
        <v>0</v>
      </c>
      <c r="I1572" s="45"/>
      <c r="J1572" s="46" t="s">
        <v>35</v>
      </c>
    </row>
    <row r="1573" spans="2:10" x14ac:dyDescent="0.3">
      <c r="B1573" s="75"/>
      <c r="C1573" s="131" t="s">
        <v>249</v>
      </c>
      <c r="D1573" s="45">
        <v>6</v>
      </c>
      <c r="E1573" s="45"/>
      <c r="F1573" s="45"/>
      <c r="G1573" s="45"/>
      <c r="H1573" s="45">
        <f>+D1573</f>
        <v>6</v>
      </c>
      <c r="I1573" s="45"/>
      <c r="J1573" s="46" t="s">
        <v>35</v>
      </c>
    </row>
    <row r="1574" spans="2:10" x14ac:dyDescent="0.3">
      <c r="B1574" s="75"/>
      <c r="C1574" s="131" t="s">
        <v>250</v>
      </c>
      <c r="D1574" s="45">
        <v>1</v>
      </c>
      <c r="E1574" s="45"/>
      <c r="F1574" s="45"/>
      <c r="G1574" s="45"/>
      <c r="H1574" s="45">
        <f>+D1574</f>
        <v>1</v>
      </c>
      <c r="I1574" s="45"/>
      <c r="J1574" s="46" t="s">
        <v>35</v>
      </c>
    </row>
    <row r="1575" spans="2:10" x14ac:dyDescent="0.3">
      <c r="B1575" s="75" t="s">
        <v>336</v>
      </c>
      <c r="C1575" s="48" t="s">
        <v>331</v>
      </c>
      <c r="D1575" s="103"/>
      <c r="E1575" s="45"/>
      <c r="F1575" s="45"/>
      <c r="G1575" s="45"/>
      <c r="H1575" s="45"/>
      <c r="I1575" s="62">
        <f>SUM(H1576:H1579)*$E$123</f>
        <v>9</v>
      </c>
      <c r="J1575" s="63" t="str">
        <f>+J1576</f>
        <v>und</v>
      </c>
    </row>
    <row r="1576" spans="2:10" x14ac:dyDescent="0.3">
      <c r="B1576" s="75"/>
      <c r="C1576" s="130" t="s">
        <v>679</v>
      </c>
      <c r="D1576" s="45">
        <v>7</v>
      </c>
      <c r="E1576" s="45"/>
      <c r="F1576" s="45"/>
      <c r="G1576" s="45"/>
      <c r="H1576" s="45">
        <f>+D1576</f>
        <v>7</v>
      </c>
      <c r="I1576" s="45"/>
      <c r="J1576" s="46" t="s">
        <v>35</v>
      </c>
    </row>
    <row r="1577" spans="2:10" x14ac:dyDescent="0.3">
      <c r="B1577" s="75"/>
      <c r="C1577" s="131" t="s">
        <v>248</v>
      </c>
      <c r="D1577" s="45">
        <v>1</v>
      </c>
      <c r="E1577" s="45"/>
      <c r="F1577" s="45"/>
      <c r="G1577" s="45"/>
      <c r="H1577" s="45">
        <f>+D1577</f>
        <v>1</v>
      </c>
      <c r="I1577" s="45"/>
      <c r="J1577" s="46" t="s">
        <v>35</v>
      </c>
    </row>
    <row r="1578" spans="2:10" x14ac:dyDescent="0.3">
      <c r="B1578" s="75"/>
      <c r="C1578" s="131" t="s">
        <v>249</v>
      </c>
      <c r="D1578" s="45">
        <v>1</v>
      </c>
      <c r="E1578" s="45"/>
      <c r="F1578" s="45"/>
      <c r="G1578" s="45"/>
      <c r="H1578" s="45">
        <f>+D1578</f>
        <v>1</v>
      </c>
      <c r="I1578" s="45"/>
      <c r="J1578" s="46" t="s">
        <v>35</v>
      </c>
    </row>
    <row r="1579" spans="2:10" x14ac:dyDescent="0.3">
      <c r="B1579" s="75"/>
      <c r="C1579" s="131" t="s">
        <v>250</v>
      </c>
      <c r="D1579" s="45"/>
      <c r="E1579" s="45"/>
      <c r="F1579" s="45"/>
      <c r="G1579" s="45"/>
      <c r="H1579" s="45">
        <f>+D1579</f>
        <v>0</v>
      </c>
      <c r="I1579" s="45"/>
      <c r="J1579" s="46" t="s">
        <v>35</v>
      </c>
    </row>
    <row r="1580" spans="2:10" x14ac:dyDescent="0.3">
      <c r="B1580" s="75" t="s">
        <v>337</v>
      </c>
      <c r="C1580" s="48" t="s">
        <v>332</v>
      </c>
      <c r="D1580" s="103"/>
      <c r="E1580" s="45"/>
      <c r="F1580" s="45"/>
      <c r="G1580" s="45"/>
      <c r="H1580" s="45"/>
      <c r="I1580" s="62">
        <f>SUM(H1581:H1583)*$E$123</f>
        <v>1</v>
      </c>
      <c r="J1580" s="63" t="str">
        <f>+J1581</f>
        <v>und</v>
      </c>
    </row>
    <row r="1581" spans="2:10" x14ac:dyDescent="0.3">
      <c r="B1581" s="75"/>
      <c r="C1581" s="131" t="s">
        <v>248</v>
      </c>
      <c r="D1581" s="45"/>
      <c r="E1581" s="45"/>
      <c r="F1581" s="45"/>
      <c r="G1581" s="45"/>
      <c r="H1581" s="45">
        <f>+D1581</f>
        <v>0</v>
      </c>
      <c r="I1581" s="45"/>
      <c r="J1581" s="46" t="s">
        <v>35</v>
      </c>
    </row>
    <row r="1582" spans="2:10" x14ac:dyDescent="0.3">
      <c r="B1582" s="75"/>
      <c r="C1582" s="131" t="s">
        <v>249</v>
      </c>
      <c r="D1582" s="45"/>
      <c r="E1582" s="45"/>
      <c r="F1582" s="45"/>
      <c r="G1582" s="45"/>
      <c r="H1582" s="45">
        <f>+D1582</f>
        <v>0</v>
      </c>
      <c r="I1582" s="45"/>
      <c r="J1582" s="46" t="s">
        <v>35</v>
      </c>
    </row>
    <row r="1583" spans="2:10" x14ac:dyDescent="0.3">
      <c r="B1583" s="75"/>
      <c r="C1583" s="131" t="s">
        <v>250</v>
      </c>
      <c r="D1583" s="45">
        <v>1</v>
      </c>
      <c r="E1583" s="45"/>
      <c r="F1583" s="45"/>
      <c r="G1583" s="45"/>
      <c r="H1583" s="45">
        <f>+D1583</f>
        <v>1</v>
      </c>
      <c r="I1583" s="45"/>
      <c r="J1583" s="46" t="s">
        <v>35</v>
      </c>
    </row>
    <row r="1584" spans="2:10" x14ac:dyDescent="0.3">
      <c r="B1584" s="75" t="s">
        <v>338</v>
      </c>
      <c r="C1584" s="48" t="s">
        <v>333</v>
      </c>
      <c r="D1584" s="103"/>
      <c r="E1584" s="45"/>
      <c r="F1584" s="45"/>
      <c r="G1584" s="45"/>
      <c r="H1584" s="45"/>
      <c r="I1584" s="62">
        <f>SUM(H1585:H1588)*$E$123</f>
        <v>0</v>
      </c>
      <c r="J1584" s="63" t="str">
        <f>+J1585</f>
        <v>und</v>
      </c>
    </row>
    <row r="1585" spans="2:10" x14ac:dyDescent="0.3">
      <c r="B1585" s="75"/>
      <c r="C1585" s="131" t="s">
        <v>248</v>
      </c>
      <c r="D1585" s="45"/>
      <c r="E1585" s="45"/>
      <c r="F1585" s="45"/>
      <c r="G1585" s="45"/>
      <c r="H1585" s="45">
        <f>+D1585</f>
        <v>0</v>
      </c>
      <c r="I1585" s="45"/>
      <c r="J1585" s="46" t="s">
        <v>35</v>
      </c>
    </row>
    <row r="1586" spans="2:10" x14ac:dyDescent="0.3">
      <c r="B1586" s="75"/>
      <c r="C1586" s="131" t="s">
        <v>249</v>
      </c>
      <c r="D1586" s="45"/>
      <c r="E1586" s="45"/>
      <c r="F1586" s="45"/>
      <c r="G1586" s="45"/>
      <c r="H1586" s="45">
        <f>+D1586</f>
        <v>0</v>
      </c>
      <c r="I1586" s="45"/>
      <c r="J1586" s="46" t="s">
        <v>35</v>
      </c>
    </row>
    <row r="1587" spans="2:10" x14ac:dyDescent="0.3">
      <c r="B1587" s="75"/>
      <c r="C1587" s="131" t="s">
        <v>250</v>
      </c>
      <c r="D1587" s="45"/>
      <c r="E1587" s="45"/>
      <c r="F1587" s="45"/>
      <c r="G1587" s="45"/>
      <c r="H1587" s="45">
        <f>+D1587</f>
        <v>0</v>
      </c>
      <c r="I1587" s="45"/>
      <c r="J1587" s="46" t="s">
        <v>35</v>
      </c>
    </row>
    <row r="1588" spans="2:10" x14ac:dyDescent="0.3">
      <c r="B1588" s="75"/>
      <c r="C1588" s="131" t="s">
        <v>666</v>
      </c>
      <c r="D1588" s="45"/>
      <c r="E1588" s="45"/>
      <c r="F1588" s="45"/>
      <c r="G1588" s="45"/>
      <c r="H1588" s="45">
        <f>+D1588</f>
        <v>0</v>
      </c>
      <c r="I1588" s="45"/>
      <c r="J1588" s="46" t="s">
        <v>35</v>
      </c>
    </row>
    <row r="1589" spans="2:10" x14ac:dyDescent="0.3">
      <c r="B1589" s="75" t="s">
        <v>343</v>
      </c>
      <c r="C1589" s="48" t="s">
        <v>347</v>
      </c>
      <c r="D1589" s="103"/>
      <c r="E1589" s="45"/>
      <c r="F1589" s="45"/>
      <c r="G1589" s="45"/>
      <c r="H1589" s="45"/>
      <c r="I1589" s="62">
        <f>SUM(H1590:H1593)*$E$123</f>
        <v>22</v>
      </c>
      <c r="J1589" s="63" t="str">
        <f>+J1590</f>
        <v>und</v>
      </c>
    </row>
    <row r="1590" spans="2:10" x14ac:dyDescent="0.3">
      <c r="B1590" s="75"/>
      <c r="C1590" s="130" t="s">
        <v>679</v>
      </c>
      <c r="D1590" s="45">
        <v>19</v>
      </c>
      <c r="E1590" s="45"/>
      <c r="F1590" s="45"/>
      <c r="G1590" s="45"/>
      <c r="H1590" s="45">
        <f>+D1590</f>
        <v>19</v>
      </c>
      <c r="I1590" s="45"/>
      <c r="J1590" s="46" t="s">
        <v>35</v>
      </c>
    </row>
    <row r="1591" spans="2:10" x14ac:dyDescent="0.3">
      <c r="B1591" s="75"/>
      <c r="C1591" s="131" t="s">
        <v>248</v>
      </c>
      <c r="D1591" s="45">
        <v>1</v>
      </c>
      <c r="E1591" s="45"/>
      <c r="F1591" s="45"/>
      <c r="G1591" s="45"/>
      <c r="H1591" s="45">
        <f>+D1591</f>
        <v>1</v>
      </c>
      <c r="I1591" s="45"/>
      <c r="J1591" s="46" t="s">
        <v>35</v>
      </c>
    </row>
    <row r="1592" spans="2:10" x14ac:dyDescent="0.3">
      <c r="B1592" s="75"/>
      <c r="C1592" s="131" t="s">
        <v>249</v>
      </c>
      <c r="D1592" s="45"/>
      <c r="E1592" s="45"/>
      <c r="F1592" s="45"/>
      <c r="G1592" s="45"/>
      <c r="H1592" s="45">
        <f>+D1592</f>
        <v>0</v>
      </c>
      <c r="I1592" s="45"/>
      <c r="J1592" s="46" t="s">
        <v>35</v>
      </c>
    </row>
    <row r="1593" spans="2:10" x14ac:dyDescent="0.3">
      <c r="B1593" s="75"/>
      <c r="C1593" s="131" t="s">
        <v>250</v>
      </c>
      <c r="D1593" s="45">
        <v>2</v>
      </c>
      <c r="E1593" s="45"/>
      <c r="F1593" s="45"/>
      <c r="G1593" s="45"/>
      <c r="H1593" s="45">
        <f>+D1593</f>
        <v>2</v>
      </c>
      <c r="I1593" s="45"/>
      <c r="J1593" s="46" t="s">
        <v>35</v>
      </c>
    </row>
    <row r="1594" spans="2:10" x14ac:dyDescent="0.3">
      <c r="B1594" s="75" t="s">
        <v>344</v>
      </c>
      <c r="C1594" s="48" t="s">
        <v>339</v>
      </c>
      <c r="D1594" s="103"/>
      <c r="E1594" s="45"/>
      <c r="F1594" s="45"/>
      <c r="G1594" s="45"/>
      <c r="H1594" s="45"/>
      <c r="I1594" s="62">
        <f>SUM(H1595:H1597)*$E$123</f>
        <v>0</v>
      </c>
      <c r="J1594" s="63" t="str">
        <f>+J1595</f>
        <v>und</v>
      </c>
    </row>
    <row r="1595" spans="2:10" x14ac:dyDescent="0.3">
      <c r="B1595" s="75"/>
      <c r="C1595" s="131" t="s">
        <v>248</v>
      </c>
      <c r="D1595" s="45"/>
      <c r="E1595" s="45"/>
      <c r="F1595" s="45"/>
      <c r="G1595" s="45"/>
      <c r="H1595" s="45">
        <f>+D1595</f>
        <v>0</v>
      </c>
      <c r="I1595" s="45"/>
      <c r="J1595" s="46" t="s">
        <v>35</v>
      </c>
    </row>
    <row r="1596" spans="2:10" x14ac:dyDescent="0.3">
      <c r="B1596" s="75"/>
      <c r="C1596" s="131" t="s">
        <v>249</v>
      </c>
      <c r="D1596" s="45"/>
      <c r="E1596" s="45"/>
      <c r="F1596" s="45"/>
      <c r="G1596" s="45"/>
      <c r="H1596" s="45">
        <f>+D1596</f>
        <v>0</v>
      </c>
      <c r="I1596" s="45"/>
      <c r="J1596" s="46" t="s">
        <v>35</v>
      </c>
    </row>
    <row r="1597" spans="2:10" x14ac:dyDescent="0.3">
      <c r="B1597" s="75"/>
      <c r="C1597" s="131" t="s">
        <v>250</v>
      </c>
      <c r="D1597" s="45"/>
      <c r="E1597" s="45"/>
      <c r="F1597" s="45"/>
      <c r="G1597" s="45"/>
      <c r="H1597" s="45">
        <f>+D1597</f>
        <v>0</v>
      </c>
      <c r="I1597" s="45"/>
      <c r="J1597" s="46" t="s">
        <v>35</v>
      </c>
    </row>
    <row r="1598" spans="2:10" x14ac:dyDescent="0.3">
      <c r="B1598" s="75" t="s">
        <v>345</v>
      </c>
      <c r="C1598" s="48" t="s">
        <v>340</v>
      </c>
      <c r="D1598" s="103"/>
      <c r="E1598" s="45"/>
      <c r="F1598" s="45"/>
      <c r="G1598" s="45"/>
      <c r="H1598" s="45"/>
      <c r="I1598" s="62">
        <f>SUM(H1599:H1601)*$E$123</f>
        <v>2</v>
      </c>
      <c r="J1598" s="63" t="str">
        <f>+J1599</f>
        <v>und</v>
      </c>
    </row>
    <row r="1599" spans="2:10" x14ac:dyDescent="0.3">
      <c r="B1599" s="75"/>
      <c r="C1599" s="131" t="s">
        <v>248</v>
      </c>
      <c r="D1599" s="45">
        <v>1</v>
      </c>
      <c r="E1599" s="45"/>
      <c r="F1599" s="45"/>
      <c r="G1599" s="45"/>
      <c r="H1599" s="45">
        <f>+D1599</f>
        <v>1</v>
      </c>
      <c r="I1599" s="45"/>
      <c r="J1599" s="46" t="s">
        <v>35</v>
      </c>
    </row>
    <row r="1600" spans="2:10" x14ac:dyDescent="0.3">
      <c r="B1600" s="75"/>
      <c r="C1600" s="131" t="s">
        <v>249</v>
      </c>
      <c r="D1600" s="45"/>
      <c r="E1600" s="45"/>
      <c r="F1600" s="45"/>
      <c r="G1600" s="45"/>
      <c r="H1600" s="45">
        <f>+D1600</f>
        <v>0</v>
      </c>
      <c r="I1600" s="45"/>
      <c r="J1600" s="46" t="s">
        <v>35</v>
      </c>
    </row>
    <row r="1601" spans="2:10" x14ac:dyDescent="0.3">
      <c r="B1601" s="75"/>
      <c r="C1601" s="131" t="s">
        <v>250</v>
      </c>
      <c r="D1601" s="45">
        <v>1</v>
      </c>
      <c r="E1601" s="45"/>
      <c r="F1601" s="45"/>
      <c r="G1601" s="45"/>
      <c r="H1601" s="45">
        <f>+D1601</f>
        <v>1</v>
      </c>
      <c r="I1601" s="45"/>
      <c r="J1601" s="46" t="s">
        <v>35</v>
      </c>
    </row>
    <row r="1602" spans="2:10" x14ac:dyDescent="0.3">
      <c r="B1602" s="75" t="s">
        <v>346</v>
      </c>
      <c r="C1602" s="48" t="s">
        <v>341</v>
      </c>
      <c r="D1602" s="103"/>
      <c r="E1602" s="45"/>
      <c r="F1602" s="45"/>
      <c r="G1602" s="45"/>
      <c r="H1602" s="45"/>
      <c r="I1602" s="62">
        <f>SUM(H1603:H1605)*$E$123</f>
        <v>0</v>
      </c>
      <c r="J1602" s="63" t="str">
        <f>+J1603</f>
        <v>und</v>
      </c>
    </row>
    <row r="1603" spans="2:10" x14ac:dyDescent="0.3">
      <c r="B1603" s="75"/>
      <c r="C1603" s="131" t="s">
        <v>248</v>
      </c>
      <c r="D1603" s="45"/>
      <c r="E1603" s="45"/>
      <c r="F1603" s="45"/>
      <c r="G1603" s="45"/>
      <c r="H1603" s="45">
        <f>+D1603</f>
        <v>0</v>
      </c>
      <c r="I1603" s="45"/>
      <c r="J1603" s="46" t="s">
        <v>35</v>
      </c>
    </row>
    <row r="1604" spans="2:10" x14ac:dyDescent="0.3">
      <c r="B1604" s="75"/>
      <c r="C1604" s="131" t="s">
        <v>249</v>
      </c>
      <c r="D1604" s="45"/>
      <c r="E1604" s="45"/>
      <c r="F1604" s="45"/>
      <c r="G1604" s="45"/>
      <c r="H1604" s="45">
        <f>+D1604</f>
        <v>0</v>
      </c>
      <c r="I1604" s="45"/>
      <c r="J1604" s="46" t="s">
        <v>35</v>
      </c>
    </row>
    <row r="1605" spans="2:10" x14ac:dyDescent="0.3">
      <c r="B1605" s="75"/>
      <c r="C1605" s="131" t="s">
        <v>250</v>
      </c>
      <c r="D1605" s="45"/>
      <c r="E1605" s="45"/>
      <c r="F1605" s="45"/>
      <c r="G1605" s="45"/>
      <c r="H1605" s="45">
        <f>+D1605</f>
        <v>0</v>
      </c>
      <c r="I1605" s="45"/>
      <c r="J1605" s="46" t="s">
        <v>35</v>
      </c>
    </row>
    <row r="1606" spans="2:10" x14ac:dyDescent="0.3">
      <c r="B1606" s="75" t="s">
        <v>357</v>
      </c>
      <c r="C1606" s="48" t="s">
        <v>342</v>
      </c>
      <c r="D1606" s="103"/>
      <c r="E1606" s="45"/>
      <c r="F1606" s="45"/>
      <c r="G1606" s="45"/>
      <c r="H1606" s="45"/>
      <c r="I1606" s="62">
        <f>SUM(H1607:H1609)*$E$123</f>
        <v>1</v>
      </c>
      <c r="J1606" s="63" t="str">
        <f>+J1607</f>
        <v>und</v>
      </c>
    </row>
    <row r="1607" spans="2:10" x14ac:dyDescent="0.3">
      <c r="B1607" s="75"/>
      <c r="C1607" s="131" t="s">
        <v>248</v>
      </c>
      <c r="D1607" s="45"/>
      <c r="E1607" s="45"/>
      <c r="F1607" s="45"/>
      <c r="G1607" s="45"/>
      <c r="H1607" s="45">
        <f>+D1607</f>
        <v>0</v>
      </c>
      <c r="I1607" s="45"/>
      <c r="J1607" s="46" t="s">
        <v>35</v>
      </c>
    </row>
    <row r="1608" spans="2:10" x14ac:dyDescent="0.3">
      <c r="B1608" s="75"/>
      <c r="C1608" s="131" t="s">
        <v>249</v>
      </c>
      <c r="D1608" s="45"/>
      <c r="E1608" s="45"/>
      <c r="F1608" s="45"/>
      <c r="G1608" s="45"/>
      <c r="H1608" s="45">
        <f>+D1608</f>
        <v>0</v>
      </c>
      <c r="I1608" s="45"/>
      <c r="J1608" s="46" t="s">
        <v>35</v>
      </c>
    </row>
    <row r="1609" spans="2:10" x14ac:dyDescent="0.3">
      <c r="B1609" s="75"/>
      <c r="C1609" s="131" t="s">
        <v>250</v>
      </c>
      <c r="D1609" s="45">
        <v>1</v>
      </c>
      <c r="E1609" s="45"/>
      <c r="F1609" s="45"/>
      <c r="G1609" s="45"/>
      <c r="H1609" s="45">
        <f>+D1609</f>
        <v>1</v>
      </c>
      <c r="I1609" s="45"/>
      <c r="J1609" s="46" t="s">
        <v>35</v>
      </c>
    </row>
    <row r="1610" spans="2:10" x14ac:dyDescent="0.3">
      <c r="B1610" s="75" t="s">
        <v>392</v>
      </c>
      <c r="C1610" s="48" t="s">
        <v>356</v>
      </c>
      <c r="D1610" s="103"/>
      <c r="E1610" s="45"/>
      <c r="F1610" s="45"/>
      <c r="G1610" s="45"/>
      <c r="H1610" s="45"/>
      <c r="I1610" s="62">
        <f>SUM(H1611:H1613)*$E$123</f>
        <v>2</v>
      </c>
      <c r="J1610" s="63" t="str">
        <f>+J1611</f>
        <v>und</v>
      </c>
    </row>
    <row r="1611" spans="2:10" x14ac:dyDescent="0.3">
      <c r="B1611" s="75"/>
      <c r="C1611" s="131" t="s">
        <v>248</v>
      </c>
      <c r="D1611" s="45">
        <v>2</v>
      </c>
      <c r="E1611" s="45"/>
      <c r="F1611" s="45"/>
      <c r="G1611" s="45"/>
      <c r="H1611" s="45">
        <f>+D1611</f>
        <v>2</v>
      </c>
      <c r="I1611" s="45"/>
      <c r="J1611" s="46" t="s">
        <v>35</v>
      </c>
    </row>
    <row r="1612" spans="2:10" x14ac:dyDescent="0.3">
      <c r="B1612" s="75"/>
      <c r="C1612" s="131" t="s">
        <v>249</v>
      </c>
      <c r="D1612" s="45"/>
      <c r="E1612" s="45"/>
      <c r="F1612" s="45"/>
      <c r="G1612" s="45"/>
      <c r="H1612" s="45">
        <f>+D1612</f>
        <v>0</v>
      </c>
      <c r="I1612" s="45"/>
      <c r="J1612" s="46" t="s">
        <v>35</v>
      </c>
    </row>
    <row r="1613" spans="2:10" x14ac:dyDescent="0.3">
      <c r="B1613" s="75"/>
      <c r="C1613" s="131" t="s">
        <v>250</v>
      </c>
      <c r="D1613" s="45"/>
      <c r="E1613" s="45"/>
      <c r="F1613" s="45"/>
      <c r="G1613" s="45"/>
      <c r="H1613" s="45">
        <f>+D1613</f>
        <v>0</v>
      </c>
      <c r="I1613" s="45"/>
      <c r="J1613" s="46" t="s">
        <v>35</v>
      </c>
    </row>
    <row r="1614" spans="2:10" x14ac:dyDescent="0.3">
      <c r="B1614" s="75" t="s">
        <v>393</v>
      </c>
      <c r="C1614" s="48" t="s">
        <v>384</v>
      </c>
      <c r="D1614" s="103"/>
      <c r="E1614" s="45"/>
      <c r="F1614" s="45"/>
      <c r="G1614" s="45"/>
      <c r="H1614" s="45"/>
      <c r="I1614" s="62">
        <f>SUM(H1615:H1617)*$E$123</f>
        <v>7</v>
      </c>
      <c r="J1614" s="63" t="str">
        <f>+J1615</f>
        <v>und</v>
      </c>
    </row>
    <row r="1615" spans="2:10" x14ac:dyDescent="0.3">
      <c r="B1615" s="75"/>
      <c r="C1615" s="131" t="s">
        <v>248</v>
      </c>
      <c r="D1615" s="45">
        <v>6</v>
      </c>
      <c r="E1615" s="45"/>
      <c r="F1615" s="45"/>
      <c r="G1615" s="45"/>
      <c r="H1615" s="45">
        <f>+D1615</f>
        <v>6</v>
      </c>
      <c r="I1615" s="45"/>
      <c r="J1615" s="46" t="s">
        <v>35</v>
      </c>
    </row>
    <row r="1616" spans="2:10" x14ac:dyDescent="0.3">
      <c r="B1616" s="75"/>
      <c r="C1616" s="131" t="s">
        <v>249</v>
      </c>
      <c r="D1616" s="45"/>
      <c r="E1616" s="45"/>
      <c r="F1616" s="45"/>
      <c r="G1616" s="45"/>
      <c r="H1616" s="45">
        <f>+D1616</f>
        <v>0</v>
      </c>
      <c r="I1616" s="45"/>
      <c r="J1616" s="46" t="s">
        <v>35</v>
      </c>
    </row>
    <row r="1617" spans="2:10" x14ac:dyDescent="0.3">
      <c r="B1617" s="75"/>
      <c r="C1617" s="131" t="s">
        <v>250</v>
      </c>
      <c r="D1617" s="45">
        <v>1</v>
      </c>
      <c r="E1617" s="45"/>
      <c r="F1617" s="45"/>
      <c r="G1617" s="45"/>
      <c r="H1617" s="45">
        <f>+D1617</f>
        <v>1</v>
      </c>
      <c r="I1617" s="45"/>
      <c r="J1617" s="46" t="s">
        <v>35</v>
      </c>
    </row>
    <row r="1618" spans="2:10" x14ac:dyDescent="0.3">
      <c r="B1618" s="75" t="s">
        <v>394</v>
      </c>
      <c r="C1618" s="48" t="s">
        <v>385</v>
      </c>
      <c r="D1618" s="103"/>
      <c r="E1618" s="45"/>
      <c r="F1618" s="45"/>
      <c r="G1618" s="45"/>
      <c r="H1618" s="45"/>
      <c r="I1618" s="62">
        <f>SUM(H1619:H1621)*$E$123</f>
        <v>12</v>
      </c>
      <c r="J1618" s="63" t="str">
        <f>+J1619</f>
        <v>und</v>
      </c>
    </row>
    <row r="1619" spans="2:10" x14ac:dyDescent="0.3">
      <c r="B1619" s="75"/>
      <c r="C1619" s="131" t="s">
        <v>248</v>
      </c>
      <c r="D1619" s="45">
        <v>12</v>
      </c>
      <c r="E1619" s="45"/>
      <c r="F1619" s="45"/>
      <c r="G1619" s="45"/>
      <c r="H1619" s="45">
        <f>+D1619</f>
        <v>12</v>
      </c>
      <c r="I1619" s="45"/>
      <c r="J1619" s="46" t="s">
        <v>35</v>
      </c>
    </row>
    <row r="1620" spans="2:10" x14ac:dyDescent="0.3">
      <c r="B1620" s="75"/>
      <c r="C1620" s="131" t="s">
        <v>249</v>
      </c>
      <c r="D1620" s="45"/>
      <c r="E1620" s="45"/>
      <c r="F1620" s="45"/>
      <c r="G1620" s="45"/>
      <c r="H1620" s="45">
        <f>+D1620</f>
        <v>0</v>
      </c>
      <c r="I1620" s="45"/>
      <c r="J1620" s="46" t="s">
        <v>35</v>
      </c>
    </row>
    <row r="1621" spans="2:10" x14ac:dyDescent="0.3">
      <c r="B1621" s="75"/>
      <c r="C1621" s="131" t="s">
        <v>250</v>
      </c>
      <c r="D1621" s="45"/>
      <c r="E1621" s="45"/>
      <c r="F1621" s="45"/>
      <c r="G1621" s="45"/>
      <c r="H1621" s="45">
        <f>+D1621</f>
        <v>0</v>
      </c>
      <c r="I1621" s="45"/>
      <c r="J1621" s="46" t="s">
        <v>35</v>
      </c>
    </row>
    <row r="1622" spans="2:10" x14ac:dyDescent="0.3">
      <c r="B1622" s="75" t="s">
        <v>395</v>
      </c>
      <c r="C1622" s="48" t="s">
        <v>386</v>
      </c>
      <c r="D1622" s="103"/>
      <c r="E1622" s="45"/>
      <c r="F1622" s="45"/>
      <c r="G1622" s="45"/>
      <c r="H1622" s="45"/>
      <c r="I1622" s="62">
        <f>SUM(H1623:H1625)*$E$123</f>
        <v>1</v>
      </c>
      <c r="J1622" s="63" t="str">
        <f>+J1623</f>
        <v>und</v>
      </c>
    </row>
    <row r="1623" spans="2:10" x14ac:dyDescent="0.3">
      <c r="B1623" s="75"/>
      <c r="C1623" s="131" t="s">
        <v>248</v>
      </c>
      <c r="D1623" s="45"/>
      <c r="E1623" s="45"/>
      <c r="F1623" s="45"/>
      <c r="G1623" s="45"/>
      <c r="H1623" s="45">
        <f>+D1623</f>
        <v>0</v>
      </c>
      <c r="I1623" s="45"/>
      <c r="J1623" s="46" t="s">
        <v>35</v>
      </c>
    </row>
    <row r="1624" spans="2:10" x14ac:dyDescent="0.3">
      <c r="B1624" s="75"/>
      <c r="C1624" s="131" t="s">
        <v>249</v>
      </c>
      <c r="D1624" s="45"/>
      <c r="E1624" s="45"/>
      <c r="F1624" s="45"/>
      <c r="G1624" s="45"/>
      <c r="H1624" s="45">
        <f>+D1624</f>
        <v>0</v>
      </c>
      <c r="I1624" s="45"/>
      <c r="J1624" s="46" t="s">
        <v>35</v>
      </c>
    </row>
    <row r="1625" spans="2:10" x14ac:dyDescent="0.3">
      <c r="B1625" s="75"/>
      <c r="C1625" s="131" t="s">
        <v>250</v>
      </c>
      <c r="D1625" s="45">
        <v>1</v>
      </c>
      <c r="E1625" s="45"/>
      <c r="F1625" s="45"/>
      <c r="G1625" s="45"/>
      <c r="H1625" s="45">
        <f>+D1625</f>
        <v>1</v>
      </c>
      <c r="I1625" s="45"/>
      <c r="J1625" s="46" t="s">
        <v>35</v>
      </c>
    </row>
    <row r="1626" spans="2:10" x14ac:dyDescent="0.3">
      <c r="B1626" s="75" t="s">
        <v>396</v>
      </c>
      <c r="C1626" s="48" t="s">
        <v>387</v>
      </c>
      <c r="D1626" s="103"/>
      <c r="E1626" s="45"/>
      <c r="F1626" s="45"/>
      <c r="G1626" s="45"/>
      <c r="H1626" s="45"/>
      <c r="I1626" s="62">
        <f>SUM(H1627:H1629)*$E$123</f>
        <v>0</v>
      </c>
      <c r="J1626" s="63" t="str">
        <f>+J1627</f>
        <v>und</v>
      </c>
    </row>
    <row r="1627" spans="2:10" x14ac:dyDescent="0.3">
      <c r="B1627" s="75"/>
      <c r="C1627" s="131" t="s">
        <v>248</v>
      </c>
      <c r="D1627" s="45"/>
      <c r="E1627" s="45"/>
      <c r="F1627" s="45"/>
      <c r="G1627" s="45"/>
      <c r="H1627" s="45">
        <f>+D1627</f>
        <v>0</v>
      </c>
      <c r="I1627" s="45"/>
      <c r="J1627" s="46" t="s">
        <v>35</v>
      </c>
    </row>
    <row r="1628" spans="2:10" x14ac:dyDescent="0.3">
      <c r="B1628" s="75"/>
      <c r="C1628" s="131" t="s">
        <v>249</v>
      </c>
      <c r="D1628" s="45"/>
      <c r="E1628" s="45"/>
      <c r="F1628" s="45"/>
      <c r="G1628" s="45"/>
      <c r="H1628" s="45">
        <f>+D1628</f>
        <v>0</v>
      </c>
      <c r="I1628" s="45"/>
      <c r="J1628" s="46" t="s">
        <v>35</v>
      </c>
    </row>
    <row r="1629" spans="2:10" x14ac:dyDescent="0.3">
      <c r="B1629" s="75"/>
      <c r="C1629" s="131" t="s">
        <v>250</v>
      </c>
      <c r="D1629" s="45"/>
      <c r="E1629" s="45"/>
      <c r="F1629" s="45"/>
      <c r="G1629" s="45"/>
      <c r="H1629" s="45">
        <f>+D1629</f>
        <v>0</v>
      </c>
      <c r="I1629" s="45"/>
      <c r="J1629" s="46" t="s">
        <v>35</v>
      </c>
    </row>
    <row r="1630" spans="2:10" x14ac:dyDescent="0.3">
      <c r="B1630" s="100" t="s">
        <v>397</v>
      </c>
      <c r="C1630" s="101" t="s">
        <v>398</v>
      </c>
      <c r="D1630" s="103"/>
      <c r="E1630" s="45"/>
      <c r="F1630" s="45"/>
      <c r="G1630" s="45"/>
      <c r="H1630" s="45"/>
      <c r="I1630" s="45"/>
      <c r="J1630" s="46"/>
    </row>
    <row r="1631" spans="2:10" x14ac:dyDescent="0.3">
      <c r="B1631" s="75" t="s">
        <v>399</v>
      </c>
      <c r="C1631" s="48" t="s">
        <v>401</v>
      </c>
      <c r="D1631" s="103"/>
      <c r="E1631" s="45"/>
      <c r="F1631" s="45"/>
      <c r="G1631" s="45"/>
      <c r="H1631" s="45"/>
      <c r="I1631" s="62">
        <f>SUM(H1632:H1635)*$E$123</f>
        <v>1</v>
      </c>
      <c r="J1631" s="63" t="str">
        <f>+J1633</f>
        <v>und</v>
      </c>
    </row>
    <row r="1632" spans="2:10" x14ac:dyDescent="0.3">
      <c r="B1632" s="75"/>
      <c r="C1632" s="130" t="s">
        <v>679</v>
      </c>
      <c r="D1632" s="45"/>
      <c r="E1632" s="45"/>
      <c r="F1632" s="45"/>
      <c r="G1632" s="45"/>
      <c r="H1632" s="45">
        <f>+D1632</f>
        <v>0</v>
      </c>
      <c r="I1632" s="45"/>
      <c r="J1632" s="46" t="s">
        <v>35</v>
      </c>
    </row>
    <row r="1633" spans="2:10" ht="15.75" customHeight="1" x14ac:dyDescent="0.3">
      <c r="B1633" s="75"/>
      <c r="C1633" s="131" t="s">
        <v>248</v>
      </c>
      <c r="D1633" s="45">
        <v>1</v>
      </c>
      <c r="E1633" s="45"/>
      <c r="F1633" s="45"/>
      <c r="G1633" s="45"/>
      <c r="H1633" s="45">
        <f>+D1633</f>
        <v>1</v>
      </c>
      <c r="I1633" s="45"/>
      <c r="J1633" s="46" t="s">
        <v>35</v>
      </c>
    </row>
    <row r="1634" spans="2:10" x14ac:dyDescent="0.3">
      <c r="B1634" s="75"/>
      <c r="C1634" s="44" t="s">
        <v>249</v>
      </c>
      <c r="D1634" s="45"/>
      <c r="E1634" s="45"/>
      <c r="F1634" s="45"/>
      <c r="G1634" s="45"/>
      <c r="H1634" s="45">
        <f>+D1634</f>
        <v>0</v>
      </c>
      <c r="I1634" s="45"/>
      <c r="J1634" s="46" t="s">
        <v>35</v>
      </c>
    </row>
    <row r="1635" spans="2:10" x14ac:dyDescent="0.3">
      <c r="B1635" s="75"/>
      <c r="C1635" s="44" t="s">
        <v>250</v>
      </c>
      <c r="D1635" s="45"/>
      <c r="E1635" s="45"/>
      <c r="F1635" s="45"/>
      <c r="G1635" s="45"/>
      <c r="H1635" s="45">
        <f>+D1635</f>
        <v>0</v>
      </c>
      <c r="I1635" s="45"/>
      <c r="J1635" s="46" t="s">
        <v>35</v>
      </c>
    </row>
    <row r="1636" spans="2:10" x14ac:dyDescent="0.3">
      <c r="B1636" s="75" t="s">
        <v>402</v>
      </c>
      <c r="C1636" s="48" t="s">
        <v>400</v>
      </c>
      <c r="D1636" s="103"/>
      <c r="E1636" s="45"/>
      <c r="F1636" s="45"/>
      <c r="G1636" s="45"/>
      <c r="H1636" s="45"/>
      <c r="I1636" s="62">
        <f>SUM(H1637:H1640)*$E$123</f>
        <v>8</v>
      </c>
      <c r="J1636" s="63" t="str">
        <f>+J1638</f>
        <v>und</v>
      </c>
    </row>
    <row r="1637" spans="2:10" x14ac:dyDescent="0.3">
      <c r="B1637" s="75"/>
      <c r="C1637" s="130" t="s">
        <v>679</v>
      </c>
      <c r="D1637" s="45">
        <v>7</v>
      </c>
      <c r="E1637" s="45"/>
      <c r="F1637" s="45"/>
      <c r="G1637" s="45"/>
      <c r="H1637" s="45">
        <f>+D1637</f>
        <v>7</v>
      </c>
      <c r="I1637" s="45"/>
      <c r="J1637" s="46" t="s">
        <v>35</v>
      </c>
    </row>
    <row r="1638" spans="2:10" x14ac:dyDescent="0.3">
      <c r="B1638" s="75"/>
      <c r="C1638" s="131" t="s">
        <v>248</v>
      </c>
      <c r="D1638" s="45"/>
      <c r="E1638" s="45"/>
      <c r="F1638" s="45"/>
      <c r="G1638" s="45"/>
      <c r="H1638" s="45">
        <f>+D1638</f>
        <v>0</v>
      </c>
      <c r="I1638" s="45"/>
      <c r="J1638" s="46" t="s">
        <v>35</v>
      </c>
    </row>
    <row r="1639" spans="2:10" x14ac:dyDescent="0.3">
      <c r="B1639" s="75"/>
      <c r="C1639" s="44" t="s">
        <v>249</v>
      </c>
      <c r="D1639" s="45"/>
      <c r="E1639" s="45"/>
      <c r="F1639" s="45"/>
      <c r="G1639" s="45"/>
      <c r="H1639" s="45">
        <f>+D1639</f>
        <v>0</v>
      </c>
      <c r="I1639" s="45"/>
      <c r="J1639" s="46" t="s">
        <v>35</v>
      </c>
    </row>
    <row r="1640" spans="2:10" x14ac:dyDescent="0.3">
      <c r="B1640" s="75"/>
      <c r="C1640" s="44" t="s">
        <v>250</v>
      </c>
      <c r="D1640" s="45">
        <v>1</v>
      </c>
      <c r="E1640" s="45"/>
      <c r="F1640" s="45"/>
      <c r="G1640" s="45"/>
      <c r="H1640" s="45">
        <f>+D1640</f>
        <v>1</v>
      </c>
      <c r="I1640" s="45"/>
      <c r="J1640" s="46" t="s">
        <v>35</v>
      </c>
    </row>
    <row r="1641" spans="2:10" x14ac:dyDescent="0.3">
      <c r="B1641" s="75" t="s">
        <v>425</v>
      </c>
      <c r="C1641" s="48" t="s">
        <v>403</v>
      </c>
      <c r="D1641" s="103"/>
      <c r="E1641" s="45"/>
      <c r="F1641" s="45"/>
      <c r="G1641" s="45"/>
      <c r="H1641" s="45"/>
      <c r="I1641" s="62">
        <f>SUM(H1642:H1644)*$E$123</f>
        <v>0</v>
      </c>
      <c r="J1641" s="63" t="str">
        <f>+J1642</f>
        <v>und</v>
      </c>
    </row>
    <row r="1642" spans="2:10" x14ac:dyDescent="0.3">
      <c r="B1642" s="75"/>
      <c r="C1642" s="44" t="s">
        <v>248</v>
      </c>
      <c r="D1642" s="45"/>
      <c r="E1642" s="45"/>
      <c r="F1642" s="45"/>
      <c r="G1642" s="45"/>
      <c r="H1642" s="45">
        <f>+D1642</f>
        <v>0</v>
      </c>
      <c r="I1642" s="45"/>
      <c r="J1642" s="46" t="s">
        <v>35</v>
      </c>
    </row>
    <row r="1643" spans="2:10" x14ac:dyDescent="0.3">
      <c r="B1643" s="75"/>
      <c r="C1643" s="44" t="s">
        <v>249</v>
      </c>
      <c r="D1643" s="45"/>
      <c r="E1643" s="45"/>
      <c r="F1643" s="45"/>
      <c r="G1643" s="45"/>
      <c r="H1643" s="45">
        <f>+D1643</f>
        <v>0</v>
      </c>
      <c r="I1643" s="45"/>
      <c r="J1643" s="46" t="s">
        <v>35</v>
      </c>
    </row>
    <row r="1644" spans="2:10" x14ac:dyDescent="0.3">
      <c r="B1644" s="75"/>
      <c r="C1644" s="44" t="s">
        <v>250</v>
      </c>
      <c r="D1644" s="45"/>
      <c r="E1644" s="45"/>
      <c r="F1644" s="45"/>
      <c r="G1644" s="45"/>
      <c r="H1644" s="45">
        <f>+D1644</f>
        <v>0</v>
      </c>
      <c r="I1644" s="45"/>
      <c r="J1644" s="46" t="s">
        <v>35</v>
      </c>
    </row>
    <row r="1645" spans="2:10" x14ac:dyDescent="0.3">
      <c r="B1645" s="75" t="s">
        <v>1006</v>
      </c>
      <c r="C1645" s="48" t="s">
        <v>1007</v>
      </c>
      <c r="D1645" s="103"/>
      <c r="E1645" s="45"/>
      <c r="F1645" s="45"/>
      <c r="G1645" s="45"/>
      <c r="H1645" s="45"/>
      <c r="I1645" s="62">
        <f>SUM(H1646:H1648)*$E$123</f>
        <v>1</v>
      </c>
      <c r="J1645" s="63" t="str">
        <f>+J1646</f>
        <v>und</v>
      </c>
    </row>
    <row r="1646" spans="2:10" x14ac:dyDescent="0.3">
      <c r="B1646" s="75"/>
      <c r="C1646" s="44" t="s">
        <v>248</v>
      </c>
      <c r="D1646" s="45">
        <v>1</v>
      </c>
      <c r="E1646" s="45"/>
      <c r="F1646" s="45"/>
      <c r="G1646" s="45"/>
      <c r="H1646" s="45">
        <f>+D1646</f>
        <v>1</v>
      </c>
      <c r="I1646" s="45"/>
      <c r="J1646" s="46" t="s">
        <v>35</v>
      </c>
    </row>
    <row r="1647" spans="2:10" x14ac:dyDescent="0.3">
      <c r="B1647" s="75"/>
      <c r="C1647" s="44" t="s">
        <v>249</v>
      </c>
      <c r="D1647" s="45"/>
      <c r="E1647" s="45"/>
      <c r="F1647" s="45"/>
      <c r="G1647" s="45"/>
      <c r="H1647" s="45">
        <f>+D1647</f>
        <v>0</v>
      </c>
      <c r="I1647" s="45"/>
      <c r="J1647" s="46" t="s">
        <v>35</v>
      </c>
    </row>
    <row r="1648" spans="2:10" x14ac:dyDescent="0.3">
      <c r="B1648" s="75"/>
      <c r="C1648" s="44" t="s">
        <v>250</v>
      </c>
      <c r="D1648" s="45"/>
      <c r="E1648" s="45"/>
      <c r="F1648" s="45"/>
      <c r="G1648" s="45"/>
      <c r="H1648" s="45">
        <f>+D1648</f>
        <v>0</v>
      </c>
      <c r="I1648" s="45"/>
      <c r="J1648" s="46" t="s">
        <v>35</v>
      </c>
    </row>
    <row r="1649" spans="2:10" x14ac:dyDescent="0.3">
      <c r="B1649" s="100" t="s">
        <v>404</v>
      </c>
      <c r="C1649" s="101" t="s">
        <v>405</v>
      </c>
      <c r="D1649" s="103"/>
      <c r="E1649" s="45"/>
      <c r="F1649" s="45"/>
      <c r="G1649" s="45"/>
      <c r="H1649" s="45"/>
      <c r="I1649" s="45"/>
      <c r="J1649" s="46"/>
    </row>
    <row r="1650" spans="2:10" x14ac:dyDescent="0.3">
      <c r="B1650" s="75" t="s">
        <v>406</v>
      </c>
      <c r="C1650" s="48" t="s">
        <v>407</v>
      </c>
      <c r="D1650" s="103"/>
      <c r="E1650" s="45"/>
      <c r="F1650" s="45"/>
      <c r="G1650" s="45"/>
      <c r="H1650" s="45"/>
      <c r="I1650" s="62">
        <f>SUM(H1651:H1652)*$E$123</f>
        <v>0</v>
      </c>
      <c r="J1650" s="63" t="str">
        <f>+J1651</f>
        <v>Glb</v>
      </c>
    </row>
    <row r="1651" spans="2:10" x14ac:dyDescent="0.3">
      <c r="B1651" s="75"/>
      <c r="C1651" s="44" t="s">
        <v>408</v>
      </c>
      <c r="D1651" s="45"/>
      <c r="E1651" s="45"/>
      <c r="F1651" s="45"/>
      <c r="G1651" s="45"/>
      <c r="H1651" s="45">
        <f>+D1651</f>
        <v>0</v>
      </c>
      <c r="I1651" s="45"/>
      <c r="J1651" s="46" t="s">
        <v>409</v>
      </c>
    </row>
    <row r="1652" spans="2:10" x14ac:dyDescent="0.3">
      <c r="B1652" s="75" t="s">
        <v>426</v>
      </c>
      <c r="C1652" s="48" t="s">
        <v>410</v>
      </c>
      <c r="D1652" s="103"/>
      <c r="E1652" s="45"/>
      <c r="F1652" s="45"/>
      <c r="G1652" s="45"/>
      <c r="H1652" s="45"/>
      <c r="I1652" s="62">
        <f>SUM(H1653:H1654)*$E$123</f>
        <v>0</v>
      </c>
      <c r="J1652" s="63" t="str">
        <f>+J1653</f>
        <v>Glb</v>
      </c>
    </row>
    <row r="1653" spans="2:10" x14ac:dyDescent="0.3">
      <c r="B1653" s="75"/>
      <c r="C1653" s="44" t="s">
        <v>411</v>
      </c>
      <c r="D1653" s="45"/>
      <c r="E1653" s="45"/>
      <c r="F1653" s="45"/>
      <c r="G1653" s="45"/>
      <c r="H1653" s="45">
        <f>+D1653</f>
        <v>0</v>
      </c>
      <c r="I1653" s="45"/>
      <c r="J1653" s="46" t="s">
        <v>409</v>
      </c>
    </row>
    <row r="1654" spans="2:10" x14ac:dyDescent="0.3">
      <c r="B1654" s="100" t="s">
        <v>412</v>
      </c>
      <c r="C1654" s="101" t="s">
        <v>413</v>
      </c>
      <c r="D1654" s="103"/>
      <c r="E1654" s="45"/>
      <c r="F1654" s="45"/>
      <c r="G1654" s="45"/>
      <c r="H1654" s="45"/>
      <c r="I1654" s="45"/>
      <c r="J1654" s="46"/>
    </row>
    <row r="1655" spans="2:10" x14ac:dyDescent="0.3">
      <c r="B1655" s="75" t="s">
        <v>415</v>
      </c>
      <c r="C1655" s="48" t="s">
        <v>414</v>
      </c>
      <c r="D1655" s="103"/>
      <c r="E1655" s="45"/>
      <c r="F1655" s="45"/>
      <c r="G1655" s="45"/>
      <c r="H1655" s="45"/>
      <c r="I1655" s="62">
        <f>SUM(H1656:H1657)*$E$123</f>
        <v>0</v>
      </c>
      <c r="J1655" s="63" t="str">
        <f>+J1656</f>
        <v>und</v>
      </c>
    </row>
    <row r="1656" spans="2:10" x14ac:dyDescent="0.3">
      <c r="B1656" s="75"/>
      <c r="C1656" s="44" t="s">
        <v>411</v>
      </c>
      <c r="D1656" s="45"/>
      <c r="E1656" s="45"/>
      <c r="F1656" s="45"/>
      <c r="G1656" s="45"/>
      <c r="H1656" s="45">
        <f>+D1656</f>
        <v>0</v>
      </c>
      <c r="I1656" s="45"/>
      <c r="J1656" s="46" t="s">
        <v>35</v>
      </c>
    </row>
    <row r="1657" spans="2:10" x14ac:dyDescent="0.3">
      <c r="B1657" s="75" t="s">
        <v>416</v>
      </c>
      <c r="C1657" s="48" t="s">
        <v>417</v>
      </c>
      <c r="D1657" s="103"/>
      <c r="E1657" s="45"/>
      <c r="F1657" s="45"/>
      <c r="G1657" s="45"/>
      <c r="H1657" s="45"/>
      <c r="I1657" s="62">
        <f>SUM(H1658:H1658)*$E$123</f>
        <v>0</v>
      </c>
      <c r="J1657" s="63" t="str">
        <f>+J1658</f>
        <v>Glb</v>
      </c>
    </row>
    <row r="1658" spans="2:10" x14ac:dyDescent="0.3">
      <c r="B1658" s="75"/>
      <c r="C1658" s="44" t="s">
        <v>411</v>
      </c>
      <c r="D1658" s="45"/>
      <c r="E1658" s="45"/>
      <c r="F1658" s="45"/>
      <c r="G1658" s="45"/>
      <c r="H1658" s="45">
        <f>+D1658</f>
        <v>0</v>
      </c>
      <c r="I1658" s="45"/>
      <c r="J1658" s="46" t="s">
        <v>409</v>
      </c>
    </row>
    <row r="1659" spans="2:10" x14ac:dyDescent="0.3">
      <c r="B1659" s="75"/>
      <c r="C1659" s="44"/>
      <c r="D1659" s="45"/>
      <c r="E1659" s="45"/>
      <c r="F1659" s="45"/>
      <c r="G1659" s="45"/>
      <c r="H1659" s="45"/>
      <c r="I1659" s="45"/>
      <c r="J1659" s="46"/>
    </row>
    <row r="1660" spans="2:10" x14ac:dyDescent="0.3">
      <c r="B1660" s="75"/>
      <c r="C1660" s="44"/>
      <c r="D1660" s="45"/>
      <c r="E1660" s="45"/>
      <c r="F1660" s="45"/>
      <c r="G1660" s="45"/>
      <c r="H1660" s="45"/>
      <c r="I1660" s="45"/>
      <c r="J1660" s="46"/>
    </row>
    <row r="1661" spans="2:10" x14ac:dyDescent="0.3">
      <c r="B1661" s="75"/>
      <c r="C1661" s="44"/>
      <c r="D1661" s="45"/>
      <c r="E1661" s="45"/>
      <c r="F1661" s="45"/>
      <c r="G1661" s="45"/>
      <c r="H1661" s="45"/>
      <c r="I1661" s="45"/>
      <c r="J1661" s="46"/>
    </row>
    <row r="1662" spans="2:10" x14ac:dyDescent="0.3">
      <c r="B1662" s="75"/>
      <c r="C1662" s="44"/>
      <c r="D1662" s="45"/>
      <c r="E1662" s="45"/>
      <c r="F1662" s="45"/>
      <c r="G1662" s="45"/>
      <c r="H1662" s="45"/>
      <c r="I1662" s="45"/>
      <c r="J1662" s="46"/>
    </row>
    <row r="1663" spans="2:10" x14ac:dyDescent="0.3">
      <c r="B1663" s="75"/>
      <c r="C1663" s="44"/>
      <c r="D1663" s="45"/>
      <c r="E1663" s="45"/>
      <c r="F1663" s="45"/>
      <c r="G1663" s="45"/>
      <c r="H1663" s="45"/>
      <c r="I1663" s="45"/>
      <c r="J1663" s="46"/>
    </row>
    <row r="1664" spans="2:10" x14ac:dyDescent="0.3">
      <c r="B1664" s="75"/>
      <c r="C1664" s="44"/>
      <c r="D1664" s="45"/>
      <c r="E1664" s="45"/>
      <c r="F1664" s="45"/>
      <c r="G1664" s="45"/>
      <c r="H1664" s="45"/>
      <c r="I1664" s="45"/>
      <c r="J1664" s="46"/>
    </row>
    <row r="1665" spans="2:10" x14ac:dyDescent="0.3">
      <c r="B1665" s="75"/>
      <c r="C1665" s="44"/>
      <c r="D1665" s="45"/>
      <c r="E1665" s="45"/>
      <c r="F1665" s="45"/>
      <c r="G1665" s="45"/>
      <c r="H1665" s="45"/>
      <c r="I1665" s="45"/>
      <c r="J1665" s="46"/>
    </row>
    <row r="1666" spans="2:10" x14ac:dyDescent="0.3">
      <c r="B1666" s="75"/>
      <c r="C1666" s="44"/>
      <c r="D1666" s="45"/>
      <c r="E1666" s="45"/>
      <c r="F1666" s="45"/>
      <c r="G1666" s="45"/>
      <c r="H1666" s="45"/>
      <c r="I1666" s="45"/>
      <c r="J1666" s="46"/>
    </row>
    <row r="1667" spans="2:10" x14ac:dyDescent="0.3">
      <c r="B1667" s="75"/>
      <c r="C1667" s="44"/>
      <c r="D1667" s="45"/>
      <c r="E1667" s="45"/>
      <c r="F1667" s="45"/>
      <c r="G1667" s="45"/>
      <c r="H1667" s="45"/>
      <c r="I1667" s="45"/>
      <c r="J1667" s="46"/>
    </row>
    <row r="1668" spans="2:10" x14ac:dyDescent="0.3">
      <c r="B1668" s="75"/>
      <c r="C1668" s="44"/>
      <c r="D1668" s="45"/>
      <c r="E1668" s="45"/>
      <c r="F1668" s="45"/>
      <c r="G1668" s="45"/>
      <c r="H1668" s="45"/>
      <c r="I1668" s="45"/>
      <c r="J1668" s="46"/>
    </row>
    <row r="1669" spans="2:10" x14ac:dyDescent="0.3">
      <c r="B1669" s="75"/>
      <c r="C1669" s="44"/>
      <c r="D1669" s="45"/>
      <c r="E1669" s="45"/>
      <c r="F1669" s="45"/>
      <c r="G1669" s="45"/>
      <c r="H1669" s="45"/>
      <c r="I1669" s="45"/>
      <c r="J1669" s="46"/>
    </row>
    <row r="1670" spans="2:10" x14ac:dyDescent="0.3">
      <c r="B1670" s="75"/>
      <c r="C1670" s="44"/>
      <c r="D1670" s="45"/>
      <c r="E1670" s="45"/>
      <c r="F1670" s="45"/>
      <c r="G1670" s="45"/>
      <c r="H1670" s="45"/>
      <c r="I1670" s="45"/>
      <c r="J1670" s="46"/>
    </row>
    <row r="1671" spans="2:10" x14ac:dyDescent="0.3">
      <c r="B1671" s="75"/>
      <c r="C1671" s="44"/>
      <c r="D1671" s="45"/>
      <c r="E1671" s="45"/>
      <c r="F1671" s="45"/>
      <c r="G1671" s="45"/>
      <c r="H1671" s="45"/>
      <c r="I1671" s="45"/>
      <c r="J1671" s="46"/>
    </row>
    <row r="1672" spans="2:10" x14ac:dyDescent="0.3">
      <c r="B1672" s="75"/>
      <c r="C1672" s="44"/>
      <c r="D1672" s="45"/>
      <c r="E1672" s="45"/>
      <c r="F1672" s="45"/>
      <c r="G1672" s="45"/>
      <c r="H1672" s="45"/>
      <c r="I1672" s="45"/>
      <c r="J1672" s="46"/>
    </row>
    <row r="1673" spans="2:10" x14ac:dyDescent="0.3">
      <c r="B1673" s="75"/>
      <c r="C1673" s="44"/>
      <c r="D1673" s="45"/>
      <c r="E1673" s="45"/>
      <c r="F1673" s="45"/>
      <c r="G1673" s="45"/>
      <c r="H1673" s="45"/>
      <c r="I1673" s="45"/>
      <c r="J1673" s="46"/>
    </row>
    <row r="1674" spans="2:10" x14ac:dyDescent="0.3">
      <c r="B1674" s="75"/>
      <c r="C1674" s="44"/>
      <c r="D1674" s="45"/>
      <c r="E1674" s="45"/>
      <c r="F1674" s="45"/>
      <c r="G1674" s="45"/>
      <c r="H1674" s="45"/>
      <c r="I1674" s="45"/>
      <c r="J1674" s="46"/>
    </row>
    <row r="1675" spans="2:10" x14ac:dyDescent="0.3">
      <c r="B1675" s="75"/>
      <c r="C1675" s="44"/>
      <c r="D1675" s="45"/>
      <c r="E1675" s="45"/>
      <c r="F1675" s="45"/>
      <c r="G1675" s="45"/>
      <c r="H1675" s="45"/>
      <c r="I1675" s="45"/>
      <c r="J1675" s="46"/>
    </row>
    <row r="1676" spans="2:10" x14ac:dyDescent="0.3">
      <c r="B1676" s="75"/>
      <c r="C1676" s="44"/>
      <c r="D1676" s="45"/>
      <c r="E1676" s="45"/>
      <c r="F1676" s="45"/>
      <c r="G1676" s="45"/>
      <c r="H1676" s="45"/>
      <c r="I1676" s="45"/>
      <c r="J1676" s="46"/>
    </row>
    <row r="1677" spans="2:10" x14ac:dyDescent="0.3">
      <c r="B1677" s="75"/>
      <c r="C1677" s="44"/>
      <c r="D1677" s="45"/>
      <c r="E1677" s="45"/>
      <c r="F1677" s="45"/>
      <c r="G1677" s="45"/>
      <c r="H1677" s="45"/>
      <c r="I1677" s="45"/>
      <c r="J1677" s="46"/>
    </row>
    <row r="1678" spans="2:10" x14ac:dyDescent="0.3">
      <c r="B1678" s="75"/>
      <c r="C1678" s="44"/>
      <c r="D1678" s="45"/>
      <c r="E1678" s="45"/>
      <c r="F1678" s="45"/>
      <c r="G1678" s="45"/>
      <c r="H1678" s="45"/>
      <c r="I1678" s="45"/>
      <c r="J1678" s="46"/>
    </row>
    <row r="1679" spans="2:10" x14ac:dyDescent="0.3">
      <c r="B1679" s="75"/>
      <c r="C1679" s="44"/>
      <c r="D1679" s="45"/>
      <c r="E1679" s="45"/>
      <c r="F1679" s="45"/>
      <c r="G1679" s="45"/>
      <c r="H1679" s="45"/>
      <c r="I1679" s="45"/>
      <c r="J1679" s="46"/>
    </row>
    <row r="1680" spans="2:10" x14ac:dyDescent="0.3">
      <c r="B1680" s="75"/>
      <c r="C1680" s="44"/>
      <c r="D1680" s="45"/>
      <c r="E1680" s="45"/>
      <c r="F1680" s="45"/>
      <c r="G1680" s="45"/>
      <c r="H1680" s="45"/>
      <c r="I1680" s="45"/>
      <c r="J1680" s="46"/>
    </row>
    <row r="1681" spans="2:10" x14ac:dyDescent="0.3">
      <c r="B1681" s="75"/>
      <c r="C1681" s="44"/>
      <c r="D1681" s="45"/>
      <c r="E1681" s="45"/>
      <c r="F1681" s="45"/>
      <c r="G1681" s="45"/>
      <c r="H1681" s="45"/>
      <c r="I1681" s="45"/>
      <c r="J1681" s="46"/>
    </row>
    <row r="1682" spans="2:10" x14ac:dyDescent="0.3">
      <c r="B1682" s="75"/>
      <c r="C1682" s="44"/>
      <c r="D1682" s="45"/>
      <c r="E1682" s="45"/>
      <c r="F1682" s="45"/>
      <c r="G1682" s="45"/>
      <c r="H1682" s="45"/>
      <c r="I1682" s="45"/>
      <c r="J1682" s="46"/>
    </row>
    <row r="1683" spans="2:10" x14ac:dyDescent="0.3">
      <c r="B1683" s="75"/>
      <c r="C1683" s="44"/>
      <c r="D1683" s="45"/>
      <c r="E1683" s="45"/>
      <c r="F1683" s="45"/>
      <c r="G1683" s="45"/>
      <c r="H1683" s="45"/>
      <c r="I1683" s="45"/>
      <c r="J1683" s="46"/>
    </row>
    <row r="1684" spans="2:10" x14ac:dyDescent="0.3">
      <c r="B1684" s="75"/>
      <c r="C1684" s="44"/>
      <c r="D1684" s="45"/>
      <c r="E1684" s="45"/>
      <c r="F1684" s="45"/>
      <c r="G1684" s="45"/>
      <c r="H1684" s="45"/>
      <c r="I1684" s="45"/>
      <c r="J1684" s="46"/>
    </row>
    <row r="1685" spans="2:10" x14ac:dyDescent="0.3">
      <c r="B1685" s="75"/>
      <c r="C1685" s="44"/>
      <c r="D1685" s="45"/>
      <c r="E1685" s="45"/>
      <c r="F1685" s="45"/>
      <c r="G1685" s="45"/>
      <c r="H1685" s="45"/>
      <c r="I1685" s="45"/>
      <c r="J1685" s="46"/>
    </row>
    <row r="1686" spans="2:10" x14ac:dyDescent="0.3">
      <c r="B1686" s="75"/>
      <c r="C1686" s="44"/>
      <c r="D1686" s="45"/>
      <c r="E1686" s="45"/>
      <c r="F1686" s="45"/>
      <c r="G1686" s="45"/>
      <c r="H1686" s="45"/>
      <c r="I1686" s="45"/>
      <c r="J1686" s="46"/>
    </row>
    <row r="1687" spans="2:10" x14ac:dyDescent="0.3">
      <c r="B1687" s="75"/>
      <c r="C1687" s="44"/>
      <c r="D1687" s="45"/>
      <c r="E1687" s="45"/>
      <c r="F1687" s="45"/>
      <c r="G1687" s="45"/>
      <c r="H1687" s="45"/>
      <c r="I1687" s="45"/>
      <c r="J1687" s="46"/>
    </row>
    <row r="1688" spans="2:10" x14ac:dyDescent="0.3">
      <c r="B1688" s="75"/>
      <c r="C1688" s="44"/>
      <c r="D1688" s="45"/>
      <c r="E1688" s="45"/>
      <c r="F1688" s="45"/>
      <c r="G1688" s="45"/>
      <c r="H1688" s="45"/>
      <c r="I1688" s="45"/>
      <c r="J1688" s="46"/>
    </row>
    <row r="1689" spans="2:10" x14ac:dyDescent="0.3">
      <c r="B1689" s="75"/>
      <c r="C1689" s="44"/>
      <c r="D1689" s="45"/>
      <c r="E1689" s="45"/>
      <c r="F1689" s="45"/>
      <c r="G1689" s="45"/>
      <c r="H1689" s="45"/>
      <c r="I1689" s="45"/>
      <c r="J1689" s="46"/>
    </row>
    <row r="1690" spans="2:10" x14ac:dyDescent="0.3">
      <c r="B1690" s="75"/>
      <c r="C1690" s="44"/>
      <c r="D1690" s="45"/>
      <c r="E1690" s="45"/>
      <c r="F1690" s="45"/>
      <c r="G1690" s="45"/>
      <c r="H1690" s="45"/>
      <c r="I1690" s="45"/>
      <c r="J1690" s="46"/>
    </row>
    <row r="1691" spans="2:10" x14ac:dyDescent="0.3">
      <c r="B1691" s="75"/>
      <c r="C1691" s="44"/>
      <c r="D1691" s="45"/>
      <c r="E1691" s="45"/>
      <c r="F1691" s="45"/>
      <c r="G1691" s="45"/>
      <c r="H1691" s="45"/>
      <c r="I1691" s="45"/>
      <c r="J1691" s="46"/>
    </row>
    <row r="1692" spans="2:10" x14ac:dyDescent="0.3">
      <c r="B1692" s="75"/>
      <c r="C1692" s="44"/>
      <c r="D1692" s="45"/>
      <c r="E1692" s="45"/>
      <c r="F1692" s="45"/>
      <c r="G1692" s="45"/>
      <c r="H1692" s="45"/>
      <c r="I1692" s="45"/>
      <c r="J1692" s="46"/>
    </row>
    <row r="1693" spans="2:10" x14ac:dyDescent="0.3">
      <c r="B1693" s="75"/>
      <c r="C1693" s="44"/>
      <c r="D1693" s="45"/>
      <c r="E1693" s="45"/>
      <c r="F1693" s="45"/>
      <c r="G1693" s="45"/>
      <c r="H1693" s="45"/>
      <c r="I1693" s="45"/>
      <c r="J1693" s="46"/>
    </row>
    <row r="1694" spans="2:10" x14ac:dyDescent="0.3">
      <c r="B1694" s="75"/>
      <c r="C1694" s="44"/>
      <c r="D1694" s="45"/>
      <c r="E1694" s="45"/>
      <c r="F1694" s="45"/>
      <c r="G1694" s="45"/>
      <c r="H1694" s="45"/>
      <c r="I1694" s="45"/>
      <c r="J1694" s="46"/>
    </row>
    <row r="1695" spans="2:10" x14ac:dyDescent="0.3">
      <c r="B1695" s="75"/>
      <c r="C1695" s="44"/>
      <c r="D1695" s="45"/>
      <c r="E1695" s="45"/>
      <c r="F1695" s="45"/>
      <c r="G1695" s="45"/>
      <c r="H1695" s="45"/>
      <c r="I1695" s="45"/>
      <c r="J1695" s="46"/>
    </row>
    <row r="1696" spans="2:10" x14ac:dyDescent="0.3">
      <c r="B1696" s="75"/>
      <c r="C1696" s="44"/>
      <c r="D1696" s="45"/>
      <c r="E1696" s="45"/>
      <c r="F1696" s="45"/>
      <c r="G1696" s="45"/>
      <c r="H1696" s="45"/>
      <c r="I1696" s="45"/>
      <c r="J1696" s="46"/>
    </row>
    <row r="1697" spans="2:10" x14ac:dyDescent="0.3">
      <c r="B1697" s="75"/>
      <c r="C1697" s="44"/>
      <c r="D1697" s="45"/>
      <c r="E1697" s="45"/>
      <c r="F1697" s="45"/>
      <c r="G1697" s="45"/>
      <c r="H1697" s="45"/>
      <c r="I1697" s="45"/>
      <c r="J1697" s="46"/>
    </row>
    <row r="1698" spans="2:10" x14ac:dyDescent="0.3">
      <c r="B1698" s="75"/>
      <c r="C1698" s="44"/>
      <c r="D1698" s="45"/>
      <c r="E1698" s="45"/>
      <c r="F1698" s="45"/>
      <c r="G1698" s="45"/>
      <c r="H1698" s="45"/>
      <c r="I1698" s="45"/>
      <c r="J1698" s="46"/>
    </row>
    <row r="1699" spans="2:10" x14ac:dyDescent="0.3">
      <c r="B1699" s="75"/>
      <c r="C1699" s="44"/>
      <c r="D1699" s="45"/>
      <c r="E1699" s="45"/>
      <c r="F1699" s="45"/>
      <c r="G1699" s="45"/>
      <c r="H1699" s="45"/>
      <c r="I1699" s="45"/>
      <c r="J1699" s="46"/>
    </row>
    <row r="1700" spans="2:10" x14ac:dyDescent="0.3">
      <c r="B1700" s="75"/>
      <c r="C1700" s="44"/>
      <c r="D1700" s="45"/>
      <c r="E1700" s="45"/>
      <c r="F1700" s="45"/>
      <c r="G1700" s="45"/>
      <c r="H1700" s="45"/>
      <c r="I1700" s="45"/>
      <c r="J1700" s="46"/>
    </row>
    <row r="1701" spans="2:10" x14ac:dyDescent="0.3">
      <c r="B1701" s="75"/>
      <c r="C1701" s="44"/>
      <c r="D1701" s="45"/>
      <c r="E1701" s="45"/>
      <c r="F1701" s="45"/>
      <c r="G1701" s="45"/>
      <c r="H1701" s="45"/>
      <c r="I1701" s="45"/>
      <c r="J1701" s="46"/>
    </row>
    <row r="1702" spans="2:10" ht="22.8" x14ac:dyDescent="0.3">
      <c r="B1702" s="163" t="s">
        <v>686</v>
      </c>
      <c r="C1702" s="164"/>
      <c r="D1702" s="164"/>
      <c r="E1702" s="164"/>
      <c r="F1702" s="164"/>
      <c r="G1702" s="164"/>
      <c r="H1702" s="164"/>
      <c r="I1702" s="164"/>
      <c r="J1702" s="165"/>
    </row>
    <row r="1703" spans="2:10" x14ac:dyDescent="0.3">
      <c r="B1703" s="133"/>
      <c r="C1703" s="133"/>
      <c r="D1703" s="133"/>
      <c r="E1703" s="133"/>
      <c r="F1703" s="133"/>
      <c r="G1703" s="133"/>
      <c r="H1703" s="133"/>
      <c r="I1703" s="133"/>
      <c r="J1703" s="133"/>
    </row>
    <row r="1704" spans="2:10" x14ac:dyDescent="0.3">
      <c r="B1704" s="23" t="s">
        <v>7</v>
      </c>
      <c r="C1704" s="24" t="s">
        <v>0</v>
      </c>
      <c r="D1704" s="24" t="s">
        <v>23</v>
      </c>
      <c r="E1704" s="24" t="s">
        <v>24</v>
      </c>
      <c r="F1704" s="24" t="s">
        <v>2</v>
      </c>
      <c r="G1704" s="24" t="s">
        <v>3</v>
      </c>
      <c r="H1704" s="24" t="s">
        <v>25</v>
      </c>
      <c r="I1704" s="24" t="s">
        <v>8</v>
      </c>
      <c r="J1704" s="24" t="s">
        <v>9</v>
      </c>
    </row>
    <row r="1705" spans="2:10" x14ac:dyDescent="0.3">
      <c r="B1705" s="98" t="s">
        <v>244</v>
      </c>
      <c r="C1705" s="99" t="s">
        <v>242</v>
      </c>
      <c r="D1705" s="55"/>
      <c r="E1705" s="56">
        <v>1</v>
      </c>
      <c r="F1705" s="57"/>
      <c r="G1705" s="58"/>
      <c r="H1705" s="58"/>
      <c r="I1705" s="43"/>
      <c r="J1705" s="55"/>
    </row>
    <row r="1706" spans="2:10" x14ac:dyDescent="0.3">
      <c r="B1706" s="96" t="s">
        <v>245</v>
      </c>
      <c r="C1706" s="97" t="s">
        <v>243</v>
      </c>
      <c r="D1706" s="60"/>
      <c r="E1706" s="59"/>
      <c r="F1706" s="52"/>
      <c r="G1706" s="52"/>
      <c r="H1706" s="52"/>
      <c r="I1706" s="52"/>
      <c r="J1706" s="61"/>
    </row>
    <row r="1707" spans="2:10" x14ac:dyDescent="0.3">
      <c r="B1707" s="100" t="s">
        <v>246</v>
      </c>
      <c r="C1707" s="101" t="s">
        <v>285</v>
      </c>
      <c r="D1707" s="60"/>
      <c r="E1707" s="59"/>
      <c r="F1707" s="52"/>
      <c r="G1707" s="52"/>
      <c r="H1707" s="52"/>
      <c r="I1707" s="52"/>
      <c r="J1707" s="61"/>
    </row>
    <row r="1708" spans="2:10" x14ac:dyDescent="0.3">
      <c r="B1708" s="75" t="s">
        <v>247</v>
      </c>
      <c r="C1708" s="48" t="s">
        <v>348</v>
      </c>
      <c r="D1708" s="45"/>
      <c r="E1708" s="45"/>
      <c r="F1708" s="45"/>
      <c r="G1708" s="45"/>
      <c r="H1708" s="45"/>
      <c r="I1708" s="62">
        <f>SUM(H1709:H1714)*$E$123</f>
        <v>15</v>
      </c>
      <c r="J1708" s="63" t="str">
        <f>+J1709</f>
        <v>und</v>
      </c>
    </row>
    <row r="1709" spans="2:10" x14ac:dyDescent="0.3">
      <c r="B1709" s="75"/>
      <c r="C1709" s="130" t="s">
        <v>248</v>
      </c>
      <c r="D1709" s="45"/>
      <c r="E1709" s="45"/>
      <c r="F1709" s="45"/>
      <c r="G1709" s="45"/>
      <c r="H1709" s="45"/>
      <c r="I1709" s="45"/>
      <c r="J1709" s="46" t="s">
        <v>35</v>
      </c>
    </row>
    <row r="1710" spans="2:10" x14ac:dyDescent="0.3">
      <c r="B1710" s="75"/>
      <c r="C1710" s="129" t="s">
        <v>634</v>
      </c>
      <c r="D1710" s="45">
        <v>5</v>
      </c>
      <c r="E1710" s="45"/>
      <c r="F1710" s="45"/>
      <c r="G1710" s="45"/>
      <c r="H1710" s="45">
        <f>+D1710</f>
        <v>5</v>
      </c>
      <c r="I1710" s="45"/>
      <c r="J1710" s="46" t="s">
        <v>35</v>
      </c>
    </row>
    <row r="1711" spans="2:10" x14ac:dyDescent="0.3">
      <c r="B1711" s="75"/>
      <c r="C1711" s="130" t="s">
        <v>249</v>
      </c>
      <c r="D1711" s="45"/>
      <c r="E1711" s="45"/>
      <c r="F1711" s="45"/>
      <c r="G1711" s="45"/>
      <c r="H1711" s="45"/>
      <c r="I1711" s="45"/>
      <c r="J1711" s="46"/>
    </row>
    <row r="1712" spans="2:10" x14ac:dyDescent="0.3">
      <c r="B1712" s="75"/>
      <c r="C1712" s="129" t="s">
        <v>634</v>
      </c>
      <c r="D1712" s="45">
        <v>5</v>
      </c>
      <c r="E1712" s="45"/>
      <c r="F1712" s="45"/>
      <c r="G1712" s="45"/>
      <c r="H1712" s="45">
        <f>+D1712</f>
        <v>5</v>
      </c>
      <c r="I1712" s="45"/>
      <c r="J1712" s="46" t="s">
        <v>35</v>
      </c>
    </row>
    <row r="1713" spans="2:10" x14ac:dyDescent="0.3">
      <c r="B1713" s="75"/>
      <c r="C1713" s="130" t="s">
        <v>250</v>
      </c>
      <c r="D1713" s="45"/>
      <c r="E1713" s="45"/>
      <c r="F1713" s="45"/>
      <c r="G1713" s="45"/>
      <c r="H1713" s="45"/>
      <c r="I1713" s="45"/>
      <c r="J1713" s="46"/>
    </row>
    <row r="1714" spans="2:10" x14ac:dyDescent="0.3">
      <c r="B1714" s="75"/>
      <c r="C1714" s="129" t="s">
        <v>634</v>
      </c>
      <c r="D1714" s="45">
        <v>5</v>
      </c>
      <c r="E1714" s="45"/>
      <c r="F1714" s="45"/>
      <c r="G1714" s="45"/>
      <c r="H1714" s="45">
        <f>+D1714</f>
        <v>5</v>
      </c>
      <c r="I1714" s="45"/>
      <c r="J1714" s="46" t="s">
        <v>35</v>
      </c>
    </row>
    <row r="1715" spans="2:10" x14ac:dyDescent="0.3">
      <c r="B1715" s="75" t="s">
        <v>251</v>
      </c>
      <c r="C1715" s="75" t="s">
        <v>260</v>
      </c>
      <c r="D1715" s="45"/>
      <c r="E1715" s="45"/>
      <c r="F1715" s="45"/>
      <c r="G1715" s="45"/>
      <c r="H1715" s="45"/>
      <c r="I1715" s="62">
        <f>SUM(H1716:H1718)*$E$123</f>
        <v>0</v>
      </c>
      <c r="J1715" s="63" t="str">
        <f>+J1716</f>
        <v>und</v>
      </c>
    </row>
    <row r="1716" spans="2:10" x14ac:dyDescent="0.3">
      <c r="B1716" s="75"/>
      <c r="C1716" s="130" t="s">
        <v>248</v>
      </c>
      <c r="D1716" s="45"/>
      <c r="E1716" s="45"/>
      <c r="F1716" s="45"/>
      <c r="G1716" s="45"/>
      <c r="H1716" s="45">
        <f>+D1716</f>
        <v>0</v>
      </c>
      <c r="I1716" s="45"/>
      <c r="J1716" s="46" t="s">
        <v>35</v>
      </c>
    </row>
    <row r="1717" spans="2:10" x14ac:dyDescent="0.3">
      <c r="B1717" s="75"/>
      <c r="C1717" s="130" t="s">
        <v>249</v>
      </c>
      <c r="D1717" s="45"/>
      <c r="E1717" s="45"/>
      <c r="F1717" s="45"/>
      <c r="G1717" s="45"/>
      <c r="H1717" s="45">
        <f>+D1717</f>
        <v>0</v>
      </c>
      <c r="I1717" s="45"/>
      <c r="J1717" s="46" t="s">
        <v>35</v>
      </c>
    </row>
    <row r="1718" spans="2:10" x14ac:dyDescent="0.3">
      <c r="B1718" s="75"/>
      <c r="C1718" s="130" t="s">
        <v>250</v>
      </c>
      <c r="D1718" s="45"/>
      <c r="E1718" s="45"/>
      <c r="F1718" s="45"/>
      <c r="G1718" s="45"/>
      <c r="H1718" s="45">
        <f>+D1718</f>
        <v>0</v>
      </c>
      <c r="I1718" s="45"/>
      <c r="J1718" s="46" t="s">
        <v>35</v>
      </c>
    </row>
    <row r="1719" spans="2:10" x14ac:dyDescent="0.3">
      <c r="B1719" s="75" t="s">
        <v>252</v>
      </c>
      <c r="C1719" s="48" t="s">
        <v>537</v>
      </c>
      <c r="D1719" s="45"/>
      <c r="E1719" s="45"/>
      <c r="F1719" s="45"/>
      <c r="G1719" s="45"/>
      <c r="H1719" s="45"/>
      <c r="I1719" s="62">
        <f>SUM(H1720:H1725)*$E$123</f>
        <v>0</v>
      </c>
      <c r="J1719" s="63" t="str">
        <f>+J1720</f>
        <v>und</v>
      </c>
    </row>
    <row r="1720" spans="2:10" x14ac:dyDescent="0.3">
      <c r="B1720" s="75"/>
      <c r="C1720" s="130" t="s">
        <v>248</v>
      </c>
      <c r="D1720" s="45"/>
      <c r="E1720" s="45"/>
      <c r="F1720" s="45"/>
      <c r="G1720" s="45"/>
      <c r="H1720" s="45"/>
      <c r="I1720" s="45"/>
      <c r="J1720" s="46" t="s">
        <v>35</v>
      </c>
    </row>
    <row r="1721" spans="2:10" x14ac:dyDescent="0.3">
      <c r="B1721" s="75"/>
      <c r="C1721" s="129" t="s">
        <v>634</v>
      </c>
      <c r="D1721" s="45">
        <v>0</v>
      </c>
      <c r="E1721" s="45"/>
      <c r="F1721" s="45"/>
      <c r="G1721" s="45"/>
      <c r="H1721" s="45">
        <f>+D1721</f>
        <v>0</v>
      </c>
      <c r="I1721" s="45"/>
      <c r="J1721" s="46" t="s">
        <v>35</v>
      </c>
    </row>
    <row r="1722" spans="2:10" x14ac:dyDescent="0.3">
      <c r="B1722" s="75"/>
      <c r="C1722" s="130" t="s">
        <v>249</v>
      </c>
      <c r="D1722" s="45"/>
      <c r="E1722" s="45"/>
      <c r="F1722" s="45"/>
      <c r="G1722" s="45"/>
      <c r="H1722" s="45">
        <f>+D1722</f>
        <v>0</v>
      </c>
      <c r="I1722" s="45"/>
      <c r="J1722" s="46" t="s">
        <v>35</v>
      </c>
    </row>
    <row r="1723" spans="2:10" x14ac:dyDescent="0.3">
      <c r="B1723" s="75"/>
      <c r="C1723" s="129" t="s">
        <v>634</v>
      </c>
      <c r="D1723" s="45">
        <v>0</v>
      </c>
      <c r="E1723" s="45"/>
      <c r="F1723" s="45"/>
      <c r="G1723" s="45"/>
      <c r="H1723" s="45">
        <f>+D1723</f>
        <v>0</v>
      </c>
      <c r="I1723" s="45"/>
      <c r="J1723" s="46" t="s">
        <v>35</v>
      </c>
    </row>
    <row r="1724" spans="2:10" x14ac:dyDescent="0.3">
      <c r="B1724" s="75"/>
      <c r="C1724" s="130" t="s">
        <v>250</v>
      </c>
      <c r="D1724" s="45"/>
      <c r="E1724" s="45"/>
      <c r="F1724" s="45"/>
      <c r="G1724" s="45"/>
      <c r="H1724" s="45">
        <f>+D1724</f>
        <v>0</v>
      </c>
      <c r="I1724" s="45"/>
      <c r="J1724" s="46" t="s">
        <v>35</v>
      </c>
    </row>
    <row r="1725" spans="2:10" x14ac:dyDescent="0.3">
      <c r="B1725" s="75"/>
      <c r="C1725" s="129" t="s">
        <v>634</v>
      </c>
      <c r="D1725" s="45">
        <v>0</v>
      </c>
      <c r="E1725" s="45"/>
      <c r="F1725" s="45"/>
      <c r="G1725" s="45"/>
      <c r="H1725" s="45">
        <f>+D1725</f>
        <v>0</v>
      </c>
      <c r="I1725" s="45"/>
      <c r="J1725" s="46" t="s">
        <v>35</v>
      </c>
    </row>
    <row r="1726" spans="2:10" x14ac:dyDescent="0.3">
      <c r="B1726" s="75" t="s">
        <v>253</v>
      </c>
      <c r="C1726" s="48" t="s">
        <v>536</v>
      </c>
      <c r="D1726" s="45"/>
      <c r="E1726" s="45"/>
      <c r="F1726" s="45"/>
      <c r="G1726" s="45"/>
      <c r="H1726" s="45"/>
      <c r="I1726" s="62">
        <f>SUM(H1728:H1732)*$E$123</f>
        <v>12</v>
      </c>
      <c r="J1726" s="63" t="str">
        <f>+J1728</f>
        <v>und</v>
      </c>
    </row>
    <row r="1727" spans="2:10" x14ac:dyDescent="0.3">
      <c r="B1727" s="75"/>
      <c r="C1727" s="130" t="s">
        <v>248</v>
      </c>
      <c r="D1727" s="45"/>
      <c r="E1727" s="45"/>
      <c r="F1727" s="45"/>
      <c r="G1727" s="45"/>
      <c r="H1727" s="45"/>
      <c r="I1727" s="45"/>
      <c r="J1727" s="46" t="s">
        <v>35</v>
      </c>
    </row>
    <row r="1728" spans="2:10" x14ac:dyDescent="0.3">
      <c r="B1728" s="75"/>
      <c r="C1728" s="44" t="s">
        <v>622</v>
      </c>
      <c r="D1728" s="45">
        <v>4</v>
      </c>
      <c r="E1728" s="45"/>
      <c r="F1728" s="45"/>
      <c r="G1728" s="45"/>
      <c r="H1728" s="45">
        <f>+D1728</f>
        <v>4</v>
      </c>
      <c r="I1728" s="45"/>
      <c r="J1728" s="46" t="s">
        <v>35</v>
      </c>
    </row>
    <row r="1729" spans="2:10" x14ac:dyDescent="0.3">
      <c r="B1729" s="75"/>
      <c r="C1729" s="130" t="s">
        <v>249</v>
      </c>
      <c r="D1729" s="45"/>
      <c r="E1729" s="45"/>
      <c r="F1729" s="45"/>
      <c r="G1729" s="45"/>
      <c r="H1729" s="45"/>
      <c r="I1729" s="45"/>
      <c r="J1729" s="46" t="s">
        <v>35</v>
      </c>
    </row>
    <row r="1730" spans="2:10" x14ac:dyDescent="0.3">
      <c r="B1730" s="75"/>
      <c r="C1730" s="44" t="s">
        <v>622</v>
      </c>
      <c r="D1730" s="45">
        <v>4</v>
      </c>
      <c r="E1730" s="45"/>
      <c r="F1730" s="45"/>
      <c r="G1730" s="45"/>
      <c r="H1730" s="45">
        <f>+D1730</f>
        <v>4</v>
      </c>
      <c r="I1730" s="45"/>
      <c r="J1730" s="46" t="s">
        <v>35</v>
      </c>
    </row>
    <row r="1731" spans="2:10" x14ac:dyDescent="0.3">
      <c r="B1731" s="75"/>
      <c r="C1731" s="130" t="s">
        <v>250</v>
      </c>
      <c r="D1731" s="45"/>
      <c r="E1731" s="45"/>
      <c r="F1731" s="45"/>
      <c r="G1731" s="45"/>
      <c r="H1731" s="45"/>
      <c r="I1731" s="45"/>
      <c r="J1731" s="46" t="s">
        <v>35</v>
      </c>
    </row>
    <row r="1732" spans="2:10" x14ac:dyDescent="0.3">
      <c r="B1732" s="75"/>
      <c r="C1732" s="44" t="s">
        <v>622</v>
      </c>
      <c r="D1732" s="45">
        <v>4</v>
      </c>
      <c r="E1732" s="45"/>
      <c r="F1732" s="45"/>
      <c r="G1732" s="45"/>
      <c r="H1732" s="45">
        <f>+D1732</f>
        <v>4</v>
      </c>
      <c r="I1732" s="45"/>
      <c r="J1732" s="46" t="s">
        <v>35</v>
      </c>
    </row>
    <row r="1733" spans="2:10" x14ac:dyDescent="0.3">
      <c r="B1733" s="75" t="s">
        <v>257</v>
      </c>
      <c r="C1733" s="48" t="s">
        <v>363</v>
      </c>
      <c r="D1733" s="45"/>
      <c r="E1733" s="45"/>
      <c r="F1733" s="45"/>
      <c r="G1733" s="45"/>
      <c r="H1733" s="45"/>
      <c r="I1733" s="62">
        <f>SUM(H1734:H1736)*$E$123</f>
        <v>0</v>
      </c>
      <c r="J1733" s="63" t="str">
        <f>+J1734</f>
        <v>und</v>
      </c>
    </row>
    <row r="1734" spans="2:10" x14ac:dyDescent="0.3">
      <c r="B1734" s="75"/>
      <c r="C1734" s="130" t="s">
        <v>248</v>
      </c>
      <c r="D1734" s="45"/>
      <c r="E1734" s="45"/>
      <c r="F1734" s="45"/>
      <c r="G1734" s="45"/>
      <c r="H1734" s="45">
        <f>+D1734</f>
        <v>0</v>
      </c>
      <c r="I1734" s="45"/>
      <c r="J1734" s="46" t="s">
        <v>35</v>
      </c>
    </row>
    <row r="1735" spans="2:10" x14ac:dyDescent="0.3">
      <c r="B1735" s="75"/>
      <c r="C1735" s="130" t="s">
        <v>249</v>
      </c>
      <c r="D1735" s="45"/>
      <c r="E1735" s="45"/>
      <c r="F1735" s="45"/>
      <c r="G1735" s="45"/>
      <c r="H1735" s="45">
        <f>+D1735</f>
        <v>0</v>
      </c>
      <c r="I1735" s="45"/>
      <c r="J1735" s="46" t="s">
        <v>35</v>
      </c>
    </row>
    <row r="1736" spans="2:10" x14ac:dyDescent="0.3">
      <c r="B1736" s="75"/>
      <c r="C1736" s="130" t="s">
        <v>250</v>
      </c>
      <c r="D1736" s="45"/>
      <c r="E1736" s="45"/>
      <c r="F1736" s="45"/>
      <c r="G1736" s="45"/>
      <c r="H1736" s="45">
        <f>+D1736</f>
        <v>0</v>
      </c>
      <c r="I1736" s="45"/>
      <c r="J1736" s="46" t="s">
        <v>35</v>
      </c>
    </row>
    <row r="1737" spans="2:10" x14ac:dyDescent="0.3">
      <c r="B1737" s="75" t="s">
        <v>258</v>
      </c>
      <c r="C1737" s="48" t="s">
        <v>281</v>
      </c>
      <c r="D1737" s="45"/>
      <c r="E1737" s="45"/>
      <c r="F1737" s="45"/>
      <c r="G1737" s="45"/>
      <c r="H1737" s="45"/>
      <c r="I1737" s="62">
        <f>SUM(H1738:H1740)*$E$123</f>
        <v>0</v>
      </c>
      <c r="J1737" s="63" t="str">
        <f>+J1738</f>
        <v>und</v>
      </c>
    </row>
    <row r="1738" spans="2:10" x14ac:dyDescent="0.3">
      <c r="B1738" s="75"/>
      <c r="C1738" s="130" t="s">
        <v>248</v>
      </c>
      <c r="D1738" s="45"/>
      <c r="E1738" s="45"/>
      <c r="F1738" s="45"/>
      <c r="G1738" s="45"/>
      <c r="H1738" s="45">
        <f>+D1738</f>
        <v>0</v>
      </c>
      <c r="I1738" s="45"/>
      <c r="J1738" s="46" t="s">
        <v>35</v>
      </c>
    </row>
    <row r="1739" spans="2:10" x14ac:dyDescent="0.3">
      <c r="B1739" s="75"/>
      <c r="C1739" s="130" t="s">
        <v>249</v>
      </c>
      <c r="D1739" s="45"/>
      <c r="E1739" s="45"/>
      <c r="F1739" s="45"/>
      <c r="G1739" s="45"/>
      <c r="H1739" s="45">
        <f>+D1739</f>
        <v>0</v>
      </c>
      <c r="I1739" s="45"/>
      <c r="J1739" s="46" t="s">
        <v>35</v>
      </c>
    </row>
    <row r="1740" spans="2:10" x14ac:dyDescent="0.3">
      <c r="B1740" s="75"/>
      <c r="C1740" s="130" t="s">
        <v>250</v>
      </c>
      <c r="D1740" s="45"/>
      <c r="E1740" s="45"/>
      <c r="F1740" s="45"/>
      <c r="G1740" s="45"/>
      <c r="H1740" s="45">
        <f>+D1740</f>
        <v>0</v>
      </c>
      <c r="I1740" s="45"/>
      <c r="J1740" s="46" t="s">
        <v>35</v>
      </c>
    </row>
    <row r="1741" spans="2:10" x14ac:dyDescent="0.3">
      <c r="B1741" s="75" t="s">
        <v>259</v>
      </c>
      <c r="C1741" s="48" t="s">
        <v>254</v>
      </c>
      <c r="D1741" s="45"/>
      <c r="E1741" s="45"/>
      <c r="F1741" s="45"/>
      <c r="G1741" s="45"/>
      <c r="H1741" s="45"/>
      <c r="I1741" s="62">
        <f>SUM(H1742:H1744)*$E$123</f>
        <v>0</v>
      </c>
      <c r="J1741" s="63" t="str">
        <f>+J1742</f>
        <v>und</v>
      </c>
    </row>
    <row r="1742" spans="2:10" x14ac:dyDescent="0.3">
      <c r="B1742" s="75"/>
      <c r="C1742" s="130" t="s">
        <v>248</v>
      </c>
      <c r="D1742" s="45"/>
      <c r="E1742" s="45"/>
      <c r="F1742" s="45"/>
      <c r="G1742" s="45"/>
      <c r="H1742" s="45">
        <f>+D1742</f>
        <v>0</v>
      </c>
      <c r="I1742" s="45"/>
      <c r="J1742" s="46" t="s">
        <v>35</v>
      </c>
    </row>
    <row r="1743" spans="2:10" x14ac:dyDescent="0.3">
      <c r="B1743" s="75"/>
      <c r="C1743" s="130" t="s">
        <v>249</v>
      </c>
      <c r="D1743" s="45"/>
      <c r="E1743" s="45"/>
      <c r="F1743" s="45"/>
      <c r="G1743" s="45"/>
      <c r="H1743" s="45">
        <f>+D1743</f>
        <v>0</v>
      </c>
      <c r="I1743" s="45"/>
      <c r="J1743" s="46" t="s">
        <v>35</v>
      </c>
    </row>
    <row r="1744" spans="2:10" x14ac:dyDescent="0.3">
      <c r="B1744" s="75"/>
      <c r="C1744" s="130" t="s">
        <v>250</v>
      </c>
      <c r="D1744" s="45"/>
      <c r="E1744" s="45"/>
      <c r="F1744" s="45"/>
      <c r="G1744" s="45"/>
      <c r="H1744" s="45">
        <f>+D1744</f>
        <v>0</v>
      </c>
      <c r="I1744" s="45"/>
      <c r="J1744" s="46" t="s">
        <v>35</v>
      </c>
    </row>
    <row r="1745" spans="2:10" x14ac:dyDescent="0.3">
      <c r="B1745" s="100" t="s">
        <v>287</v>
      </c>
      <c r="C1745" s="101" t="s">
        <v>286</v>
      </c>
      <c r="D1745" s="45"/>
      <c r="E1745" s="45"/>
      <c r="F1745" s="45"/>
      <c r="G1745" s="45"/>
      <c r="H1745" s="45"/>
      <c r="I1745" s="45"/>
      <c r="J1745" s="46"/>
    </row>
    <row r="1746" spans="2:10" x14ac:dyDescent="0.3">
      <c r="B1746" s="75" t="s">
        <v>261</v>
      </c>
      <c r="C1746" s="48" t="s">
        <v>255</v>
      </c>
      <c r="D1746" s="45"/>
      <c r="E1746" s="45"/>
      <c r="F1746" s="45"/>
      <c r="G1746" s="45"/>
      <c r="H1746" s="45"/>
      <c r="I1746" s="62">
        <f>SUM(H1747:H1749)*$E$123</f>
        <v>12</v>
      </c>
      <c r="J1746" s="63" t="str">
        <f>+J1748</f>
        <v>und</v>
      </c>
    </row>
    <row r="1747" spans="2:10" x14ac:dyDescent="0.3">
      <c r="B1747" s="75"/>
      <c r="C1747" s="130" t="s">
        <v>652</v>
      </c>
      <c r="D1747" s="45">
        <v>4</v>
      </c>
      <c r="E1747" s="45"/>
      <c r="F1747" s="45"/>
      <c r="G1747" s="45"/>
      <c r="H1747" s="45">
        <f>+D1747</f>
        <v>4</v>
      </c>
      <c r="I1747" s="45"/>
      <c r="J1747" s="46" t="s">
        <v>35</v>
      </c>
    </row>
    <row r="1748" spans="2:10" x14ac:dyDescent="0.3">
      <c r="B1748" s="75"/>
      <c r="C1748" s="130" t="s">
        <v>653</v>
      </c>
      <c r="D1748" s="45">
        <v>4</v>
      </c>
      <c r="E1748" s="45"/>
      <c r="F1748" s="45"/>
      <c r="G1748" s="45"/>
      <c r="H1748" s="45">
        <f>+D1748</f>
        <v>4</v>
      </c>
      <c r="I1748" s="45"/>
      <c r="J1748" s="46" t="s">
        <v>35</v>
      </c>
    </row>
    <row r="1749" spans="2:10" x14ac:dyDescent="0.3">
      <c r="B1749" s="75"/>
      <c r="C1749" s="130" t="s">
        <v>654</v>
      </c>
      <c r="D1749" s="45">
        <v>4</v>
      </c>
      <c r="E1749" s="45"/>
      <c r="F1749" s="45"/>
      <c r="G1749" s="45"/>
      <c r="H1749" s="45">
        <f>+D1749</f>
        <v>4</v>
      </c>
      <c r="I1749" s="45"/>
      <c r="J1749" s="46" t="s">
        <v>35</v>
      </c>
    </row>
    <row r="1750" spans="2:10" x14ac:dyDescent="0.3">
      <c r="B1750" s="75" t="s">
        <v>263</v>
      </c>
      <c r="C1750" s="48" t="s">
        <v>639</v>
      </c>
      <c r="D1750" s="45"/>
      <c r="E1750" s="45"/>
      <c r="F1750" s="45"/>
      <c r="G1750" s="45"/>
      <c r="H1750" s="45"/>
      <c r="I1750" s="62">
        <f>SUM(H1751:H1753)*$E$123</f>
        <v>0</v>
      </c>
      <c r="J1750" s="63" t="str">
        <f>+J1751</f>
        <v>und</v>
      </c>
    </row>
    <row r="1751" spans="2:10" x14ac:dyDescent="0.3">
      <c r="B1751" s="75"/>
      <c r="C1751" s="130" t="s">
        <v>248</v>
      </c>
      <c r="D1751" s="45"/>
      <c r="E1751" s="45"/>
      <c r="F1751" s="45"/>
      <c r="G1751" s="45"/>
      <c r="H1751" s="45">
        <f>+D1751</f>
        <v>0</v>
      </c>
      <c r="I1751" s="45"/>
      <c r="J1751" s="46" t="s">
        <v>35</v>
      </c>
    </row>
    <row r="1752" spans="2:10" x14ac:dyDescent="0.3">
      <c r="B1752" s="75"/>
      <c r="C1752" s="130" t="s">
        <v>249</v>
      </c>
      <c r="D1752" s="45"/>
      <c r="E1752" s="45"/>
      <c r="F1752" s="45"/>
      <c r="G1752" s="45"/>
      <c r="H1752" s="45">
        <f>+D1752</f>
        <v>0</v>
      </c>
      <c r="I1752" s="45"/>
      <c r="J1752" s="46" t="s">
        <v>35</v>
      </c>
    </row>
    <row r="1753" spans="2:10" x14ac:dyDescent="0.3">
      <c r="B1753" s="75"/>
      <c r="C1753" s="130" t="s">
        <v>250</v>
      </c>
      <c r="D1753" s="45"/>
      <c r="E1753" s="45"/>
      <c r="F1753" s="45"/>
      <c r="G1753" s="45"/>
      <c r="H1753" s="45">
        <f>+D1753</f>
        <v>0</v>
      </c>
      <c r="I1753" s="45"/>
      <c r="J1753" s="46" t="s">
        <v>35</v>
      </c>
    </row>
    <row r="1754" spans="2:10" x14ac:dyDescent="0.3">
      <c r="B1754" s="75" t="s">
        <v>265</v>
      </c>
      <c r="C1754" s="48" t="s">
        <v>668</v>
      </c>
      <c r="D1754" s="45"/>
      <c r="E1754" s="45"/>
      <c r="F1754" s="45"/>
      <c r="G1754" s="45"/>
      <c r="H1754" s="45"/>
      <c r="I1754" s="62">
        <f>SUM(H1755:H1757)*$E$123</f>
        <v>0</v>
      </c>
      <c r="J1754" s="63" t="str">
        <f>+J1755</f>
        <v>und</v>
      </c>
    </row>
    <row r="1755" spans="2:10" x14ac:dyDescent="0.3">
      <c r="B1755" s="75"/>
      <c r="C1755" s="130" t="s">
        <v>248</v>
      </c>
      <c r="D1755" s="45"/>
      <c r="E1755" s="45"/>
      <c r="F1755" s="45"/>
      <c r="G1755" s="45"/>
      <c r="H1755" s="45">
        <f>+D1755</f>
        <v>0</v>
      </c>
      <c r="I1755" s="45"/>
      <c r="J1755" s="46" t="s">
        <v>35</v>
      </c>
    </row>
    <row r="1756" spans="2:10" x14ac:dyDescent="0.3">
      <c r="B1756" s="75"/>
      <c r="C1756" s="130" t="s">
        <v>249</v>
      </c>
      <c r="D1756" s="45"/>
      <c r="E1756" s="45"/>
      <c r="F1756" s="45"/>
      <c r="G1756" s="45"/>
      <c r="H1756" s="45">
        <f>+D1756</f>
        <v>0</v>
      </c>
      <c r="I1756" s="45"/>
      <c r="J1756" s="46" t="s">
        <v>35</v>
      </c>
    </row>
    <row r="1757" spans="2:10" x14ac:dyDescent="0.3">
      <c r="B1757" s="75"/>
      <c r="C1757" s="130" t="s">
        <v>250</v>
      </c>
      <c r="D1757" s="45"/>
      <c r="E1757" s="45"/>
      <c r="F1757" s="45"/>
      <c r="G1757" s="45"/>
      <c r="H1757" s="45">
        <f>+D1757</f>
        <v>0</v>
      </c>
      <c r="I1757" s="45"/>
      <c r="J1757" s="46" t="s">
        <v>35</v>
      </c>
    </row>
    <row r="1758" spans="2:10" x14ac:dyDescent="0.3">
      <c r="B1758" s="75" t="s">
        <v>266</v>
      </c>
      <c r="C1758" s="48" t="s">
        <v>669</v>
      </c>
      <c r="D1758" s="45"/>
      <c r="E1758" s="45"/>
      <c r="F1758" s="45"/>
      <c r="G1758" s="45"/>
      <c r="H1758" s="45"/>
      <c r="I1758" s="62">
        <f>SUM(H1759:H1761)*$E$123</f>
        <v>0</v>
      </c>
      <c r="J1758" s="63" t="str">
        <f>+J1759</f>
        <v>und</v>
      </c>
    </row>
    <row r="1759" spans="2:10" x14ac:dyDescent="0.3">
      <c r="B1759" s="75"/>
      <c r="C1759" s="130" t="s">
        <v>248</v>
      </c>
      <c r="D1759" s="45"/>
      <c r="E1759" s="45"/>
      <c r="F1759" s="45"/>
      <c r="G1759" s="45"/>
      <c r="H1759" s="45">
        <f>+D1759</f>
        <v>0</v>
      </c>
      <c r="I1759" s="45"/>
      <c r="J1759" s="46" t="s">
        <v>35</v>
      </c>
    </row>
    <row r="1760" spans="2:10" x14ac:dyDescent="0.3">
      <c r="B1760" s="75"/>
      <c r="C1760" s="130" t="s">
        <v>249</v>
      </c>
      <c r="D1760" s="45"/>
      <c r="E1760" s="45"/>
      <c r="F1760" s="45"/>
      <c r="G1760" s="45"/>
      <c r="H1760" s="45">
        <f>+D1760</f>
        <v>0</v>
      </c>
      <c r="I1760" s="45"/>
      <c r="J1760" s="46" t="s">
        <v>35</v>
      </c>
    </row>
    <row r="1761" spans="2:10" x14ac:dyDescent="0.3">
      <c r="B1761" s="75"/>
      <c r="C1761" s="130" t="s">
        <v>250</v>
      </c>
      <c r="D1761" s="45"/>
      <c r="E1761" s="45"/>
      <c r="F1761" s="45"/>
      <c r="G1761" s="45"/>
      <c r="H1761" s="45">
        <f>+D1761</f>
        <v>0</v>
      </c>
      <c r="I1761" s="45"/>
      <c r="J1761" s="46" t="s">
        <v>35</v>
      </c>
    </row>
    <row r="1762" spans="2:10" x14ac:dyDescent="0.3">
      <c r="B1762" s="75" t="s">
        <v>267</v>
      </c>
      <c r="C1762" s="48" t="s">
        <v>364</v>
      </c>
      <c r="D1762" s="45"/>
      <c r="E1762" s="45"/>
      <c r="F1762" s="45"/>
      <c r="G1762" s="45"/>
      <c r="H1762" s="45"/>
      <c r="I1762" s="62">
        <f>SUM(H1763:H1766)*$E$123</f>
        <v>6</v>
      </c>
      <c r="J1762" s="63" t="str">
        <f>+J1765</f>
        <v>und</v>
      </c>
    </row>
    <row r="1763" spans="2:10" x14ac:dyDescent="0.3">
      <c r="B1763" s="75"/>
      <c r="C1763" s="130" t="s">
        <v>671</v>
      </c>
      <c r="D1763" s="45">
        <v>3</v>
      </c>
      <c r="E1763" s="45"/>
      <c r="F1763" s="45"/>
      <c r="G1763" s="45"/>
      <c r="H1763" s="45">
        <f>+D1763</f>
        <v>3</v>
      </c>
      <c r="I1763" s="45"/>
      <c r="J1763" s="46" t="s">
        <v>35</v>
      </c>
    </row>
    <row r="1764" spans="2:10" x14ac:dyDescent="0.3">
      <c r="B1764" s="75"/>
      <c r="C1764" s="130" t="s">
        <v>655</v>
      </c>
      <c r="D1764" s="45">
        <v>1</v>
      </c>
      <c r="E1764" s="45"/>
      <c r="F1764" s="45"/>
      <c r="G1764" s="45"/>
      <c r="H1764" s="45">
        <f>+D1764</f>
        <v>1</v>
      </c>
      <c r="I1764" s="45"/>
      <c r="J1764" s="46" t="s">
        <v>35</v>
      </c>
    </row>
    <row r="1765" spans="2:10" x14ac:dyDescent="0.3">
      <c r="B1765" s="75"/>
      <c r="C1765" s="130" t="s">
        <v>656</v>
      </c>
      <c r="D1765" s="45">
        <v>1</v>
      </c>
      <c r="E1765" s="45"/>
      <c r="F1765" s="45"/>
      <c r="G1765" s="45"/>
      <c r="H1765" s="45">
        <f>+D1765</f>
        <v>1</v>
      </c>
      <c r="I1765" s="45"/>
      <c r="J1765" s="46" t="s">
        <v>35</v>
      </c>
    </row>
    <row r="1766" spans="2:10" x14ac:dyDescent="0.3">
      <c r="B1766" s="75"/>
      <c r="C1766" s="130" t="s">
        <v>657</v>
      </c>
      <c r="D1766" s="45">
        <v>1</v>
      </c>
      <c r="E1766" s="45"/>
      <c r="F1766" s="45"/>
      <c r="G1766" s="45"/>
      <c r="H1766" s="45">
        <f>+D1766</f>
        <v>1</v>
      </c>
      <c r="I1766" s="45"/>
      <c r="J1766" s="46" t="s">
        <v>35</v>
      </c>
    </row>
    <row r="1767" spans="2:10" x14ac:dyDescent="0.3">
      <c r="B1767" s="75" t="s">
        <v>269</v>
      </c>
      <c r="C1767" s="48" t="s">
        <v>366</v>
      </c>
      <c r="D1767" s="45"/>
      <c r="E1767" s="45"/>
      <c r="F1767" s="45"/>
      <c r="G1767" s="45"/>
      <c r="H1767" s="45"/>
      <c r="I1767" s="62">
        <f>SUM(H1768:H1770)*$E$123</f>
        <v>0</v>
      </c>
      <c r="J1767" s="63" t="str">
        <f>+J1768</f>
        <v>und</v>
      </c>
    </row>
    <row r="1768" spans="2:10" x14ac:dyDescent="0.3">
      <c r="B1768" s="75"/>
      <c r="C1768" s="44" t="s">
        <v>361</v>
      </c>
      <c r="D1768" s="45"/>
      <c r="E1768" s="45"/>
      <c r="F1768" s="45"/>
      <c r="G1768" s="45"/>
      <c r="H1768" s="45">
        <f>+D1768</f>
        <v>0</v>
      </c>
      <c r="I1768" s="45"/>
      <c r="J1768" s="46" t="s">
        <v>35</v>
      </c>
    </row>
    <row r="1769" spans="2:10" x14ac:dyDescent="0.3">
      <c r="B1769" s="75"/>
      <c r="C1769" s="44" t="s">
        <v>249</v>
      </c>
      <c r="D1769" s="45"/>
      <c r="E1769" s="45"/>
      <c r="F1769" s="45"/>
      <c r="G1769" s="45"/>
      <c r="H1769" s="45">
        <f>+D1769</f>
        <v>0</v>
      </c>
      <c r="I1769" s="45"/>
      <c r="J1769" s="46" t="s">
        <v>35</v>
      </c>
    </row>
    <row r="1770" spans="2:10" x14ac:dyDescent="0.3">
      <c r="B1770" s="75"/>
      <c r="C1770" s="44" t="s">
        <v>250</v>
      </c>
      <c r="D1770" s="45"/>
      <c r="E1770" s="45"/>
      <c r="F1770" s="45"/>
      <c r="G1770" s="45"/>
      <c r="H1770" s="45">
        <f>+D1770</f>
        <v>0</v>
      </c>
      <c r="I1770" s="45"/>
      <c r="J1770" s="46" t="s">
        <v>35</v>
      </c>
    </row>
    <row r="1771" spans="2:10" x14ac:dyDescent="0.3">
      <c r="B1771" s="75" t="s">
        <v>271</v>
      </c>
      <c r="C1771" s="48" t="s">
        <v>367</v>
      </c>
      <c r="D1771" s="45"/>
      <c r="E1771" s="45"/>
      <c r="F1771" s="45"/>
      <c r="G1771" s="45"/>
      <c r="H1771" s="45"/>
      <c r="I1771" s="62">
        <f>SUM(H1772:H1774)*$E$123</f>
        <v>0</v>
      </c>
      <c r="J1771" s="63" t="str">
        <f>+J1772</f>
        <v>und</v>
      </c>
    </row>
    <row r="1772" spans="2:10" x14ac:dyDescent="0.3">
      <c r="B1772" s="75"/>
      <c r="C1772" s="44" t="s">
        <v>248</v>
      </c>
      <c r="D1772" s="45"/>
      <c r="E1772" s="45"/>
      <c r="F1772" s="45"/>
      <c r="G1772" s="45"/>
      <c r="H1772" s="45">
        <f>+D1772</f>
        <v>0</v>
      </c>
      <c r="I1772" s="45"/>
      <c r="J1772" s="46" t="s">
        <v>35</v>
      </c>
    </row>
    <row r="1773" spans="2:10" x14ac:dyDescent="0.3">
      <c r="B1773" s="75"/>
      <c r="C1773" s="44" t="s">
        <v>249</v>
      </c>
      <c r="D1773" s="45"/>
      <c r="E1773" s="45"/>
      <c r="F1773" s="45"/>
      <c r="G1773" s="45"/>
      <c r="H1773" s="45">
        <f>+D1773</f>
        <v>0</v>
      </c>
      <c r="I1773" s="45"/>
      <c r="J1773" s="46" t="s">
        <v>35</v>
      </c>
    </row>
    <row r="1774" spans="2:10" x14ac:dyDescent="0.3">
      <c r="B1774" s="75"/>
      <c r="C1774" s="44" t="s">
        <v>250</v>
      </c>
      <c r="D1774" s="45"/>
      <c r="E1774" s="45"/>
      <c r="F1774" s="45"/>
      <c r="G1774" s="45"/>
      <c r="H1774" s="45">
        <f>+D1774</f>
        <v>0</v>
      </c>
      <c r="I1774" s="45"/>
      <c r="J1774" s="46" t="s">
        <v>35</v>
      </c>
    </row>
    <row r="1775" spans="2:10" x14ac:dyDescent="0.3">
      <c r="B1775" s="75" t="s">
        <v>273</v>
      </c>
      <c r="C1775" s="48" t="s">
        <v>368</v>
      </c>
      <c r="D1775" s="45"/>
      <c r="E1775" s="45"/>
      <c r="F1775" s="45"/>
      <c r="G1775" s="45"/>
      <c r="H1775" s="45"/>
      <c r="I1775" s="62">
        <f>SUM(H1776:H1778)*$E$123</f>
        <v>0</v>
      </c>
      <c r="J1775" s="63" t="str">
        <f>+J1776</f>
        <v>und</v>
      </c>
    </row>
    <row r="1776" spans="2:10" x14ac:dyDescent="0.3">
      <c r="B1776" s="75"/>
      <c r="C1776" s="44" t="s">
        <v>248</v>
      </c>
      <c r="D1776" s="45"/>
      <c r="E1776" s="45"/>
      <c r="F1776" s="45"/>
      <c r="G1776" s="45"/>
      <c r="H1776" s="45">
        <f>+D1776</f>
        <v>0</v>
      </c>
      <c r="I1776" s="45"/>
      <c r="J1776" s="46" t="s">
        <v>35</v>
      </c>
    </row>
    <row r="1777" spans="2:10" x14ac:dyDescent="0.3">
      <c r="B1777" s="75"/>
      <c r="C1777" s="44" t="s">
        <v>249</v>
      </c>
      <c r="D1777" s="45"/>
      <c r="E1777" s="45"/>
      <c r="F1777" s="45"/>
      <c r="G1777" s="45"/>
      <c r="H1777" s="45">
        <f>+D1777</f>
        <v>0</v>
      </c>
      <c r="I1777" s="45"/>
      <c r="J1777" s="46" t="s">
        <v>35</v>
      </c>
    </row>
    <row r="1778" spans="2:10" x14ac:dyDescent="0.3">
      <c r="B1778" s="75"/>
      <c r="C1778" s="44" t="s">
        <v>250</v>
      </c>
      <c r="D1778" s="45"/>
      <c r="E1778" s="45"/>
      <c r="F1778" s="45"/>
      <c r="G1778" s="45"/>
      <c r="H1778" s="45">
        <f>+D1778</f>
        <v>0</v>
      </c>
      <c r="I1778" s="45"/>
      <c r="J1778" s="46" t="s">
        <v>35</v>
      </c>
    </row>
    <row r="1779" spans="2:10" x14ac:dyDescent="0.3">
      <c r="B1779" s="75" t="s">
        <v>277</v>
      </c>
      <c r="C1779" s="48" t="s">
        <v>262</v>
      </c>
      <c r="D1779" s="45"/>
      <c r="E1779" s="45"/>
      <c r="F1779" s="45"/>
      <c r="G1779" s="45"/>
      <c r="H1779" s="45"/>
      <c r="I1779" s="62">
        <f>SUM(H1780:H1782)*$E$123</f>
        <v>15</v>
      </c>
      <c r="J1779" s="63" t="str">
        <f>+J1780</f>
        <v>und</v>
      </c>
    </row>
    <row r="1780" spans="2:10" x14ac:dyDescent="0.3">
      <c r="B1780" s="75"/>
      <c r="C1780" s="44" t="s">
        <v>360</v>
      </c>
      <c r="D1780" s="45">
        <v>5</v>
      </c>
      <c r="E1780" s="45"/>
      <c r="F1780" s="45"/>
      <c r="G1780" s="45"/>
      <c r="H1780" s="45">
        <f>+D1780</f>
        <v>5</v>
      </c>
      <c r="I1780" s="45"/>
      <c r="J1780" s="46" t="s">
        <v>35</v>
      </c>
    </row>
    <row r="1781" spans="2:10" x14ac:dyDescent="0.3">
      <c r="B1781" s="75"/>
      <c r="C1781" s="44" t="s">
        <v>249</v>
      </c>
      <c r="D1781" s="45">
        <v>5</v>
      </c>
      <c r="E1781" s="45"/>
      <c r="F1781" s="45"/>
      <c r="G1781" s="45"/>
      <c r="H1781" s="45">
        <f>+D1781</f>
        <v>5</v>
      </c>
      <c r="I1781" s="45"/>
      <c r="J1781" s="46" t="s">
        <v>35</v>
      </c>
    </row>
    <row r="1782" spans="2:10" x14ac:dyDescent="0.3">
      <c r="B1782" s="75"/>
      <c r="C1782" s="44" t="s">
        <v>250</v>
      </c>
      <c r="D1782" s="45">
        <v>5</v>
      </c>
      <c r="E1782" s="45"/>
      <c r="F1782" s="45"/>
      <c r="G1782" s="45"/>
      <c r="H1782" s="45">
        <f>+D1782</f>
        <v>5</v>
      </c>
      <c r="I1782" s="45"/>
      <c r="J1782" s="46" t="s">
        <v>35</v>
      </c>
    </row>
    <row r="1783" spans="2:10" x14ac:dyDescent="0.3">
      <c r="B1783" s="75" t="s">
        <v>275</v>
      </c>
      <c r="C1783" s="48" t="s">
        <v>264</v>
      </c>
      <c r="D1783" s="45"/>
      <c r="E1783" s="45"/>
      <c r="F1783" s="45"/>
      <c r="G1783" s="45"/>
      <c r="H1783" s="45"/>
      <c r="I1783" s="62">
        <f>SUM(H1784:H1786)*$E$123</f>
        <v>15</v>
      </c>
      <c r="J1783" s="63" t="str">
        <f>+J1784</f>
        <v>und</v>
      </c>
    </row>
    <row r="1784" spans="2:10" x14ac:dyDescent="0.3">
      <c r="B1784" s="75"/>
      <c r="C1784" s="44" t="s">
        <v>248</v>
      </c>
      <c r="D1784" s="45">
        <v>5</v>
      </c>
      <c r="E1784" s="45"/>
      <c r="F1784" s="45"/>
      <c r="G1784" s="45"/>
      <c r="H1784" s="45">
        <f>+D1784</f>
        <v>5</v>
      </c>
      <c r="I1784" s="45"/>
      <c r="J1784" s="46" t="s">
        <v>35</v>
      </c>
    </row>
    <row r="1785" spans="2:10" x14ac:dyDescent="0.3">
      <c r="B1785" s="75"/>
      <c r="C1785" s="44" t="s">
        <v>249</v>
      </c>
      <c r="D1785" s="45">
        <v>5</v>
      </c>
      <c r="E1785" s="45"/>
      <c r="F1785" s="45"/>
      <c r="G1785" s="45"/>
      <c r="H1785" s="45">
        <f>+D1785</f>
        <v>5</v>
      </c>
      <c r="I1785" s="45"/>
      <c r="J1785" s="46" t="s">
        <v>35</v>
      </c>
    </row>
    <row r="1786" spans="2:10" x14ac:dyDescent="0.3">
      <c r="B1786" s="75"/>
      <c r="C1786" s="44" t="s">
        <v>250</v>
      </c>
      <c r="D1786" s="45">
        <v>5</v>
      </c>
      <c r="E1786" s="45"/>
      <c r="F1786" s="45"/>
      <c r="G1786" s="45"/>
      <c r="H1786" s="45">
        <f>+D1786</f>
        <v>5</v>
      </c>
      <c r="I1786" s="45"/>
      <c r="J1786" s="46" t="s">
        <v>35</v>
      </c>
    </row>
    <row r="1787" spans="2:10" x14ac:dyDescent="0.3">
      <c r="B1787" s="75" t="s">
        <v>279</v>
      </c>
      <c r="C1787" s="48" t="s">
        <v>373</v>
      </c>
      <c r="D1787" s="45"/>
      <c r="E1787" s="45"/>
      <c r="F1787" s="45"/>
      <c r="G1787" s="45"/>
      <c r="H1787" s="45"/>
      <c r="I1787" s="62">
        <f>SUM(H1788:H1790)*$E$123</f>
        <v>12</v>
      </c>
      <c r="J1787" s="63" t="str">
        <f>+J1788</f>
        <v>und</v>
      </c>
    </row>
    <row r="1788" spans="2:10" x14ac:dyDescent="0.3">
      <c r="B1788" s="75"/>
      <c r="C1788" s="44" t="s">
        <v>248</v>
      </c>
      <c r="D1788" s="45">
        <v>4</v>
      </c>
      <c r="E1788" s="45"/>
      <c r="F1788" s="45"/>
      <c r="G1788" s="45"/>
      <c r="H1788" s="45">
        <f>+D1788</f>
        <v>4</v>
      </c>
      <c r="I1788" s="45"/>
      <c r="J1788" s="46" t="s">
        <v>35</v>
      </c>
    </row>
    <row r="1789" spans="2:10" x14ac:dyDescent="0.3">
      <c r="B1789" s="75"/>
      <c r="C1789" s="44" t="s">
        <v>249</v>
      </c>
      <c r="D1789" s="45">
        <v>4</v>
      </c>
      <c r="E1789" s="45"/>
      <c r="F1789" s="45"/>
      <c r="G1789" s="45"/>
      <c r="H1789" s="45">
        <f>+D1789</f>
        <v>4</v>
      </c>
      <c r="I1789" s="45"/>
      <c r="J1789" s="46" t="s">
        <v>35</v>
      </c>
    </row>
    <row r="1790" spans="2:10" x14ac:dyDescent="0.3">
      <c r="B1790" s="75"/>
      <c r="C1790" s="44" t="s">
        <v>250</v>
      </c>
      <c r="D1790" s="45">
        <v>4</v>
      </c>
      <c r="E1790" s="45"/>
      <c r="F1790" s="45"/>
      <c r="G1790" s="45"/>
      <c r="H1790" s="45">
        <f>+D1790</f>
        <v>4</v>
      </c>
      <c r="I1790" s="45"/>
      <c r="J1790" s="46" t="s">
        <v>35</v>
      </c>
    </row>
    <row r="1791" spans="2:10" x14ac:dyDescent="0.3">
      <c r="B1791" s="75" t="s">
        <v>283</v>
      </c>
      <c r="C1791" s="48" t="s">
        <v>372</v>
      </c>
      <c r="D1791" s="45"/>
      <c r="E1791" s="45"/>
      <c r="F1791" s="45"/>
      <c r="G1791" s="45"/>
      <c r="H1791" s="45"/>
      <c r="I1791" s="62">
        <f>SUM(H1792:H1794)*$E$123</f>
        <v>3</v>
      </c>
      <c r="J1791" s="63" t="str">
        <f>+J1792</f>
        <v>und</v>
      </c>
    </row>
    <row r="1792" spans="2:10" x14ac:dyDescent="0.3">
      <c r="B1792" s="75"/>
      <c r="C1792" s="44" t="s">
        <v>369</v>
      </c>
      <c r="D1792" s="45">
        <v>1</v>
      </c>
      <c r="E1792" s="45"/>
      <c r="F1792" s="45"/>
      <c r="G1792" s="45"/>
      <c r="H1792" s="45">
        <f>+D1792</f>
        <v>1</v>
      </c>
      <c r="I1792" s="45"/>
      <c r="J1792" s="46" t="s">
        <v>35</v>
      </c>
    </row>
    <row r="1793" spans="2:10" x14ac:dyDescent="0.3">
      <c r="B1793" s="75"/>
      <c r="C1793" s="44" t="s">
        <v>647</v>
      </c>
      <c r="D1793" s="45">
        <v>1</v>
      </c>
      <c r="E1793" s="45"/>
      <c r="F1793" s="45"/>
      <c r="G1793" s="45"/>
      <c r="H1793" s="45">
        <f>+D1793</f>
        <v>1</v>
      </c>
      <c r="I1793" s="45"/>
      <c r="J1793" s="46" t="s">
        <v>35</v>
      </c>
    </row>
    <row r="1794" spans="2:10" x14ac:dyDescent="0.3">
      <c r="B1794" s="75"/>
      <c r="C1794" s="44" t="s">
        <v>648</v>
      </c>
      <c r="D1794" s="45">
        <v>1</v>
      </c>
      <c r="E1794" s="45"/>
      <c r="F1794" s="45"/>
      <c r="G1794" s="45"/>
      <c r="H1794" s="45">
        <f>+D1794</f>
        <v>1</v>
      </c>
      <c r="I1794" s="45"/>
      <c r="J1794" s="46" t="s">
        <v>35</v>
      </c>
    </row>
    <row r="1795" spans="2:10" x14ac:dyDescent="0.3">
      <c r="B1795" s="75" t="s">
        <v>376</v>
      </c>
      <c r="C1795" s="48" t="s">
        <v>268</v>
      </c>
      <c r="D1795" s="45"/>
      <c r="E1795" s="45"/>
      <c r="F1795" s="45"/>
      <c r="G1795" s="45"/>
      <c r="H1795" s="45"/>
      <c r="I1795" s="62">
        <f>SUM(H1796:H1798)*$E$123</f>
        <v>3</v>
      </c>
      <c r="J1795" s="63" t="str">
        <f>+J1796</f>
        <v>und</v>
      </c>
    </row>
    <row r="1796" spans="2:10" x14ac:dyDescent="0.3">
      <c r="B1796" s="75"/>
      <c r="C1796" s="44" t="s">
        <v>248</v>
      </c>
      <c r="D1796" s="45">
        <v>1</v>
      </c>
      <c r="E1796" s="45"/>
      <c r="F1796" s="45"/>
      <c r="G1796" s="45"/>
      <c r="H1796" s="45">
        <f>+D1796</f>
        <v>1</v>
      </c>
      <c r="I1796" s="45"/>
      <c r="J1796" s="46" t="s">
        <v>35</v>
      </c>
    </row>
    <row r="1797" spans="2:10" x14ac:dyDescent="0.3">
      <c r="B1797" s="75"/>
      <c r="C1797" s="44" t="s">
        <v>249</v>
      </c>
      <c r="D1797" s="45">
        <v>1</v>
      </c>
      <c r="E1797" s="45"/>
      <c r="F1797" s="45"/>
      <c r="G1797" s="45"/>
      <c r="H1797" s="45">
        <f>+D1797</f>
        <v>1</v>
      </c>
      <c r="I1797" s="45"/>
      <c r="J1797" s="46" t="s">
        <v>35</v>
      </c>
    </row>
    <row r="1798" spans="2:10" x14ac:dyDescent="0.3">
      <c r="B1798" s="75"/>
      <c r="C1798" s="44" t="s">
        <v>250</v>
      </c>
      <c r="D1798" s="45">
        <v>1</v>
      </c>
      <c r="E1798" s="45"/>
      <c r="F1798" s="45"/>
      <c r="G1798" s="45"/>
      <c r="H1798" s="45">
        <f>+D1798</f>
        <v>1</v>
      </c>
      <c r="I1798" s="45"/>
      <c r="J1798" s="46" t="s">
        <v>35</v>
      </c>
    </row>
    <row r="1799" spans="2:10" x14ac:dyDescent="0.3">
      <c r="B1799" s="75" t="s">
        <v>377</v>
      </c>
      <c r="C1799" s="48" t="s">
        <v>270</v>
      </c>
      <c r="D1799" s="45"/>
      <c r="E1799" s="45"/>
      <c r="F1799" s="45"/>
      <c r="G1799" s="45"/>
      <c r="H1799" s="45"/>
      <c r="I1799" s="62">
        <f>SUM(H1800:H1802)*$E$123</f>
        <v>12</v>
      </c>
      <c r="J1799" s="63" t="str">
        <f>+J1800</f>
        <v>und</v>
      </c>
    </row>
    <row r="1800" spans="2:10" x14ac:dyDescent="0.3">
      <c r="B1800" s="75"/>
      <c r="C1800" s="44" t="s">
        <v>248</v>
      </c>
      <c r="D1800" s="45">
        <v>4</v>
      </c>
      <c r="E1800" s="45"/>
      <c r="F1800" s="45"/>
      <c r="G1800" s="45"/>
      <c r="H1800" s="45">
        <f>+D1800</f>
        <v>4</v>
      </c>
      <c r="I1800" s="45"/>
      <c r="J1800" s="46" t="s">
        <v>35</v>
      </c>
    </row>
    <row r="1801" spans="2:10" x14ac:dyDescent="0.3">
      <c r="B1801" s="75"/>
      <c r="C1801" s="44" t="s">
        <v>249</v>
      </c>
      <c r="D1801" s="45">
        <v>4</v>
      </c>
      <c r="E1801" s="45"/>
      <c r="F1801" s="45"/>
      <c r="G1801" s="45"/>
      <c r="H1801" s="45">
        <f>+D1801</f>
        <v>4</v>
      </c>
      <c r="I1801" s="45"/>
      <c r="J1801" s="46" t="s">
        <v>35</v>
      </c>
    </row>
    <row r="1802" spans="2:10" x14ac:dyDescent="0.3">
      <c r="B1802" s="75"/>
      <c r="C1802" s="44" t="s">
        <v>250</v>
      </c>
      <c r="D1802" s="45">
        <v>4</v>
      </c>
      <c r="E1802" s="45"/>
      <c r="F1802" s="45"/>
      <c r="G1802" s="45"/>
      <c r="H1802" s="45">
        <f>+D1802</f>
        <v>4</v>
      </c>
      <c r="I1802" s="45"/>
      <c r="J1802" s="46" t="s">
        <v>35</v>
      </c>
    </row>
    <row r="1803" spans="2:10" x14ac:dyDescent="0.3">
      <c r="B1803" s="75" t="s">
        <v>378</v>
      </c>
      <c r="C1803" s="75" t="s">
        <v>991</v>
      </c>
      <c r="D1803" s="45"/>
      <c r="E1803" s="45"/>
      <c r="F1803" s="45"/>
      <c r="G1803" s="45"/>
      <c r="H1803" s="45"/>
      <c r="I1803" s="62">
        <f>SUM(H1804:H1806)*$E$123</f>
        <v>0</v>
      </c>
      <c r="J1803" s="46" t="s">
        <v>35</v>
      </c>
    </row>
    <row r="1804" spans="2:10" x14ac:dyDescent="0.3">
      <c r="B1804" s="75"/>
      <c r="C1804" s="44" t="s">
        <v>369</v>
      </c>
      <c r="D1804" s="45"/>
      <c r="E1804" s="45"/>
      <c r="F1804" s="45"/>
      <c r="G1804" s="45"/>
      <c r="H1804" s="45">
        <f t="shared" ref="H1804:H1806" si="34">+D1804</f>
        <v>0</v>
      </c>
      <c r="I1804" s="45"/>
      <c r="J1804" s="46" t="s">
        <v>35</v>
      </c>
    </row>
    <row r="1805" spans="2:10" x14ac:dyDescent="0.3">
      <c r="B1805" s="75"/>
      <c r="C1805" s="44" t="s">
        <v>249</v>
      </c>
      <c r="D1805" s="45"/>
      <c r="E1805" s="45"/>
      <c r="F1805" s="45"/>
      <c r="G1805" s="45"/>
      <c r="H1805" s="45">
        <f t="shared" si="34"/>
        <v>0</v>
      </c>
      <c r="I1805" s="45"/>
      <c r="J1805" s="46" t="s">
        <v>35</v>
      </c>
    </row>
    <row r="1806" spans="2:10" x14ac:dyDescent="0.3">
      <c r="B1806" s="75"/>
      <c r="C1806" s="44"/>
      <c r="D1806" s="45"/>
      <c r="E1806" s="45"/>
      <c r="F1806" s="45"/>
      <c r="G1806" s="45"/>
      <c r="H1806" s="45">
        <f t="shared" si="34"/>
        <v>0</v>
      </c>
      <c r="I1806" s="45"/>
      <c r="J1806" s="46" t="s">
        <v>35</v>
      </c>
    </row>
    <row r="1807" spans="2:10" x14ac:dyDescent="0.3">
      <c r="B1807" s="75" t="s">
        <v>379</v>
      </c>
      <c r="C1807" s="48" t="s">
        <v>272</v>
      </c>
      <c r="D1807" s="45"/>
      <c r="E1807" s="45"/>
      <c r="F1807" s="45"/>
      <c r="G1807" s="45"/>
      <c r="H1807" s="45"/>
      <c r="I1807" s="62">
        <f>SUM(H1808:H1810)*$E$123</f>
        <v>6</v>
      </c>
      <c r="J1807" s="63" t="str">
        <f>+J1808</f>
        <v>und</v>
      </c>
    </row>
    <row r="1808" spans="2:10" x14ac:dyDescent="0.3">
      <c r="B1808" s="75"/>
      <c r="C1808" s="44" t="s">
        <v>369</v>
      </c>
      <c r="D1808" s="45">
        <v>2</v>
      </c>
      <c r="E1808" s="45"/>
      <c r="F1808" s="45"/>
      <c r="G1808" s="45"/>
      <c r="H1808" s="45">
        <f>+D1808</f>
        <v>2</v>
      </c>
      <c r="I1808" s="45"/>
      <c r="J1808" s="46" t="s">
        <v>35</v>
      </c>
    </row>
    <row r="1809" spans="2:10" x14ac:dyDescent="0.3">
      <c r="B1809" s="75"/>
      <c r="C1809" s="44" t="s">
        <v>647</v>
      </c>
      <c r="D1809" s="45">
        <v>2</v>
      </c>
      <c r="E1809" s="45"/>
      <c r="F1809" s="45"/>
      <c r="G1809" s="45"/>
      <c r="H1809" s="45">
        <f>+D1809</f>
        <v>2</v>
      </c>
      <c r="I1809" s="45"/>
      <c r="J1809" s="46" t="s">
        <v>35</v>
      </c>
    </row>
    <row r="1810" spans="2:10" x14ac:dyDescent="0.3">
      <c r="B1810" s="75"/>
      <c r="C1810" s="44" t="s">
        <v>648</v>
      </c>
      <c r="D1810" s="45">
        <v>2</v>
      </c>
      <c r="E1810" s="45"/>
      <c r="F1810" s="45"/>
      <c r="G1810" s="45"/>
      <c r="H1810" s="45">
        <f>+D1810</f>
        <v>2</v>
      </c>
      <c r="I1810" s="45"/>
      <c r="J1810" s="46" t="s">
        <v>35</v>
      </c>
    </row>
    <row r="1811" spans="2:10" x14ac:dyDescent="0.3">
      <c r="B1811" s="75" t="s">
        <v>380</v>
      </c>
      <c r="C1811" s="48" t="s">
        <v>274</v>
      </c>
      <c r="D1811" s="45"/>
      <c r="E1811" s="45"/>
      <c r="F1811" s="45"/>
      <c r="G1811" s="45"/>
      <c r="H1811" s="45"/>
      <c r="I1811" s="62">
        <f>SUM(H1812:H1814)*$E$123</f>
        <v>15</v>
      </c>
      <c r="J1811" s="63" t="str">
        <f>+J1812</f>
        <v>und</v>
      </c>
    </row>
    <row r="1812" spans="2:10" x14ac:dyDescent="0.3">
      <c r="B1812" s="75"/>
      <c r="C1812" s="44" t="s">
        <v>360</v>
      </c>
      <c r="D1812" s="45">
        <v>5</v>
      </c>
      <c r="E1812" s="45"/>
      <c r="F1812" s="45"/>
      <c r="G1812" s="45"/>
      <c r="H1812" s="45">
        <f>+D1812</f>
        <v>5</v>
      </c>
      <c r="I1812" s="45"/>
      <c r="J1812" s="46" t="s">
        <v>35</v>
      </c>
    </row>
    <row r="1813" spans="2:10" x14ac:dyDescent="0.3">
      <c r="B1813" s="75"/>
      <c r="C1813" s="44" t="s">
        <v>249</v>
      </c>
      <c r="D1813" s="45">
        <v>5</v>
      </c>
      <c r="E1813" s="45"/>
      <c r="F1813" s="45"/>
      <c r="G1813" s="45"/>
      <c r="H1813" s="45">
        <f>+D1813</f>
        <v>5</v>
      </c>
      <c r="I1813" s="45"/>
      <c r="J1813" s="46" t="s">
        <v>35</v>
      </c>
    </row>
    <row r="1814" spans="2:10" x14ac:dyDescent="0.3">
      <c r="B1814" s="75"/>
      <c r="C1814" s="44" t="s">
        <v>250</v>
      </c>
      <c r="D1814" s="45">
        <v>5</v>
      </c>
      <c r="E1814" s="45"/>
      <c r="F1814" s="45"/>
      <c r="G1814" s="45"/>
      <c r="H1814" s="45">
        <f>+D1814</f>
        <v>5</v>
      </c>
      <c r="I1814" s="45"/>
      <c r="J1814" s="46" t="s">
        <v>35</v>
      </c>
    </row>
    <row r="1815" spans="2:10" x14ac:dyDescent="0.3">
      <c r="B1815" s="75" t="s">
        <v>381</v>
      </c>
      <c r="C1815" s="48" t="s">
        <v>278</v>
      </c>
      <c r="D1815" s="45"/>
      <c r="E1815" s="45"/>
      <c r="F1815" s="45"/>
      <c r="G1815" s="45"/>
      <c r="H1815" s="45"/>
      <c r="I1815" s="62">
        <f>SUM(H1816:H1818)*$E$123</f>
        <v>3</v>
      </c>
      <c r="J1815" s="63" t="str">
        <f>+J1816</f>
        <v>und</v>
      </c>
    </row>
    <row r="1816" spans="2:10" x14ac:dyDescent="0.3">
      <c r="B1816" s="75"/>
      <c r="C1816" s="44" t="s">
        <v>649</v>
      </c>
      <c r="D1816" s="45">
        <v>1</v>
      </c>
      <c r="E1816" s="45"/>
      <c r="F1816" s="45"/>
      <c r="G1816" s="45"/>
      <c r="H1816" s="45">
        <f>+D1816</f>
        <v>1</v>
      </c>
      <c r="I1816" s="45"/>
      <c r="J1816" s="46" t="s">
        <v>35</v>
      </c>
    </row>
    <row r="1817" spans="2:10" x14ac:dyDescent="0.3">
      <c r="B1817" s="75"/>
      <c r="C1817" s="44" t="s">
        <v>650</v>
      </c>
      <c r="D1817" s="45">
        <v>1</v>
      </c>
      <c r="E1817" s="45"/>
      <c r="F1817" s="45"/>
      <c r="G1817" s="45"/>
      <c r="H1817" s="45">
        <f>+D1817</f>
        <v>1</v>
      </c>
      <c r="I1817" s="45"/>
      <c r="J1817" s="46" t="s">
        <v>35</v>
      </c>
    </row>
    <row r="1818" spans="2:10" x14ac:dyDescent="0.3">
      <c r="B1818" s="75"/>
      <c r="C1818" s="44" t="s">
        <v>651</v>
      </c>
      <c r="D1818" s="45">
        <v>1</v>
      </c>
      <c r="E1818" s="45"/>
      <c r="F1818" s="45"/>
      <c r="G1818" s="45"/>
      <c r="H1818" s="45">
        <f>+D1818</f>
        <v>1</v>
      </c>
      <c r="I1818" s="45"/>
      <c r="J1818" s="46" t="s">
        <v>35</v>
      </c>
    </row>
    <row r="1819" spans="2:10" x14ac:dyDescent="0.3">
      <c r="B1819" s="75" t="s">
        <v>382</v>
      </c>
      <c r="C1819" s="48" t="s">
        <v>276</v>
      </c>
      <c r="D1819" s="45"/>
      <c r="E1819" s="45"/>
      <c r="F1819" s="45"/>
      <c r="G1819" s="45"/>
      <c r="H1819" s="45"/>
      <c r="I1819" s="62">
        <f>SUM(H1820:H1822)*$E$123</f>
        <v>0</v>
      </c>
      <c r="J1819" s="63" t="str">
        <f>+J1820</f>
        <v>und</v>
      </c>
    </row>
    <row r="1820" spans="2:10" x14ac:dyDescent="0.3">
      <c r="B1820" s="75"/>
      <c r="C1820" s="44" t="s">
        <v>248</v>
      </c>
      <c r="D1820" s="45">
        <v>0</v>
      </c>
      <c r="E1820" s="45"/>
      <c r="F1820" s="45"/>
      <c r="G1820" s="45"/>
      <c r="H1820" s="45">
        <f>+D1820</f>
        <v>0</v>
      </c>
      <c r="I1820" s="45"/>
      <c r="J1820" s="46" t="s">
        <v>35</v>
      </c>
    </row>
    <row r="1821" spans="2:10" x14ac:dyDescent="0.3">
      <c r="B1821" s="75"/>
      <c r="C1821" s="44" t="s">
        <v>249</v>
      </c>
      <c r="D1821" s="45"/>
      <c r="E1821" s="45"/>
      <c r="F1821" s="45"/>
      <c r="G1821" s="45"/>
      <c r="H1821" s="45">
        <f>+D1821</f>
        <v>0</v>
      </c>
      <c r="I1821" s="45"/>
      <c r="J1821" s="46" t="s">
        <v>35</v>
      </c>
    </row>
    <row r="1822" spans="2:10" x14ac:dyDescent="0.3">
      <c r="B1822" s="75"/>
      <c r="C1822" s="44" t="s">
        <v>250</v>
      </c>
      <c r="D1822" s="45"/>
      <c r="E1822" s="45"/>
      <c r="F1822" s="45"/>
      <c r="G1822" s="45"/>
      <c r="H1822" s="45">
        <f>+D1822</f>
        <v>0</v>
      </c>
      <c r="I1822" s="45"/>
      <c r="J1822" s="46" t="s">
        <v>35</v>
      </c>
    </row>
    <row r="1823" spans="2:10" x14ac:dyDescent="0.3">
      <c r="B1823" s="75" t="s">
        <v>640</v>
      </c>
      <c r="C1823" s="48" t="s">
        <v>280</v>
      </c>
      <c r="D1823" s="45"/>
      <c r="E1823" s="45"/>
      <c r="F1823" s="45"/>
      <c r="G1823" s="45"/>
      <c r="H1823" s="45"/>
      <c r="I1823" s="62">
        <f>SUM(H1824:H1826)*$E$123</f>
        <v>0</v>
      </c>
      <c r="J1823" s="63" t="str">
        <f>+J1824</f>
        <v>und</v>
      </c>
    </row>
    <row r="1824" spans="2:10" x14ac:dyDescent="0.3">
      <c r="B1824" s="75"/>
      <c r="C1824" s="44" t="s">
        <v>248</v>
      </c>
      <c r="D1824" s="45">
        <v>0</v>
      </c>
      <c r="E1824" s="45"/>
      <c r="F1824" s="45"/>
      <c r="G1824" s="45"/>
      <c r="H1824" s="45">
        <f>+D1824</f>
        <v>0</v>
      </c>
      <c r="I1824" s="45"/>
      <c r="J1824" s="46" t="s">
        <v>35</v>
      </c>
    </row>
    <row r="1825" spans="2:10" x14ac:dyDescent="0.3">
      <c r="B1825" s="75"/>
      <c r="C1825" s="44" t="s">
        <v>249</v>
      </c>
      <c r="D1825" s="45"/>
      <c r="E1825" s="45"/>
      <c r="F1825" s="45"/>
      <c r="G1825" s="45"/>
      <c r="H1825" s="45">
        <f>+D1825</f>
        <v>0</v>
      </c>
      <c r="I1825" s="45"/>
      <c r="J1825" s="46" t="s">
        <v>35</v>
      </c>
    </row>
    <row r="1826" spans="2:10" x14ac:dyDescent="0.3">
      <c r="B1826" s="75"/>
      <c r="C1826" s="44" t="s">
        <v>250</v>
      </c>
      <c r="D1826" s="45"/>
      <c r="E1826" s="45"/>
      <c r="F1826" s="45"/>
      <c r="G1826" s="45"/>
      <c r="H1826" s="45">
        <f>+D1826</f>
        <v>0</v>
      </c>
      <c r="I1826" s="45"/>
      <c r="J1826" s="46" t="s">
        <v>35</v>
      </c>
    </row>
    <row r="1827" spans="2:10" x14ac:dyDescent="0.3">
      <c r="B1827" s="75" t="s">
        <v>990</v>
      </c>
      <c r="C1827" s="48" t="s">
        <v>284</v>
      </c>
      <c r="D1827" s="45"/>
      <c r="E1827" s="45"/>
      <c r="F1827" s="45"/>
      <c r="G1827" s="45"/>
      <c r="H1827" s="45"/>
      <c r="I1827" s="62">
        <f>SUM(H1828:H1830)*$E$123</f>
        <v>0</v>
      </c>
      <c r="J1827" s="63" t="str">
        <f>+J1828</f>
        <v>und</v>
      </c>
    </row>
    <row r="1828" spans="2:10" x14ac:dyDescent="0.3">
      <c r="B1828" s="75"/>
      <c r="C1828" s="44" t="s">
        <v>248</v>
      </c>
      <c r="D1828" s="45">
        <v>0</v>
      </c>
      <c r="E1828" s="45"/>
      <c r="F1828" s="45"/>
      <c r="G1828" s="45"/>
      <c r="H1828" s="45">
        <f>+D1828</f>
        <v>0</v>
      </c>
      <c r="I1828" s="45"/>
      <c r="J1828" s="46" t="s">
        <v>35</v>
      </c>
    </row>
    <row r="1829" spans="2:10" x14ac:dyDescent="0.3">
      <c r="B1829" s="75"/>
      <c r="C1829" s="44" t="s">
        <v>249</v>
      </c>
      <c r="D1829" s="45"/>
      <c r="E1829" s="45"/>
      <c r="F1829" s="45"/>
      <c r="G1829" s="45"/>
      <c r="H1829" s="45">
        <f>+D1829</f>
        <v>0</v>
      </c>
      <c r="I1829" s="45"/>
      <c r="J1829" s="46" t="s">
        <v>35</v>
      </c>
    </row>
    <row r="1830" spans="2:10" x14ac:dyDescent="0.3">
      <c r="B1830" s="75"/>
      <c r="C1830" s="44" t="s">
        <v>250</v>
      </c>
      <c r="D1830" s="45"/>
      <c r="E1830" s="45"/>
      <c r="F1830" s="45"/>
      <c r="G1830" s="45"/>
      <c r="H1830" s="45">
        <f>+D1830</f>
        <v>0</v>
      </c>
      <c r="I1830" s="45"/>
      <c r="J1830" s="46" t="s">
        <v>35</v>
      </c>
    </row>
    <row r="1831" spans="2:10" x14ac:dyDescent="0.3">
      <c r="B1831" s="100" t="s">
        <v>290</v>
      </c>
      <c r="C1831" s="101" t="s">
        <v>289</v>
      </c>
      <c r="D1831" s="103"/>
      <c r="E1831" s="45"/>
      <c r="F1831" s="45"/>
      <c r="G1831" s="45"/>
      <c r="H1831" s="45"/>
      <c r="I1831" s="62"/>
      <c r="J1831" s="63"/>
    </row>
    <row r="1832" spans="2:10" x14ac:dyDescent="0.3">
      <c r="B1832" s="75" t="s">
        <v>288</v>
      </c>
      <c r="C1832" s="48" t="s">
        <v>291</v>
      </c>
      <c r="D1832" s="103"/>
      <c r="E1832" s="45"/>
      <c r="F1832" s="45"/>
      <c r="G1832" s="45"/>
      <c r="H1832" s="45"/>
      <c r="I1832" s="62">
        <f>SUM(H1833:H1835)*$E$123</f>
        <v>30</v>
      </c>
      <c r="J1832" s="63" t="str">
        <f>+J1833</f>
        <v>und</v>
      </c>
    </row>
    <row r="1833" spans="2:10" x14ac:dyDescent="0.3">
      <c r="B1833" s="75"/>
      <c r="C1833" s="44" t="s">
        <v>248</v>
      </c>
      <c r="D1833" s="45">
        <v>10</v>
      </c>
      <c r="E1833" s="45"/>
      <c r="F1833" s="45"/>
      <c r="G1833" s="45"/>
      <c r="H1833" s="45">
        <f>+D1833</f>
        <v>10</v>
      </c>
      <c r="I1833" s="45"/>
      <c r="J1833" s="46" t="s">
        <v>35</v>
      </c>
    </row>
    <row r="1834" spans="2:10" x14ac:dyDescent="0.3">
      <c r="B1834" s="75"/>
      <c r="C1834" s="44" t="s">
        <v>249</v>
      </c>
      <c r="D1834" s="45">
        <v>10</v>
      </c>
      <c r="E1834" s="45"/>
      <c r="F1834" s="45"/>
      <c r="G1834" s="45"/>
      <c r="H1834" s="45">
        <f>+D1834</f>
        <v>10</v>
      </c>
      <c r="I1834" s="45"/>
      <c r="J1834" s="46" t="s">
        <v>35</v>
      </c>
    </row>
    <row r="1835" spans="2:10" x14ac:dyDescent="0.3">
      <c r="B1835" s="75"/>
      <c r="C1835" s="44" t="s">
        <v>250</v>
      </c>
      <c r="D1835" s="45">
        <v>10</v>
      </c>
      <c r="E1835" s="45"/>
      <c r="F1835" s="45"/>
      <c r="G1835" s="45"/>
      <c r="H1835" s="45">
        <f>+D1835</f>
        <v>10</v>
      </c>
      <c r="I1835" s="45"/>
      <c r="J1835" s="46" t="s">
        <v>35</v>
      </c>
    </row>
    <row r="1836" spans="2:10" x14ac:dyDescent="0.3">
      <c r="B1836" s="100" t="s">
        <v>292</v>
      </c>
      <c r="C1836" s="101" t="s">
        <v>293</v>
      </c>
      <c r="D1836" s="103"/>
      <c r="E1836" s="45"/>
      <c r="F1836" s="45"/>
      <c r="G1836" s="45"/>
      <c r="H1836" s="45"/>
      <c r="I1836" s="62"/>
      <c r="J1836" s="63"/>
    </row>
    <row r="1837" spans="2:10" x14ac:dyDescent="0.3">
      <c r="B1837" s="75" t="s">
        <v>490</v>
      </c>
      <c r="C1837" s="48" t="s">
        <v>294</v>
      </c>
      <c r="D1837" s="103"/>
      <c r="E1837" s="45"/>
      <c r="F1837" s="45"/>
      <c r="G1837" s="45"/>
      <c r="H1837" s="45"/>
      <c r="I1837" s="62">
        <f>SUM(H1838:H1840)*$E$123</f>
        <v>99</v>
      </c>
      <c r="J1837" s="63" t="str">
        <f>+J1838</f>
        <v>und</v>
      </c>
    </row>
    <row r="1838" spans="2:10" x14ac:dyDescent="0.3">
      <c r="B1838" s="75"/>
      <c r="C1838" s="44" t="s">
        <v>248</v>
      </c>
      <c r="D1838" s="45">
        <f>+D1747+D1751+D1755+D1759+D1764+D1768+D1772+D1776+D1780+D1784+D1788+D1792+D1796+D1800+D1808+D1812+D1816+D1820+D1824+D1828</f>
        <v>33</v>
      </c>
      <c r="E1838" s="45"/>
      <c r="F1838" s="45"/>
      <c r="G1838" s="45"/>
      <c r="H1838" s="45">
        <f>+D1838</f>
        <v>33</v>
      </c>
      <c r="I1838" s="45"/>
      <c r="J1838" s="46" t="s">
        <v>35</v>
      </c>
    </row>
    <row r="1839" spans="2:10" x14ac:dyDescent="0.3">
      <c r="B1839" s="75"/>
      <c r="C1839" s="44" t="s">
        <v>249</v>
      </c>
      <c r="D1839" s="45">
        <f>+D1748+D1752+D1756+D1760+D1765+D1769+D1773+D1777+D1781+D1785+D1789+D1793+D1797+D1801+D1809+D1813+D1817+D1821+D1825+D1829</f>
        <v>33</v>
      </c>
      <c r="E1839" s="45"/>
      <c r="F1839" s="45"/>
      <c r="G1839" s="45"/>
      <c r="H1839" s="45">
        <f>+D1839</f>
        <v>33</v>
      </c>
      <c r="I1839" s="45"/>
      <c r="J1839" s="46" t="s">
        <v>35</v>
      </c>
    </row>
    <row r="1840" spans="2:10" x14ac:dyDescent="0.3">
      <c r="B1840" s="75"/>
      <c r="C1840" s="44" t="s">
        <v>250</v>
      </c>
      <c r="D1840" s="45">
        <f>+D1749+D1753+D1757+D1761+D1766+D1770+D1774+D1778+D1782+D1786+D1790+D1794+D1798+D1802+D1810+D1814+D1818+D1822+D1826+D1830</f>
        <v>33</v>
      </c>
      <c r="E1840" s="45"/>
      <c r="F1840" s="45"/>
      <c r="G1840" s="45"/>
      <c r="H1840" s="45">
        <f>+D1840</f>
        <v>33</v>
      </c>
      <c r="I1840" s="45"/>
      <c r="J1840" s="46" t="s">
        <v>35</v>
      </c>
    </row>
    <row r="1841" spans="2:10" x14ac:dyDescent="0.3">
      <c r="B1841" s="96" t="s">
        <v>295</v>
      </c>
      <c r="C1841" s="97" t="s">
        <v>296</v>
      </c>
      <c r="D1841" s="103"/>
      <c r="E1841" s="45"/>
      <c r="F1841" s="45"/>
      <c r="G1841" s="45"/>
      <c r="H1841" s="45"/>
      <c r="I1841" s="45"/>
      <c r="J1841" s="46"/>
    </row>
    <row r="1842" spans="2:10" x14ac:dyDescent="0.3">
      <c r="B1842" s="100" t="s">
        <v>297</v>
      </c>
      <c r="C1842" s="101" t="s">
        <v>300</v>
      </c>
      <c r="D1842" s="103"/>
      <c r="E1842" s="45"/>
      <c r="F1842" s="45"/>
      <c r="G1842" s="45"/>
      <c r="H1842" s="45"/>
      <c r="I1842" s="45"/>
      <c r="J1842" s="46"/>
    </row>
    <row r="1843" spans="2:10" x14ac:dyDescent="0.3">
      <c r="B1843" s="75" t="s">
        <v>301</v>
      </c>
      <c r="C1843" s="48" t="s">
        <v>349</v>
      </c>
      <c r="D1843" s="103"/>
      <c r="E1843" s="45"/>
      <c r="F1843" s="45"/>
      <c r="G1843" s="45"/>
      <c r="H1843" s="45"/>
      <c r="I1843" s="62">
        <f>SUM(H1845:H1858)*$E$123</f>
        <v>30</v>
      </c>
      <c r="J1843" s="63" t="str">
        <f>+J1845</f>
        <v>Pto</v>
      </c>
    </row>
    <row r="1844" spans="2:10" x14ac:dyDescent="0.3">
      <c r="B1844" s="75"/>
      <c r="C1844" s="130" t="s">
        <v>248</v>
      </c>
      <c r="D1844" s="45"/>
      <c r="E1844" s="45"/>
      <c r="F1844" s="45"/>
      <c r="G1844" s="45"/>
      <c r="H1844" s="45"/>
      <c r="I1844" s="45"/>
      <c r="J1844" s="46"/>
    </row>
    <row r="1845" spans="2:10" x14ac:dyDescent="0.3">
      <c r="B1845" s="75"/>
      <c r="C1845" s="44" t="s">
        <v>621</v>
      </c>
      <c r="D1845" s="45">
        <v>5</v>
      </c>
      <c r="E1845" s="45"/>
      <c r="F1845" s="45"/>
      <c r="G1845" s="45"/>
      <c r="H1845" s="45">
        <f>+D1845</f>
        <v>5</v>
      </c>
      <c r="I1845" s="45"/>
      <c r="J1845" s="46" t="s">
        <v>298</v>
      </c>
    </row>
    <row r="1846" spans="2:10" x14ac:dyDescent="0.3">
      <c r="B1846" s="75"/>
      <c r="C1846" s="44" t="s">
        <v>622</v>
      </c>
      <c r="D1846" s="45">
        <v>4</v>
      </c>
      <c r="E1846" s="45"/>
      <c r="F1846" s="45"/>
      <c r="G1846" s="45"/>
      <c r="H1846" s="45">
        <f>+D1846</f>
        <v>4</v>
      </c>
      <c r="I1846" s="45"/>
      <c r="J1846" s="46" t="s">
        <v>298</v>
      </c>
    </row>
    <row r="1847" spans="2:10" x14ac:dyDescent="0.3">
      <c r="B1847" s="75"/>
      <c r="C1847" s="44" t="s">
        <v>620</v>
      </c>
      <c r="D1847" s="45">
        <v>0</v>
      </c>
      <c r="E1847" s="45"/>
      <c r="F1847" s="45"/>
      <c r="G1847" s="45"/>
      <c r="H1847" s="45">
        <f>+D1847</f>
        <v>0</v>
      </c>
      <c r="I1847" s="45"/>
      <c r="J1847" s="46" t="s">
        <v>298</v>
      </c>
    </row>
    <row r="1848" spans="2:10" x14ac:dyDescent="0.3">
      <c r="B1848" s="75"/>
      <c r="C1848" s="44" t="s">
        <v>658</v>
      </c>
      <c r="D1848" s="45">
        <v>1</v>
      </c>
      <c r="E1848" s="45"/>
      <c r="F1848" s="45"/>
      <c r="G1848" s="45"/>
      <c r="H1848" s="45">
        <f>+D1848</f>
        <v>1</v>
      </c>
      <c r="I1848" s="45"/>
      <c r="J1848" s="46" t="s">
        <v>298</v>
      </c>
    </row>
    <row r="1849" spans="2:10" x14ac:dyDescent="0.3">
      <c r="B1849" s="75"/>
      <c r="C1849" s="130" t="s">
        <v>249</v>
      </c>
      <c r="D1849" s="45"/>
      <c r="E1849" s="45"/>
      <c r="F1849" s="45"/>
      <c r="G1849" s="45"/>
      <c r="H1849" s="45"/>
      <c r="I1849" s="45"/>
      <c r="J1849" s="46"/>
    </row>
    <row r="1850" spans="2:10" x14ac:dyDescent="0.3">
      <c r="B1850" s="75"/>
      <c r="C1850" s="44" t="s">
        <v>621</v>
      </c>
      <c r="D1850" s="45">
        <v>5</v>
      </c>
      <c r="E1850" s="45"/>
      <c r="F1850" s="45"/>
      <c r="G1850" s="45"/>
      <c r="H1850" s="45">
        <f>+D1850</f>
        <v>5</v>
      </c>
      <c r="I1850" s="45"/>
      <c r="J1850" s="46" t="s">
        <v>298</v>
      </c>
    </row>
    <row r="1851" spans="2:10" x14ac:dyDescent="0.3">
      <c r="B1851" s="75"/>
      <c r="C1851" s="44" t="s">
        <v>622</v>
      </c>
      <c r="D1851" s="45">
        <v>4</v>
      </c>
      <c r="E1851" s="45"/>
      <c r="F1851" s="45"/>
      <c r="G1851" s="45"/>
      <c r="H1851" s="45">
        <f>+D1851</f>
        <v>4</v>
      </c>
      <c r="I1851" s="45"/>
      <c r="J1851" s="46" t="s">
        <v>298</v>
      </c>
    </row>
    <row r="1852" spans="2:10" x14ac:dyDescent="0.3">
      <c r="B1852" s="75"/>
      <c r="C1852" s="44" t="s">
        <v>620</v>
      </c>
      <c r="D1852" s="45">
        <v>0</v>
      </c>
      <c r="E1852" s="45"/>
      <c r="F1852" s="45"/>
      <c r="G1852" s="45"/>
      <c r="H1852" s="45">
        <f>+D1852</f>
        <v>0</v>
      </c>
      <c r="I1852" s="45"/>
      <c r="J1852" s="46" t="s">
        <v>298</v>
      </c>
    </row>
    <row r="1853" spans="2:10" x14ac:dyDescent="0.3">
      <c r="B1853" s="75"/>
      <c r="C1853" s="44" t="s">
        <v>658</v>
      </c>
      <c r="D1853" s="45">
        <v>1</v>
      </c>
      <c r="E1853" s="45"/>
      <c r="F1853" s="45"/>
      <c r="G1853" s="45"/>
      <c r="H1853" s="45">
        <f>+D1853</f>
        <v>1</v>
      </c>
      <c r="I1853" s="45"/>
      <c r="J1853" s="46" t="s">
        <v>298</v>
      </c>
    </row>
    <row r="1854" spans="2:10" x14ac:dyDescent="0.3">
      <c r="B1854" s="75"/>
      <c r="C1854" s="130" t="s">
        <v>250</v>
      </c>
      <c r="D1854" s="45"/>
      <c r="E1854" s="45"/>
      <c r="F1854" s="45"/>
      <c r="G1854" s="45"/>
      <c r="H1854" s="45"/>
      <c r="I1854" s="45"/>
      <c r="J1854" s="46"/>
    </row>
    <row r="1855" spans="2:10" x14ac:dyDescent="0.3">
      <c r="B1855" s="75"/>
      <c r="C1855" s="44" t="s">
        <v>621</v>
      </c>
      <c r="D1855" s="45">
        <v>5</v>
      </c>
      <c r="E1855" s="45"/>
      <c r="F1855" s="45"/>
      <c r="G1855" s="45"/>
      <c r="H1855" s="45">
        <f>+D1855</f>
        <v>5</v>
      </c>
      <c r="I1855" s="45"/>
      <c r="J1855" s="46" t="s">
        <v>298</v>
      </c>
    </row>
    <row r="1856" spans="2:10" x14ac:dyDescent="0.3">
      <c r="B1856" s="75"/>
      <c r="C1856" s="44" t="s">
        <v>622</v>
      </c>
      <c r="D1856" s="45">
        <v>4</v>
      </c>
      <c r="E1856" s="45"/>
      <c r="F1856" s="45"/>
      <c r="G1856" s="45"/>
      <c r="H1856" s="45">
        <f>+D1856</f>
        <v>4</v>
      </c>
      <c r="I1856" s="45"/>
      <c r="J1856" s="46" t="s">
        <v>298</v>
      </c>
    </row>
    <row r="1857" spans="2:10" x14ac:dyDescent="0.3">
      <c r="B1857" s="75"/>
      <c r="C1857" s="44" t="s">
        <v>620</v>
      </c>
      <c r="D1857" s="45">
        <v>0</v>
      </c>
      <c r="E1857" s="45"/>
      <c r="F1857" s="45"/>
      <c r="G1857" s="45"/>
      <c r="H1857" s="45">
        <f>+D1857</f>
        <v>0</v>
      </c>
      <c r="I1857" s="45"/>
      <c r="J1857" s="46" t="s">
        <v>298</v>
      </c>
    </row>
    <row r="1858" spans="2:10" x14ac:dyDescent="0.3">
      <c r="B1858" s="75"/>
      <c r="C1858" s="44" t="s">
        <v>658</v>
      </c>
      <c r="D1858" s="45">
        <v>1</v>
      </c>
      <c r="E1858" s="45"/>
      <c r="F1858" s="45"/>
      <c r="G1858" s="45"/>
      <c r="H1858" s="45">
        <f>+D1858</f>
        <v>1</v>
      </c>
      <c r="I1858" s="45"/>
      <c r="J1858" s="46" t="s">
        <v>298</v>
      </c>
    </row>
    <row r="1859" spans="2:10" x14ac:dyDescent="0.3">
      <c r="B1859" s="75" t="s">
        <v>302</v>
      </c>
      <c r="C1859" s="48" t="s">
        <v>350</v>
      </c>
      <c r="D1859" s="103"/>
      <c r="E1859" s="45"/>
      <c r="F1859" s="45"/>
      <c r="G1859" s="45"/>
      <c r="H1859" s="45"/>
      <c r="I1859" s="62">
        <f>SUM(H1860:H1862)*$E$123</f>
        <v>0</v>
      </c>
      <c r="J1859" s="63" t="str">
        <f>+J1860</f>
        <v>Pto</v>
      </c>
    </row>
    <row r="1860" spans="2:10" x14ac:dyDescent="0.3">
      <c r="B1860" s="75"/>
      <c r="C1860" s="44" t="s">
        <v>645</v>
      </c>
      <c r="D1860" s="45"/>
      <c r="E1860" s="45"/>
      <c r="F1860" s="45"/>
      <c r="G1860" s="45"/>
      <c r="H1860" s="45">
        <f>+D1860</f>
        <v>0</v>
      </c>
      <c r="I1860" s="45"/>
      <c r="J1860" s="46" t="s">
        <v>298</v>
      </c>
    </row>
    <row r="1861" spans="2:10" x14ac:dyDescent="0.3">
      <c r="B1861" s="75"/>
      <c r="C1861" s="44" t="s">
        <v>249</v>
      </c>
      <c r="D1861" s="45"/>
      <c r="E1861" s="45"/>
      <c r="F1861" s="45"/>
      <c r="G1861" s="45"/>
      <c r="H1861" s="45">
        <f>+D1861</f>
        <v>0</v>
      </c>
      <c r="I1861" s="45"/>
      <c r="J1861" s="46" t="s">
        <v>298</v>
      </c>
    </row>
    <row r="1862" spans="2:10" x14ac:dyDescent="0.3">
      <c r="B1862" s="75"/>
      <c r="C1862" s="44" t="s">
        <v>250</v>
      </c>
      <c r="D1862" s="45"/>
      <c r="E1862" s="45"/>
      <c r="F1862" s="45"/>
      <c r="G1862" s="45"/>
      <c r="H1862" s="45">
        <f>+D1862</f>
        <v>0</v>
      </c>
      <c r="I1862" s="45"/>
      <c r="J1862" s="46" t="s">
        <v>298</v>
      </c>
    </row>
    <row r="1863" spans="2:10" x14ac:dyDescent="0.3">
      <c r="B1863" s="100" t="s">
        <v>299</v>
      </c>
      <c r="C1863" s="101" t="s">
        <v>303</v>
      </c>
      <c r="D1863" s="103"/>
      <c r="E1863" s="45"/>
      <c r="F1863" s="45"/>
      <c r="G1863" s="45"/>
      <c r="H1863" s="45"/>
      <c r="I1863" s="45"/>
      <c r="J1863" s="46"/>
    </row>
    <row r="1864" spans="2:10" x14ac:dyDescent="0.3">
      <c r="B1864" s="75" t="s">
        <v>304</v>
      </c>
      <c r="C1864" s="48" t="s">
        <v>351</v>
      </c>
      <c r="D1864" s="103"/>
      <c r="E1864" s="45"/>
      <c r="F1864" s="45"/>
      <c r="G1864" s="45"/>
      <c r="H1864" s="45"/>
      <c r="I1864" s="62">
        <f>SUM(H1865:H1877)*$E$123</f>
        <v>75.299999999999983</v>
      </c>
      <c r="J1864" s="63" t="str">
        <f>+J1867</f>
        <v>ml</v>
      </c>
    </row>
    <row r="1865" spans="2:10" x14ac:dyDescent="0.3">
      <c r="B1865" s="75"/>
      <c r="C1865" s="131" t="s">
        <v>248</v>
      </c>
      <c r="D1865" s="45"/>
      <c r="E1865" s="45"/>
      <c r="F1865" s="45"/>
      <c r="G1865" s="45"/>
      <c r="H1865" s="45"/>
      <c r="I1865" s="45"/>
      <c r="J1865" s="46"/>
    </row>
    <row r="1866" spans="2:10" x14ac:dyDescent="0.3">
      <c r="B1866" s="75"/>
      <c r="C1866" s="44" t="s">
        <v>670</v>
      </c>
      <c r="D1866" s="45">
        <v>1</v>
      </c>
      <c r="E1866" s="45">
        <v>45</v>
      </c>
      <c r="F1866" s="45"/>
      <c r="G1866" s="45"/>
      <c r="H1866" s="45">
        <f>IF(AND(F1866=0,G1866=0),D1866*E1866,IF(AND(E1866=0,G1866=0),D1866*F1866,IF(AND(E1866=0,F1866=0),D1866*G1866,IF(AND(E1866=0),D1866*F1866*G1866,IF(AND(F1866=0),D1866*E1866*G1866,IF(AND(G1866=0),D1866*E1866*F1866,D1866*E1866*F1866*G1866))))))</f>
        <v>45</v>
      </c>
      <c r="I1866" s="45"/>
      <c r="J1866" s="46" t="str">
        <f t="shared" ref="J1866:J1877" si="35">IF(AND(E1866=0,F1866&lt;&gt;0,G1866&lt;&gt;0),"m2",IF(AND(F1866=0,E1866&lt;&gt;0,G1866&lt;&gt;0),"m2",IF(AND(G1866=0,E1866&lt;&gt;0,F1866&lt;&gt;0),"m2",IF(AND(F1866=0,G1866=0),"ml",IF(AND(E1866=0,G1866=0),"ml",IF(AND(E1866=0,F1866=0),"ml",IF(AND(E1866&lt;&gt;0,F1866&lt;&gt;0,G1866&lt;&gt;0),"m3",0)))))))</f>
        <v>ml</v>
      </c>
    </row>
    <row r="1867" spans="2:10" x14ac:dyDescent="0.3">
      <c r="B1867" s="75"/>
      <c r="C1867" s="44" t="s">
        <v>659</v>
      </c>
      <c r="D1867" s="45">
        <v>5</v>
      </c>
      <c r="E1867" s="45">
        <v>0.9</v>
      </c>
      <c r="F1867" s="45"/>
      <c r="G1867" s="45"/>
      <c r="H1867" s="45">
        <f>IF(AND(F1867=0,G1867=0),D1867*E1867,IF(AND(E1867=0,G1867=0),D1867*F1867,IF(AND(E1867=0,F1867=0),D1867*G1867,IF(AND(E1867=0),D1867*F1867*G1867,IF(AND(F1867=0),D1867*E1867*G1867,IF(AND(G1867=0),D1867*E1867*F1867,D1867*E1867*F1867*G1867))))))</f>
        <v>4.5</v>
      </c>
      <c r="I1867" s="45"/>
      <c r="J1867" s="46" t="str">
        <f t="shared" si="35"/>
        <v>ml</v>
      </c>
    </row>
    <row r="1868" spans="2:10" x14ac:dyDescent="0.3">
      <c r="B1868" s="75"/>
      <c r="C1868" s="44" t="s">
        <v>660</v>
      </c>
      <c r="D1868" s="45">
        <v>5</v>
      </c>
      <c r="E1868" s="45">
        <v>0.9</v>
      </c>
      <c r="F1868" s="45"/>
      <c r="G1868" s="45"/>
      <c r="H1868" s="45">
        <f>IF(AND(F1868=0,G1868=0),D1868*E1868,IF(AND(E1868=0,G1868=0),D1868*F1868,IF(AND(E1868=0,F1868=0),D1868*G1868,IF(AND(E1868=0),D1868*F1868*G1868,IF(AND(F1868=0),D1868*E1868*G1868,IF(AND(G1868=0),D1868*E1868*F1868,D1868*E1868*F1868*G1868))))))</f>
        <v>4.5</v>
      </c>
      <c r="I1868" s="45"/>
      <c r="J1868" s="46" t="str">
        <f t="shared" si="35"/>
        <v>ml</v>
      </c>
    </row>
    <row r="1869" spans="2:10" x14ac:dyDescent="0.3">
      <c r="B1869" s="75"/>
      <c r="C1869" s="44" t="s">
        <v>661</v>
      </c>
      <c r="D1869" s="45">
        <v>1</v>
      </c>
      <c r="E1869" s="45">
        <v>1.1000000000000001</v>
      </c>
      <c r="F1869" s="45"/>
      <c r="G1869" s="45"/>
      <c r="H1869" s="45">
        <f>IF(AND(F1869=0,G1869=0),D1869*E1869,IF(AND(E1869=0,G1869=0),D1869*F1869,IF(AND(E1869=0,F1869=0),D1869*G1869,IF(AND(E1869=0),D1869*F1869*G1869,IF(AND(F1869=0),D1869*E1869*G1869,IF(AND(G1869=0),D1869*E1869*F1869,D1869*E1869*F1869*G1869))))))</f>
        <v>1.1000000000000001</v>
      </c>
      <c r="I1869" s="45"/>
      <c r="J1869" s="46" t="str">
        <f t="shared" si="35"/>
        <v>ml</v>
      </c>
    </row>
    <row r="1870" spans="2:10" x14ac:dyDescent="0.3">
      <c r="B1870" s="75"/>
      <c r="C1870" s="131" t="s">
        <v>249</v>
      </c>
      <c r="D1870" s="45"/>
      <c r="E1870" s="45"/>
      <c r="F1870" s="45"/>
      <c r="G1870" s="45"/>
      <c r="H1870" s="45"/>
      <c r="I1870" s="45"/>
      <c r="J1870" s="46" t="str">
        <f t="shared" si="35"/>
        <v>ml</v>
      </c>
    </row>
    <row r="1871" spans="2:10" x14ac:dyDescent="0.3">
      <c r="B1871" s="75"/>
      <c r="C1871" s="44" t="s">
        <v>659</v>
      </c>
      <c r="D1871" s="45">
        <v>5</v>
      </c>
      <c r="E1871" s="45">
        <v>0.9</v>
      </c>
      <c r="F1871" s="45"/>
      <c r="G1871" s="45"/>
      <c r="H1871" s="45">
        <f>IF(AND(F1871=0,G1871=0),D1871*E1871,IF(AND(E1871=0,G1871=0),D1871*F1871,IF(AND(E1871=0,F1871=0),D1871*G1871,IF(AND(E1871=0),D1871*F1871*G1871,IF(AND(F1871=0),D1871*E1871*G1871,IF(AND(G1871=0),D1871*E1871*F1871,D1871*E1871*F1871*G1871))))))</f>
        <v>4.5</v>
      </c>
      <c r="I1871" s="45"/>
      <c r="J1871" s="46" t="str">
        <f t="shared" si="35"/>
        <v>ml</v>
      </c>
    </row>
    <row r="1872" spans="2:10" x14ac:dyDescent="0.3">
      <c r="B1872" s="75"/>
      <c r="C1872" s="44" t="s">
        <v>660</v>
      </c>
      <c r="D1872" s="45">
        <v>5</v>
      </c>
      <c r="E1872" s="45">
        <v>0.9</v>
      </c>
      <c r="F1872" s="45"/>
      <c r="G1872" s="45"/>
      <c r="H1872" s="45">
        <f>IF(AND(F1872=0,G1872=0),D1872*E1872,IF(AND(E1872=0,G1872=0),D1872*F1872,IF(AND(E1872=0,F1872=0),D1872*G1872,IF(AND(E1872=0),D1872*F1872*G1872,IF(AND(F1872=0),D1872*E1872*G1872,IF(AND(G1872=0),D1872*E1872*F1872,D1872*E1872*F1872*G1872))))))</f>
        <v>4.5</v>
      </c>
      <c r="I1872" s="45"/>
      <c r="J1872" s="46" t="str">
        <f t="shared" si="35"/>
        <v>ml</v>
      </c>
    </row>
    <row r="1873" spans="2:10" x14ac:dyDescent="0.3">
      <c r="B1873" s="75"/>
      <c r="C1873" s="44" t="s">
        <v>661</v>
      </c>
      <c r="D1873" s="45">
        <v>1</v>
      </c>
      <c r="E1873" s="45">
        <v>1.1000000000000001</v>
      </c>
      <c r="F1873" s="45"/>
      <c r="G1873" s="45"/>
      <c r="H1873" s="45">
        <f>IF(AND(F1873=0,G1873=0),D1873*E1873,IF(AND(E1873=0,G1873=0),D1873*F1873,IF(AND(E1873=0,F1873=0),D1873*G1873,IF(AND(E1873=0),D1873*F1873*G1873,IF(AND(F1873=0),D1873*E1873*G1873,IF(AND(G1873=0),D1873*E1873*F1873,D1873*E1873*F1873*G1873))))))</f>
        <v>1.1000000000000001</v>
      </c>
      <c r="I1873" s="45"/>
      <c r="J1873" s="46" t="str">
        <f t="shared" si="35"/>
        <v>ml</v>
      </c>
    </row>
    <row r="1874" spans="2:10" x14ac:dyDescent="0.3">
      <c r="B1874" s="75"/>
      <c r="C1874" s="131" t="s">
        <v>250</v>
      </c>
      <c r="D1874" s="45"/>
      <c r="E1874" s="45"/>
      <c r="F1874" s="45"/>
      <c r="G1874" s="45"/>
      <c r="H1874" s="45"/>
      <c r="I1874" s="45"/>
      <c r="J1874" s="46" t="str">
        <f t="shared" si="35"/>
        <v>ml</v>
      </c>
    </row>
    <row r="1875" spans="2:10" x14ac:dyDescent="0.3">
      <c r="B1875" s="75"/>
      <c r="C1875" s="44" t="s">
        <v>659</v>
      </c>
      <c r="D1875" s="45">
        <v>5</v>
      </c>
      <c r="E1875" s="45">
        <v>0.9</v>
      </c>
      <c r="F1875" s="45"/>
      <c r="G1875" s="45"/>
      <c r="H1875" s="45">
        <f>IF(AND(F1875=0,G1875=0),D1875*E1875,IF(AND(E1875=0,G1875=0),D1875*F1875,IF(AND(E1875=0,F1875=0),D1875*G1875,IF(AND(E1875=0),D1875*F1875*G1875,IF(AND(F1875=0),D1875*E1875*G1875,IF(AND(G1875=0),D1875*E1875*F1875,D1875*E1875*F1875*G1875))))))</f>
        <v>4.5</v>
      </c>
      <c r="I1875" s="45"/>
      <c r="J1875" s="46" t="str">
        <f t="shared" si="35"/>
        <v>ml</v>
      </c>
    </row>
    <row r="1876" spans="2:10" x14ac:dyDescent="0.3">
      <c r="B1876" s="75"/>
      <c r="C1876" s="44" t="s">
        <v>660</v>
      </c>
      <c r="D1876" s="45">
        <v>5</v>
      </c>
      <c r="E1876" s="45">
        <v>0.9</v>
      </c>
      <c r="F1876" s="45"/>
      <c r="G1876" s="45"/>
      <c r="H1876" s="45">
        <f>IF(AND(F1876=0,G1876=0),D1876*E1876,IF(AND(E1876=0,G1876=0),D1876*F1876,IF(AND(E1876=0,F1876=0),D1876*G1876,IF(AND(E1876=0),D1876*F1876*G1876,IF(AND(F1876=0),D1876*E1876*G1876,IF(AND(G1876=0),D1876*E1876*F1876,D1876*E1876*F1876*G1876))))))</f>
        <v>4.5</v>
      </c>
      <c r="I1876" s="45"/>
      <c r="J1876" s="46" t="str">
        <f t="shared" si="35"/>
        <v>ml</v>
      </c>
    </row>
    <row r="1877" spans="2:10" x14ac:dyDescent="0.3">
      <c r="B1877" s="75"/>
      <c r="C1877" s="44" t="s">
        <v>661</v>
      </c>
      <c r="D1877" s="45">
        <v>1</v>
      </c>
      <c r="E1877" s="45">
        <v>1.1000000000000001</v>
      </c>
      <c r="F1877" s="45"/>
      <c r="G1877" s="45"/>
      <c r="H1877" s="45">
        <f>IF(AND(F1877=0,G1877=0),D1877*E1877,IF(AND(E1877=0,G1877=0),D1877*F1877,IF(AND(E1877=0,F1877=0),D1877*G1877,IF(AND(E1877=0),D1877*F1877*G1877,IF(AND(F1877=0),D1877*E1877*G1877,IF(AND(G1877=0),D1877*E1877*F1877,D1877*E1877*F1877*G1877))))))</f>
        <v>1.1000000000000001</v>
      </c>
      <c r="I1877" s="45"/>
      <c r="J1877" s="46" t="str">
        <f t="shared" si="35"/>
        <v>ml</v>
      </c>
    </row>
    <row r="1878" spans="2:10" x14ac:dyDescent="0.3">
      <c r="B1878" s="75" t="s">
        <v>305</v>
      </c>
      <c r="C1878" s="48" t="s">
        <v>352</v>
      </c>
      <c r="D1878" s="103"/>
      <c r="E1878" s="45"/>
      <c r="F1878" s="45"/>
      <c r="G1878" s="45"/>
      <c r="H1878" s="45"/>
      <c r="I1878" s="62">
        <f>SUM(H1879:H1884)*$E$123</f>
        <v>15.2</v>
      </c>
      <c r="J1878" s="63" t="str">
        <f>+J1880</f>
        <v>ml</v>
      </c>
    </row>
    <row r="1879" spans="2:10" x14ac:dyDescent="0.3">
      <c r="B1879" s="75"/>
      <c r="C1879" s="131" t="s">
        <v>248</v>
      </c>
      <c r="D1879" s="45"/>
      <c r="E1879" s="45"/>
      <c r="F1879" s="45"/>
      <c r="G1879" s="45"/>
      <c r="H1879" s="45"/>
      <c r="I1879" s="45"/>
      <c r="J1879" s="46"/>
    </row>
    <row r="1880" spans="2:10" x14ac:dyDescent="0.3">
      <c r="B1880" s="75"/>
      <c r="C1880" s="44" t="s">
        <v>660</v>
      </c>
      <c r="D1880" s="45">
        <v>1</v>
      </c>
      <c r="E1880" s="45">
        <v>7.6</v>
      </c>
      <c r="F1880" s="45"/>
      <c r="G1880" s="45"/>
      <c r="H1880" s="45">
        <f>IF(AND(F1880=0,G1880=0),D1880*E1880,IF(AND(E1880=0,G1880=0),D1880*F1880,IF(AND(E1880=0,F1880=0),D1880*G1880,IF(AND(E1880=0),D1880*F1880*G1880,IF(AND(F1880=0),D1880*E1880*G1880,IF(AND(G1880=0),D1880*E1880*F1880,D1880*E1880*F1880*G1880))))))</f>
        <v>7.6</v>
      </c>
      <c r="I1880" s="45"/>
      <c r="J1880" s="46" t="str">
        <f>IF(AND(E1880=0,F1880&lt;&gt;0,G1880&lt;&gt;0),"m2",IF(AND(F1880=0,E1880&lt;&gt;0,G1880&lt;&gt;0),"m2",IF(AND(G1880=0,E1880&lt;&gt;0,F1880&lt;&gt;0),"m2",IF(AND(F1880=0,G1880=0),"ml",IF(AND(E1880=0,G1880=0),"ml",IF(AND(E1880=0,F1880=0),"ml",IF(AND(E1880&lt;&gt;0,F1880&lt;&gt;0,G1880&lt;&gt;0),"m3",0)))))))</f>
        <v>ml</v>
      </c>
    </row>
    <row r="1881" spans="2:10" x14ac:dyDescent="0.3">
      <c r="B1881" s="75"/>
      <c r="C1881" s="131" t="s">
        <v>249</v>
      </c>
      <c r="D1881" s="45"/>
      <c r="E1881" s="45"/>
      <c r="F1881" s="45"/>
      <c r="G1881" s="45"/>
      <c r="H1881" s="45">
        <f>IF(AND(F1881=0,G1881=0),D1881*E1881,IF(AND(E1881=0,G1881=0),D1881*F1881,IF(AND(E1881=0,F1881=0),D1881*G1881,IF(AND(E1881=0),D1881*F1881*G1881,IF(AND(F1881=0),D1881*E1881*G1881,IF(AND(G1881=0),D1881*E1881*F1881,D1881*E1881*F1881*G1881))))))</f>
        <v>0</v>
      </c>
      <c r="I1881" s="45"/>
      <c r="J1881" s="46" t="str">
        <f>IF(AND(E1881=0,F1881&lt;&gt;0,G1881&lt;&gt;0),"m2",IF(AND(F1881=0,E1881&lt;&gt;0,G1881&lt;&gt;0),"m2",IF(AND(G1881=0,E1881&lt;&gt;0,F1881&lt;&gt;0),"m2",IF(AND(F1881=0,G1881=0),"ml",IF(AND(E1881=0,G1881=0),"ml",IF(AND(E1881=0,F1881=0),"ml",IF(AND(E1881&lt;&gt;0,F1881&lt;&gt;0,G1881&lt;&gt;0),"m3",0)))))))</f>
        <v>ml</v>
      </c>
    </row>
    <row r="1882" spans="2:10" x14ac:dyDescent="0.3">
      <c r="B1882" s="75"/>
      <c r="C1882" s="44" t="s">
        <v>660</v>
      </c>
      <c r="D1882" s="45">
        <v>1</v>
      </c>
      <c r="E1882" s="45">
        <v>7.6</v>
      </c>
      <c r="F1882" s="45"/>
      <c r="G1882" s="45"/>
      <c r="H1882" s="45">
        <f>IF(AND(F1882=0,G1882=0),D1882*E1882,IF(AND(E1882=0,G1882=0),D1882*F1882,IF(AND(E1882=0,F1882=0),D1882*G1882,IF(AND(E1882=0),D1882*F1882*G1882,IF(AND(F1882=0),D1882*E1882*G1882,IF(AND(G1882=0),D1882*E1882*F1882,D1882*E1882*F1882*G1882))))))</f>
        <v>7.6</v>
      </c>
      <c r="I1882" s="45"/>
      <c r="J1882" s="46" t="str">
        <f>IF(AND(E1882=0,F1882&lt;&gt;0,G1882&lt;&gt;0),"m2",IF(AND(F1882=0,E1882&lt;&gt;0,G1882&lt;&gt;0),"m2",IF(AND(G1882=0,E1882&lt;&gt;0,F1882&lt;&gt;0),"m2",IF(AND(F1882=0,G1882=0),"ml",IF(AND(E1882=0,G1882=0),"ml",IF(AND(E1882=0,F1882=0),"ml",IF(AND(E1882&lt;&gt;0,F1882&lt;&gt;0,G1882&lt;&gt;0),"m3",0)))))))</f>
        <v>ml</v>
      </c>
    </row>
    <row r="1883" spans="2:10" x14ac:dyDescent="0.3">
      <c r="B1883" s="75"/>
      <c r="C1883" s="131" t="s">
        <v>250</v>
      </c>
      <c r="D1883" s="45"/>
      <c r="E1883" s="45"/>
      <c r="F1883" s="45"/>
      <c r="G1883" s="45"/>
      <c r="H1883" s="45">
        <f>IF(AND(F1883=0,G1883=0),D1883*E1883,IF(AND(E1883=0,G1883=0),D1883*F1883,IF(AND(E1883=0,F1883=0),D1883*G1883,IF(AND(E1883=0),D1883*F1883*G1883,IF(AND(F1883=0),D1883*E1883*G1883,IF(AND(G1883=0),D1883*E1883*F1883,D1883*E1883*F1883*G1883))))))</f>
        <v>0</v>
      </c>
      <c r="I1883" s="45"/>
      <c r="J1883" s="46" t="str">
        <f>IF(AND(E1883=0,F1883&lt;&gt;0,G1883&lt;&gt;0),"m2",IF(AND(F1883=0,E1883&lt;&gt;0,G1883&lt;&gt;0),"m2",IF(AND(G1883=0,E1883&lt;&gt;0,F1883&lt;&gt;0),"m2",IF(AND(F1883=0,G1883=0),"ml",IF(AND(E1883=0,G1883=0),"ml",IF(AND(E1883=0,F1883=0),"ml",IF(AND(E1883&lt;&gt;0,F1883&lt;&gt;0,G1883&lt;&gt;0),"m3",0)))))))</f>
        <v>ml</v>
      </c>
    </row>
    <row r="1884" spans="2:10" x14ac:dyDescent="0.3">
      <c r="B1884" s="75"/>
      <c r="C1884" s="44" t="s">
        <v>660</v>
      </c>
      <c r="D1884" s="45"/>
      <c r="E1884" s="45"/>
      <c r="F1884" s="45"/>
      <c r="G1884" s="45"/>
      <c r="H1884" s="45">
        <f>IF(AND(F1884=0,G1884=0),D1884*E1884,IF(AND(E1884=0,G1884=0),D1884*F1884,IF(AND(E1884=0,F1884=0),D1884*G1884,IF(AND(E1884=0),D1884*F1884*G1884,IF(AND(F1884=0),D1884*E1884*G1884,IF(AND(G1884=0),D1884*E1884*F1884,D1884*E1884*F1884*G1884))))))</f>
        <v>0</v>
      </c>
      <c r="I1884" s="45"/>
      <c r="J1884" s="46" t="str">
        <f>IF(AND(E1884=0,F1884&lt;&gt;0,G1884&lt;&gt;0),"m2",IF(AND(F1884=0,E1884&lt;&gt;0,G1884&lt;&gt;0),"m2",IF(AND(G1884=0,E1884&lt;&gt;0,F1884&lt;&gt;0),"m2",IF(AND(F1884=0,G1884=0),"ml",IF(AND(E1884=0,G1884=0),"ml",IF(AND(E1884=0,F1884=0),"ml",IF(AND(E1884&lt;&gt;0,F1884&lt;&gt;0,G1884&lt;&gt;0),"m3",0)))))))</f>
        <v>ml</v>
      </c>
    </row>
    <row r="1885" spans="2:10" x14ac:dyDescent="0.3">
      <c r="B1885" s="75" t="s">
        <v>306</v>
      </c>
      <c r="C1885" s="48" t="s">
        <v>353</v>
      </c>
      <c r="D1885" s="103"/>
      <c r="E1885" s="45"/>
      <c r="F1885" s="45"/>
      <c r="G1885" s="45"/>
      <c r="H1885" s="45"/>
      <c r="I1885" s="62">
        <f>SUM(H1886:H1892)*$E$123</f>
        <v>103.6</v>
      </c>
      <c r="J1885" s="63" t="str">
        <f>+J1887</f>
        <v>ml</v>
      </c>
    </row>
    <row r="1886" spans="2:10" x14ac:dyDescent="0.3">
      <c r="B1886" s="75"/>
      <c r="C1886" s="131" t="s">
        <v>248</v>
      </c>
      <c r="D1886" s="45"/>
      <c r="E1886" s="45"/>
      <c r="F1886" s="45"/>
      <c r="G1886" s="45"/>
      <c r="H1886" s="45"/>
      <c r="I1886" s="45"/>
      <c r="J1886" s="46"/>
    </row>
    <row r="1887" spans="2:10" x14ac:dyDescent="0.3">
      <c r="B1887" s="75"/>
      <c r="C1887" s="44" t="s">
        <v>659</v>
      </c>
      <c r="D1887" s="45">
        <v>5</v>
      </c>
      <c r="E1887" s="45">
        <v>6.4</v>
      </c>
      <c r="F1887" s="45"/>
      <c r="G1887" s="45"/>
      <c r="H1887" s="45">
        <f t="shared" ref="H1887:H1892" si="36">IF(AND(F1887=0,G1887=0),D1887*E1887,IF(AND(E1887=0,G1887=0),D1887*F1887,IF(AND(E1887=0,F1887=0),D1887*G1887,IF(AND(E1887=0),D1887*F1887*G1887,IF(AND(F1887=0),D1887*E1887*G1887,IF(AND(G1887=0),D1887*E1887*F1887,D1887*E1887*F1887*G1887))))))</f>
        <v>32</v>
      </c>
      <c r="I1887" s="45"/>
      <c r="J1887" s="46" t="str">
        <f t="shared" ref="J1887:J1892" si="37">IF(AND(E1887=0,F1887&lt;&gt;0,G1887&lt;&gt;0),"m2",IF(AND(F1887=0,E1887&lt;&gt;0,G1887&lt;&gt;0),"m2",IF(AND(G1887=0,E1887&lt;&gt;0,F1887&lt;&gt;0),"m2",IF(AND(F1887=0,G1887=0),"ml",IF(AND(E1887=0,G1887=0),"ml",IF(AND(E1887=0,F1887=0),"ml",IF(AND(E1887&lt;&gt;0,F1887&lt;&gt;0,G1887&lt;&gt;0),"m3",0)))))))</f>
        <v>ml</v>
      </c>
    </row>
    <row r="1888" spans="2:10" x14ac:dyDescent="0.3">
      <c r="B1888" s="75"/>
      <c r="C1888" s="131" t="s">
        <v>249</v>
      </c>
      <c r="D1888" s="45"/>
      <c r="E1888" s="45"/>
      <c r="F1888" s="45"/>
      <c r="G1888" s="45"/>
      <c r="H1888" s="45">
        <f t="shared" si="36"/>
        <v>0</v>
      </c>
      <c r="I1888" s="45"/>
      <c r="J1888" s="46" t="str">
        <f t="shared" si="37"/>
        <v>ml</v>
      </c>
    </row>
    <row r="1889" spans="2:10" x14ac:dyDescent="0.3">
      <c r="B1889" s="75"/>
      <c r="C1889" s="44" t="s">
        <v>659</v>
      </c>
      <c r="D1889" s="45">
        <v>5</v>
      </c>
      <c r="E1889" s="45">
        <v>6.4</v>
      </c>
      <c r="F1889" s="45"/>
      <c r="G1889" s="45"/>
      <c r="H1889" s="45">
        <f t="shared" si="36"/>
        <v>32</v>
      </c>
      <c r="I1889" s="45"/>
      <c r="J1889" s="46" t="str">
        <f t="shared" si="37"/>
        <v>ml</v>
      </c>
    </row>
    <row r="1890" spans="2:10" x14ac:dyDescent="0.3">
      <c r="B1890" s="75"/>
      <c r="C1890" s="131" t="s">
        <v>250</v>
      </c>
      <c r="D1890" s="45"/>
      <c r="E1890" s="45"/>
      <c r="F1890" s="45"/>
      <c r="G1890" s="45"/>
      <c r="H1890" s="45">
        <f t="shared" si="36"/>
        <v>0</v>
      </c>
      <c r="I1890" s="45"/>
      <c r="J1890" s="46" t="str">
        <f t="shared" si="37"/>
        <v>ml</v>
      </c>
    </row>
    <row r="1891" spans="2:10" x14ac:dyDescent="0.3">
      <c r="B1891" s="75"/>
      <c r="C1891" s="44" t="s">
        <v>659</v>
      </c>
      <c r="D1891" s="45">
        <v>5</v>
      </c>
      <c r="E1891" s="45">
        <v>6.4</v>
      </c>
      <c r="F1891" s="45"/>
      <c r="G1891" s="45"/>
      <c r="H1891" s="45">
        <f t="shared" si="36"/>
        <v>32</v>
      </c>
      <c r="I1891" s="45"/>
      <c r="J1891" s="46" t="str">
        <f t="shared" si="37"/>
        <v>ml</v>
      </c>
    </row>
    <row r="1892" spans="2:10" x14ac:dyDescent="0.3">
      <c r="B1892" s="75"/>
      <c r="C1892" s="44" t="s">
        <v>660</v>
      </c>
      <c r="D1892" s="45">
        <v>1</v>
      </c>
      <c r="E1892" s="45">
        <v>7.6</v>
      </c>
      <c r="F1892" s="45"/>
      <c r="G1892" s="45"/>
      <c r="H1892" s="45">
        <f t="shared" si="36"/>
        <v>7.6</v>
      </c>
      <c r="I1892" s="45"/>
      <c r="J1892" s="46" t="str">
        <f t="shared" si="37"/>
        <v>ml</v>
      </c>
    </row>
    <row r="1893" spans="2:10" x14ac:dyDescent="0.3">
      <c r="B1893" s="75" t="s">
        <v>308</v>
      </c>
      <c r="C1893" s="48" t="s">
        <v>354</v>
      </c>
      <c r="D1893" s="103"/>
      <c r="E1893" s="45"/>
      <c r="F1893" s="45"/>
      <c r="G1893" s="45"/>
      <c r="H1893" s="45"/>
      <c r="I1893" s="62">
        <f>SUM(H1894:H1899)*$E$123</f>
        <v>12.25</v>
      </c>
      <c r="J1893" s="63" t="str">
        <f>+J1894</f>
        <v>ml</v>
      </c>
    </row>
    <row r="1894" spans="2:10" x14ac:dyDescent="0.3">
      <c r="B1894" s="75"/>
      <c r="C1894" s="131" t="s">
        <v>248</v>
      </c>
      <c r="D1894" s="45"/>
      <c r="E1894" s="45"/>
      <c r="F1894" s="45"/>
      <c r="G1894" s="45"/>
      <c r="H1894" s="45"/>
      <c r="I1894" s="45"/>
      <c r="J1894" s="46" t="str">
        <f>IF(AND(E1894=0,F1894&lt;&gt;0,G1894&lt;&gt;0),"m2",IF(AND(F1894=0,E1894&lt;&gt;0,G1894&lt;&gt;0),"m2",IF(AND(G1894=0,E1894&lt;&gt;0,F1894&lt;&gt;0),"m2",IF(AND(F1894=0,G1894=0),"ml",IF(AND(E1894=0,G1894=0),"ml",IF(AND(E1894=0,F1894=0),"ml",IF(AND(E1894&lt;&gt;0,F1894&lt;&gt;0,G1894&lt;&gt;0),"m3",0)))))))</f>
        <v>ml</v>
      </c>
    </row>
    <row r="1895" spans="2:10" x14ac:dyDescent="0.3">
      <c r="B1895" s="75"/>
      <c r="C1895" s="44" t="s">
        <v>549</v>
      </c>
      <c r="D1895" s="45">
        <v>1</v>
      </c>
      <c r="E1895" s="45">
        <v>3.25</v>
      </c>
      <c r="F1895" s="45"/>
      <c r="G1895" s="45"/>
      <c r="H1895" s="45">
        <f>IF(AND(F1895=0,G1895=0),D1895*E1895,IF(AND(E1895=0,G1895=0),D1895*F1895,IF(AND(E1895=0,F1895=0),D1895*G1895,IF(AND(E1895=0),D1895*F1895*G1895,IF(AND(F1895=0),D1895*E1895*G1895,IF(AND(G1895=0),D1895*E1895*F1895,D1895*E1895*F1895*G1895))))))</f>
        <v>3.25</v>
      </c>
      <c r="I1895" s="45"/>
      <c r="J1895" s="46" t="str">
        <f>IF(AND(E1895=0,F1895&lt;&gt;0,G1895&lt;&gt;0),"m2",IF(AND(F1895=0,E1895&lt;&gt;0,G1895&lt;&gt;0),"m2",IF(AND(G1895=0,E1895&lt;&gt;0,F1895&lt;&gt;0),"m2",IF(AND(F1895=0,G1895=0),"ml",IF(AND(E1895=0,G1895=0),"ml",IF(AND(E1895=0,F1895=0),"ml",IF(AND(E1895&lt;&gt;0,F1895&lt;&gt;0,G1895&lt;&gt;0),"m3",0)))))))</f>
        <v>ml</v>
      </c>
    </row>
    <row r="1896" spans="2:10" x14ac:dyDescent="0.3">
      <c r="B1896" s="75"/>
      <c r="C1896" s="131" t="s">
        <v>249</v>
      </c>
      <c r="D1896" s="45"/>
      <c r="E1896" s="45"/>
      <c r="F1896" s="45"/>
      <c r="G1896" s="45"/>
      <c r="H1896" s="45"/>
      <c r="I1896" s="45"/>
      <c r="J1896" s="46"/>
    </row>
    <row r="1897" spans="2:10" x14ac:dyDescent="0.3">
      <c r="B1897" s="75"/>
      <c r="C1897" s="44" t="s">
        <v>549</v>
      </c>
      <c r="D1897" s="45">
        <v>1</v>
      </c>
      <c r="E1897" s="45">
        <v>3.25</v>
      </c>
      <c r="F1897" s="45"/>
      <c r="G1897" s="45"/>
      <c r="H1897" s="45">
        <f>IF(AND(F1897=0,G1897=0),D1897*E1897,IF(AND(E1897=0,G1897=0),D1897*F1897,IF(AND(E1897=0,F1897=0),D1897*G1897,IF(AND(E1897=0),D1897*F1897*G1897,IF(AND(F1897=0),D1897*E1897*G1897,IF(AND(G1897=0),D1897*E1897*F1897,D1897*E1897*F1897*G1897))))))</f>
        <v>3.25</v>
      </c>
      <c r="I1897" s="45"/>
      <c r="J1897" s="46" t="str">
        <f>IF(AND(E1897=0,F1897&lt;&gt;0,G1897&lt;&gt;0),"m2",IF(AND(F1897=0,E1897&lt;&gt;0,G1897&lt;&gt;0),"m2",IF(AND(G1897=0,E1897&lt;&gt;0,F1897&lt;&gt;0),"m2",IF(AND(F1897=0,G1897=0),"ml",IF(AND(E1897=0,G1897=0),"ml",IF(AND(E1897=0,F1897=0),"ml",IF(AND(E1897&lt;&gt;0,F1897&lt;&gt;0,G1897&lt;&gt;0),"m3",0)))))))</f>
        <v>ml</v>
      </c>
    </row>
    <row r="1898" spans="2:10" x14ac:dyDescent="0.3">
      <c r="B1898" s="75"/>
      <c r="C1898" s="131" t="s">
        <v>250</v>
      </c>
      <c r="D1898" s="45"/>
      <c r="E1898" s="45"/>
      <c r="F1898" s="45"/>
      <c r="G1898" s="45"/>
      <c r="H1898" s="45"/>
      <c r="I1898" s="45"/>
      <c r="J1898" s="46"/>
    </row>
    <row r="1899" spans="2:10" x14ac:dyDescent="0.3">
      <c r="C1899" s="44" t="s">
        <v>549</v>
      </c>
      <c r="D1899" s="45">
        <v>1</v>
      </c>
      <c r="E1899" s="45">
        <f>3.25+2.5</f>
        <v>5.75</v>
      </c>
      <c r="F1899" s="45"/>
      <c r="G1899" s="45"/>
      <c r="H1899" s="45">
        <f>IF(AND(F1899=0,G1899=0),D1899*E1899,IF(AND(E1899=0,G1899=0),D1899*F1899,IF(AND(E1899=0,F1899=0),D1899*G1899,IF(AND(E1899=0),D1899*F1899*G1899,IF(AND(F1899=0),D1899*E1899*G1899,IF(AND(G1899=0),D1899*E1899*F1899,D1899*E1899*F1899*G1899))))))</f>
        <v>5.75</v>
      </c>
      <c r="I1899" s="45"/>
      <c r="J1899" s="46" t="str">
        <f>IF(AND(E1899=0,F1899&lt;&gt;0,G1899&lt;&gt;0),"m2",IF(AND(F1899=0,E1899&lt;&gt;0,G1899&lt;&gt;0),"m2",IF(AND(G1899=0,E1899&lt;&gt;0,F1899&lt;&gt;0),"m2",IF(AND(F1899=0,G1899=0),"ml",IF(AND(E1899=0,G1899=0),"ml",IF(AND(E1899=0,F1899=0),"ml",IF(AND(E1899&lt;&gt;0,F1899&lt;&gt;0,G1899&lt;&gt;0),"m3",0)))))))</f>
        <v>ml</v>
      </c>
    </row>
    <row r="1900" spans="2:10" x14ac:dyDescent="0.3">
      <c r="B1900" s="75" t="s">
        <v>309</v>
      </c>
      <c r="C1900" s="48" t="s">
        <v>355</v>
      </c>
      <c r="D1900" s="103"/>
      <c r="E1900" s="45"/>
      <c r="F1900" s="45"/>
      <c r="G1900" s="45"/>
      <c r="H1900" s="45"/>
      <c r="I1900" s="62">
        <f>SUM(H1901:H1903)*$E$123</f>
        <v>0</v>
      </c>
      <c r="J1900" s="63" t="str">
        <f>+J1901</f>
        <v>ml</v>
      </c>
    </row>
    <row r="1901" spans="2:10" x14ac:dyDescent="0.3">
      <c r="B1901" s="75"/>
      <c r="C1901" s="131" t="s">
        <v>248</v>
      </c>
      <c r="D1901" s="45"/>
      <c r="E1901" s="45"/>
      <c r="F1901" s="45"/>
      <c r="G1901" s="45"/>
      <c r="H1901" s="45">
        <f>IF(AND(F1901=0,G1901=0),D1901*E1901,IF(AND(E1901=0,G1901=0),D1901*F1901,IF(AND(E1901=0,F1901=0),D1901*G1901,IF(AND(E1901=0),D1901*F1901*G1901,IF(AND(F1901=0),D1901*E1901*G1901,IF(AND(G1901=0),D1901*E1901*F1901,D1901*E1901*F1901*G1901))))))</f>
        <v>0</v>
      </c>
      <c r="I1901" s="45"/>
      <c r="J1901" s="46" t="str">
        <f>IF(AND(E1901=0,F1901&lt;&gt;0,G1901&lt;&gt;0),"m2",IF(AND(F1901=0,E1901&lt;&gt;0,G1901&lt;&gt;0),"m2",IF(AND(G1901=0,E1901&lt;&gt;0,F1901&lt;&gt;0),"m2",IF(AND(F1901=0,G1901=0),"ml",IF(AND(E1901=0,G1901=0),"ml",IF(AND(E1901=0,F1901=0),"ml",IF(AND(E1901&lt;&gt;0,F1901&lt;&gt;0,G1901&lt;&gt;0),"m3",0)))))))</f>
        <v>ml</v>
      </c>
    </row>
    <row r="1902" spans="2:10" x14ac:dyDescent="0.3">
      <c r="B1902" s="75"/>
      <c r="C1902" s="131" t="s">
        <v>249</v>
      </c>
      <c r="D1902" s="45"/>
      <c r="E1902" s="45"/>
      <c r="F1902" s="45"/>
      <c r="G1902" s="45"/>
      <c r="H1902" s="45">
        <f>IF(AND(F1902=0,G1902=0),D1902*E1902,IF(AND(E1902=0,G1902=0),D1902*F1902,IF(AND(E1902=0,F1902=0),D1902*G1902,IF(AND(E1902=0),D1902*F1902*G1902,IF(AND(F1902=0),D1902*E1902*G1902,IF(AND(G1902=0),D1902*E1902*F1902,D1902*E1902*F1902*G1902))))))</f>
        <v>0</v>
      </c>
      <c r="I1902" s="45"/>
      <c r="J1902" s="46" t="str">
        <f>IF(AND(E1902=0,F1902&lt;&gt;0,G1902&lt;&gt;0),"m2",IF(AND(F1902=0,E1902&lt;&gt;0,G1902&lt;&gt;0),"m2",IF(AND(G1902=0,E1902&lt;&gt;0,F1902&lt;&gt;0),"m2",IF(AND(F1902=0,G1902=0),"ml",IF(AND(E1902=0,G1902=0),"ml",IF(AND(E1902=0,F1902=0),"ml",IF(AND(E1902&lt;&gt;0,F1902&lt;&gt;0,G1902&lt;&gt;0),"m3",0)))))))</f>
        <v>ml</v>
      </c>
    </row>
    <row r="1903" spans="2:10" x14ac:dyDescent="0.3">
      <c r="B1903" s="75"/>
      <c r="C1903" s="131" t="s">
        <v>250</v>
      </c>
      <c r="D1903" s="45"/>
      <c r="E1903" s="45"/>
      <c r="F1903" s="45"/>
      <c r="G1903" s="45"/>
      <c r="H1903" s="45">
        <f>IF(AND(F1903=0,G1903=0),D1903*E1903,IF(AND(E1903=0,G1903=0),D1903*F1903,IF(AND(E1903=0,F1903=0),D1903*G1903,IF(AND(E1903=0),D1903*F1903*G1903,IF(AND(F1903=0),D1903*E1903*G1903,IF(AND(G1903=0),D1903*E1903*F1903,D1903*E1903*F1903*G1903))))))</f>
        <v>0</v>
      </c>
      <c r="I1903" s="45"/>
      <c r="J1903" s="46" t="str">
        <f>IF(AND(E1903=0,F1903&lt;&gt;0,G1903&lt;&gt;0),"m2",IF(AND(F1903=0,E1903&lt;&gt;0,G1903&lt;&gt;0),"m2",IF(AND(G1903=0,E1903&lt;&gt;0,F1903&lt;&gt;0),"m2",IF(AND(F1903=0,G1903=0),"ml",IF(AND(E1903=0,G1903=0),"ml",IF(AND(E1903=0,F1903=0),"ml",IF(AND(E1903&lt;&gt;0,F1903&lt;&gt;0,G1903&lt;&gt;0),"m3",0)))))))</f>
        <v>ml</v>
      </c>
    </row>
    <row r="1904" spans="2:10" x14ac:dyDescent="0.3">
      <c r="B1904" s="75" t="s">
        <v>311</v>
      </c>
      <c r="C1904" s="48" t="s">
        <v>312</v>
      </c>
      <c r="D1904" s="103"/>
      <c r="E1904" s="45"/>
      <c r="F1904" s="45"/>
      <c r="G1904" s="45"/>
      <c r="H1904" s="45"/>
      <c r="I1904" s="62">
        <f>SUM(H1905:H1907)*$E$123</f>
        <v>0</v>
      </c>
      <c r="J1904" s="63" t="str">
        <f>+J1905</f>
        <v>ml</v>
      </c>
    </row>
    <row r="1905" spans="2:10" x14ac:dyDescent="0.3">
      <c r="B1905" s="75"/>
      <c r="C1905" s="131" t="s">
        <v>248</v>
      </c>
      <c r="D1905" s="45"/>
      <c r="E1905" s="45"/>
      <c r="F1905" s="45"/>
      <c r="G1905" s="45"/>
      <c r="H1905" s="45">
        <f>IF(AND(F1905=0,G1905=0),D1905*E1905,IF(AND(E1905=0,G1905=0),D1905*F1905,IF(AND(E1905=0,F1905=0),D1905*G1905,IF(AND(E1905=0),D1905*F1905*G1905,IF(AND(F1905=0),D1905*E1905*G1905,IF(AND(G1905=0),D1905*E1905*F1905,D1905*E1905*F1905*G1905))))))</f>
        <v>0</v>
      </c>
      <c r="I1905" s="45"/>
      <c r="J1905" s="46" t="str">
        <f>IF(AND(E1905=0,F1905&lt;&gt;0,G1905&lt;&gt;0),"m2",IF(AND(F1905=0,E1905&lt;&gt;0,G1905&lt;&gt;0),"m2",IF(AND(G1905=0,E1905&lt;&gt;0,F1905&lt;&gt;0),"m2",IF(AND(F1905=0,G1905=0),"ml",IF(AND(E1905=0,G1905=0),"ml",IF(AND(E1905=0,F1905=0),"ml",IF(AND(E1905&lt;&gt;0,F1905&lt;&gt;0,G1905&lt;&gt;0),"m3",0)))))))</f>
        <v>ml</v>
      </c>
    </row>
    <row r="1906" spans="2:10" x14ac:dyDescent="0.3">
      <c r="B1906" s="75"/>
      <c r="C1906" s="131" t="s">
        <v>249</v>
      </c>
      <c r="D1906" s="45"/>
      <c r="E1906" s="45"/>
      <c r="F1906" s="45"/>
      <c r="G1906" s="45"/>
      <c r="H1906" s="45">
        <f>IF(AND(F1906=0,G1906=0),D1906*E1906,IF(AND(E1906=0,G1906=0),D1906*F1906,IF(AND(E1906=0,F1906=0),D1906*G1906,IF(AND(E1906=0),D1906*F1906*G1906,IF(AND(F1906=0),D1906*E1906*G1906,IF(AND(G1906=0),D1906*E1906*F1906,D1906*E1906*F1906*G1906))))))</f>
        <v>0</v>
      </c>
      <c r="I1906" s="45"/>
      <c r="J1906" s="46" t="str">
        <f>IF(AND(E1906=0,F1906&lt;&gt;0,G1906&lt;&gt;0),"m2",IF(AND(F1906=0,E1906&lt;&gt;0,G1906&lt;&gt;0),"m2",IF(AND(G1906=0,E1906&lt;&gt;0,F1906&lt;&gt;0),"m2",IF(AND(F1906=0,G1906=0),"ml",IF(AND(E1906=0,G1906=0),"ml",IF(AND(E1906=0,F1906=0),"ml",IF(AND(E1906&lt;&gt;0,F1906&lt;&gt;0,G1906&lt;&gt;0),"m3",0)))))))</f>
        <v>ml</v>
      </c>
    </row>
    <row r="1907" spans="2:10" x14ac:dyDescent="0.3">
      <c r="B1907" s="75"/>
      <c r="C1907" s="131" t="s">
        <v>662</v>
      </c>
      <c r="D1907" s="45"/>
      <c r="E1907" s="45"/>
      <c r="F1907" s="45"/>
      <c r="G1907" s="45"/>
      <c r="H1907" s="45">
        <f>IF(AND(F1907=0,G1907=0),D1907*E1907,IF(AND(E1907=0,G1907=0),D1907*F1907,IF(AND(E1907=0,F1907=0),D1907*G1907,IF(AND(E1907=0),D1907*F1907*G1907,IF(AND(F1907=0),D1907*E1907*G1907,IF(AND(G1907=0),D1907*E1907*F1907,D1907*E1907*F1907*G1907))))))</f>
        <v>0</v>
      </c>
      <c r="I1907" s="45"/>
      <c r="J1907" s="46" t="str">
        <f>IF(AND(E1907=0,F1907&lt;&gt;0,G1907&lt;&gt;0),"m2",IF(AND(F1907=0,E1907&lt;&gt;0,G1907&lt;&gt;0),"m2",IF(AND(G1907=0,E1907&lt;&gt;0,F1907&lt;&gt;0),"m2",IF(AND(F1907=0,G1907=0),"ml",IF(AND(E1907=0,G1907=0),"ml",IF(AND(E1907=0,F1907=0),"ml",IF(AND(E1907&lt;&gt;0,F1907&lt;&gt;0,G1907&lt;&gt;0),"m3",0)))))))</f>
        <v>ml</v>
      </c>
    </row>
    <row r="1908" spans="2:10" x14ac:dyDescent="0.3">
      <c r="B1908" s="100" t="s">
        <v>313</v>
      </c>
      <c r="C1908" s="101" t="s">
        <v>314</v>
      </c>
      <c r="D1908" s="103"/>
      <c r="E1908" s="45"/>
      <c r="F1908" s="45"/>
      <c r="G1908" s="45"/>
      <c r="H1908" s="45"/>
      <c r="I1908" s="45"/>
      <c r="J1908" s="46"/>
    </row>
    <row r="1909" spans="2:10" x14ac:dyDescent="0.3">
      <c r="B1909" s="75" t="s">
        <v>315</v>
      </c>
      <c r="C1909" s="48" t="s">
        <v>664</v>
      </c>
      <c r="D1909" s="103"/>
      <c r="E1909" s="45"/>
      <c r="F1909" s="45"/>
      <c r="G1909" s="45"/>
      <c r="H1909" s="45"/>
      <c r="I1909" s="62">
        <f>SUM(H1910:H1912)*$E$123</f>
        <v>0</v>
      </c>
      <c r="J1909" s="63" t="str">
        <f>+J1910</f>
        <v>ml</v>
      </c>
    </row>
    <row r="1910" spans="2:10" x14ac:dyDescent="0.3">
      <c r="B1910" s="75"/>
      <c r="C1910" s="131" t="s">
        <v>248</v>
      </c>
      <c r="D1910" s="45"/>
      <c r="E1910" s="45"/>
      <c r="F1910" s="45"/>
      <c r="G1910" s="45"/>
      <c r="H1910" s="45">
        <f>IF(AND(F1910=0,G1910=0),D1910*E1910,IF(AND(E1910=0,G1910=0),D1910*F1910,IF(AND(E1910=0,F1910=0),D1910*G1910,IF(AND(E1910=0),D1910*F1910*G1910,IF(AND(F1910=0),D1910*E1910*G1910,IF(AND(G1910=0),D1910*E1910*F1910,D1910*E1910*F1910*G1910))))))</f>
        <v>0</v>
      </c>
      <c r="I1910" s="45"/>
      <c r="J1910" s="46" t="str">
        <f>IF(AND(E1910=0,F1910&lt;&gt;0,G1910&lt;&gt;0),"m2",IF(AND(F1910=0,E1910&lt;&gt;0,G1910&lt;&gt;0),"m2",IF(AND(G1910=0,E1910&lt;&gt;0,F1910&lt;&gt;0),"m2",IF(AND(F1910=0,G1910=0),"ml",IF(AND(E1910=0,G1910=0),"ml",IF(AND(E1910=0,F1910=0),"ml",IF(AND(E1910&lt;&gt;0,F1910&lt;&gt;0,G1910&lt;&gt;0),"m3",0)))))))</f>
        <v>ml</v>
      </c>
    </row>
    <row r="1911" spans="2:10" x14ac:dyDescent="0.3">
      <c r="B1911" s="75"/>
      <c r="C1911" s="131" t="s">
        <v>249</v>
      </c>
      <c r="D1911" s="45"/>
      <c r="E1911" s="45"/>
      <c r="F1911" s="45"/>
      <c r="G1911" s="45"/>
      <c r="H1911" s="45">
        <f>IF(AND(F1911=0,G1911=0),D1911*E1911,IF(AND(E1911=0,G1911=0),D1911*F1911,IF(AND(E1911=0,F1911=0),D1911*G1911,IF(AND(E1911=0),D1911*F1911*G1911,IF(AND(F1911=0),D1911*E1911*G1911,IF(AND(G1911=0),D1911*E1911*F1911,D1911*E1911*F1911*G1911))))))</f>
        <v>0</v>
      </c>
      <c r="I1911" s="45"/>
      <c r="J1911" s="46" t="str">
        <f>IF(AND(E1911=0,F1911&lt;&gt;0,G1911&lt;&gt;0),"m2",IF(AND(F1911=0,E1911&lt;&gt;0,G1911&lt;&gt;0),"m2",IF(AND(G1911=0,E1911&lt;&gt;0,F1911&lt;&gt;0),"m2",IF(AND(F1911=0,G1911=0),"ml",IF(AND(E1911=0,G1911=0),"ml",IF(AND(E1911=0,F1911=0),"ml",IF(AND(E1911&lt;&gt;0,F1911&lt;&gt;0,G1911&lt;&gt;0),"m3",0)))))))</f>
        <v>ml</v>
      </c>
    </row>
    <row r="1912" spans="2:10" x14ac:dyDescent="0.3">
      <c r="B1912" s="75"/>
      <c r="C1912" s="131" t="s">
        <v>250</v>
      </c>
      <c r="D1912" s="45"/>
      <c r="E1912" s="45"/>
      <c r="F1912" s="45"/>
      <c r="G1912" s="45"/>
      <c r="H1912" s="45">
        <f>IF(AND(F1912=0,G1912=0),D1912*E1912,IF(AND(E1912=0,G1912=0),D1912*F1912,IF(AND(E1912=0,F1912=0),D1912*G1912,IF(AND(E1912=0),D1912*F1912*G1912,IF(AND(F1912=0),D1912*E1912*G1912,IF(AND(G1912=0),D1912*E1912*F1912,D1912*E1912*F1912*G1912))))))</f>
        <v>0</v>
      </c>
      <c r="I1912" s="45"/>
      <c r="J1912" s="46" t="str">
        <f>IF(AND(E1912=0,F1912&lt;&gt;0,G1912&lt;&gt;0),"m2",IF(AND(F1912=0,E1912&lt;&gt;0,G1912&lt;&gt;0),"m2",IF(AND(G1912=0,E1912&lt;&gt;0,F1912&lt;&gt;0),"m2",IF(AND(F1912=0,G1912=0),"ml",IF(AND(E1912=0,G1912=0),"ml",IF(AND(E1912=0,F1912=0),"ml",IF(AND(E1912&lt;&gt;0,F1912&lt;&gt;0,G1912&lt;&gt;0),"m3",0)))))))</f>
        <v>ml</v>
      </c>
    </row>
    <row r="1913" spans="2:10" x14ac:dyDescent="0.3">
      <c r="B1913" s="75" t="s">
        <v>665</v>
      </c>
      <c r="C1913" s="48" t="s">
        <v>310</v>
      </c>
      <c r="D1913" s="103"/>
      <c r="E1913" s="45"/>
      <c r="F1913" s="45"/>
      <c r="G1913" s="45"/>
      <c r="H1913" s="45"/>
      <c r="I1913" s="62">
        <f>SUM(H1914:H1918)*$E$123</f>
        <v>87.5</v>
      </c>
      <c r="J1913" s="63" t="str">
        <f>+J1914</f>
        <v>ml</v>
      </c>
    </row>
    <row r="1914" spans="2:10" x14ac:dyDescent="0.3">
      <c r="B1914" s="75"/>
      <c r="C1914" s="131" t="s">
        <v>248</v>
      </c>
      <c r="D1914" s="45"/>
      <c r="E1914" s="45"/>
      <c r="F1914" s="45"/>
      <c r="G1914" s="45"/>
      <c r="H1914" s="45">
        <f>IF(AND(F1914=0,G1914=0),D1914*E1914,IF(AND(E1914=0,G1914=0),D1914*F1914,IF(AND(E1914=0,F1914=0),D1914*G1914,IF(AND(E1914=0),D1914*F1914*G1914,IF(AND(F1914=0),D1914*E1914*G1914,IF(AND(G1914=0),D1914*E1914*F1914,D1914*E1914*F1914*G1914))))))</f>
        <v>0</v>
      </c>
      <c r="I1914" s="45"/>
      <c r="J1914" s="46" t="str">
        <f>IF(AND(E1914=0,F1914&lt;&gt;0,G1914&lt;&gt;0),"m2",IF(AND(F1914=0,E1914&lt;&gt;0,G1914&lt;&gt;0),"m2",IF(AND(G1914=0,E1914&lt;&gt;0,F1914&lt;&gt;0),"m2",IF(AND(F1914=0,G1914=0),"ml",IF(AND(E1914=0,G1914=0),"ml",IF(AND(E1914=0,F1914=0),"ml",IF(AND(E1914&lt;&gt;0,F1914&lt;&gt;0,G1914&lt;&gt;0),"m3",0)))))))</f>
        <v>ml</v>
      </c>
    </row>
    <row r="1915" spans="2:10" x14ac:dyDescent="0.3">
      <c r="B1915" s="75"/>
      <c r="C1915" s="44" t="s">
        <v>663</v>
      </c>
      <c r="D1915" s="45">
        <v>1</v>
      </c>
      <c r="E1915" s="45">
        <v>74.5</v>
      </c>
      <c r="F1915" s="45"/>
      <c r="G1915" s="45"/>
      <c r="H1915" s="45">
        <f>IF(AND(F1915=0,G1915=0),D1915*E1915,IF(AND(E1915=0,G1915=0),D1915*F1915,IF(AND(E1915=0,F1915=0),D1915*G1915,IF(AND(E1915=0),D1915*F1915*G1915,IF(AND(F1915=0),D1915*E1915*G1915,IF(AND(G1915=0),D1915*E1915*F1915,D1915*E1915*F1915*G1915))))))</f>
        <v>74.5</v>
      </c>
      <c r="I1915" s="45"/>
      <c r="J1915" s="46" t="str">
        <f>IF(AND(E1915=0,F1915&lt;&gt;0,G1915&lt;&gt;0),"m2",IF(AND(F1915=0,E1915&lt;&gt;0,G1915&lt;&gt;0),"m2",IF(AND(G1915=0,E1915&lt;&gt;0,F1915&lt;&gt;0),"m2",IF(AND(F1915=0,G1915=0),"ml",IF(AND(E1915=0,G1915=0),"ml",IF(AND(E1915=0,F1915=0),"ml",IF(AND(E1915&lt;&gt;0,F1915&lt;&gt;0,G1915&lt;&gt;0),"m3",0)))))))</f>
        <v>ml</v>
      </c>
    </row>
    <row r="1916" spans="2:10" x14ac:dyDescent="0.3">
      <c r="B1916" s="75"/>
      <c r="C1916" s="44" t="s">
        <v>549</v>
      </c>
      <c r="D1916" s="45">
        <v>4</v>
      </c>
      <c r="E1916" s="45">
        <v>3.25</v>
      </c>
      <c r="F1916" s="45"/>
      <c r="G1916" s="45"/>
      <c r="H1916" s="45">
        <f>IF(AND(F1916=0,G1916=0),D1916*E1916,IF(AND(E1916=0,G1916=0),D1916*F1916,IF(AND(E1916=0,F1916=0),D1916*G1916,IF(AND(E1916=0),D1916*F1916*G1916,IF(AND(F1916=0),D1916*E1916*G1916,IF(AND(G1916=0),D1916*E1916*F1916,D1916*E1916*F1916*G1916))))))</f>
        <v>13</v>
      </c>
      <c r="I1916" s="45"/>
      <c r="J1916" s="46" t="str">
        <f>IF(AND(E1916=0,F1916&lt;&gt;0,G1916&lt;&gt;0),"m2",IF(AND(F1916=0,E1916&lt;&gt;0,G1916&lt;&gt;0),"m2",IF(AND(G1916=0,E1916&lt;&gt;0,F1916&lt;&gt;0),"m2",IF(AND(F1916=0,G1916=0),"ml",IF(AND(E1916=0,G1916=0),"ml",IF(AND(E1916=0,F1916=0),"ml",IF(AND(E1916&lt;&gt;0,F1916&lt;&gt;0,G1916&lt;&gt;0),"m3",0)))))))</f>
        <v>ml</v>
      </c>
    </row>
    <row r="1917" spans="2:10" x14ac:dyDescent="0.3">
      <c r="B1917" s="75"/>
      <c r="C1917" s="131" t="s">
        <v>249</v>
      </c>
      <c r="D1917" s="45"/>
      <c r="E1917" s="45"/>
      <c r="F1917" s="45"/>
      <c r="G1917" s="45"/>
      <c r="H1917" s="45">
        <f>IF(AND(F1917=0,G1917=0),D1917*E1917,IF(AND(E1917=0,G1917=0),D1917*F1917,IF(AND(E1917=0,F1917=0),D1917*G1917,IF(AND(E1917=0),D1917*F1917*G1917,IF(AND(F1917=0),D1917*E1917*G1917,IF(AND(G1917=0),D1917*E1917*F1917,D1917*E1917*F1917*G1917))))))</f>
        <v>0</v>
      </c>
      <c r="I1917" s="45"/>
      <c r="J1917" s="46" t="str">
        <f>IF(AND(E1917=0,F1917&lt;&gt;0,G1917&lt;&gt;0),"m2",IF(AND(F1917=0,E1917&lt;&gt;0,G1917&lt;&gt;0),"m2",IF(AND(G1917=0,E1917&lt;&gt;0,F1917&lt;&gt;0),"m2",IF(AND(F1917=0,G1917=0),"ml",IF(AND(E1917=0,G1917=0),"ml",IF(AND(E1917=0,F1917=0),"ml",IF(AND(E1917&lt;&gt;0,F1917&lt;&gt;0,G1917&lt;&gt;0),"m3",0)))))))</f>
        <v>ml</v>
      </c>
    </row>
    <row r="1918" spans="2:10" x14ac:dyDescent="0.3">
      <c r="B1918" s="75"/>
      <c r="C1918" s="131" t="s">
        <v>250</v>
      </c>
      <c r="D1918" s="45"/>
      <c r="E1918" s="45"/>
      <c r="F1918" s="45"/>
      <c r="G1918" s="45"/>
      <c r="H1918" s="45">
        <f>IF(AND(F1918=0,G1918=0),D1918*E1918,IF(AND(E1918=0,G1918=0),D1918*F1918,IF(AND(E1918=0,F1918=0),D1918*G1918,IF(AND(E1918=0),D1918*F1918*G1918,IF(AND(F1918=0),D1918*E1918*G1918,IF(AND(G1918=0),D1918*E1918*F1918,D1918*E1918*F1918*G1918))))))</f>
        <v>0</v>
      </c>
      <c r="I1918" s="45"/>
      <c r="J1918" s="46" t="str">
        <f>IF(AND(E1918=0,F1918&lt;&gt;0,G1918&lt;&gt;0),"m2",IF(AND(F1918=0,E1918&lt;&gt;0,G1918&lt;&gt;0),"m2",IF(AND(G1918=0,E1918&lt;&gt;0,F1918&lt;&gt;0),"m2",IF(AND(F1918=0,G1918=0),"ml",IF(AND(E1918=0,G1918=0),"ml",IF(AND(E1918=0,F1918=0),"ml",IF(AND(E1918&lt;&gt;0,F1918&lt;&gt;0,G1918&lt;&gt;0),"m3",0)))))))</f>
        <v>ml</v>
      </c>
    </row>
    <row r="1919" spans="2:10" x14ac:dyDescent="0.3">
      <c r="B1919" s="100" t="s">
        <v>316</v>
      </c>
      <c r="C1919" s="101" t="s">
        <v>317</v>
      </c>
      <c r="D1919" s="103"/>
      <c r="E1919" s="45"/>
      <c r="F1919" s="45"/>
      <c r="G1919" s="45"/>
      <c r="H1919" s="45"/>
      <c r="I1919" s="45"/>
      <c r="J1919" s="46"/>
    </row>
    <row r="1920" spans="2:10" x14ac:dyDescent="0.3">
      <c r="B1920" s="75" t="s">
        <v>318</v>
      </c>
      <c r="C1920" s="48" t="s">
        <v>319</v>
      </c>
      <c r="D1920" s="103"/>
      <c r="E1920" s="45"/>
      <c r="F1920" s="45"/>
      <c r="G1920" s="45"/>
      <c r="H1920" s="45"/>
      <c r="I1920" s="62">
        <f>SUM(H1921:H1923)*$E$123</f>
        <v>38</v>
      </c>
      <c r="J1920" s="63" t="str">
        <f>+J1921</f>
        <v>und</v>
      </c>
    </row>
    <row r="1921" spans="2:10" x14ac:dyDescent="0.3">
      <c r="B1921" s="75"/>
      <c r="C1921" s="131" t="s">
        <v>248</v>
      </c>
      <c r="D1921" s="45">
        <v>14</v>
      </c>
      <c r="E1921" s="45"/>
      <c r="F1921" s="45"/>
      <c r="G1921" s="45"/>
      <c r="H1921" s="45">
        <f>+D1921</f>
        <v>14</v>
      </c>
      <c r="I1921" s="45"/>
      <c r="J1921" s="46" t="s">
        <v>35</v>
      </c>
    </row>
    <row r="1922" spans="2:10" x14ac:dyDescent="0.3">
      <c r="B1922" s="75"/>
      <c r="C1922" s="131" t="s">
        <v>249</v>
      </c>
      <c r="D1922" s="45">
        <v>12</v>
      </c>
      <c r="E1922" s="45"/>
      <c r="F1922" s="45"/>
      <c r="G1922" s="45"/>
      <c r="H1922" s="45">
        <f>+D1922</f>
        <v>12</v>
      </c>
      <c r="I1922" s="45"/>
      <c r="J1922" s="46" t="s">
        <v>35</v>
      </c>
    </row>
    <row r="1923" spans="2:10" x14ac:dyDescent="0.3">
      <c r="B1923" s="75"/>
      <c r="C1923" s="131" t="s">
        <v>250</v>
      </c>
      <c r="D1923" s="45">
        <v>12</v>
      </c>
      <c r="E1923" s="45"/>
      <c r="F1923" s="45"/>
      <c r="G1923" s="45"/>
      <c r="H1923" s="45">
        <f>+D1923</f>
        <v>12</v>
      </c>
      <c r="I1923" s="45"/>
      <c r="J1923" s="46" t="s">
        <v>35</v>
      </c>
    </row>
    <row r="1924" spans="2:10" x14ac:dyDescent="0.3">
      <c r="B1924" s="75" t="s">
        <v>320</v>
      </c>
      <c r="C1924" s="48" t="s">
        <v>321</v>
      </c>
      <c r="D1924" s="103"/>
      <c r="E1924" s="45"/>
      <c r="F1924" s="45"/>
      <c r="G1924" s="45"/>
      <c r="H1924" s="45"/>
      <c r="I1924" s="62">
        <f>SUM(H1925:H1927)*$E$123</f>
        <v>6</v>
      </c>
      <c r="J1924" s="63" t="str">
        <f>+J1925</f>
        <v>und</v>
      </c>
    </row>
    <row r="1925" spans="2:10" x14ac:dyDescent="0.3">
      <c r="B1925" s="75"/>
      <c r="C1925" s="131" t="s">
        <v>248</v>
      </c>
      <c r="D1925" s="45">
        <v>2</v>
      </c>
      <c r="E1925" s="45"/>
      <c r="F1925" s="45"/>
      <c r="G1925" s="45"/>
      <c r="H1925" s="45">
        <f>+D1925</f>
        <v>2</v>
      </c>
      <c r="I1925" s="45"/>
      <c r="J1925" s="46" t="s">
        <v>35</v>
      </c>
    </row>
    <row r="1926" spans="2:10" x14ac:dyDescent="0.3">
      <c r="B1926" s="75"/>
      <c r="C1926" s="131" t="s">
        <v>249</v>
      </c>
      <c r="D1926" s="45">
        <v>2</v>
      </c>
      <c r="E1926" s="45"/>
      <c r="F1926" s="45"/>
      <c r="G1926" s="45"/>
      <c r="H1926" s="45">
        <f>+D1926</f>
        <v>2</v>
      </c>
      <c r="I1926" s="45"/>
      <c r="J1926" s="46" t="s">
        <v>35</v>
      </c>
    </row>
    <row r="1927" spans="2:10" x14ac:dyDescent="0.3">
      <c r="B1927" s="75"/>
      <c r="C1927" s="131" t="s">
        <v>250</v>
      </c>
      <c r="D1927" s="45">
        <v>2</v>
      </c>
      <c r="E1927" s="45"/>
      <c r="F1927" s="45"/>
      <c r="G1927" s="45"/>
      <c r="H1927" s="45">
        <f>+D1927</f>
        <v>2</v>
      </c>
      <c r="I1927" s="45"/>
      <c r="J1927" s="46" t="s">
        <v>35</v>
      </c>
    </row>
    <row r="1928" spans="2:10" x14ac:dyDescent="0.3">
      <c r="B1928" s="75" t="s">
        <v>322</v>
      </c>
      <c r="C1928" s="48" t="s">
        <v>323</v>
      </c>
      <c r="D1928" s="103"/>
      <c r="E1928" s="45"/>
      <c r="F1928" s="45"/>
      <c r="G1928" s="45"/>
      <c r="H1928" s="45"/>
      <c r="I1928" s="62">
        <f>SUM(H1929:H1931)*$E$123</f>
        <v>8</v>
      </c>
      <c r="J1928" s="63" t="str">
        <f>+J1929</f>
        <v>und</v>
      </c>
    </row>
    <row r="1929" spans="2:10" x14ac:dyDescent="0.3">
      <c r="B1929" s="75"/>
      <c r="C1929" s="131" t="s">
        <v>248</v>
      </c>
      <c r="D1929" s="45">
        <v>2</v>
      </c>
      <c r="E1929" s="45"/>
      <c r="F1929" s="45"/>
      <c r="G1929" s="45"/>
      <c r="H1929" s="45">
        <f>+D1929</f>
        <v>2</v>
      </c>
      <c r="I1929" s="45"/>
      <c r="J1929" s="46" t="s">
        <v>35</v>
      </c>
    </row>
    <row r="1930" spans="2:10" x14ac:dyDescent="0.3">
      <c r="B1930" s="75"/>
      <c r="C1930" s="131" t="s">
        <v>249</v>
      </c>
      <c r="D1930" s="45">
        <v>2</v>
      </c>
      <c r="E1930" s="45"/>
      <c r="F1930" s="45"/>
      <c r="G1930" s="45"/>
      <c r="H1930" s="45">
        <f>+D1930</f>
        <v>2</v>
      </c>
      <c r="I1930" s="45"/>
      <c r="J1930" s="46" t="s">
        <v>35</v>
      </c>
    </row>
    <row r="1931" spans="2:10" x14ac:dyDescent="0.3">
      <c r="B1931" s="75"/>
      <c r="C1931" s="131" t="s">
        <v>250</v>
      </c>
      <c r="D1931" s="45">
        <v>4</v>
      </c>
      <c r="E1931" s="45"/>
      <c r="F1931" s="45"/>
      <c r="G1931" s="45"/>
      <c r="H1931" s="45">
        <f>+D1931</f>
        <v>4</v>
      </c>
      <c r="I1931" s="45"/>
      <c r="J1931" s="46" t="s">
        <v>35</v>
      </c>
    </row>
    <row r="1932" spans="2:10" x14ac:dyDescent="0.3">
      <c r="B1932" s="75" t="s">
        <v>324</v>
      </c>
      <c r="C1932" s="48" t="s">
        <v>325</v>
      </c>
      <c r="D1932" s="103"/>
      <c r="E1932" s="45"/>
      <c r="F1932" s="45"/>
      <c r="G1932" s="45"/>
      <c r="H1932" s="45"/>
      <c r="I1932" s="62">
        <f>SUM(H1933:H1936)*$E$123</f>
        <v>4</v>
      </c>
      <c r="J1932" s="63" t="str">
        <f>+J1933</f>
        <v>und</v>
      </c>
    </row>
    <row r="1933" spans="2:10" x14ac:dyDescent="0.3">
      <c r="B1933" s="75"/>
      <c r="C1933" s="131" t="s">
        <v>248</v>
      </c>
      <c r="D1933" s="45"/>
      <c r="E1933" s="45"/>
      <c r="F1933" s="45"/>
      <c r="G1933" s="45"/>
      <c r="H1933" s="45">
        <f>+D1933</f>
        <v>0</v>
      </c>
      <c r="I1933" s="45"/>
      <c r="J1933" s="46" t="s">
        <v>35</v>
      </c>
    </row>
    <row r="1934" spans="2:10" x14ac:dyDescent="0.3">
      <c r="B1934" s="75"/>
      <c r="C1934" s="131" t="s">
        <v>249</v>
      </c>
      <c r="D1934" s="45"/>
      <c r="E1934" s="45"/>
      <c r="F1934" s="45"/>
      <c r="G1934" s="45"/>
      <c r="H1934" s="45">
        <f>+D1934</f>
        <v>0</v>
      </c>
      <c r="I1934" s="45"/>
      <c r="J1934" s="46" t="s">
        <v>35</v>
      </c>
    </row>
    <row r="1935" spans="2:10" x14ac:dyDescent="0.3">
      <c r="B1935" s="75"/>
      <c r="C1935" s="131" t="s">
        <v>250</v>
      </c>
      <c r="D1935" s="45"/>
      <c r="E1935" s="45"/>
      <c r="F1935" s="45"/>
      <c r="G1935" s="45"/>
      <c r="H1935" s="45">
        <f>+D1935</f>
        <v>0</v>
      </c>
      <c r="I1935" s="45"/>
      <c r="J1935" s="46" t="s">
        <v>35</v>
      </c>
    </row>
    <row r="1936" spans="2:10" x14ac:dyDescent="0.3">
      <c r="B1936" s="75"/>
      <c r="C1936" s="131" t="s">
        <v>666</v>
      </c>
      <c r="D1936" s="45">
        <v>4</v>
      </c>
      <c r="E1936" s="45"/>
      <c r="F1936" s="45"/>
      <c r="G1936" s="45"/>
      <c r="H1936" s="45">
        <f>+D1936</f>
        <v>4</v>
      </c>
      <c r="I1936" s="45"/>
      <c r="J1936" s="46" t="s">
        <v>35</v>
      </c>
    </row>
    <row r="1937" spans="2:10" x14ac:dyDescent="0.3">
      <c r="B1937" s="75" t="s">
        <v>326</v>
      </c>
      <c r="C1937" s="48" t="s">
        <v>327</v>
      </c>
      <c r="D1937" s="103"/>
      <c r="E1937" s="45"/>
      <c r="F1937" s="45"/>
      <c r="G1937" s="45"/>
      <c r="H1937" s="45"/>
      <c r="I1937" s="62">
        <f>SUM(H1938:H1940)*$E$123</f>
        <v>0</v>
      </c>
      <c r="J1937" s="63" t="str">
        <f>+J1938</f>
        <v>und</v>
      </c>
    </row>
    <row r="1938" spans="2:10" x14ac:dyDescent="0.3">
      <c r="B1938" s="75"/>
      <c r="C1938" s="131" t="s">
        <v>248</v>
      </c>
      <c r="D1938" s="45"/>
      <c r="E1938" s="45"/>
      <c r="F1938" s="45"/>
      <c r="G1938" s="45"/>
      <c r="H1938" s="45">
        <f>+D1938</f>
        <v>0</v>
      </c>
      <c r="I1938" s="45"/>
      <c r="J1938" s="46" t="s">
        <v>35</v>
      </c>
    </row>
    <row r="1939" spans="2:10" x14ac:dyDescent="0.3">
      <c r="B1939" s="75"/>
      <c r="C1939" s="131" t="s">
        <v>249</v>
      </c>
      <c r="D1939" s="45"/>
      <c r="E1939" s="45"/>
      <c r="F1939" s="45"/>
      <c r="G1939" s="45"/>
      <c r="H1939" s="45">
        <f>+D1939</f>
        <v>0</v>
      </c>
      <c r="I1939" s="45"/>
      <c r="J1939" s="46" t="s">
        <v>35</v>
      </c>
    </row>
    <row r="1940" spans="2:10" x14ac:dyDescent="0.3">
      <c r="B1940" s="75"/>
      <c r="C1940" s="131" t="s">
        <v>250</v>
      </c>
      <c r="D1940" s="45"/>
      <c r="E1940" s="45"/>
      <c r="F1940" s="45"/>
      <c r="G1940" s="45"/>
      <c r="H1940" s="45">
        <f>+D1940</f>
        <v>0</v>
      </c>
      <c r="I1940" s="45"/>
      <c r="J1940" s="46" t="s">
        <v>35</v>
      </c>
    </row>
    <row r="1941" spans="2:10" x14ac:dyDescent="0.3">
      <c r="B1941" s="75" t="s">
        <v>329</v>
      </c>
      <c r="C1941" s="48" t="s">
        <v>390</v>
      </c>
      <c r="D1941" s="103"/>
      <c r="E1941" s="45"/>
      <c r="F1941" s="45"/>
      <c r="G1941" s="45"/>
      <c r="H1941" s="45"/>
      <c r="I1941" s="62">
        <f>SUM(H1942:H1945)*$E$123</f>
        <v>4</v>
      </c>
      <c r="J1941" s="63" t="str">
        <f>+J1942</f>
        <v>und</v>
      </c>
    </row>
    <row r="1942" spans="2:10" x14ac:dyDescent="0.3">
      <c r="B1942" s="75"/>
      <c r="C1942" s="131" t="s">
        <v>248</v>
      </c>
      <c r="D1942" s="45"/>
      <c r="E1942" s="45"/>
      <c r="F1942" s="45"/>
      <c r="G1942" s="45"/>
      <c r="H1942" s="45">
        <f>+D1942</f>
        <v>0</v>
      </c>
      <c r="I1942" s="45"/>
      <c r="J1942" s="46" t="s">
        <v>35</v>
      </c>
    </row>
    <row r="1943" spans="2:10" x14ac:dyDescent="0.3">
      <c r="B1943" s="75"/>
      <c r="C1943" s="131" t="s">
        <v>249</v>
      </c>
      <c r="D1943" s="45"/>
      <c r="E1943" s="45"/>
      <c r="F1943" s="45"/>
      <c r="G1943" s="45"/>
      <c r="H1943" s="45">
        <f>+D1943</f>
        <v>0</v>
      </c>
      <c r="I1943" s="45"/>
      <c r="J1943" s="46" t="s">
        <v>35</v>
      </c>
    </row>
    <row r="1944" spans="2:10" x14ac:dyDescent="0.3">
      <c r="B1944" s="75"/>
      <c r="C1944" s="131" t="s">
        <v>250</v>
      </c>
      <c r="D1944" s="45"/>
      <c r="E1944" s="45"/>
      <c r="F1944" s="45"/>
      <c r="G1944" s="45"/>
      <c r="H1944" s="45">
        <f>+D1944</f>
        <v>0</v>
      </c>
      <c r="I1944" s="45"/>
      <c r="J1944" s="46" t="s">
        <v>35</v>
      </c>
    </row>
    <row r="1945" spans="2:10" x14ac:dyDescent="0.3">
      <c r="B1945" s="75"/>
      <c r="C1945" s="131" t="s">
        <v>666</v>
      </c>
      <c r="D1945" s="45">
        <v>4</v>
      </c>
      <c r="E1945" s="45"/>
      <c r="F1945" s="45"/>
      <c r="G1945" s="45"/>
      <c r="H1945" s="45">
        <f>+D1945</f>
        <v>4</v>
      </c>
      <c r="I1945" s="45"/>
      <c r="J1945" s="46" t="s">
        <v>35</v>
      </c>
    </row>
    <row r="1946" spans="2:10" x14ac:dyDescent="0.3">
      <c r="B1946" s="75" t="s">
        <v>334</v>
      </c>
      <c r="C1946" s="48" t="s">
        <v>330</v>
      </c>
      <c r="D1946" s="103"/>
      <c r="E1946" s="45"/>
      <c r="F1946" s="45"/>
      <c r="G1946" s="45"/>
      <c r="H1946" s="45"/>
      <c r="I1946" s="62">
        <f>SUM(H1947:H1949)*$E$123</f>
        <v>0</v>
      </c>
      <c r="J1946" s="63" t="str">
        <f>+J1947</f>
        <v>und</v>
      </c>
    </row>
    <row r="1947" spans="2:10" x14ac:dyDescent="0.3">
      <c r="B1947" s="75"/>
      <c r="C1947" s="131" t="s">
        <v>248</v>
      </c>
      <c r="D1947" s="45"/>
      <c r="E1947" s="45"/>
      <c r="F1947" s="45"/>
      <c r="G1947" s="45"/>
      <c r="H1947" s="45">
        <f>+D1947</f>
        <v>0</v>
      </c>
      <c r="I1947" s="45"/>
      <c r="J1947" s="46" t="s">
        <v>35</v>
      </c>
    </row>
    <row r="1948" spans="2:10" x14ac:dyDescent="0.3">
      <c r="B1948" s="75"/>
      <c r="C1948" s="131" t="s">
        <v>249</v>
      </c>
      <c r="D1948" s="45"/>
      <c r="E1948" s="45"/>
      <c r="F1948" s="45"/>
      <c r="G1948" s="45"/>
      <c r="H1948" s="45">
        <f>+D1948</f>
        <v>0</v>
      </c>
      <c r="I1948" s="45"/>
      <c r="J1948" s="46" t="s">
        <v>35</v>
      </c>
    </row>
    <row r="1949" spans="2:10" x14ac:dyDescent="0.3">
      <c r="B1949" s="75"/>
      <c r="C1949" s="131" t="s">
        <v>250</v>
      </c>
      <c r="D1949" s="45"/>
      <c r="E1949" s="45"/>
      <c r="F1949" s="45"/>
      <c r="G1949" s="45"/>
      <c r="H1949" s="45">
        <f>+D1949</f>
        <v>0</v>
      </c>
      <c r="I1949" s="45"/>
      <c r="J1949" s="46" t="s">
        <v>35</v>
      </c>
    </row>
    <row r="1950" spans="2:10" x14ac:dyDescent="0.3">
      <c r="B1950" s="75" t="s">
        <v>335</v>
      </c>
      <c r="C1950" s="48" t="s">
        <v>328</v>
      </c>
      <c r="D1950" s="103"/>
      <c r="E1950" s="45"/>
      <c r="F1950" s="45"/>
      <c r="G1950" s="45"/>
      <c r="H1950" s="45"/>
      <c r="I1950" s="62">
        <f>SUM(H1951:H1953)*$E$123</f>
        <v>11</v>
      </c>
      <c r="J1950" s="63" t="str">
        <f>+J1951</f>
        <v>und</v>
      </c>
    </row>
    <row r="1951" spans="2:10" x14ac:dyDescent="0.3">
      <c r="B1951" s="75"/>
      <c r="C1951" s="131" t="s">
        <v>248</v>
      </c>
      <c r="D1951" s="45">
        <v>6</v>
      </c>
      <c r="E1951" s="45"/>
      <c r="F1951" s="45"/>
      <c r="G1951" s="45"/>
      <c r="H1951" s="45">
        <f>+D1951</f>
        <v>6</v>
      </c>
      <c r="I1951" s="45"/>
      <c r="J1951" s="46" t="s">
        <v>35</v>
      </c>
    </row>
    <row r="1952" spans="2:10" x14ac:dyDescent="0.3">
      <c r="B1952" s="75"/>
      <c r="C1952" s="131" t="s">
        <v>249</v>
      </c>
      <c r="D1952" s="45">
        <v>4</v>
      </c>
      <c r="E1952" s="45"/>
      <c r="F1952" s="45"/>
      <c r="G1952" s="45"/>
      <c r="H1952" s="45">
        <f>+D1952</f>
        <v>4</v>
      </c>
      <c r="I1952" s="45"/>
      <c r="J1952" s="46" t="s">
        <v>35</v>
      </c>
    </row>
    <row r="1953" spans="2:10" x14ac:dyDescent="0.3">
      <c r="B1953" s="75"/>
      <c r="C1953" s="131" t="s">
        <v>250</v>
      </c>
      <c r="D1953" s="45">
        <v>1</v>
      </c>
      <c r="E1953" s="45"/>
      <c r="F1953" s="45"/>
      <c r="G1953" s="45"/>
      <c r="H1953" s="45">
        <f>+D1953</f>
        <v>1</v>
      </c>
      <c r="I1953" s="45"/>
      <c r="J1953" s="46" t="s">
        <v>35</v>
      </c>
    </row>
    <row r="1954" spans="2:10" x14ac:dyDescent="0.3">
      <c r="B1954" s="75" t="s">
        <v>336</v>
      </c>
      <c r="C1954" s="48" t="s">
        <v>331</v>
      </c>
      <c r="D1954" s="103"/>
      <c r="E1954" s="45"/>
      <c r="F1954" s="45"/>
      <c r="G1954" s="45"/>
      <c r="H1954" s="45"/>
      <c r="I1954" s="62">
        <f>SUM(H1955:H1957)*$E$123</f>
        <v>19</v>
      </c>
      <c r="J1954" s="63" t="str">
        <f>+J1955</f>
        <v>und</v>
      </c>
    </row>
    <row r="1955" spans="2:10" x14ac:dyDescent="0.3">
      <c r="B1955" s="75"/>
      <c r="C1955" s="131" t="s">
        <v>248</v>
      </c>
      <c r="D1955" s="45">
        <v>5</v>
      </c>
      <c r="E1955" s="45"/>
      <c r="F1955" s="45"/>
      <c r="G1955" s="45"/>
      <c r="H1955" s="45">
        <f>+D1955</f>
        <v>5</v>
      </c>
      <c r="I1955" s="45"/>
      <c r="J1955" s="46" t="s">
        <v>35</v>
      </c>
    </row>
    <row r="1956" spans="2:10" x14ac:dyDescent="0.3">
      <c r="B1956" s="75"/>
      <c r="C1956" s="131" t="s">
        <v>249</v>
      </c>
      <c r="D1956" s="45">
        <v>5</v>
      </c>
      <c r="E1956" s="45"/>
      <c r="F1956" s="45"/>
      <c r="G1956" s="45"/>
      <c r="H1956" s="45">
        <f>+D1956</f>
        <v>5</v>
      </c>
      <c r="I1956" s="45"/>
      <c r="J1956" s="46" t="s">
        <v>35</v>
      </c>
    </row>
    <row r="1957" spans="2:10" x14ac:dyDescent="0.3">
      <c r="B1957" s="75"/>
      <c r="C1957" s="131" t="s">
        <v>250</v>
      </c>
      <c r="D1957" s="45">
        <v>9</v>
      </c>
      <c r="E1957" s="45"/>
      <c r="F1957" s="45"/>
      <c r="G1957" s="45"/>
      <c r="H1957" s="45">
        <f>+D1957</f>
        <v>9</v>
      </c>
      <c r="I1957" s="45"/>
      <c r="J1957" s="46" t="s">
        <v>35</v>
      </c>
    </row>
    <row r="1958" spans="2:10" x14ac:dyDescent="0.3">
      <c r="B1958" s="75" t="s">
        <v>337</v>
      </c>
      <c r="C1958" s="48" t="s">
        <v>332</v>
      </c>
      <c r="D1958" s="103"/>
      <c r="E1958" s="45"/>
      <c r="F1958" s="45"/>
      <c r="G1958" s="45"/>
      <c r="H1958" s="45"/>
      <c r="I1958" s="62">
        <f>SUM(H1959:H1961)*$E$123</f>
        <v>3</v>
      </c>
      <c r="J1958" s="63" t="str">
        <f>+J1959</f>
        <v>und</v>
      </c>
    </row>
    <row r="1959" spans="2:10" x14ac:dyDescent="0.3">
      <c r="B1959" s="75"/>
      <c r="C1959" s="131" t="s">
        <v>248</v>
      </c>
      <c r="D1959" s="45">
        <v>1</v>
      </c>
      <c r="E1959" s="45"/>
      <c r="F1959" s="45"/>
      <c r="G1959" s="45"/>
      <c r="H1959" s="45">
        <f>+D1959</f>
        <v>1</v>
      </c>
      <c r="I1959" s="45"/>
      <c r="J1959" s="46" t="s">
        <v>35</v>
      </c>
    </row>
    <row r="1960" spans="2:10" x14ac:dyDescent="0.3">
      <c r="B1960" s="75"/>
      <c r="C1960" s="131" t="s">
        <v>249</v>
      </c>
      <c r="D1960" s="45">
        <v>1</v>
      </c>
      <c r="E1960" s="45"/>
      <c r="F1960" s="45"/>
      <c r="G1960" s="45"/>
      <c r="H1960" s="45">
        <f>+D1960</f>
        <v>1</v>
      </c>
      <c r="I1960" s="45"/>
      <c r="J1960" s="46" t="s">
        <v>35</v>
      </c>
    </row>
    <row r="1961" spans="2:10" x14ac:dyDescent="0.3">
      <c r="B1961" s="75"/>
      <c r="C1961" s="131" t="s">
        <v>250</v>
      </c>
      <c r="D1961" s="45">
        <v>1</v>
      </c>
      <c r="E1961" s="45"/>
      <c r="F1961" s="45"/>
      <c r="G1961" s="45"/>
      <c r="H1961" s="45">
        <f>+D1961</f>
        <v>1</v>
      </c>
      <c r="I1961" s="45"/>
      <c r="J1961" s="46" t="s">
        <v>35</v>
      </c>
    </row>
    <row r="1962" spans="2:10" x14ac:dyDescent="0.3">
      <c r="B1962" s="75" t="s">
        <v>338</v>
      </c>
      <c r="C1962" s="48" t="s">
        <v>333</v>
      </c>
      <c r="D1962" s="103"/>
      <c r="E1962" s="45"/>
      <c r="F1962" s="45"/>
      <c r="G1962" s="45"/>
      <c r="H1962" s="45"/>
      <c r="I1962" s="62">
        <f>SUM(H1963:H1966)*$E$123</f>
        <v>2</v>
      </c>
      <c r="J1962" s="63" t="str">
        <f>+J1963</f>
        <v>und</v>
      </c>
    </row>
    <row r="1963" spans="2:10" x14ac:dyDescent="0.3">
      <c r="B1963" s="75"/>
      <c r="C1963" s="131" t="s">
        <v>248</v>
      </c>
      <c r="D1963" s="45"/>
      <c r="E1963" s="45"/>
      <c r="F1963" s="45"/>
      <c r="G1963" s="45"/>
      <c r="H1963" s="45">
        <f>+D1963</f>
        <v>0</v>
      </c>
      <c r="I1963" s="45"/>
      <c r="J1963" s="46" t="s">
        <v>35</v>
      </c>
    </row>
    <row r="1964" spans="2:10" x14ac:dyDescent="0.3">
      <c r="B1964" s="75"/>
      <c r="C1964" s="131" t="s">
        <v>249</v>
      </c>
      <c r="D1964" s="45"/>
      <c r="E1964" s="45"/>
      <c r="F1964" s="45"/>
      <c r="G1964" s="45"/>
      <c r="H1964" s="45">
        <f>+D1964</f>
        <v>0</v>
      </c>
      <c r="I1964" s="45"/>
      <c r="J1964" s="46" t="s">
        <v>35</v>
      </c>
    </row>
    <row r="1965" spans="2:10" x14ac:dyDescent="0.3">
      <c r="B1965" s="75"/>
      <c r="C1965" s="131" t="s">
        <v>250</v>
      </c>
      <c r="D1965" s="45"/>
      <c r="E1965" s="45"/>
      <c r="F1965" s="45"/>
      <c r="G1965" s="45"/>
      <c r="H1965" s="45">
        <f>+D1965</f>
        <v>0</v>
      </c>
      <c r="I1965" s="45"/>
      <c r="J1965" s="46" t="s">
        <v>35</v>
      </c>
    </row>
    <row r="1966" spans="2:10" x14ac:dyDescent="0.3">
      <c r="B1966" s="75"/>
      <c r="C1966" s="131" t="s">
        <v>666</v>
      </c>
      <c r="D1966" s="45">
        <v>2</v>
      </c>
      <c r="E1966" s="45"/>
      <c r="F1966" s="45"/>
      <c r="G1966" s="45"/>
      <c r="H1966" s="45">
        <f>+D1966</f>
        <v>2</v>
      </c>
      <c r="I1966" s="45"/>
      <c r="J1966" s="46" t="s">
        <v>35</v>
      </c>
    </row>
    <row r="1967" spans="2:10" x14ac:dyDescent="0.3">
      <c r="B1967" s="75" t="s">
        <v>343</v>
      </c>
      <c r="C1967" s="48" t="s">
        <v>347</v>
      </c>
      <c r="D1967" s="103"/>
      <c r="E1967" s="45"/>
      <c r="F1967" s="45"/>
      <c r="G1967" s="45"/>
      <c r="H1967" s="45"/>
      <c r="I1967" s="62">
        <f>SUM(H1968:H1970)*$E$123</f>
        <v>3</v>
      </c>
      <c r="J1967" s="63" t="str">
        <f>+J1968</f>
        <v>und</v>
      </c>
    </row>
    <row r="1968" spans="2:10" x14ac:dyDescent="0.3">
      <c r="B1968" s="75"/>
      <c r="C1968" s="131" t="s">
        <v>248</v>
      </c>
      <c r="D1968" s="45">
        <v>1</v>
      </c>
      <c r="E1968" s="45"/>
      <c r="F1968" s="45"/>
      <c r="G1968" s="45"/>
      <c r="H1968" s="45">
        <f>+D1968</f>
        <v>1</v>
      </c>
      <c r="I1968" s="45"/>
      <c r="J1968" s="46" t="s">
        <v>35</v>
      </c>
    </row>
    <row r="1969" spans="2:10" x14ac:dyDescent="0.3">
      <c r="B1969" s="75"/>
      <c r="C1969" s="131" t="s">
        <v>249</v>
      </c>
      <c r="D1969" s="45">
        <v>1</v>
      </c>
      <c r="E1969" s="45"/>
      <c r="F1969" s="45"/>
      <c r="G1969" s="45"/>
      <c r="H1969" s="45">
        <f>+D1969</f>
        <v>1</v>
      </c>
      <c r="I1969" s="45"/>
      <c r="J1969" s="46" t="s">
        <v>35</v>
      </c>
    </row>
    <row r="1970" spans="2:10" x14ac:dyDescent="0.3">
      <c r="B1970" s="75"/>
      <c r="C1970" s="131" t="s">
        <v>250</v>
      </c>
      <c r="D1970" s="45">
        <v>1</v>
      </c>
      <c r="E1970" s="45"/>
      <c r="F1970" s="45"/>
      <c r="G1970" s="45"/>
      <c r="H1970" s="45">
        <f>+D1970</f>
        <v>1</v>
      </c>
      <c r="I1970" s="45"/>
      <c r="J1970" s="46" t="s">
        <v>35</v>
      </c>
    </row>
    <row r="1971" spans="2:10" x14ac:dyDescent="0.3">
      <c r="B1971" s="75" t="s">
        <v>344</v>
      </c>
      <c r="C1971" s="48" t="s">
        <v>339</v>
      </c>
      <c r="D1971" s="103"/>
      <c r="E1971" s="45"/>
      <c r="F1971" s="45"/>
      <c r="G1971" s="45"/>
      <c r="H1971" s="45"/>
      <c r="I1971" s="62">
        <f>SUM(H1972:H1974)*$E$123</f>
        <v>22</v>
      </c>
      <c r="J1971" s="63" t="str">
        <f>+J1972</f>
        <v>und</v>
      </c>
    </row>
    <row r="1972" spans="2:10" x14ac:dyDescent="0.3">
      <c r="B1972" s="75"/>
      <c r="C1972" s="131" t="s">
        <v>248</v>
      </c>
      <c r="D1972" s="45">
        <v>6</v>
      </c>
      <c r="E1972" s="45"/>
      <c r="F1972" s="45"/>
      <c r="G1972" s="45"/>
      <c r="H1972" s="45">
        <f>+D1972</f>
        <v>6</v>
      </c>
      <c r="I1972" s="45"/>
      <c r="J1972" s="46" t="s">
        <v>35</v>
      </c>
    </row>
    <row r="1973" spans="2:10" x14ac:dyDescent="0.3">
      <c r="B1973" s="75"/>
      <c r="C1973" s="131" t="s">
        <v>249</v>
      </c>
      <c r="D1973" s="45">
        <v>6</v>
      </c>
      <c r="E1973" s="45"/>
      <c r="F1973" s="45"/>
      <c r="G1973" s="45"/>
      <c r="H1973" s="45">
        <f>+D1973</f>
        <v>6</v>
      </c>
      <c r="I1973" s="45"/>
      <c r="J1973" s="46" t="s">
        <v>35</v>
      </c>
    </row>
    <row r="1974" spans="2:10" x14ac:dyDescent="0.3">
      <c r="B1974" s="75"/>
      <c r="C1974" s="131" t="s">
        <v>250</v>
      </c>
      <c r="D1974" s="45">
        <v>10</v>
      </c>
      <c r="E1974" s="45"/>
      <c r="F1974" s="45"/>
      <c r="G1974" s="45"/>
      <c r="H1974" s="45">
        <f>+D1974</f>
        <v>10</v>
      </c>
      <c r="I1974" s="45"/>
      <c r="J1974" s="46" t="s">
        <v>35</v>
      </c>
    </row>
    <row r="1975" spans="2:10" x14ac:dyDescent="0.3">
      <c r="B1975" s="75" t="s">
        <v>345</v>
      </c>
      <c r="C1975" s="48" t="s">
        <v>340</v>
      </c>
      <c r="D1975" s="103"/>
      <c r="E1975" s="45"/>
      <c r="F1975" s="45"/>
      <c r="G1975" s="45"/>
      <c r="H1975" s="45"/>
      <c r="I1975" s="62">
        <f>SUM(H1976:H1978)*$E$123</f>
        <v>3</v>
      </c>
      <c r="J1975" s="63" t="str">
        <f>+J1976</f>
        <v>und</v>
      </c>
    </row>
    <row r="1976" spans="2:10" x14ac:dyDescent="0.3">
      <c r="B1976" s="75"/>
      <c r="C1976" s="131" t="s">
        <v>248</v>
      </c>
      <c r="D1976" s="45">
        <v>1</v>
      </c>
      <c r="E1976" s="45"/>
      <c r="F1976" s="45"/>
      <c r="G1976" s="45"/>
      <c r="H1976" s="45">
        <f>+D1976</f>
        <v>1</v>
      </c>
      <c r="I1976" s="45"/>
      <c r="J1976" s="46" t="s">
        <v>35</v>
      </c>
    </row>
    <row r="1977" spans="2:10" x14ac:dyDescent="0.3">
      <c r="B1977" s="75"/>
      <c r="C1977" s="131" t="s">
        <v>249</v>
      </c>
      <c r="D1977" s="45">
        <v>1</v>
      </c>
      <c r="E1977" s="45"/>
      <c r="F1977" s="45"/>
      <c r="G1977" s="45"/>
      <c r="H1977" s="45">
        <f>+D1977</f>
        <v>1</v>
      </c>
      <c r="I1977" s="45"/>
      <c r="J1977" s="46" t="s">
        <v>35</v>
      </c>
    </row>
    <row r="1978" spans="2:10" x14ac:dyDescent="0.3">
      <c r="B1978" s="75"/>
      <c r="C1978" s="131" t="s">
        <v>250</v>
      </c>
      <c r="D1978" s="45">
        <v>1</v>
      </c>
      <c r="E1978" s="45"/>
      <c r="F1978" s="45"/>
      <c r="G1978" s="45"/>
      <c r="H1978" s="45">
        <f>+D1978</f>
        <v>1</v>
      </c>
      <c r="I1978" s="45"/>
      <c r="J1978" s="46" t="s">
        <v>35</v>
      </c>
    </row>
    <row r="1979" spans="2:10" x14ac:dyDescent="0.3">
      <c r="B1979" s="75" t="s">
        <v>346</v>
      </c>
      <c r="C1979" s="48" t="s">
        <v>341</v>
      </c>
      <c r="D1979" s="103"/>
      <c r="E1979" s="45"/>
      <c r="F1979" s="45"/>
      <c r="G1979" s="45"/>
      <c r="H1979" s="45"/>
      <c r="I1979" s="62">
        <f>SUM(H1980:H1982)*$E$123</f>
        <v>3</v>
      </c>
      <c r="J1979" s="63" t="str">
        <f>+J1980</f>
        <v>und</v>
      </c>
    </row>
    <row r="1980" spans="2:10" x14ac:dyDescent="0.3">
      <c r="B1980" s="75"/>
      <c r="C1980" s="131" t="s">
        <v>248</v>
      </c>
      <c r="D1980" s="45">
        <v>1</v>
      </c>
      <c r="E1980" s="45"/>
      <c r="F1980" s="45"/>
      <c r="G1980" s="45"/>
      <c r="H1980" s="45">
        <f>+D1980</f>
        <v>1</v>
      </c>
      <c r="I1980" s="45"/>
      <c r="J1980" s="46" t="s">
        <v>35</v>
      </c>
    </row>
    <row r="1981" spans="2:10" x14ac:dyDescent="0.3">
      <c r="B1981" s="75"/>
      <c r="C1981" s="131" t="s">
        <v>249</v>
      </c>
      <c r="D1981" s="45">
        <v>1</v>
      </c>
      <c r="E1981" s="45"/>
      <c r="F1981" s="45"/>
      <c r="G1981" s="45"/>
      <c r="H1981" s="45">
        <f>+D1981</f>
        <v>1</v>
      </c>
      <c r="I1981" s="45"/>
      <c r="J1981" s="46" t="s">
        <v>35</v>
      </c>
    </row>
    <row r="1982" spans="2:10" x14ac:dyDescent="0.3">
      <c r="B1982" s="75"/>
      <c r="C1982" s="131" t="s">
        <v>250</v>
      </c>
      <c r="D1982" s="45">
        <v>1</v>
      </c>
      <c r="E1982" s="45"/>
      <c r="F1982" s="45"/>
      <c r="G1982" s="45"/>
      <c r="H1982" s="45">
        <f>+D1982</f>
        <v>1</v>
      </c>
      <c r="I1982" s="45"/>
      <c r="J1982" s="46" t="s">
        <v>35</v>
      </c>
    </row>
    <row r="1983" spans="2:10" x14ac:dyDescent="0.3">
      <c r="B1983" s="75" t="s">
        <v>357</v>
      </c>
      <c r="C1983" s="48" t="s">
        <v>342</v>
      </c>
      <c r="D1983" s="103"/>
      <c r="E1983" s="45"/>
      <c r="F1983" s="45"/>
      <c r="G1983" s="45"/>
      <c r="H1983" s="45"/>
      <c r="I1983" s="62">
        <f>SUM(H1984:H1986)*$E$123</f>
        <v>3</v>
      </c>
      <c r="J1983" s="63" t="str">
        <f>+J1984</f>
        <v>und</v>
      </c>
    </row>
    <row r="1984" spans="2:10" x14ac:dyDescent="0.3">
      <c r="B1984" s="75"/>
      <c r="C1984" s="131" t="s">
        <v>248</v>
      </c>
      <c r="D1984" s="45">
        <v>1</v>
      </c>
      <c r="E1984" s="45"/>
      <c r="F1984" s="45"/>
      <c r="G1984" s="45"/>
      <c r="H1984" s="45">
        <f>+D1984</f>
        <v>1</v>
      </c>
      <c r="I1984" s="45"/>
      <c r="J1984" s="46" t="s">
        <v>35</v>
      </c>
    </row>
    <row r="1985" spans="2:10" x14ac:dyDescent="0.3">
      <c r="B1985" s="75"/>
      <c r="C1985" s="131" t="s">
        <v>249</v>
      </c>
      <c r="D1985" s="45">
        <v>1</v>
      </c>
      <c r="E1985" s="45"/>
      <c r="F1985" s="45"/>
      <c r="G1985" s="45"/>
      <c r="H1985" s="45">
        <f>+D1985</f>
        <v>1</v>
      </c>
      <c r="I1985" s="45"/>
      <c r="J1985" s="46" t="s">
        <v>35</v>
      </c>
    </row>
    <row r="1986" spans="2:10" x14ac:dyDescent="0.3">
      <c r="B1986" s="75"/>
      <c r="C1986" s="131" t="s">
        <v>250</v>
      </c>
      <c r="D1986" s="45">
        <v>1</v>
      </c>
      <c r="E1986" s="45"/>
      <c r="F1986" s="45"/>
      <c r="G1986" s="45"/>
      <c r="H1986" s="45">
        <f>+D1986</f>
        <v>1</v>
      </c>
      <c r="I1986" s="45"/>
      <c r="J1986" s="46" t="s">
        <v>35</v>
      </c>
    </row>
    <row r="1987" spans="2:10" x14ac:dyDescent="0.3">
      <c r="B1987" s="75" t="s">
        <v>392</v>
      </c>
      <c r="C1987" s="48" t="s">
        <v>356</v>
      </c>
      <c r="D1987" s="103"/>
      <c r="E1987" s="45"/>
      <c r="F1987" s="45"/>
      <c r="G1987" s="45"/>
      <c r="H1987" s="45"/>
      <c r="I1987" s="62">
        <f>SUM(H1988:H1990)*$E$123</f>
        <v>6</v>
      </c>
      <c r="J1987" s="63" t="str">
        <f>+J1988</f>
        <v>und</v>
      </c>
    </row>
    <row r="1988" spans="2:10" x14ac:dyDescent="0.3">
      <c r="B1988" s="75"/>
      <c r="C1988" s="131" t="s">
        <v>248</v>
      </c>
      <c r="D1988" s="45">
        <v>2</v>
      </c>
      <c r="E1988" s="45"/>
      <c r="F1988" s="45"/>
      <c r="G1988" s="45"/>
      <c r="H1988" s="45">
        <f>+D1988</f>
        <v>2</v>
      </c>
      <c r="I1988" s="45"/>
      <c r="J1988" s="46" t="s">
        <v>35</v>
      </c>
    </row>
    <row r="1989" spans="2:10" x14ac:dyDescent="0.3">
      <c r="B1989" s="75"/>
      <c r="C1989" s="131" t="s">
        <v>249</v>
      </c>
      <c r="D1989" s="45">
        <v>2</v>
      </c>
      <c r="E1989" s="45"/>
      <c r="F1989" s="45"/>
      <c r="G1989" s="45"/>
      <c r="H1989" s="45">
        <f>+D1989</f>
        <v>2</v>
      </c>
      <c r="I1989" s="45"/>
      <c r="J1989" s="46" t="s">
        <v>35</v>
      </c>
    </row>
    <row r="1990" spans="2:10" x14ac:dyDescent="0.3">
      <c r="B1990" s="75"/>
      <c r="C1990" s="131" t="s">
        <v>250</v>
      </c>
      <c r="D1990" s="45">
        <v>2</v>
      </c>
      <c r="E1990" s="45"/>
      <c r="F1990" s="45"/>
      <c r="G1990" s="45"/>
      <c r="H1990" s="45">
        <f>+D1990</f>
        <v>2</v>
      </c>
      <c r="I1990" s="45"/>
      <c r="J1990" s="46" t="s">
        <v>35</v>
      </c>
    </row>
    <row r="1991" spans="2:10" x14ac:dyDescent="0.3">
      <c r="B1991" s="75" t="s">
        <v>393</v>
      </c>
      <c r="C1991" s="48" t="s">
        <v>384</v>
      </c>
      <c r="D1991" s="103"/>
      <c r="E1991" s="45"/>
      <c r="F1991" s="45"/>
      <c r="G1991" s="45"/>
      <c r="H1991" s="45"/>
      <c r="I1991" s="62">
        <f>SUM(H1992:H1994)*$E$123</f>
        <v>3</v>
      </c>
      <c r="J1991" s="63" t="str">
        <f>+J1992</f>
        <v>und</v>
      </c>
    </row>
    <row r="1992" spans="2:10" x14ac:dyDescent="0.3">
      <c r="B1992" s="75"/>
      <c r="C1992" s="131" t="s">
        <v>248</v>
      </c>
      <c r="D1992" s="45">
        <v>1</v>
      </c>
      <c r="E1992" s="45"/>
      <c r="F1992" s="45"/>
      <c r="G1992" s="45"/>
      <c r="H1992" s="45">
        <f>+D1992</f>
        <v>1</v>
      </c>
      <c r="I1992" s="45"/>
      <c r="J1992" s="46" t="s">
        <v>35</v>
      </c>
    </row>
    <row r="1993" spans="2:10" x14ac:dyDescent="0.3">
      <c r="B1993" s="75"/>
      <c r="C1993" s="131" t="s">
        <v>249</v>
      </c>
      <c r="D1993" s="45">
        <v>1</v>
      </c>
      <c r="E1993" s="45"/>
      <c r="F1993" s="45"/>
      <c r="G1993" s="45"/>
      <c r="H1993" s="45">
        <f>+D1993</f>
        <v>1</v>
      </c>
      <c r="I1993" s="45"/>
      <c r="J1993" s="46" t="s">
        <v>35</v>
      </c>
    </row>
    <row r="1994" spans="2:10" x14ac:dyDescent="0.3">
      <c r="B1994" s="75"/>
      <c r="C1994" s="131" t="s">
        <v>250</v>
      </c>
      <c r="D1994" s="45">
        <v>1</v>
      </c>
      <c r="E1994" s="45"/>
      <c r="F1994" s="45"/>
      <c r="G1994" s="45"/>
      <c r="H1994" s="45">
        <f>+D1994</f>
        <v>1</v>
      </c>
      <c r="I1994" s="45"/>
      <c r="J1994" s="46" t="s">
        <v>35</v>
      </c>
    </row>
    <row r="1995" spans="2:10" x14ac:dyDescent="0.3">
      <c r="B1995" s="75" t="s">
        <v>394</v>
      </c>
      <c r="C1995" s="48" t="s">
        <v>385</v>
      </c>
      <c r="D1995" s="103"/>
      <c r="E1995" s="45"/>
      <c r="F1995" s="45"/>
      <c r="G1995" s="45"/>
      <c r="H1995" s="45"/>
      <c r="I1995" s="62">
        <f>SUM(H1996:H1998)*$E$123</f>
        <v>9</v>
      </c>
      <c r="J1995" s="63" t="str">
        <f>+J1996</f>
        <v>und</v>
      </c>
    </row>
    <row r="1996" spans="2:10" x14ac:dyDescent="0.3">
      <c r="B1996" s="75"/>
      <c r="C1996" s="131" t="s">
        <v>248</v>
      </c>
      <c r="D1996" s="45">
        <v>3</v>
      </c>
      <c r="E1996" s="45"/>
      <c r="F1996" s="45"/>
      <c r="G1996" s="45"/>
      <c r="H1996" s="45">
        <f>+D1996</f>
        <v>3</v>
      </c>
      <c r="I1996" s="45"/>
      <c r="J1996" s="46" t="s">
        <v>35</v>
      </c>
    </row>
    <row r="1997" spans="2:10" x14ac:dyDescent="0.3">
      <c r="B1997" s="75"/>
      <c r="C1997" s="131" t="s">
        <v>249</v>
      </c>
      <c r="D1997" s="45">
        <v>3</v>
      </c>
      <c r="E1997" s="45"/>
      <c r="F1997" s="45"/>
      <c r="G1997" s="45"/>
      <c r="H1997" s="45">
        <f>+D1997</f>
        <v>3</v>
      </c>
      <c r="I1997" s="45"/>
      <c r="J1997" s="46" t="s">
        <v>35</v>
      </c>
    </row>
    <row r="1998" spans="2:10" x14ac:dyDescent="0.3">
      <c r="B1998" s="75"/>
      <c r="C1998" s="131" t="s">
        <v>250</v>
      </c>
      <c r="D1998" s="45">
        <v>3</v>
      </c>
      <c r="E1998" s="45"/>
      <c r="F1998" s="45"/>
      <c r="G1998" s="45"/>
      <c r="H1998" s="45">
        <f>+D1998</f>
        <v>3</v>
      </c>
      <c r="I1998" s="45"/>
      <c r="J1998" s="46" t="s">
        <v>35</v>
      </c>
    </row>
    <row r="1999" spans="2:10" x14ac:dyDescent="0.3">
      <c r="B1999" s="75" t="s">
        <v>395</v>
      </c>
      <c r="C1999" s="48" t="s">
        <v>386</v>
      </c>
      <c r="D1999" s="103"/>
      <c r="E1999" s="45"/>
      <c r="F1999" s="45"/>
      <c r="G1999" s="45"/>
      <c r="H1999" s="45"/>
      <c r="I1999" s="62">
        <f>SUM(H2000:H2002)*$E$123</f>
        <v>3</v>
      </c>
      <c r="J1999" s="63" t="str">
        <f>+J2000</f>
        <v>und</v>
      </c>
    </row>
    <row r="2000" spans="2:10" x14ac:dyDescent="0.3">
      <c r="B2000" s="75"/>
      <c r="C2000" s="131" t="s">
        <v>248</v>
      </c>
      <c r="D2000" s="45">
        <v>1</v>
      </c>
      <c r="E2000" s="45"/>
      <c r="F2000" s="45"/>
      <c r="G2000" s="45"/>
      <c r="H2000" s="45">
        <f>+D2000</f>
        <v>1</v>
      </c>
      <c r="I2000" s="45"/>
      <c r="J2000" s="46" t="s">
        <v>35</v>
      </c>
    </row>
    <row r="2001" spans="2:10" x14ac:dyDescent="0.3">
      <c r="B2001" s="75"/>
      <c r="C2001" s="131" t="s">
        <v>249</v>
      </c>
      <c r="D2001" s="45">
        <v>1</v>
      </c>
      <c r="E2001" s="45"/>
      <c r="F2001" s="45"/>
      <c r="G2001" s="45"/>
      <c r="H2001" s="45">
        <f>+D2001</f>
        <v>1</v>
      </c>
      <c r="I2001" s="45"/>
      <c r="J2001" s="46" t="s">
        <v>35</v>
      </c>
    </row>
    <row r="2002" spans="2:10" x14ac:dyDescent="0.3">
      <c r="B2002" s="75"/>
      <c r="C2002" s="131" t="s">
        <v>250</v>
      </c>
      <c r="D2002" s="45">
        <v>1</v>
      </c>
      <c r="E2002" s="45"/>
      <c r="F2002" s="45"/>
      <c r="G2002" s="45"/>
      <c r="H2002" s="45">
        <f>+D2002</f>
        <v>1</v>
      </c>
      <c r="I2002" s="45"/>
      <c r="J2002" s="46" t="s">
        <v>35</v>
      </c>
    </row>
    <row r="2003" spans="2:10" x14ac:dyDescent="0.3">
      <c r="B2003" s="75" t="s">
        <v>396</v>
      </c>
      <c r="C2003" s="48" t="s">
        <v>387</v>
      </c>
      <c r="D2003" s="103"/>
      <c r="E2003" s="45"/>
      <c r="F2003" s="45"/>
      <c r="G2003" s="45"/>
      <c r="H2003" s="45"/>
      <c r="I2003" s="62">
        <f>SUM(H2004:H2006)*$E$123</f>
        <v>9</v>
      </c>
      <c r="J2003" s="63" t="str">
        <f>+J2004</f>
        <v>und</v>
      </c>
    </row>
    <row r="2004" spans="2:10" x14ac:dyDescent="0.3">
      <c r="B2004" s="75"/>
      <c r="C2004" s="131" t="s">
        <v>248</v>
      </c>
      <c r="D2004" s="45">
        <v>3</v>
      </c>
      <c r="E2004" s="45"/>
      <c r="F2004" s="45"/>
      <c r="G2004" s="45"/>
      <c r="H2004" s="45">
        <f>+D2004</f>
        <v>3</v>
      </c>
      <c r="I2004" s="45"/>
      <c r="J2004" s="46" t="s">
        <v>35</v>
      </c>
    </row>
    <row r="2005" spans="2:10" x14ac:dyDescent="0.3">
      <c r="B2005" s="75"/>
      <c r="C2005" s="131" t="s">
        <v>249</v>
      </c>
      <c r="D2005" s="45">
        <v>3</v>
      </c>
      <c r="E2005" s="45"/>
      <c r="F2005" s="45"/>
      <c r="G2005" s="45"/>
      <c r="H2005" s="45">
        <f>+D2005</f>
        <v>3</v>
      </c>
      <c r="I2005" s="45"/>
      <c r="J2005" s="46" t="s">
        <v>35</v>
      </c>
    </row>
    <row r="2006" spans="2:10" x14ac:dyDescent="0.3">
      <c r="B2006" s="75"/>
      <c r="C2006" s="131" t="s">
        <v>250</v>
      </c>
      <c r="D2006" s="45">
        <v>3</v>
      </c>
      <c r="E2006" s="45"/>
      <c r="F2006" s="45"/>
      <c r="G2006" s="45"/>
      <c r="H2006" s="45">
        <f>+D2006</f>
        <v>3</v>
      </c>
      <c r="I2006" s="45"/>
      <c r="J2006" s="46" t="s">
        <v>35</v>
      </c>
    </row>
    <row r="2007" spans="2:10" x14ac:dyDescent="0.3">
      <c r="B2007" s="100" t="s">
        <v>397</v>
      </c>
      <c r="C2007" s="101" t="s">
        <v>398</v>
      </c>
      <c r="D2007" s="103"/>
      <c r="E2007" s="45"/>
      <c r="F2007" s="45"/>
      <c r="G2007" s="45"/>
      <c r="H2007" s="45"/>
      <c r="I2007" s="45"/>
      <c r="J2007" s="46"/>
    </row>
    <row r="2008" spans="2:10" x14ac:dyDescent="0.3">
      <c r="B2008" s="75" t="s">
        <v>399</v>
      </c>
      <c r="C2008" s="48" t="s">
        <v>401</v>
      </c>
      <c r="D2008" s="103"/>
      <c r="E2008" s="45"/>
      <c r="F2008" s="45"/>
      <c r="G2008" s="45"/>
      <c r="H2008" s="45"/>
      <c r="I2008" s="62">
        <f>SUM(H2009:H2011)*$E$123</f>
        <v>0</v>
      </c>
      <c r="J2008" s="63" t="str">
        <f>+J2009</f>
        <v>und</v>
      </c>
    </row>
    <row r="2009" spans="2:10" x14ac:dyDescent="0.3">
      <c r="B2009" s="75"/>
      <c r="C2009" s="44" t="s">
        <v>248</v>
      </c>
      <c r="D2009" s="45"/>
      <c r="E2009" s="45"/>
      <c r="F2009" s="45"/>
      <c r="G2009" s="45"/>
      <c r="H2009" s="45">
        <f>+D2009</f>
        <v>0</v>
      </c>
      <c r="I2009" s="45"/>
      <c r="J2009" s="46" t="s">
        <v>35</v>
      </c>
    </row>
    <row r="2010" spans="2:10" x14ac:dyDescent="0.3">
      <c r="B2010" s="75"/>
      <c r="C2010" s="44" t="s">
        <v>249</v>
      </c>
      <c r="D2010" s="45"/>
      <c r="E2010" s="45"/>
      <c r="F2010" s="45"/>
      <c r="G2010" s="45"/>
      <c r="H2010" s="45">
        <f>+D2010</f>
        <v>0</v>
      </c>
      <c r="I2010" s="45"/>
      <c r="J2010" s="46" t="s">
        <v>35</v>
      </c>
    </row>
    <row r="2011" spans="2:10" x14ac:dyDescent="0.3">
      <c r="B2011" s="75"/>
      <c r="C2011" s="44" t="s">
        <v>250</v>
      </c>
      <c r="D2011" s="45"/>
      <c r="E2011" s="45"/>
      <c r="F2011" s="45"/>
      <c r="G2011" s="45"/>
      <c r="H2011" s="45">
        <f>+D2011</f>
        <v>0</v>
      </c>
      <c r="I2011" s="45"/>
      <c r="J2011" s="46" t="s">
        <v>35</v>
      </c>
    </row>
    <row r="2012" spans="2:10" x14ac:dyDescent="0.3">
      <c r="B2012" s="75" t="s">
        <v>402</v>
      </c>
      <c r="C2012" s="48" t="s">
        <v>400</v>
      </c>
      <c r="D2012" s="103"/>
      <c r="E2012" s="45"/>
      <c r="F2012" s="45"/>
      <c r="G2012" s="45"/>
      <c r="H2012" s="45"/>
      <c r="I2012" s="62">
        <f>SUM(H2013:H2015)*$E$123</f>
        <v>2</v>
      </c>
      <c r="J2012" s="63" t="str">
        <f>+J2013</f>
        <v>und</v>
      </c>
    </row>
    <row r="2013" spans="2:10" x14ac:dyDescent="0.3">
      <c r="B2013" s="75"/>
      <c r="C2013" s="44" t="s">
        <v>248</v>
      </c>
      <c r="D2013" s="45">
        <v>1</v>
      </c>
      <c r="E2013" s="45"/>
      <c r="F2013" s="45"/>
      <c r="G2013" s="45"/>
      <c r="H2013" s="45">
        <f>+D2013</f>
        <v>1</v>
      </c>
      <c r="I2013" s="45"/>
      <c r="J2013" s="46" t="s">
        <v>35</v>
      </c>
    </row>
    <row r="2014" spans="2:10" x14ac:dyDescent="0.3">
      <c r="B2014" s="75"/>
      <c r="C2014" s="44" t="s">
        <v>249</v>
      </c>
      <c r="D2014" s="45">
        <v>1</v>
      </c>
      <c r="E2014" s="45"/>
      <c r="F2014" s="45"/>
      <c r="G2014" s="45"/>
      <c r="H2014" s="45">
        <f>+D2014</f>
        <v>1</v>
      </c>
      <c r="I2014" s="45"/>
      <c r="J2014" s="46" t="s">
        <v>35</v>
      </c>
    </row>
    <row r="2015" spans="2:10" x14ac:dyDescent="0.3">
      <c r="B2015" s="75"/>
      <c r="C2015" s="44" t="s">
        <v>250</v>
      </c>
      <c r="D2015" s="45"/>
      <c r="E2015" s="45"/>
      <c r="F2015" s="45"/>
      <c r="G2015" s="45"/>
      <c r="H2015" s="45">
        <f>+D2015</f>
        <v>0</v>
      </c>
      <c r="I2015" s="45"/>
      <c r="J2015" s="46" t="s">
        <v>35</v>
      </c>
    </row>
    <row r="2016" spans="2:10" x14ac:dyDescent="0.3">
      <c r="B2016" s="75" t="s">
        <v>425</v>
      </c>
      <c r="C2016" s="48" t="s">
        <v>403</v>
      </c>
      <c r="D2016" s="103"/>
      <c r="E2016" s="45"/>
      <c r="F2016" s="45"/>
      <c r="G2016" s="45"/>
      <c r="H2016" s="45"/>
      <c r="I2016" s="62">
        <f>SUM(H2017:H2019)*$E$123</f>
        <v>4</v>
      </c>
      <c r="J2016" s="63" t="str">
        <f>+J2017</f>
        <v>und</v>
      </c>
    </row>
    <row r="2017" spans="2:10" x14ac:dyDescent="0.3">
      <c r="B2017" s="75"/>
      <c r="C2017" s="44" t="s">
        <v>248</v>
      </c>
      <c r="D2017" s="45">
        <v>1</v>
      </c>
      <c r="E2017" s="45"/>
      <c r="F2017" s="45"/>
      <c r="G2017" s="45"/>
      <c r="H2017" s="45">
        <f>+D2017</f>
        <v>1</v>
      </c>
      <c r="I2017" s="45"/>
      <c r="J2017" s="46" t="s">
        <v>35</v>
      </c>
    </row>
    <row r="2018" spans="2:10" x14ac:dyDescent="0.3">
      <c r="B2018" s="75"/>
      <c r="C2018" s="44" t="s">
        <v>249</v>
      </c>
      <c r="D2018" s="45">
        <v>1</v>
      </c>
      <c r="E2018" s="45"/>
      <c r="F2018" s="45"/>
      <c r="G2018" s="45"/>
      <c r="H2018" s="45">
        <f>+D2018</f>
        <v>1</v>
      </c>
      <c r="I2018" s="45"/>
      <c r="J2018" s="46" t="s">
        <v>35</v>
      </c>
    </row>
    <row r="2019" spans="2:10" x14ac:dyDescent="0.3">
      <c r="B2019" s="75"/>
      <c r="C2019" s="44" t="s">
        <v>250</v>
      </c>
      <c r="D2019" s="45">
        <v>2</v>
      </c>
      <c r="E2019" s="45"/>
      <c r="F2019" s="45"/>
      <c r="G2019" s="45"/>
      <c r="H2019" s="45">
        <f>+D2019</f>
        <v>2</v>
      </c>
      <c r="I2019" s="45"/>
      <c r="J2019" s="46" t="s">
        <v>35</v>
      </c>
    </row>
    <row r="2020" spans="2:10" x14ac:dyDescent="0.3">
      <c r="B2020" s="75" t="s">
        <v>1006</v>
      </c>
      <c r="C2020" s="48" t="s">
        <v>1007</v>
      </c>
      <c r="D2020" s="103"/>
      <c r="E2020" s="45"/>
      <c r="F2020" s="45"/>
      <c r="G2020" s="45"/>
      <c r="H2020" s="45"/>
      <c r="I2020" s="62">
        <f>SUM(H2021:H2023)*$E$123</f>
        <v>3</v>
      </c>
      <c r="J2020" s="63" t="str">
        <f>+J2021</f>
        <v>und</v>
      </c>
    </row>
    <row r="2021" spans="2:10" x14ac:dyDescent="0.3">
      <c r="B2021" s="75"/>
      <c r="C2021" s="44" t="s">
        <v>248</v>
      </c>
      <c r="D2021" s="45">
        <v>3</v>
      </c>
      <c r="E2021" s="45"/>
      <c r="F2021" s="45"/>
      <c r="G2021" s="45"/>
      <c r="H2021" s="45">
        <f>+D2021</f>
        <v>3</v>
      </c>
      <c r="I2021" s="45"/>
      <c r="J2021" s="46" t="s">
        <v>35</v>
      </c>
    </row>
    <row r="2022" spans="2:10" x14ac:dyDescent="0.3">
      <c r="B2022" s="75"/>
      <c r="C2022" s="44" t="s">
        <v>249</v>
      </c>
      <c r="D2022" s="45"/>
      <c r="E2022" s="45"/>
      <c r="F2022" s="45"/>
      <c r="G2022" s="45"/>
      <c r="H2022" s="45">
        <f>+D2022</f>
        <v>0</v>
      </c>
      <c r="I2022" s="45"/>
      <c r="J2022" s="46" t="s">
        <v>35</v>
      </c>
    </row>
    <row r="2023" spans="2:10" x14ac:dyDescent="0.3">
      <c r="B2023" s="75"/>
      <c r="C2023" s="44" t="s">
        <v>250</v>
      </c>
      <c r="D2023" s="45"/>
      <c r="E2023" s="45"/>
      <c r="F2023" s="45"/>
      <c r="G2023" s="45"/>
      <c r="H2023" s="45">
        <f>+D2023</f>
        <v>0</v>
      </c>
      <c r="I2023" s="45"/>
      <c r="J2023" s="46" t="s">
        <v>35</v>
      </c>
    </row>
    <row r="2024" spans="2:10" x14ac:dyDescent="0.3">
      <c r="B2024" s="100" t="s">
        <v>404</v>
      </c>
      <c r="C2024" s="101" t="s">
        <v>405</v>
      </c>
      <c r="D2024" s="103"/>
      <c r="E2024" s="45"/>
      <c r="F2024" s="45"/>
      <c r="G2024" s="45"/>
      <c r="H2024" s="45"/>
      <c r="I2024" s="45"/>
      <c r="J2024" s="46"/>
    </row>
    <row r="2025" spans="2:10" x14ac:dyDescent="0.3">
      <c r="B2025" s="75" t="s">
        <v>406</v>
      </c>
      <c r="C2025" s="48" t="s">
        <v>407</v>
      </c>
      <c r="D2025" s="103"/>
      <c r="E2025" s="45"/>
      <c r="F2025" s="45"/>
      <c r="G2025" s="45"/>
      <c r="H2025" s="45"/>
      <c r="I2025" s="62">
        <f>SUM(H2026:H2027)*$E$123</f>
        <v>1</v>
      </c>
      <c r="J2025" s="63" t="str">
        <f>+J2026</f>
        <v>Glb</v>
      </c>
    </row>
    <row r="2026" spans="2:10" x14ac:dyDescent="0.3">
      <c r="B2026" s="75"/>
      <c r="C2026" s="44" t="s">
        <v>408</v>
      </c>
      <c r="D2026" s="45">
        <v>1</v>
      </c>
      <c r="E2026" s="45"/>
      <c r="F2026" s="45"/>
      <c r="G2026" s="45"/>
      <c r="H2026" s="45">
        <f>+D2026</f>
        <v>1</v>
      </c>
      <c r="I2026" s="45"/>
      <c r="J2026" s="46" t="s">
        <v>409</v>
      </c>
    </row>
    <row r="2027" spans="2:10" x14ac:dyDescent="0.3">
      <c r="B2027" s="75" t="s">
        <v>426</v>
      </c>
      <c r="C2027" s="48" t="s">
        <v>410</v>
      </c>
      <c r="D2027" s="103"/>
      <c r="E2027" s="45"/>
      <c r="F2027" s="45"/>
      <c r="G2027" s="45"/>
      <c r="H2027" s="45"/>
      <c r="I2027" s="62">
        <f>SUM(H2028:H2029)*$E$123</f>
        <v>0</v>
      </c>
      <c r="J2027" s="63" t="str">
        <f>+J2028</f>
        <v>Glb</v>
      </c>
    </row>
    <row r="2028" spans="2:10" x14ac:dyDescent="0.3">
      <c r="B2028" s="75"/>
      <c r="C2028" s="44" t="s">
        <v>411</v>
      </c>
      <c r="D2028" s="45">
        <v>0</v>
      </c>
      <c r="E2028" s="45"/>
      <c r="F2028" s="45"/>
      <c r="G2028" s="45"/>
      <c r="H2028" s="45">
        <f>+D2028</f>
        <v>0</v>
      </c>
      <c r="I2028" s="45"/>
      <c r="J2028" s="46" t="s">
        <v>409</v>
      </c>
    </row>
    <row r="2029" spans="2:10" x14ac:dyDescent="0.3">
      <c r="B2029" s="100" t="s">
        <v>412</v>
      </c>
      <c r="C2029" s="101" t="s">
        <v>413</v>
      </c>
      <c r="D2029" s="103"/>
      <c r="E2029" s="45"/>
      <c r="F2029" s="45"/>
      <c r="G2029" s="45"/>
      <c r="H2029" s="45"/>
      <c r="I2029" s="45"/>
      <c r="J2029" s="46"/>
    </row>
    <row r="2030" spans="2:10" x14ac:dyDescent="0.3">
      <c r="B2030" s="75" t="s">
        <v>415</v>
      </c>
      <c r="C2030" s="48" t="s">
        <v>414</v>
      </c>
      <c r="D2030" s="103"/>
      <c r="E2030" s="45"/>
      <c r="F2030" s="45"/>
      <c r="G2030" s="45"/>
      <c r="H2030" s="45"/>
      <c r="I2030" s="62">
        <f>SUM(H2031:H2032)*$E$123</f>
        <v>2</v>
      </c>
      <c r="J2030" s="63" t="str">
        <f>+J2031</f>
        <v>und</v>
      </c>
    </row>
    <row r="2031" spans="2:10" x14ac:dyDescent="0.3">
      <c r="B2031" s="75"/>
      <c r="C2031" s="44" t="s">
        <v>411</v>
      </c>
      <c r="D2031" s="45">
        <v>2</v>
      </c>
      <c r="E2031" s="45"/>
      <c r="F2031" s="45"/>
      <c r="G2031" s="45"/>
      <c r="H2031" s="45">
        <f>+D2031</f>
        <v>2</v>
      </c>
      <c r="I2031" s="45"/>
      <c r="J2031" s="46" t="s">
        <v>35</v>
      </c>
    </row>
    <row r="2032" spans="2:10" x14ac:dyDescent="0.3">
      <c r="B2032" s="75" t="s">
        <v>416</v>
      </c>
      <c r="C2032" s="48" t="s">
        <v>417</v>
      </c>
      <c r="D2032" s="103"/>
      <c r="E2032" s="45"/>
      <c r="F2032" s="45"/>
      <c r="G2032" s="45"/>
      <c r="H2032" s="45"/>
      <c r="I2032" s="62">
        <f>SUM(H2033:H2033)*$E$123</f>
        <v>0</v>
      </c>
      <c r="J2032" s="63" t="str">
        <f>+J2033</f>
        <v>Glb</v>
      </c>
    </row>
    <row r="2033" spans="2:10" x14ac:dyDescent="0.3">
      <c r="B2033" s="75"/>
      <c r="C2033" s="44" t="s">
        <v>411</v>
      </c>
      <c r="D2033" s="45">
        <v>0</v>
      </c>
      <c r="E2033" s="45"/>
      <c r="F2033" s="45"/>
      <c r="G2033" s="45"/>
      <c r="H2033" s="45">
        <f>+D2033</f>
        <v>0</v>
      </c>
      <c r="I2033" s="45"/>
      <c r="J2033" s="46" t="s">
        <v>409</v>
      </c>
    </row>
    <row r="2034" spans="2:10" x14ac:dyDescent="0.3">
      <c r="B2034" s="75"/>
      <c r="C2034" s="44"/>
      <c r="D2034" s="45"/>
      <c r="E2034" s="45"/>
      <c r="F2034" s="45"/>
      <c r="G2034" s="45"/>
      <c r="H2034" s="45"/>
      <c r="I2034" s="45"/>
      <c r="J2034" s="46"/>
    </row>
    <row r="2035" spans="2:10" x14ac:dyDescent="0.3">
      <c r="B2035" s="75"/>
      <c r="C2035" s="44"/>
      <c r="D2035" s="45"/>
      <c r="E2035" s="45"/>
      <c r="F2035" s="45"/>
      <c r="G2035" s="45"/>
      <c r="H2035" s="45"/>
      <c r="I2035" s="45"/>
      <c r="J2035" s="46"/>
    </row>
    <row r="2036" spans="2:10" x14ac:dyDescent="0.3">
      <c r="B2036" s="75"/>
      <c r="C2036" s="44"/>
      <c r="D2036" s="45"/>
      <c r="E2036" s="45"/>
      <c r="F2036" s="45"/>
      <c r="G2036" s="45"/>
      <c r="H2036" s="45"/>
      <c r="I2036" s="45"/>
      <c r="J2036" s="46"/>
    </row>
    <row r="2037" spans="2:10" x14ac:dyDescent="0.3">
      <c r="B2037" s="75"/>
      <c r="C2037" s="44"/>
      <c r="D2037" s="45"/>
      <c r="E2037" s="45"/>
      <c r="F2037" s="45"/>
      <c r="G2037" s="45"/>
      <c r="H2037" s="45"/>
      <c r="I2037" s="45"/>
      <c r="J2037" s="46"/>
    </row>
    <row r="2038" spans="2:10" x14ac:dyDescent="0.3">
      <c r="B2038" s="75"/>
      <c r="C2038" s="44"/>
      <c r="D2038" s="45"/>
      <c r="E2038" s="45"/>
      <c r="F2038" s="45"/>
      <c r="G2038" s="45"/>
      <c r="H2038" s="45"/>
      <c r="I2038" s="45"/>
      <c r="J2038" s="46"/>
    </row>
    <row r="2039" spans="2:10" x14ac:dyDescent="0.3">
      <c r="B2039" s="75"/>
      <c r="C2039" s="44"/>
      <c r="D2039" s="45"/>
      <c r="E2039" s="45"/>
      <c r="F2039" s="45"/>
      <c r="G2039" s="45"/>
      <c r="H2039" s="45"/>
      <c r="I2039" s="45"/>
      <c r="J2039" s="46"/>
    </row>
    <row r="2040" spans="2:10" x14ac:dyDescent="0.3">
      <c r="B2040" s="75"/>
      <c r="C2040" s="44"/>
      <c r="D2040" s="45"/>
      <c r="E2040" s="45"/>
      <c r="F2040" s="45"/>
      <c r="G2040" s="45"/>
      <c r="H2040" s="45"/>
      <c r="I2040" s="45"/>
      <c r="J2040" s="46"/>
    </row>
    <row r="2041" spans="2:10" x14ac:dyDescent="0.3">
      <c r="B2041" s="75"/>
      <c r="C2041" s="44"/>
      <c r="D2041" s="45"/>
      <c r="E2041" s="45"/>
      <c r="F2041" s="45"/>
      <c r="G2041" s="45"/>
      <c r="H2041" s="45"/>
      <c r="I2041" s="45"/>
      <c r="J2041" s="46"/>
    </row>
    <row r="2042" spans="2:10" x14ac:dyDescent="0.3">
      <c r="B2042" s="75"/>
      <c r="C2042" s="44"/>
      <c r="D2042" s="45"/>
      <c r="E2042" s="45"/>
      <c r="F2042" s="45"/>
      <c r="G2042" s="45"/>
      <c r="H2042" s="45"/>
      <c r="I2042" s="45"/>
      <c r="J2042" s="46"/>
    </row>
    <row r="2043" spans="2:10" x14ac:dyDescent="0.3">
      <c r="B2043" s="75"/>
      <c r="C2043" s="44"/>
      <c r="D2043" s="45"/>
      <c r="E2043" s="45"/>
      <c r="F2043" s="45"/>
      <c r="G2043" s="45"/>
      <c r="H2043" s="45"/>
      <c r="I2043" s="45"/>
      <c r="J2043" s="46"/>
    </row>
    <row r="2044" spans="2:10" x14ac:dyDescent="0.3">
      <c r="B2044" s="75"/>
      <c r="C2044" s="44"/>
      <c r="D2044" s="45"/>
      <c r="E2044" s="45"/>
      <c r="F2044" s="45"/>
      <c r="G2044" s="45"/>
      <c r="H2044" s="45"/>
      <c r="I2044" s="45"/>
      <c r="J2044" s="46"/>
    </row>
    <row r="2045" spans="2:10" x14ac:dyDescent="0.3">
      <c r="B2045" s="75"/>
      <c r="C2045" s="44"/>
      <c r="D2045" s="45"/>
      <c r="E2045" s="45"/>
      <c r="F2045" s="45"/>
      <c r="G2045" s="45"/>
      <c r="H2045" s="45"/>
      <c r="I2045" s="45"/>
      <c r="J2045" s="46"/>
    </row>
    <row r="2046" spans="2:10" x14ac:dyDescent="0.3">
      <c r="B2046" s="75"/>
      <c r="C2046" s="44"/>
      <c r="D2046" s="45"/>
      <c r="E2046" s="45"/>
      <c r="F2046" s="45"/>
      <c r="G2046" s="45"/>
      <c r="H2046" s="45"/>
      <c r="I2046" s="45"/>
      <c r="J2046" s="46"/>
    </row>
    <row r="2047" spans="2:10" x14ac:dyDescent="0.3">
      <c r="B2047" s="75"/>
      <c r="C2047" s="44"/>
      <c r="D2047" s="45"/>
      <c r="E2047" s="45"/>
      <c r="F2047" s="45"/>
      <c r="G2047" s="45"/>
      <c r="H2047" s="45"/>
      <c r="I2047" s="45"/>
      <c r="J2047" s="46"/>
    </row>
    <row r="2048" spans="2:10" x14ac:dyDescent="0.3">
      <c r="B2048" s="75"/>
      <c r="C2048" s="44"/>
      <c r="D2048" s="45"/>
      <c r="E2048" s="45"/>
      <c r="F2048" s="45"/>
      <c r="G2048" s="45"/>
      <c r="H2048" s="45"/>
      <c r="I2048" s="45"/>
      <c r="J2048" s="46"/>
    </row>
    <row r="2049" spans="2:10" x14ac:dyDescent="0.3">
      <c r="B2049" s="75"/>
      <c r="C2049" s="44"/>
      <c r="D2049" s="45"/>
      <c r="E2049" s="45"/>
      <c r="F2049" s="45"/>
      <c r="G2049" s="45"/>
      <c r="H2049" s="45"/>
      <c r="I2049" s="45"/>
      <c r="J2049" s="46"/>
    </row>
    <row r="2050" spans="2:10" x14ac:dyDescent="0.3">
      <c r="B2050" s="75"/>
      <c r="C2050" s="44"/>
      <c r="D2050" s="45"/>
      <c r="E2050" s="45"/>
      <c r="F2050" s="45"/>
      <c r="G2050" s="45"/>
      <c r="H2050" s="45"/>
      <c r="I2050" s="45"/>
      <c r="J2050" s="46"/>
    </row>
    <row r="2051" spans="2:10" x14ac:dyDescent="0.3">
      <c r="B2051" s="75"/>
      <c r="C2051" s="44"/>
      <c r="D2051" s="45"/>
      <c r="E2051" s="45"/>
      <c r="F2051" s="45"/>
      <c r="G2051" s="45"/>
      <c r="H2051" s="45"/>
      <c r="I2051" s="45"/>
      <c r="J2051" s="46"/>
    </row>
    <row r="2052" spans="2:10" x14ac:dyDescent="0.3">
      <c r="B2052" s="75"/>
      <c r="C2052" s="44"/>
      <c r="D2052" s="45"/>
      <c r="E2052" s="45"/>
      <c r="F2052" s="45"/>
      <c r="G2052" s="45"/>
      <c r="H2052" s="45"/>
      <c r="I2052" s="45"/>
      <c r="J2052" s="46"/>
    </row>
    <row r="2053" spans="2:10" x14ac:dyDescent="0.3">
      <c r="B2053" s="75"/>
      <c r="C2053" s="44"/>
      <c r="D2053" s="45"/>
      <c r="E2053" s="45"/>
      <c r="F2053" s="45"/>
      <c r="G2053" s="45"/>
      <c r="H2053" s="45"/>
      <c r="I2053" s="45"/>
      <c r="J2053" s="46"/>
    </row>
    <row r="2054" spans="2:10" x14ac:dyDescent="0.3">
      <c r="B2054" s="75"/>
      <c r="C2054" s="44"/>
      <c r="D2054" s="45"/>
      <c r="E2054" s="45"/>
      <c r="F2054" s="45"/>
      <c r="G2054" s="45"/>
      <c r="H2054" s="45"/>
      <c r="I2054" s="45"/>
      <c r="J2054" s="46"/>
    </row>
    <row r="2055" spans="2:10" x14ac:dyDescent="0.3">
      <c r="B2055" s="75"/>
      <c r="C2055" s="44"/>
      <c r="D2055" s="45"/>
      <c r="E2055" s="45"/>
      <c r="F2055" s="45"/>
      <c r="G2055" s="45"/>
      <c r="H2055" s="45"/>
      <c r="I2055" s="45"/>
      <c r="J2055" s="46"/>
    </row>
    <row r="2056" spans="2:10" x14ac:dyDescent="0.3">
      <c r="B2056" s="75"/>
      <c r="C2056" s="44"/>
      <c r="D2056" s="45"/>
      <c r="E2056" s="45"/>
      <c r="F2056" s="45"/>
      <c r="G2056" s="45"/>
      <c r="H2056" s="45"/>
      <c r="I2056" s="45"/>
      <c r="J2056" s="46"/>
    </row>
    <row r="2057" spans="2:10" x14ac:dyDescent="0.3">
      <c r="B2057" s="75"/>
      <c r="C2057" s="44"/>
      <c r="D2057" s="45"/>
      <c r="E2057" s="45"/>
      <c r="F2057" s="45"/>
      <c r="G2057" s="45"/>
      <c r="H2057" s="45"/>
      <c r="I2057" s="45"/>
      <c r="J2057" s="46"/>
    </row>
    <row r="2058" spans="2:10" x14ac:dyDescent="0.3">
      <c r="B2058" s="75"/>
      <c r="C2058" s="44"/>
      <c r="D2058" s="45"/>
      <c r="E2058" s="45"/>
      <c r="F2058" s="45"/>
      <c r="G2058" s="45"/>
      <c r="H2058" s="45"/>
      <c r="I2058" s="45"/>
      <c r="J2058" s="46"/>
    </row>
    <row r="2059" spans="2:10" x14ac:dyDescent="0.3">
      <c r="B2059" s="75"/>
      <c r="C2059" s="44"/>
      <c r="D2059" s="45"/>
      <c r="E2059" s="45"/>
      <c r="F2059" s="45"/>
      <c r="G2059" s="45"/>
      <c r="H2059" s="45"/>
      <c r="I2059" s="45"/>
      <c r="J2059" s="46"/>
    </row>
    <row r="2060" spans="2:10" x14ac:dyDescent="0.3">
      <c r="B2060" s="75"/>
      <c r="C2060" s="44"/>
      <c r="D2060" s="45"/>
      <c r="E2060" s="45"/>
      <c r="F2060" s="45"/>
      <c r="G2060" s="45"/>
      <c r="H2060" s="45"/>
      <c r="I2060" s="45"/>
      <c r="J2060" s="46"/>
    </row>
    <row r="2061" spans="2:10" x14ac:dyDescent="0.3">
      <c r="B2061" s="75"/>
      <c r="C2061" s="44"/>
      <c r="D2061" s="45"/>
      <c r="E2061" s="45"/>
      <c r="F2061" s="45"/>
      <c r="G2061" s="45"/>
      <c r="H2061" s="45"/>
      <c r="I2061" s="45"/>
      <c r="J2061" s="46"/>
    </row>
    <row r="2062" spans="2:10" x14ac:dyDescent="0.3">
      <c r="B2062" s="75"/>
      <c r="C2062" s="44"/>
      <c r="D2062" s="45"/>
      <c r="E2062" s="45"/>
      <c r="F2062" s="45"/>
      <c r="G2062" s="45"/>
      <c r="H2062" s="45"/>
      <c r="I2062" s="45"/>
      <c r="J2062" s="46"/>
    </row>
    <row r="2063" spans="2:10" x14ac:dyDescent="0.3">
      <c r="B2063" s="75"/>
      <c r="C2063" s="44"/>
      <c r="D2063" s="45"/>
      <c r="E2063" s="45"/>
      <c r="F2063" s="45"/>
      <c r="G2063" s="45"/>
      <c r="H2063" s="45"/>
      <c r="I2063" s="45"/>
      <c r="J2063" s="46"/>
    </row>
    <row r="2064" spans="2:10" x14ac:dyDescent="0.3">
      <c r="B2064" s="75"/>
      <c r="C2064" s="44"/>
      <c r="D2064" s="45"/>
      <c r="E2064" s="45"/>
      <c r="F2064" s="45"/>
      <c r="G2064" s="45"/>
      <c r="H2064" s="45"/>
      <c r="I2064" s="45"/>
      <c r="J2064" s="46"/>
    </row>
    <row r="2065" spans="2:10" x14ac:dyDescent="0.3">
      <c r="B2065" s="75"/>
      <c r="C2065" s="44"/>
      <c r="D2065" s="45"/>
      <c r="E2065" s="45"/>
      <c r="F2065" s="45"/>
      <c r="G2065" s="45"/>
      <c r="H2065" s="45"/>
      <c r="I2065" s="45"/>
      <c r="J2065" s="46"/>
    </row>
    <row r="2066" spans="2:10" x14ac:dyDescent="0.3">
      <c r="B2066" s="75"/>
      <c r="C2066" s="44"/>
      <c r="D2066" s="45"/>
      <c r="E2066" s="45"/>
      <c r="F2066" s="45"/>
      <c r="G2066" s="45"/>
      <c r="H2066" s="45"/>
      <c r="I2066" s="45"/>
      <c r="J2066" s="46"/>
    </row>
    <row r="2067" spans="2:10" x14ac:dyDescent="0.3">
      <c r="B2067" s="75"/>
      <c r="C2067" s="44"/>
      <c r="D2067" s="45"/>
      <c r="E2067" s="45"/>
      <c r="F2067" s="45"/>
      <c r="G2067" s="45"/>
      <c r="H2067" s="45"/>
      <c r="I2067" s="45"/>
      <c r="J2067" s="46"/>
    </row>
    <row r="2068" spans="2:10" ht="22.8" x14ac:dyDescent="0.3">
      <c r="B2068" s="163" t="s">
        <v>687</v>
      </c>
      <c r="C2068" s="164"/>
      <c r="D2068" s="164"/>
      <c r="E2068" s="164"/>
      <c r="F2068" s="164"/>
      <c r="G2068" s="164"/>
      <c r="H2068" s="164"/>
      <c r="I2068" s="164"/>
      <c r="J2068" s="165"/>
    </row>
    <row r="2069" spans="2:10" x14ac:dyDescent="0.3">
      <c r="B2069" s="133"/>
      <c r="C2069" s="133"/>
      <c r="D2069" s="133"/>
      <c r="E2069" s="133"/>
      <c r="F2069" s="133"/>
      <c r="G2069" s="133"/>
      <c r="H2069" s="133"/>
      <c r="I2069" s="133"/>
      <c r="J2069" s="133"/>
    </row>
    <row r="2070" spans="2:10" x14ac:dyDescent="0.3">
      <c r="B2070" s="23" t="s">
        <v>7</v>
      </c>
      <c r="C2070" s="24" t="s">
        <v>0</v>
      </c>
      <c r="D2070" s="24" t="s">
        <v>23</v>
      </c>
      <c r="E2070" s="24" t="s">
        <v>24</v>
      </c>
      <c r="F2070" s="24" t="s">
        <v>2</v>
      </c>
      <c r="G2070" s="24" t="s">
        <v>3</v>
      </c>
      <c r="H2070" s="24" t="s">
        <v>25</v>
      </c>
      <c r="I2070" s="24" t="s">
        <v>8</v>
      </c>
      <c r="J2070" s="24" t="s">
        <v>9</v>
      </c>
    </row>
    <row r="2071" spans="2:10" x14ac:dyDescent="0.3">
      <c r="B2071" s="98" t="s">
        <v>244</v>
      </c>
      <c r="C2071" s="99" t="s">
        <v>242</v>
      </c>
      <c r="D2071" s="55"/>
      <c r="E2071" s="56">
        <v>1</v>
      </c>
      <c r="F2071" s="57"/>
      <c r="G2071" s="58"/>
      <c r="H2071" s="58"/>
      <c r="I2071" s="43"/>
      <c r="J2071" s="55"/>
    </row>
    <row r="2072" spans="2:10" x14ac:dyDescent="0.3">
      <c r="B2072" s="96" t="s">
        <v>245</v>
      </c>
      <c r="C2072" s="97" t="s">
        <v>243</v>
      </c>
      <c r="D2072" s="60"/>
      <c r="E2072" s="59"/>
      <c r="F2072" s="52"/>
      <c r="G2072" s="52"/>
      <c r="H2072" s="52"/>
      <c r="I2072" s="52"/>
      <c r="J2072" s="61"/>
    </row>
    <row r="2073" spans="2:10" x14ac:dyDescent="0.3">
      <c r="B2073" s="100" t="s">
        <v>246</v>
      </c>
      <c r="C2073" s="101" t="s">
        <v>285</v>
      </c>
      <c r="D2073" s="60"/>
      <c r="E2073" s="59"/>
      <c r="F2073" s="52"/>
      <c r="G2073" s="52"/>
      <c r="H2073" s="52"/>
      <c r="I2073" s="52"/>
      <c r="J2073" s="61"/>
    </row>
    <row r="2074" spans="2:10" x14ac:dyDescent="0.3">
      <c r="B2074" s="75" t="s">
        <v>247</v>
      </c>
      <c r="C2074" s="48" t="s">
        <v>348</v>
      </c>
      <c r="D2074" s="45"/>
      <c r="E2074" s="45"/>
      <c r="F2074" s="45"/>
      <c r="G2074" s="45"/>
      <c r="H2074" s="45"/>
      <c r="I2074" s="62">
        <f>SUM(H2075:H2080)*$E$123</f>
        <v>1</v>
      </c>
      <c r="J2074" s="63" t="str">
        <f>+J2075</f>
        <v>und</v>
      </c>
    </row>
    <row r="2075" spans="2:10" x14ac:dyDescent="0.3">
      <c r="B2075" s="75"/>
      <c r="C2075" s="130" t="s">
        <v>248</v>
      </c>
      <c r="D2075" s="45"/>
      <c r="E2075" s="45"/>
      <c r="F2075" s="45"/>
      <c r="G2075" s="45"/>
      <c r="H2075" s="45"/>
      <c r="I2075" s="45"/>
      <c r="J2075" s="46" t="s">
        <v>35</v>
      </c>
    </row>
    <row r="2076" spans="2:10" x14ac:dyDescent="0.3">
      <c r="B2076" s="75"/>
      <c r="C2076" s="129" t="s">
        <v>634</v>
      </c>
      <c r="D2076" s="45">
        <v>1</v>
      </c>
      <c r="E2076" s="45"/>
      <c r="F2076" s="45"/>
      <c r="G2076" s="45"/>
      <c r="H2076" s="45">
        <f>+D2076</f>
        <v>1</v>
      </c>
      <c r="I2076" s="45"/>
      <c r="J2076" s="46" t="s">
        <v>35</v>
      </c>
    </row>
    <row r="2077" spans="2:10" x14ac:dyDescent="0.3">
      <c r="B2077" s="75"/>
      <c r="C2077" s="130" t="s">
        <v>249</v>
      </c>
      <c r="D2077" s="45"/>
      <c r="E2077" s="45"/>
      <c r="F2077" s="45"/>
      <c r="G2077" s="45"/>
      <c r="H2077" s="45"/>
      <c r="I2077" s="45"/>
      <c r="J2077" s="46"/>
    </row>
    <row r="2078" spans="2:10" x14ac:dyDescent="0.3">
      <c r="B2078" s="75"/>
      <c r="C2078" s="129" t="s">
        <v>634</v>
      </c>
      <c r="D2078" s="45"/>
      <c r="E2078" s="45"/>
      <c r="F2078" s="45"/>
      <c r="G2078" s="45"/>
      <c r="H2078" s="45">
        <f>+D2078</f>
        <v>0</v>
      </c>
      <c r="I2078" s="45"/>
      <c r="J2078" s="46" t="s">
        <v>35</v>
      </c>
    </row>
    <row r="2079" spans="2:10" x14ac:dyDescent="0.3">
      <c r="B2079" s="75"/>
      <c r="C2079" s="130" t="s">
        <v>250</v>
      </c>
      <c r="D2079" s="45"/>
      <c r="E2079" s="45"/>
      <c r="F2079" s="45"/>
      <c r="G2079" s="45"/>
      <c r="H2079" s="45"/>
      <c r="I2079" s="45"/>
      <c r="J2079" s="46"/>
    </row>
    <row r="2080" spans="2:10" x14ac:dyDescent="0.3">
      <c r="B2080" s="75"/>
      <c r="C2080" s="129" t="s">
        <v>634</v>
      </c>
      <c r="D2080" s="45"/>
      <c r="E2080" s="45"/>
      <c r="F2080" s="45"/>
      <c r="G2080" s="45"/>
      <c r="H2080" s="45">
        <f>+D2080</f>
        <v>0</v>
      </c>
      <c r="I2080" s="45"/>
      <c r="J2080" s="46" t="s">
        <v>35</v>
      </c>
    </row>
    <row r="2081" spans="2:10" x14ac:dyDescent="0.3">
      <c r="B2081" s="75" t="s">
        <v>251</v>
      </c>
      <c r="C2081" s="75" t="s">
        <v>260</v>
      </c>
      <c r="D2081" s="45"/>
      <c r="E2081" s="45"/>
      <c r="F2081" s="45"/>
      <c r="G2081" s="45"/>
      <c r="H2081" s="45"/>
      <c r="I2081" s="62">
        <f>SUM(H2082:H2084)*$E$123</f>
        <v>0</v>
      </c>
      <c r="J2081" s="63" t="str">
        <f>+J2082</f>
        <v>und</v>
      </c>
    </row>
    <row r="2082" spans="2:10" x14ac:dyDescent="0.3">
      <c r="B2082" s="75"/>
      <c r="C2082" s="130" t="s">
        <v>248</v>
      </c>
      <c r="D2082" s="45"/>
      <c r="E2082" s="45"/>
      <c r="F2082" s="45"/>
      <c r="G2082" s="45"/>
      <c r="H2082" s="45">
        <f>+D2082</f>
        <v>0</v>
      </c>
      <c r="I2082" s="45"/>
      <c r="J2082" s="46" t="s">
        <v>35</v>
      </c>
    </row>
    <row r="2083" spans="2:10" x14ac:dyDescent="0.3">
      <c r="B2083" s="75"/>
      <c r="C2083" s="130" t="s">
        <v>249</v>
      </c>
      <c r="D2083" s="45"/>
      <c r="E2083" s="45"/>
      <c r="F2083" s="45"/>
      <c r="G2083" s="45"/>
      <c r="H2083" s="45">
        <f>+D2083</f>
        <v>0</v>
      </c>
      <c r="I2083" s="45"/>
      <c r="J2083" s="46" t="s">
        <v>35</v>
      </c>
    </row>
    <row r="2084" spans="2:10" x14ac:dyDescent="0.3">
      <c r="B2084" s="75"/>
      <c r="C2084" s="130" t="s">
        <v>250</v>
      </c>
      <c r="D2084" s="45"/>
      <c r="E2084" s="45"/>
      <c r="F2084" s="45"/>
      <c r="G2084" s="45"/>
      <c r="H2084" s="45">
        <f>+D2084</f>
        <v>0</v>
      </c>
      <c r="I2084" s="45"/>
      <c r="J2084" s="46" t="s">
        <v>35</v>
      </c>
    </row>
    <row r="2085" spans="2:10" x14ac:dyDescent="0.3">
      <c r="B2085" s="75" t="s">
        <v>252</v>
      </c>
      <c r="C2085" s="48" t="s">
        <v>537</v>
      </c>
      <c r="D2085" s="45"/>
      <c r="E2085" s="45"/>
      <c r="F2085" s="45"/>
      <c r="G2085" s="45"/>
      <c r="H2085" s="45"/>
      <c r="I2085" s="62">
        <f>SUM(H2086:H2091)*$E$123</f>
        <v>1</v>
      </c>
      <c r="J2085" s="63" t="str">
        <f>+J2086</f>
        <v>und</v>
      </c>
    </row>
    <row r="2086" spans="2:10" x14ac:dyDescent="0.3">
      <c r="B2086" s="75"/>
      <c r="C2086" s="130" t="s">
        <v>248</v>
      </c>
      <c r="D2086" s="45"/>
      <c r="E2086" s="45"/>
      <c r="F2086" s="45"/>
      <c r="G2086" s="45"/>
      <c r="H2086" s="45"/>
      <c r="I2086" s="45"/>
      <c r="J2086" s="46" t="s">
        <v>35</v>
      </c>
    </row>
    <row r="2087" spans="2:10" x14ac:dyDescent="0.3">
      <c r="B2087" s="75"/>
      <c r="C2087" s="129" t="s">
        <v>634</v>
      </c>
      <c r="D2087" s="45">
        <v>1</v>
      </c>
      <c r="E2087" s="45"/>
      <c r="F2087" s="45"/>
      <c r="G2087" s="45"/>
      <c r="H2087" s="45">
        <f>+D2087</f>
        <v>1</v>
      </c>
      <c r="I2087" s="45"/>
      <c r="J2087" s="46" t="s">
        <v>35</v>
      </c>
    </row>
    <row r="2088" spans="2:10" x14ac:dyDescent="0.3">
      <c r="B2088" s="75"/>
      <c r="C2088" s="130" t="s">
        <v>249</v>
      </c>
      <c r="D2088" s="45"/>
      <c r="E2088" s="45"/>
      <c r="F2088" s="45"/>
      <c r="G2088" s="45"/>
      <c r="H2088" s="45">
        <f>+D2088</f>
        <v>0</v>
      </c>
      <c r="I2088" s="45"/>
      <c r="J2088" s="46" t="s">
        <v>35</v>
      </c>
    </row>
    <row r="2089" spans="2:10" x14ac:dyDescent="0.3">
      <c r="B2089" s="75"/>
      <c r="C2089" s="129" t="s">
        <v>634</v>
      </c>
      <c r="D2089" s="45"/>
      <c r="E2089" s="45"/>
      <c r="F2089" s="45"/>
      <c r="G2089" s="45"/>
      <c r="H2089" s="45">
        <f>+D2089</f>
        <v>0</v>
      </c>
      <c r="I2089" s="45"/>
      <c r="J2089" s="46" t="s">
        <v>35</v>
      </c>
    </row>
    <row r="2090" spans="2:10" x14ac:dyDescent="0.3">
      <c r="B2090" s="75"/>
      <c r="C2090" s="130" t="s">
        <v>250</v>
      </c>
      <c r="D2090" s="45"/>
      <c r="E2090" s="45"/>
      <c r="F2090" s="45"/>
      <c r="G2090" s="45"/>
      <c r="H2090" s="45">
        <f>+D2090</f>
        <v>0</v>
      </c>
      <c r="I2090" s="45"/>
      <c r="J2090" s="46" t="s">
        <v>35</v>
      </c>
    </row>
    <row r="2091" spans="2:10" x14ac:dyDescent="0.3">
      <c r="B2091" s="75"/>
      <c r="C2091" s="129" t="s">
        <v>634</v>
      </c>
      <c r="D2091" s="45"/>
      <c r="E2091" s="45"/>
      <c r="F2091" s="45"/>
      <c r="G2091" s="45"/>
      <c r="H2091" s="45">
        <f>+D2091</f>
        <v>0</v>
      </c>
      <c r="I2091" s="45"/>
      <c r="J2091" s="46" t="s">
        <v>35</v>
      </c>
    </row>
    <row r="2092" spans="2:10" x14ac:dyDescent="0.3">
      <c r="B2092" s="75" t="s">
        <v>253</v>
      </c>
      <c r="C2092" s="48" t="s">
        <v>536</v>
      </c>
      <c r="D2092" s="45"/>
      <c r="E2092" s="45"/>
      <c r="F2092" s="45"/>
      <c r="G2092" s="45"/>
      <c r="H2092" s="45"/>
      <c r="I2092" s="62">
        <f>SUM(H2094:H2098)*$E$123</f>
        <v>3</v>
      </c>
      <c r="J2092" s="63" t="str">
        <f>+J2094</f>
        <v>und</v>
      </c>
    </row>
    <row r="2093" spans="2:10" x14ac:dyDescent="0.3">
      <c r="B2093" s="75"/>
      <c r="C2093" s="130" t="s">
        <v>248</v>
      </c>
      <c r="D2093" s="45"/>
      <c r="E2093" s="45"/>
      <c r="F2093" s="45"/>
      <c r="G2093" s="45"/>
      <c r="H2093" s="45"/>
      <c r="I2093" s="45"/>
      <c r="J2093" s="46" t="s">
        <v>35</v>
      </c>
    </row>
    <row r="2094" spans="2:10" x14ac:dyDescent="0.3">
      <c r="B2094" s="75"/>
      <c r="C2094" s="44" t="s">
        <v>622</v>
      </c>
      <c r="D2094" s="45">
        <v>3</v>
      </c>
      <c r="E2094" s="45"/>
      <c r="F2094" s="45"/>
      <c r="G2094" s="45"/>
      <c r="H2094" s="45">
        <f>+D2094</f>
        <v>3</v>
      </c>
      <c r="I2094" s="45"/>
      <c r="J2094" s="46" t="s">
        <v>35</v>
      </c>
    </row>
    <row r="2095" spans="2:10" x14ac:dyDescent="0.3">
      <c r="B2095" s="75"/>
      <c r="C2095" s="130" t="s">
        <v>249</v>
      </c>
      <c r="D2095" s="45"/>
      <c r="E2095" s="45"/>
      <c r="F2095" s="45"/>
      <c r="G2095" s="45"/>
      <c r="H2095" s="45"/>
      <c r="I2095" s="45"/>
      <c r="J2095" s="46" t="s">
        <v>35</v>
      </c>
    </row>
    <row r="2096" spans="2:10" x14ac:dyDescent="0.3">
      <c r="B2096" s="75"/>
      <c r="C2096" s="44" t="s">
        <v>622</v>
      </c>
      <c r="D2096" s="45"/>
      <c r="E2096" s="45"/>
      <c r="F2096" s="45"/>
      <c r="G2096" s="45"/>
      <c r="H2096" s="45">
        <f>+D2096</f>
        <v>0</v>
      </c>
      <c r="I2096" s="45"/>
      <c r="J2096" s="46" t="s">
        <v>35</v>
      </c>
    </row>
    <row r="2097" spans="2:10" x14ac:dyDescent="0.3">
      <c r="B2097" s="75"/>
      <c r="C2097" s="130" t="s">
        <v>250</v>
      </c>
      <c r="D2097" s="45"/>
      <c r="E2097" s="45"/>
      <c r="F2097" s="45"/>
      <c r="G2097" s="45"/>
      <c r="H2097" s="45"/>
      <c r="I2097" s="45"/>
      <c r="J2097" s="46" t="s">
        <v>35</v>
      </c>
    </row>
    <row r="2098" spans="2:10" x14ac:dyDescent="0.3">
      <c r="B2098" s="75"/>
      <c r="C2098" s="44" t="s">
        <v>622</v>
      </c>
      <c r="D2098" s="45"/>
      <c r="E2098" s="45"/>
      <c r="F2098" s="45"/>
      <c r="G2098" s="45"/>
      <c r="H2098" s="45">
        <f>+D2098</f>
        <v>0</v>
      </c>
      <c r="I2098" s="45"/>
      <c r="J2098" s="46" t="s">
        <v>35</v>
      </c>
    </row>
    <row r="2099" spans="2:10" x14ac:dyDescent="0.3">
      <c r="B2099" s="75" t="s">
        <v>257</v>
      </c>
      <c r="C2099" s="48" t="s">
        <v>363</v>
      </c>
      <c r="D2099" s="45"/>
      <c r="E2099" s="45"/>
      <c r="F2099" s="45"/>
      <c r="G2099" s="45"/>
      <c r="H2099" s="45"/>
      <c r="I2099" s="62">
        <f>SUM(H2100:H2102)*$E$123</f>
        <v>0</v>
      </c>
      <c r="J2099" s="63" t="str">
        <f>+J2100</f>
        <v>und</v>
      </c>
    </row>
    <row r="2100" spans="2:10" x14ac:dyDescent="0.3">
      <c r="B2100" s="75"/>
      <c r="C2100" s="130" t="s">
        <v>248</v>
      </c>
      <c r="D2100" s="45"/>
      <c r="E2100" s="45"/>
      <c r="F2100" s="45"/>
      <c r="G2100" s="45"/>
      <c r="H2100" s="45">
        <f>+D2100</f>
        <v>0</v>
      </c>
      <c r="I2100" s="45"/>
      <c r="J2100" s="46" t="s">
        <v>35</v>
      </c>
    </row>
    <row r="2101" spans="2:10" x14ac:dyDescent="0.3">
      <c r="B2101" s="75"/>
      <c r="C2101" s="130" t="s">
        <v>249</v>
      </c>
      <c r="D2101" s="45"/>
      <c r="E2101" s="45"/>
      <c r="F2101" s="45"/>
      <c r="G2101" s="45"/>
      <c r="H2101" s="45">
        <f>+D2101</f>
        <v>0</v>
      </c>
      <c r="I2101" s="45"/>
      <c r="J2101" s="46" t="s">
        <v>35</v>
      </c>
    </row>
    <row r="2102" spans="2:10" x14ac:dyDescent="0.3">
      <c r="B2102" s="75"/>
      <c r="C2102" s="130" t="s">
        <v>250</v>
      </c>
      <c r="D2102" s="45"/>
      <c r="E2102" s="45"/>
      <c r="F2102" s="45"/>
      <c r="G2102" s="45"/>
      <c r="H2102" s="45">
        <f>+D2102</f>
        <v>0</v>
      </c>
      <c r="I2102" s="45"/>
      <c r="J2102" s="46" t="s">
        <v>35</v>
      </c>
    </row>
    <row r="2103" spans="2:10" x14ac:dyDescent="0.3">
      <c r="B2103" s="75" t="s">
        <v>258</v>
      </c>
      <c r="C2103" s="48" t="s">
        <v>281</v>
      </c>
      <c r="D2103" s="45"/>
      <c r="E2103" s="45"/>
      <c r="F2103" s="45"/>
      <c r="G2103" s="45"/>
      <c r="H2103" s="45"/>
      <c r="I2103" s="62">
        <f>SUM(H2104:H2106)*$E$123</f>
        <v>0</v>
      </c>
      <c r="J2103" s="63" t="str">
        <f>+J2104</f>
        <v>und</v>
      </c>
    </row>
    <row r="2104" spans="2:10" x14ac:dyDescent="0.3">
      <c r="B2104" s="75"/>
      <c r="C2104" s="130" t="s">
        <v>248</v>
      </c>
      <c r="D2104" s="45"/>
      <c r="E2104" s="45"/>
      <c r="F2104" s="45"/>
      <c r="G2104" s="45"/>
      <c r="H2104" s="45">
        <f>+D2104</f>
        <v>0</v>
      </c>
      <c r="I2104" s="45"/>
      <c r="J2104" s="46" t="s">
        <v>35</v>
      </c>
    </row>
    <row r="2105" spans="2:10" x14ac:dyDescent="0.3">
      <c r="B2105" s="75"/>
      <c r="C2105" s="130" t="s">
        <v>249</v>
      </c>
      <c r="D2105" s="45"/>
      <c r="E2105" s="45"/>
      <c r="F2105" s="45"/>
      <c r="G2105" s="45"/>
      <c r="H2105" s="45">
        <f>+D2105</f>
        <v>0</v>
      </c>
      <c r="I2105" s="45"/>
      <c r="J2105" s="46" t="s">
        <v>35</v>
      </c>
    </row>
    <row r="2106" spans="2:10" x14ac:dyDescent="0.3">
      <c r="B2106" s="75"/>
      <c r="C2106" s="130" t="s">
        <v>250</v>
      </c>
      <c r="D2106" s="45"/>
      <c r="E2106" s="45"/>
      <c r="F2106" s="45"/>
      <c r="G2106" s="45"/>
      <c r="H2106" s="45">
        <f>+D2106</f>
        <v>0</v>
      </c>
      <c r="I2106" s="45"/>
      <c r="J2106" s="46" t="s">
        <v>35</v>
      </c>
    </row>
    <row r="2107" spans="2:10" x14ac:dyDescent="0.3">
      <c r="B2107" s="75" t="s">
        <v>259</v>
      </c>
      <c r="C2107" s="48" t="s">
        <v>254</v>
      </c>
      <c r="D2107" s="45"/>
      <c r="E2107" s="45"/>
      <c r="F2107" s="45"/>
      <c r="G2107" s="45"/>
      <c r="H2107" s="45"/>
      <c r="I2107" s="62">
        <f>SUM(H2108:H2110)*$E$123</f>
        <v>0</v>
      </c>
      <c r="J2107" s="63" t="str">
        <f>+J2108</f>
        <v>und</v>
      </c>
    </row>
    <row r="2108" spans="2:10" x14ac:dyDescent="0.3">
      <c r="B2108" s="75"/>
      <c r="C2108" s="130" t="s">
        <v>248</v>
      </c>
      <c r="D2108" s="45"/>
      <c r="E2108" s="45"/>
      <c r="F2108" s="45"/>
      <c r="G2108" s="45"/>
      <c r="H2108" s="45">
        <f>+D2108</f>
        <v>0</v>
      </c>
      <c r="I2108" s="45"/>
      <c r="J2108" s="46" t="s">
        <v>35</v>
      </c>
    </row>
    <row r="2109" spans="2:10" x14ac:dyDescent="0.3">
      <c r="B2109" s="75"/>
      <c r="C2109" s="130" t="s">
        <v>249</v>
      </c>
      <c r="D2109" s="45"/>
      <c r="E2109" s="45"/>
      <c r="F2109" s="45"/>
      <c r="G2109" s="45"/>
      <c r="H2109" s="45">
        <f>+D2109</f>
        <v>0</v>
      </c>
      <c r="I2109" s="45"/>
      <c r="J2109" s="46" t="s">
        <v>35</v>
      </c>
    </row>
    <row r="2110" spans="2:10" x14ac:dyDescent="0.3">
      <c r="B2110" s="75"/>
      <c r="C2110" s="130" t="s">
        <v>250</v>
      </c>
      <c r="D2110" s="45"/>
      <c r="E2110" s="45"/>
      <c r="F2110" s="45"/>
      <c r="G2110" s="45"/>
      <c r="H2110" s="45">
        <f>+D2110</f>
        <v>0</v>
      </c>
      <c r="I2110" s="45"/>
      <c r="J2110" s="46" t="s">
        <v>35</v>
      </c>
    </row>
    <row r="2111" spans="2:10" x14ac:dyDescent="0.3">
      <c r="B2111" s="100" t="s">
        <v>287</v>
      </c>
      <c r="C2111" s="101" t="s">
        <v>286</v>
      </c>
      <c r="D2111" s="45"/>
      <c r="E2111" s="45"/>
      <c r="F2111" s="45"/>
      <c r="G2111" s="45"/>
      <c r="H2111" s="45"/>
      <c r="I2111" s="45"/>
      <c r="J2111" s="46"/>
    </row>
    <row r="2112" spans="2:10" x14ac:dyDescent="0.3">
      <c r="B2112" s="75" t="s">
        <v>261</v>
      </c>
      <c r="C2112" s="48" t="s">
        <v>255</v>
      </c>
      <c r="D2112" s="45"/>
      <c r="E2112" s="45"/>
      <c r="F2112" s="45"/>
      <c r="G2112" s="45"/>
      <c r="H2112" s="45"/>
      <c r="I2112" s="62">
        <f>SUM(H2113:H2115)*$E$123</f>
        <v>4</v>
      </c>
      <c r="J2112" s="63" t="str">
        <f>+J2114</f>
        <v>und</v>
      </c>
    </row>
    <row r="2113" spans="2:10" x14ac:dyDescent="0.3">
      <c r="B2113" s="75"/>
      <c r="C2113" s="130" t="s">
        <v>652</v>
      </c>
      <c r="D2113" s="45">
        <v>4</v>
      </c>
      <c r="E2113" s="45"/>
      <c r="F2113" s="45"/>
      <c r="G2113" s="45"/>
      <c r="H2113" s="45">
        <f>+D2113</f>
        <v>4</v>
      </c>
      <c r="I2113" s="45"/>
      <c r="J2113" s="46" t="s">
        <v>35</v>
      </c>
    </row>
    <row r="2114" spans="2:10" x14ac:dyDescent="0.3">
      <c r="B2114" s="75"/>
      <c r="C2114" s="130" t="s">
        <v>653</v>
      </c>
      <c r="D2114" s="45"/>
      <c r="E2114" s="45"/>
      <c r="F2114" s="45"/>
      <c r="G2114" s="45"/>
      <c r="H2114" s="45">
        <f>+D2114</f>
        <v>0</v>
      </c>
      <c r="I2114" s="45"/>
      <c r="J2114" s="46" t="s">
        <v>35</v>
      </c>
    </row>
    <row r="2115" spans="2:10" x14ac:dyDescent="0.3">
      <c r="B2115" s="75"/>
      <c r="C2115" s="130" t="s">
        <v>654</v>
      </c>
      <c r="D2115" s="45"/>
      <c r="E2115" s="45"/>
      <c r="F2115" s="45"/>
      <c r="G2115" s="45"/>
      <c r="H2115" s="45">
        <f>+D2115</f>
        <v>0</v>
      </c>
      <c r="I2115" s="45"/>
      <c r="J2115" s="46" t="s">
        <v>35</v>
      </c>
    </row>
    <row r="2116" spans="2:10" x14ac:dyDescent="0.3">
      <c r="B2116" s="75" t="s">
        <v>263</v>
      </c>
      <c r="C2116" s="48" t="s">
        <v>639</v>
      </c>
      <c r="D2116" s="45"/>
      <c r="E2116" s="45"/>
      <c r="F2116" s="45"/>
      <c r="G2116" s="45"/>
      <c r="H2116" s="45"/>
      <c r="I2116" s="62">
        <f>SUM(H2117:H2119)*$E$123</f>
        <v>0</v>
      </c>
      <c r="J2116" s="63" t="str">
        <f>+J2117</f>
        <v>und</v>
      </c>
    </row>
    <row r="2117" spans="2:10" x14ac:dyDescent="0.3">
      <c r="B2117" s="75"/>
      <c r="C2117" s="130" t="s">
        <v>248</v>
      </c>
      <c r="D2117" s="45"/>
      <c r="E2117" s="45"/>
      <c r="F2117" s="45"/>
      <c r="G2117" s="45"/>
      <c r="H2117" s="45">
        <f>+D2117</f>
        <v>0</v>
      </c>
      <c r="I2117" s="45"/>
      <c r="J2117" s="46" t="s">
        <v>35</v>
      </c>
    </row>
    <row r="2118" spans="2:10" x14ac:dyDescent="0.3">
      <c r="B2118" s="75"/>
      <c r="C2118" s="130" t="s">
        <v>249</v>
      </c>
      <c r="D2118" s="45"/>
      <c r="E2118" s="45"/>
      <c r="F2118" s="45"/>
      <c r="G2118" s="45"/>
      <c r="H2118" s="45">
        <f>+D2118</f>
        <v>0</v>
      </c>
      <c r="I2118" s="45"/>
      <c r="J2118" s="46" t="s">
        <v>35</v>
      </c>
    </row>
    <row r="2119" spans="2:10" x14ac:dyDescent="0.3">
      <c r="B2119" s="75"/>
      <c r="C2119" s="130" t="s">
        <v>250</v>
      </c>
      <c r="D2119" s="45"/>
      <c r="E2119" s="45"/>
      <c r="F2119" s="45"/>
      <c r="G2119" s="45"/>
      <c r="H2119" s="45">
        <f>+D2119</f>
        <v>0</v>
      </c>
      <c r="I2119" s="45"/>
      <c r="J2119" s="46" t="s">
        <v>35</v>
      </c>
    </row>
    <row r="2120" spans="2:10" x14ac:dyDescent="0.3">
      <c r="B2120" s="75" t="s">
        <v>265</v>
      </c>
      <c r="C2120" s="48" t="s">
        <v>668</v>
      </c>
      <c r="D2120" s="45"/>
      <c r="E2120" s="45"/>
      <c r="F2120" s="45"/>
      <c r="G2120" s="45"/>
      <c r="H2120" s="45"/>
      <c r="I2120" s="62">
        <f>SUM(H2121:H2123)*$E$123</f>
        <v>0</v>
      </c>
      <c r="J2120" s="63" t="str">
        <f>+J2121</f>
        <v>und</v>
      </c>
    </row>
    <row r="2121" spans="2:10" x14ac:dyDescent="0.3">
      <c r="B2121" s="75"/>
      <c r="C2121" s="130" t="s">
        <v>248</v>
      </c>
      <c r="D2121" s="45"/>
      <c r="E2121" s="45"/>
      <c r="F2121" s="45"/>
      <c r="G2121" s="45"/>
      <c r="H2121" s="45">
        <f>+D2121</f>
        <v>0</v>
      </c>
      <c r="I2121" s="45"/>
      <c r="J2121" s="46" t="s">
        <v>35</v>
      </c>
    </row>
    <row r="2122" spans="2:10" x14ac:dyDescent="0.3">
      <c r="B2122" s="75"/>
      <c r="C2122" s="130" t="s">
        <v>249</v>
      </c>
      <c r="D2122" s="45"/>
      <c r="E2122" s="45"/>
      <c r="F2122" s="45"/>
      <c r="G2122" s="45"/>
      <c r="H2122" s="45">
        <f>+D2122</f>
        <v>0</v>
      </c>
      <c r="I2122" s="45"/>
      <c r="J2122" s="46" t="s">
        <v>35</v>
      </c>
    </row>
    <row r="2123" spans="2:10" x14ac:dyDescent="0.3">
      <c r="B2123" s="75"/>
      <c r="C2123" s="130" t="s">
        <v>250</v>
      </c>
      <c r="D2123" s="45"/>
      <c r="E2123" s="45"/>
      <c r="F2123" s="45"/>
      <c r="G2123" s="45"/>
      <c r="H2123" s="45">
        <f>+D2123</f>
        <v>0</v>
      </c>
      <c r="I2123" s="45"/>
      <c r="J2123" s="46" t="s">
        <v>35</v>
      </c>
    </row>
    <row r="2124" spans="2:10" x14ac:dyDescent="0.3">
      <c r="B2124" s="75" t="s">
        <v>266</v>
      </c>
      <c r="C2124" s="48" t="s">
        <v>669</v>
      </c>
      <c r="D2124" s="45"/>
      <c r="E2124" s="45"/>
      <c r="F2124" s="45"/>
      <c r="G2124" s="45"/>
      <c r="H2124" s="45"/>
      <c r="I2124" s="62">
        <f>SUM(H2125:H2127)*$E$123</f>
        <v>0</v>
      </c>
      <c r="J2124" s="63" t="str">
        <f>+J2125</f>
        <v>und</v>
      </c>
    </row>
    <row r="2125" spans="2:10" x14ac:dyDescent="0.3">
      <c r="B2125" s="75"/>
      <c r="C2125" s="130" t="s">
        <v>248</v>
      </c>
      <c r="D2125" s="45"/>
      <c r="E2125" s="45"/>
      <c r="F2125" s="45"/>
      <c r="G2125" s="45"/>
      <c r="H2125" s="45">
        <f>+D2125</f>
        <v>0</v>
      </c>
      <c r="I2125" s="45"/>
      <c r="J2125" s="46" t="s">
        <v>35</v>
      </c>
    </row>
    <row r="2126" spans="2:10" x14ac:dyDescent="0.3">
      <c r="B2126" s="75"/>
      <c r="C2126" s="130" t="s">
        <v>249</v>
      </c>
      <c r="D2126" s="45"/>
      <c r="E2126" s="45"/>
      <c r="F2126" s="45"/>
      <c r="G2126" s="45"/>
      <c r="H2126" s="45">
        <f>+D2126</f>
        <v>0</v>
      </c>
      <c r="I2126" s="45"/>
      <c r="J2126" s="46" t="s">
        <v>35</v>
      </c>
    </row>
    <row r="2127" spans="2:10" x14ac:dyDescent="0.3">
      <c r="B2127" s="75"/>
      <c r="C2127" s="130" t="s">
        <v>250</v>
      </c>
      <c r="D2127" s="45"/>
      <c r="E2127" s="45"/>
      <c r="F2127" s="45"/>
      <c r="G2127" s="45"/>
      <c r="H2127" s="45">
        <f>+D2127</f>
        <v>0</v>
      </c>
      <c r="I2127" s="45"/>
      <c r="J2127" s="46" t="s">
        <v>35</v>
      </c>
    </row>
    <row r="2128" spans="2:10" x14ac:dyDescent="0.3">
      <c r="B2128" s="75" t="s">
        <v>267</v>
      </c>
      <c r="C2128" s="48" t="s">
        <v>364</v>
      </c>
      <c r="D2128" s="45"/>
      <c r="E2128" s="45"/>
      <c r="F2128" s="45"/>
      <c r="G2128" s="45"/>
      <c r="H2128" s="45"/>
      <c r="I2128" s="62">
        <f>SUM(H2129:H2132)*$E$123</f>
        <v>2</v>
      </c>
      <c r="J2128" s="63" t="str">
        <f>+J2131</f>
        <v>und</v>
      </c>
    </row>
    <row r="2129" spans="2:10" x14ac:dyDescent="0.3">
      <c r="B2129" s="75"/>
      <c r="C2129" s="130" t="s">
        <v>671</v>
      </c>
      <c r="D2129" s="45">
        <v>2</v>
      </c>
      <c r="E2129" s="45"/>
      <c r="F2129" s="45"/>
      <c r="G2129" s="45"/>
      <c r="H2129" s="45">
        <f>+D2129</f>
        <v>2</v>
      </c>
      <c r="I2129" s="45"/>
      <c r="J2129" s="46" t="s">
        <v>35</v>
      </c>
    </row>
    <row r="2130" spans="2:10" x14ac:dyDescent="0.3">
      <c r="B2130" s="75"/>
      <c r="C2130" s="130" t="s">
        <v>655</v>
      </c>
      <c r="D2130" s="45"/>
      <c r="E2130" s="45"/>
      <c r="F2130" s="45"/>
      <c r="G2130" s="45"/>
      <c r="H2130" s="45">
        <f>+D2130</f>
        <v>0</v>
      </c>
      <c r="I2130" s="45"/>
      <c r="J2130" s="46" t="s">
        <v>35</v>
      </c>
    </row>
    <row r="2131" spans="2:10" x14ac:dyDescent="0.3">
      <c r="B2131" s="75"/>
      <c r="C2131" s="130" t="s">
        <v>656</v>
      </c>
      <c r="D2131" s="45"/>
      <c r="E2131" s="45"/>
      <c r="F2131" s="45"/>
      <c r="G2131" s="45"/>
      <c r="H2131" s="45">
        <f>+D2131</f>
        <v>0</v>
      </c>
      <c r="I2131" s="45"/>
      <c r="J2131" s="46" t="s">
        <v>35</v>
      </c>
    </row>
    <row r="2132" spans="2:10" x14ac:dyDescent="0.3">
      <c r="B2132" s="75"/>
      <c r="C2132" s="130" t="s">
        <v>657</v>
      </c>
      <c r="D2132" s="45"/>
      <c r="E2132" s="45"/>
      <c r="F2132" s="45"/>
      <c r="G2132" s="45"/>
      <c r="H2132" s="45">
        <f>+D2132</f>
        <v>0</v>
      </c>
      <c r="I2132" s="45"/>
      <c r="J2132" s="46" t="s">
        <v>35</v>
      </c>
    </row>
    <row r="2133" spans="2:10" x14ac:dyDescent="0.3">
      <c r="B2133" s="75" t="s">
        <v>269</v>
      </c>
      <c r="C2133" s="48" t="s">
        <v>366</v>
      </c>
      <c r="D2133" s="45"/>
      <c r="E2133" s="45"/>
      <c r="F2133" s="45"/>
      <c r="G2133" s="45"/>
      <c r="H2133" s="45"/>
      <c r="I2133" s="62">
        <f>SUM(H2134:H2136)*$E$123</f>
        <v>5</v>
      </c>
      <c r="J2133" s="63" t="str">
        <f>+J2134</f>
        <v>und</v>
      </c>
    </row>
    <row r="2134" spans="2:10" x14ac:dyDescent="0.3">
      <c r="B2134" s="75"/>
      <c r="C2134" s="44" t="s">
        <v>361</v>
      </c>
      <c r="D2134" s="45">
        <v>5</v>
      </c>
      <c r="E2134" s="45"/>
      <c r="F2134" s="45"/>
      <c r="G2134" s="45"/>
      <c r="H2134" s="45">
        <f>+D2134</f>
        <v>5</v>
      </c>
      <c r="I2134" s="45"/>
      <c r="J2134" s="46" t="s">
        <v>35</v>
      </c>
    </row>
    <row r="2135" spans="2:10" x14ac:dyDescent="0.3">
      <c r="B2135" s="75"/>
      <c r="C2135" s="44" t="s">
        <v>249</v>
      </c>
      <c r="D2135" s="45"/>
      <c r="E2135" s="45"/>
      <c r="F2135" s="45"/>
      <c r="G2135" s="45"/>
      <c r="H2135" s="45">
        <f>+D2135</f>
        <v>0</v>
      </c>
      <c r="I2135" s="45"/>
      <c r="J2135" s="46" t="s">
        <v>35</v>
      </c>
    </row>
    <row r="2136" spans="2:10" x14ac:dyDescent="0.3">
      <c r="B2136" s="75"/>
      <c r="C2136" s="44" t="s">
        <v>250</v>
      </c>
      <c r="D2136" s="45"/>
      <c r="E2136" s="45"/>
      <c r="F2136" s="45"/>
      <c r="G2136" s="45"/>
      <c r="H2136" s="45">
        <f>+D2136</f>
        <v>0</v>
      </c>
      <c r="I2136" s="45"/>
      <c r="J2136" s="46" t="s">
        <v>35</v>
      </c>
    </row>
    <row r="2137" spans="2:10" x14ac:dyDescent="0.3">
      <c r="B2137" s="75" t="s">
        <v>271</v>
      </c>
      <c r="C2137" s="48" t="s">
        <v>367</v>
      </c>
      <c r="D2137" s="45"/>
      <c r="E2137" s="45"/>
      <c r="F2137" s="45"/>
      <c r="G2137" s="45"/>
      <c r="H2137" s="45"/>
      <c r="I2137" s="62">
        <f>SUM(H2138:H2140)*$E$123</f>
        <v>1</v>
      </c>
      <c r="J2137" s="63" t="str">
        <f>+J2138</f>
        <v>und</v>
      </c>
    </row>
    <row r="2138" spans="2:10" x14ac:dyDescent="0.3">
      <c r="B2138" s="75"/>
      <c r="C2138" s="44" t="s">
        <v>248</v>
      </c>
      <c r="D2138" s="45">
        <v>1</v>
      </c>
      <c r="E2138" s="45"/>
      <c r="F2138" s="45"/>
      <c r="G2138" s="45"/>
      <c r="H2138" s="45">
        <f>+D2138</f>
        <v>1</v>
      </c>
      <c r="I2138" s="45"/>
      <c r="J2138" s="46" t="s">
        <v>35</v>
      </c>
    </row>
    <row r="2139" spans="2:10" x14ac:dyDescent="0.3">
      <c r="B2139" s="75"/>
      <c r="C2139" s="44" t="s">
        <v>249</v>
      </c>
      <c r="D2139" s="45"/>
      <c r="E2139" s="45"/>
      <c r="F2139" s="45"/>
      <c r="G2139" s="45"/>
      <c r="H2139" s="45">
        <f>+D2139</f>
        <v>0</v>
      </c>
      <c r="I2139" s="45"/>
      <c r="J2139" s="46" t="s">
        <v>35</v>
      </c>
    </row>
    <row r="2140" spans="2:10" x14ac:dyDescent="0.3">
      <c r="B2140" s="75"/>
      <c r="C2140" s="44" t="s">
        <v>250</v>
      </c>
      <c r="D2140" s="45"/>
      <c r="E2140" s="45"/>
      <c r="F2140" s="45"/>
      <c r="G2140" s="45"/>
      <c r="H2140" s="45">
        <f>+D2140</f>
        <v>0</v>
      </c>
      <c r="I2140" s="45"/>
      <c r="J2140" s="46" t="s">
        <v>35</v>
      </c>
    </row>
    <row r="2141" spans="2:10" x14ac:dyDescent="0.3">
      <c r="B2141" s="75" t="s">
        <v>273</v>
      </c>
      <c r="C2141" s="48" t="s">
        <v>368</v>
      </c>
      <c r="D2141" s="45"/>
      <c r="E2141" s="45"/>
      <c r="F2141" s="45"/>
      <c r="G2141" s="45"/>
      <c r="H2141" s="45"/>
      <c r="I2141" s="62">
        <f>SUM(H2142:H2144)*$E$123</f>
        <v>0</v>
      </c>
      <c r="J2141" s="63" t="str">
        <f>+J2142</f>
        <v>und</v>
      </c>
    </row>
    <row r="2142" spans="2:10" x14ac:dyDescent="0.3">
      <c r="B2142" s="75"/>
      <c r="C2142" s="44" t="s">
        <v>248</v>
      </c>
      <c r="D2142" s="45"/>
      <c r="E2142" s="45"/>
      <c r="F2142" s="45"/>
      <c r="G2142" s="45"/>
      <c r="H2142" s="45">
        <f>+D2142</f>
        <v>0</v>
      </c>
      <c r="I2142" s="45"/>
      <c r="J2142" s="46" t="s">
        <v>35</v>
      </c>
    </row>
    <row r="2143" spans="2:10" x14ac:dyDescent="0.3">
      <c r="B2143" s="75"/>
      <c r="C2143" s="44" t="s">
        <v>249</v>
      </c>
      <c r="D2143" s="45"/>
      <c r="E2143" s="45"/>
      <c r="F2143" s="45"/>
      <c r="G2143" s="45"/>
      <c r="H2143" s="45">
        <f>+D2143</f>
        <v>0</v>
      </c>
      <c r="I2143" s="45"/>
      <c r="J2143" s="46" t="s">
        <v>35</v>
      </c>
    </row>
    <row r="2144" spans="2:10" x14ac:dyDescent="0.3">
      <c r="B2144" s="75"/>
      <c r="C2144" s="44" t="s">
        <v>250</v>
      </c>
      <c r="D2144" s="45"/>
      <c r="E2144" s="45"/>
      <c r="F2144" s="45"/>
      <c r="G2144" s="45"/>
      <c r="H2144" s="45">
        <f>+D2144</f>
        <v>0</v>
      </c>
      <c r="I2144" s="45"/>
      <c r="J2144" s="46" t="s">
        <v>35</v>
      </c>
    </row>
    <row r="2145" spans="2:10" x14ac:dyDescent="0.3">
      <c r="B2145" s="75" t="s">
        <v>277</v>
      </c>
      <c r="C2145" s="48" t="s">
        <v>262</v>
      </c>
      <c r="D2145" s="45"/>
      <c r="E2145" s="45"/>
      <c r="F2145" s="45"/>
      <c r="G2145" s="45"/>
      <c r="H2145" s="45"/>
      <c r="I2145" s="62">
        <f>SUM(H2146:H2148)*$E$123</f>
        <v>1</v>
      </c>
      <c r="J2145" s="63" t="str">
        <f>+J2146</f>
        <v>und</v>
      </c>
    </row>
    <row r="2146" spans="2:10" x14ac:dyDescent="0.3">
      <c r="B2146" s="75"/>
      <c r="C2146" s="44" t="s">
        <v>360</v>
      </c>
      <c r="D2146" s="45">
        <v>1</v>
      </c>
      <c r="E2146" s="45"/>
      <c r="F2146" s="45"/>
      <c r="G2146" s="45"/>
      <c r="H2146" s="45">
        <f>+D2146</f>
        <v>1</v>
      </c>
      <c r="I2146" s="45"/>
      <c r="J2146" s="46" t="s">
        <v>35</v>
      </c>
    </row>
    <row r="2147" spans="2:10" x14ac:dyDescent="0.3">
      <c r="B2147" s="75"/>
      <c r="C2147" s="44" t="s">
        <v>249</v>
      </c>
      <c r="D2147" s="45"/>
      <c r="E2147" s="45"/>
      <c r="F2147" s="45"/>
      <c r="G2147" s="45"/>
      <c r="H2147" s="45">
        <f>+D2147</f>
        <v>0</v>
      </c>
      <c r="I2147" s="45"/>
      <c r="J2147" s="46" t="s">
        <v>35</v>
      </c>
    </row>
    <row r="2148" spans="2:10" x14ac:dyDescent="0.3">
      <c r="B2148" s="75"/>
      <c r="C2148" s="44" t="s">
        <v>250</v>
      </c>
      <c r="D2148" s="45"/>
      <c r="E2148" s="45"/>
      <c r="F2148" s="45"/>
      <c r="G2148" s="45"/>
      <c r="H2148" s="45">
        <f>+D2148</f>
        <v>0</v>
      </c>
      <c r="I2148" s="45"/>
      <c r="J2148" s="46" t="s">
        <v>35</v>
      </c>
    </row>
    <row r="2149" spans="2:10" x14ac:dyDescent="0.3">
      <c r="B2149" s="75" t="s">
        <v>275</v>
      </c>
      <c r="C2149" s="48" t="s">
        <v>264</v>
      </c>
      <c r="D2149" s="45"/>
      <c r="E2149" s="45"/>
      <c r="F2149" s="45"/>
      <c r="G2149" s="45"/>
      <c r="H2149" s="45"/>
      <c r="I2149" s="62">
        <f>SUM(H2150:H2152)*$E$123</f>
        <v>1</v>
      </c>
      <c r="J2149" s="63" t="str">
        <f>+J2150</f>
        <v>und</v>
      </c>
    </row>
    <row r="2150" spans="2:10" x14ac:dyDescent="0.3">
      <c r="B2150" s="75"/>
      <c r="C2150" s="44" t="s">
        <v>248</v>
      </c>
      <c r="D2150" s="45">
        <v>1</v>
      </c>
      <c r="E2150" s="45"/>
      <c r="F2150" s="45"/>
      <c r="G2150" s="45"/>
      <c r="H2150" s="45">
        <f>+D2150</f>
        <v>1</v>
      </c>
      <c r="I2150" s="45"/>
      <c r="J2150" s="46" t="s">
        <v>35</v>
      </c>
    </row>
    <row r="2151" spans="2:10" x14ac:dyDescent="0.3">
      <c r="B2151" s="75"/>
      <c r="C2151" s="44" t="s">
        <v>249</v>
      </c>
      <c r="D2151" s="45"/>
      <c r="E2151" s="45"/>
      <c r="F2151" s="45"/>
      <c r="G2151" s="45"/>
      <c r="H2151" s="45">
        <f>+D2151</f>
        <v>0</v>
      </c>
      <c r="I2151" s="45"/>
      <c r="J2151" s="46" t="s">
        <v>35</v>
      </c>
    </row>
    <row r="2152" spans="2:10" x14ac:dyDescent="0.3">
      <c r="B2152" s="75"/>
      <c r="C2152" s="44" t="s">
        <v>250</v>
      </c>
      <c r="D2152" s="45"/>
      <c r="E2152" s="45"/>
      <c r="F2152" s="45"/>
      <c r="G2152" s="45"/>
      <c r="H2152" s="45">
        <f>+D2152</f>
        <v>0</v>
      </c>
      <c r="I2152" s="45"/>
      <c r="J2152" s="46" t="s">
        <v>35</v>
      </c>
    </row>
    <row r="2153" spans="2:10" x14ac:dyDescent="0.3">
      <c r="B2153" s="75" t="s">
        <v>279</v>
      </c>
      <c r="C2153" s="48" t="s">
        <v>373</v>
      </c>
      <c r="D2153" s="45"/>
      <c r="E2153" s="45"/>
      <c r="F2153" s="45"/>
      <c r="G2153" s="45"/>
      <c r="H2153" s="45"/>
      <c r="I2153" s="62">
        <f>SUM(H2154:H2156)*$E$123</f>
        <v>3</v>
      </c>
      <c r="J2153" s="63" t="str">
        <f>+J2154</f>
        <v>und</v>
      </c>
    </row>
    <row r="2154" spans="2:10" x14ac:dyDescent="0.3">
      <c r="B2154" s="75"/>
      <c r="C2154" s="44" t="s">
        <v>248</v>
      </c>
      <c r="D2154" s="45">
        <v>3</v>
      </c>
      <c r="E2154" s="45"/>
      <c r="F2154" s="45"/>
      <c r="G2154" s="45"/>
      <c r="H2154" s="45">
        <f>+D2154</f>
        <v>3</v>
      </c>
      <c r="I2154" s="45"/>
      <c r="J2154" s="46" t="s">
        <v>35</v>
      </c>
    </row>
    <row r="2155" spans="2:10" x14ac:dyDescent="0.3">
      <c r="B2155" s="75"/>
      <c r="C2155" s="44" t="s">
        <v>249</v>
      </c>
      <c r="D2155" s="45"/>
      <c r="E2155" s="45"/>
      <c r="F2155" s="45"/>
      <c r="G2155" s="45"/>
      <c r="H2155" s="45">
        <f>+D2155</f>
        <v>0</v>
      </c>
      <c r="I2155" s="45"/>
      <c r="J2155" s="46" t="s">
        <v>35</v>
      </c>
    </row>
    <row r="2156" spans="2:10" x14ac:dyDescent="0.3">
      <c r="B2156" s="75"/>
      <c r="C2156" s="44" t="s">
        <v>250</v>
      </c>
      <c r="D2156" s="45"/>
      <c r="E2156" s="45"/>
      <c r="F2156" s="45"/>
      <c r="G2156" s="45"/>
      <c r="H2156" s="45">
        <f>+D2156</f>
        <v>0</v>
      </c>
      <c r="I2156" s="45"/>
      <c r="J2156" s="46" t="s">
        <v>35</v>
      </c>
    </row>
    <row r="2157" spans="2:10" x14ac:dyDescent="0.3">
      <c r="B2157" s="75" t="s">
        <v>283</v>
      </c>
      <c r="C2157" s="48" t="s">
        <v>372</v>
      </c>
      <c r="D2157" s="45"/>
      <c r="E2157" s="45"/>
      <c r="F2157" s="45"/>
      <c r="G2157" s="45"/>
      <c r="H2157" s="45"/>
      <c r="I2157" s="62">
        <f>SUM(H2158:H2160)*$E$123</f>
        <v>1</v>
      </c>
      <c r="J2157" s="63" t="str">
        <f>+J2158</f>
        <v>und</v>
      </c>
    </row>
    <row r="2158" spans="2:10" x14ac:dyDescent="0.3">
      <c r="B2158" s="75"/>
      <c r="C2158" s="44" t="s">
        <v>369</v>
      </c>
      <c r="D2158" s="45">
        <v>1</v>
      </c>
      <c r="E2158" s="45"/>
      <c r="F2158" s="45"/>
      <c r="G2158" s="45"/>
      <c r="H2158" s="45">
        <f>+D2158</f>
        <v>1</v>
      </c>
      <c r="I2158" s="45"/>
      <c r="J2158" s="46" t="s">
        <v>35</v>
      </c>
    </row>
    <row r="2159" spans="2:10" x14ac:dyDescent="0.3">
      <c r="B2159" s="75"/>
      <c r="C2159" s="44" t="s">
        <v>647</v>
      </c>
      <c r="D2159" s="45"/>
      <c r="E2159" s="45"/>
      <c r="F2159" s="45"/>
      <c r="G2159" s="45"/>
      <c r="H2159" s="45">
        <f>+D2159</f>
        <v>0</v>
      </c>
      <c r="I2159" s="45"/>
      <c r="J2159" s="46" t="s">
        <v>35</v>
      </c>
    </row>
    <row r="2160" spans="2:10" x14ac:dyDescent="0.3">
      <c r="B2160" s="75"/>
      <c r="C2160" s="44" t="s">
        <v>648</v>
      </c>
      <c r="D2160" s="45"/>
      <c r="E2160" s="45"/>
      <c r="F2160" s="45"/>
      <c r="G2160" s="45"/>
      <c r="H2160" s="45">
        <f>+D2160</f>
        <v>0</v>
      </c>
      <c r="I2160" s="45"/>
      <c r="J2160" s="46" t="s">
        <v>35</v>
      </c>
    </row>
    <row r="2161" spans="2:10" x14ac:dyDescent="0.3">
      <c r="B2161" s="75" t="s">
        <v>376</v>
      </c>
      <c r="C2161" s="48" t="s">
        <v>268</v>
      </c>
      <c r="D2161" s="45"/>
      <c r="E2161" s="45"/>
      <c r="F2161" s="45"/>
      <c r="G2161" s="45"/>
      <c r="H2161" s="45"/>
      <c r="I2161" s="62">
        <f>SUM(H2162:H2164)*$E$123</f>
        <v>1</v>
      </c>
      <c r="J2161" s="63" t="str">
        <f>+J2162</f>
        <v>und</v>
      </c>
    </row>
    <row r="2162" spans="2:10" x14ac:dyDescent="0.3">
      <c r="B2162" s="75"/>
      <c r="C2162" s="44" t="s">
        <v>248</v>
      </c>
      <c r="D2162" s="45">
        <v>1</v>
      </c>
      <c r="E2162" s="45"/>
      <c r="F2162" s="45"/>
      <c r="G2162" s="45"/>
      <c r="H2162" s="45">
        <f>+D2162</f>
        <v>1</v>
      </c>
      <c r="I2162" s="45"/>
      <c r="J2162" s="46" t="s">
        <v>35</v>
      </c>
    </row>
    <row r="2163" spans="2:10" x14ac:dyDescent="0.3">
      <c r="B2163" s="75"/>
      <c r="C2163" s="44" t="s">
        <v>249</v>
      </c>
      <c r="D2163" s="45"/>
      <c r="E2163" s="45"/>
      <c r="F2163" s="45"/>
      <c r="G2163" s="45"/>
      <c r="H2163" s="45">
        <f>+D2163</f>
        <v>0</v>
      </c>
      <c r="I2163" s="45"/>
      <c r="J2163" s="46" t="s">
        <v>35</v>
      </c>
    </row>
    <row r="2164" spans="2:10" x14ac:dyDescent="0.3">
      <c r="B2164" s="75"/>
      <c r="C2164" s="44" t="s">
        <v>250</v>
      </c>
      <c r="D2164" s="45"/>
      <c r="E2164" s="45"/>
      <c r="F2164" s="45"/>
      <c r="G2164" s="45"/>
      <c r="H2164" s="45">
        <f>+D2164</f>
        <v>0</v>
      </c>
      <c r="I2164" s="45"/>
      <c r="J2164" s="46" t="s">
        <v>35</v>
      </c>
    </row>
    <row r="2165" spans="2:10" x14ac:dyDescent="0.3">
      <c r="B2165" s="75" t="s">
        <v>377</v>
      </c>
      <c r="C2165" s="48" t="s">
        <v>270</v>
      </c>
      <c r="D2165" s="45"/>
      <c r="E2165" s="45"/>
      <c r="F2165" s="45"/>
      <c r="G2165" s="45"/>
      <c r="H2165" s="45"/>
      <c r="I2165" s="62">
        <f>SUM(H2166:H2168)*$E$123</f>
        <v>4</v>
      </c>
      <c r="J2165" s="63" t="str">
        <f>+J2166</f>
        <v>und</v>
      </c>
    </row>
    <row r="2166" spans="2:10" x14ac:dyDescent="0.3">
      <c r="B2166" s="75"/>
      <c r="C2166" s="44" t="s">
        <v>248</v>
      </c>
      <c r="D2166" s="45">
        <v>4</v>
      </c>
      <c r="E2166" s="45"/>
      <c r="F2166" s="45"/>
      <c r="G2166" s="45"/>
      <c r="H2166" s="45">
        <f>+D2166</f>
        <v>4</v>
      </c>
      <c r="I2166" s="45"/>
      <c r="J2166" s="46" t="s">
        <v>35</v>
      </c>
    </row>
    <row r="2167" spans="2:10" x14ac:dyDescent="0.3">
      <c r="B2167" s="75"/>
      <c r="C2167" s="44" t="s">
        <v>249</v>
      </c>
      <c r="D2167" s="45"/>
      <c r="E2167" s="45"/>
      <c r="F2167" s="45"/>
      <c r="G2167" s="45"/>
      <c r="H2167" s="45">
        <f>+D2167</f>
        <v>0</v>
      </c>
      <c r="I2167" s="45"/>
      <c r="J2167" s="46" t="s">
        <v>35</v>
      </c>
    </row>
    <row r="2168" spans="2:10" x14ac:dyDescent="0.3">
      <c r="B2168" s="75"/>
      <c r="C2168" s="44" t="s">
        <v>250</v>
      </c>
      <c r="D2168" s="45"/>
      <c r="E2168" s="45"/>
      <c r="F2168" s="45"/>
      <c r="G2168" s="45"/>
      <c r="H2168" s="45">
        <f>+D2168</f>
        <v>0</v>
      </c>
      <c r="I2168" s="45"/>
      <c r="J2168" s="46" t="s">
        <v>35</v>
      </c>
    </row>
    <row r="2169" spans="2:10" x14ac:dyDescent="0.3">
      <c r="B2169" s="75" t="s">
        <v>378</v>
      </c>
      <c r="C2169" s="75" t="s">
        <v>991</v>
      </c>
      <c r="D2169" s="45"/>
      <c r="E2169" s="45"/>
      <c r="F2169" s="45"/>
      <c r="G2169" s="45"/>
      <c r="H2169" s="45"/>
      <c r="I2169" s="62">
        <f>SUM(H2170:H2172)*$E$123</f>
        <v>0</v>
      </c>
      <c r="J2169" s="46" t="s">
        <v>35</v>
      </c>
    </row>
    <row r="2170" spans="2:10" x14ac:dyDescent="0.3">
      <c r="B2170" s="75"/>
      <c r="C2170" s="44" t="s">
        <v>369</v>
      </c>
      <c r="D2170" s="45"/>
      <c r="E2170" s="45"/>
      <c r="F2170" s="45"/>
      <c r="G2170" s="45"/>
      <c r="H2170" s="45">
        <f t="shared" ref="H2170:H2172" si="38">+D2170</f>
        <v>0</v>
      </c>
      <c r="I2170" s="45"/>
      <c r="J2170" s="46" t="s">
        <v>35</v>
      </c>
    </row>
    <row r="2171" spans="2:10" x14ac:dyDescent="0.3">
      <c r="B2171" s="75"/>
      <c r="C2171" s="44" t="s">
        <v>249</v>
      </c>
      <c r="D2171" s="45"/>
      <c r="E2171" s="45"/>
      <c r="F2171" s="45"/>
      <c r="G2171" s="45"/>
      <c r="H2171" s="45">
        <f t="shared" si="38"/>
        <v>0</v>
      </c>
      <c r="I2171" s="45"/>
      <c r="J2171" s="46" t="s">
        <v>35</v>
      </c>
    </row>
    <row r="2172" spans="2:10" x14ac:dyDescent="0.3">
      <c r="B2172" s="75"/>
      <c r="C2172" s="44"/>
      <c r="D2172" s="45"/>
      <c r="E2172" s="45"/>
      <c r="F2172" s="45"/>
      <c r="G2172" s="45"/>
      <c r="H2172" s="45">
        <f t="shared" si="38"/>
        <v>0</v>
      </c>
      <c r="I2172" s="45"/>
      <c r="J2172" s="46" t="s">
        <v>35</v>
      </c>
    </row>
    <row r="2173" spans="2:10" x14ac:dyDescent="0.3">
      <c r="B2173" s="75" t="s">
        <v>379</v>
      </c>
      <c r="C2173" s="48" t="s">
        <v>272</v>
      </c>
      <c r="D2173" s="45"/>
      <c r="E2173" s="45"/>
      <c r="F2173" s="45"/>
      <c r="G2173" s="45"/>
      <c r="H2173" s="45"/>
      <c r="I2173" s="62">
        <f>SUM(H2174:H2176)*$E$123</f>
        <v>2</v>
      </c>
      <c r="J2173" s="63" t="str">
        <f>+J2174</f>
        <v>und</v>
      </c>
    </row>
    <row r="2174" spans="2:10" x14ac:dyDescent="0.3">
      <c r="B2174" s="75"/>
      <c r="C2174" s="44" t="s">
        <v>369</v>
      </c>
      <c r="D2174" s="45">
        <v>2</v>
      </c>
      <c r="E2174" s="45"/>
      <c r="F2174" s="45"/>
      <c r="G2174" s="45"/>
      <c r="H2174" s="45">
        <f>+D2174</f>
        <v>2</v>
      </c>
      <c r="I2174" s="45"/>
      <c r="J2174" s="46" t="s">
        <v>35</v>
      </c>
    </row>
    <row r="2175" spans="2:10" x14ac:dyDescent="0.3">
      <c r="B2175" s="75"/>
      <c r="C2175" s="44" t="s">
        <v>647</v>
      </c>
      <c r="D2175" s="45"/>
      <c r="E2175" s="45"/>
      <c r="F2175" s="45"/>
      <c r="G2175" s="45"/>
      <c r="H2175" s="45">
        <f>+D2175</f>
        <v>0</v>
      </c>
      <c r="I2175" s="45"/>
      <c r="J2175" s="46" t="s">
        <v>35</v>
      </c>
    </row>
    <row r="2176" spans="2:10" x14ac:dyDescent="0.3">
      <c r="B2176" s="75"/>
      <c r="C2176" s="44" t="s">
        <v>648</v>
      </c>
      <c r="D2176" s="45"/>
      <c r="E2176" s="45"/>
      <c r="F2176" s="45"/>
      <c r="G2176" s="45"/>
      <c r="H2176" s="45">
        <f>+D2176</f>
        <v>0</v>
      </c>
      <c r="I2176" s="45"/>
      <c r="J2176" s="46" t="s">
        <v>35</v>
      </c>
    </row>
    <row r="2177" spans="2:10" x14ac:dyDescent="0.3">
      <c r="B2177" s="75" t="s">
        <v>380</v>
      </c>
      <c r="C2177" s="48" t="s">
        <v>274</v>
      </c>
      <c r="D2177" s="45"/>
      <c r="E2177" s="45"/>
      <c r="F2177" s="45"/>
      <c r="G2177" s="45"/>
      <c r="H2177" s="45"/>
      <c r="I2177" s="62">
        <f>SUM(H2178:H2180)*$E$123</f>
        <v>1</v>
      </c>
      <c r="J2177" s="63" t="str">
        <f>+J2178</f>
        <v>und</v>
      </c>
    </row>
    <row r="2178" spans="2:10" x14ac:dyDescent="0.3">
      <c r="B2178" s="75"/>
      <c r="C2178" s="44" t="s">
        <v>360</v>
      </c>
      <c r="D2178" s="45">
        <v>1</v>
      </c>
      <c r="E2178" s="45"/>
      <c r="F2178" s="45"/>
      <c r="G2178" s="45"/>
      <c r="H2178" s="45">
        <f>+D2178</f>
        <v>1</v>
      </c>
      <c r="I2178" s="45"/>
      <c r="J2178" s="46" t="s">
        <v>35</v>
      </c>
    </row>
    <row r="2179" spans="2:10" x14ac:dyDescent="0.3">
      <c r="B2179" s="75"/>
      <c r="C2179" s="44" t="s">
        <v>249</v>
      </c>
      <c r="D2179" s="45"/>
      <c r="E2179" s="45"/>
      <c r="F2179" s="45"/>
      <c r="G2179" s="45"/>
      <c r="H2179" s="45">
        <f>+D2179</f>
        <v>0</v>
      </c>
      <c r="I2179" s="45"/>
      <c r="J2179" s="46" t="s">
        <v>35</v>
      </c>
    </row>
    <row r="2180" spans="2:10" x14ac:dyDescent="0.3">
      <c r="B2180" s="75"/>
      <c r="C2180" s="44" t="s">
        <v>250</v>
      </c>
      <c r="D2180" s="45"/>
      <c r="E2180" s="45"/>
      <c r="F2180" s="45"/>
      <c r="G2180" s="45"/>
      <c r="H2180" s="45">
        <f>+D2180</f>
        <v>0</v>
      </c>
      <c r="I2180" s="45"/>
      <c r="J2180" s="46" t="s">
        <v>35</v>
      </c>
    </row>
    <row r="2181" spans="2:10" x14ac:dyDescent="0.3">
      <c r="B2181" s="75" t="s">
        <v>381</v>
      </c>
      <c r="C2181" s="48" t="s">
        <v>278</v>
      </c>
      <c r="D2181" s="45"/>
      <c r="E2181" s="45"/>
      <c r="F2181" s="45"/>
      <c r="G2181" s="45"/>
      <c r="H2181" s="45"/>
      <c r="I2181" s="62">
        <f>SUM(H2182:H2184)*$E$123</f>
        <v>14</v>
      </c>
      <c r="J2181" s="63" t="str">
        <f>+J2182</f>
        <v>und</v>
      </c>
    </row>
    <row r="2182" spans="2:10" x14ac:dyDescent="0.3">
      <c r="B2182" s="75"/>
      <c r="C2182" s="44" t="s">
        <v>649</v>
      </c>
      <c r="D2182" s="45">
        <v>14</v>
      </c>
      <c r="E2182" s="45"/>
      <c r="F2182" s="45"/>
      <c r="G2182" s="45"/>
      <c r="H2182" s="45">
        <f>+D2182</f>
        <v>14</v>
      </c>
      <c r="I2182" s="45"/>
      <c r="J2182" s="46" t="s">
        <v>35</v>
      </c>
    </row>
    <row r="2183" spans="2:10" x14ac:dyDescent="0.3">
      <c r="B2183" s="75"/>
      <c r="C2183" s="44" t="s">
        <v>650</v>
      </c>
      <c r="D2183" s="45"/>
      <c r="E2183" s="45"/>
      <c r="F2183" s="45"/>
      <c r="G2183" s="45"/>
      <c r="H2183" s="45">
        <f>+D2183</f>
        <v>0</v>
      </c>
      <c r="I2183" s="45"/>
      <c r="J2183" s="46" t="s">
        <v>35</v>
      </c>
    </row>
    <row r="2184" spans="2:10" x14ac:dyDescent="0.3">
      <c r="B2184" s="75"/>
      <c r="C2184" s="44" t="s">
        <v>651</v>
      </c>
      <c r="D2184" s="45"/>
      <c r="E2184" s="45"/>
      <c r="F2184" s="45"/>
      <c r="G2184" s="45"/>
      <c r="H2184" s="45">
        <f>+D2184</f>
        <v>0</v>
      </c>
      <c r="I2184" s="45"/>
      <c r="J2184" s="46" t="s">
        <v>35</v>
      </c>
    </row>
    <row r="2185" spans="2:10" x14ac:dyDescent="0.3">
      <c r="B2185" s="75" t="s">
        <v>382</v>
      </c>
      <c r="C2185" s="48" t="s">
        <v>276</v>
      </c>
      <c r="D2185" s="45"/>
      <c r="E2185" s="45"/>
      <c r="F2185" s="45"/>
      <c r="G2185" s="45"/>
      <c r="H2185" s="45"/>
      <c r="I2185" s="62">
        <f>SUM(H2186:H2188)*$E$123</f>
        <v>6</v>
      </c>
      <c r="J2185" s="63" t="str">
        <f>+J2186</f>
        <v>und</v>
      </c>
    </row>
    <row r="2186" spans="2:10" x14ac:dyDescent="0.3">
      <c r="B2186" s="75"/>
      <c r="C2186" s="44" t="s">
        <v>248</v>
      </c>
      <c r="D2186" s="45">
        <v>6</v>
      </c>
      <c r="E2186" s="45"/>
      <c r="F2186" s="45"/>
      <c r="G2186" s="45"/>
      <c r="H2186" s="45">
        <f>+D2186</f>
        <v>6</v>
      </c>
      <c r="I2186" s="45"/>
      <c r="J2186" s="46" t="s">
        <v>35</v>
      </c>
    </row>
    <row r="2187" spans="2:10" x14ac:dyDescent="0.3">
      <c r="B2187" s="75"/>
      <c r="C2187" s="44" t="s">
        <v>249</v>
      </c>
      <c r="D2187" s="45"/>
      <c r="E2187" s="45"/>
      <c r="F2187" s="45"/>
      <c r="G2187" s="45"/>
      <c r="H2187" s="45">
        <f>+D2187</f>
        <v>0</v>
      </c>
      <c r="I2187" s="45"/>
      <c r="J2187" s="46" t="s">
        <v>35</v>
      </c>
    </row>
    <row r="2188" spans="2:10" x14ac:dyDescent="0.3">
      <c r="B2188" s="75"/>
      <c r="C2188" s="44" t="s">
        <v>250</v>
      </c>
      <c r="D2188" s="45"/>
      <c r="E2188" s="45"/>
      <c r="F2188" s="45"/>
      <c r="G2188" s="45"/>
      <c r="H2188" s="45">
        <f>+D2188</f>
        <v>0</v>
      </c>
      <c r="I2188" s="45"/>
      <c r="J2188" s="46" t="s">
        <v>35</v>
      </c>
    </row>
    <row r="2189" spans="2:10" x14ac:dyDescent="0.3">
      <c r="B2189" s="75" t="s">
        <v>640</v>
      </c>
      <c r="C2189" s="48" t="s">
        <v>280</v>
      </c>
      <c r="D2189" s="45"/>
      <c r="E2189" s="45"/>
      <c r="F2189" s="45"/>
      <c r="G2189" s="45"/>
      <c r="H2189" s="45"/>
      <c r="I2189" s="62">
        <f>SUM(H2190:H2192)*$E$123</f>
        <v>1</v>
      </c>
      <c r="J2189" s="63" t="str">
        <f>+J2190</f>
        <v>und</v>
      </c>
    </row>
    <row r="2190" spans="2:10" x14ac:dyDescent="0.3">
      <c r="B2190" s="75"/>
      <c r="C2190" s="44" t="s">
        <v>248</v>
      </c>
      <c r="D2190" s="45">
        <v>1</v>
      </c>
      <c r="E2190" s="45"/>
      <c r="F2190" s="45"/>
      <c r="G2190" s="45"/>
      <c r="H2190" s="45">
        <f>+D2190</f>
        <v>1</v>
      </c>
      <c r="I2190" s="45"/>
      <c r="J2190" s="46" t="s">
        <v>35</v>
      </c>
    </row>
    <row r="2191" spans="2:10" x14ac:dyDescent="0.3">
      <c r="B2191" s="75"/>
      <c r="C2191" s="44" t="s">
        <v>249</v>
      </c>
      <c r="D2191" s="45"/>
      <c r="E2191" s="45"/>
      <c r="F2191" s="45"/>
      <c r="G2191" s="45"/>
      <c r="H2191" s="45">
        <f>+D2191</f>
        <v>0</v>
      </c>
      <c r="I2191" s="45"/>
      <c r="J2191" s="46" t="s">
        <v>35</v>
      </c>
    </row>
    <row r="2192" spans="2:10" x14ac:dyDescent="0.3">
      <c r="B2192" s="75"/>
      <c r="C2192" s="44" t="s">
        <v>250</v>
      </c>
      <c r="D2192" s="45"/>
      <c r="E2192" s="45"/>
      <c r="F2192" s="45"/>
      <c r="G2192" s="45"/>
      <c r="H2192" s="45">
        <f>+D2192</f>
        <v>0</v>
      </c>
      <c r="I2192" s="45"/>
      <c r="J2192" s="46" t="s">
        <v>35</v>
      </c>
    </row>
    <row r="2193" spans="2:10" x14ac:dyDescent="0.3">
      <c r="B2193" s="75" t="s">
        <v>990</v>
      </c>
      <c r="C2193" s="48" t="s">
        <v>284</v>
      </c>
      <c r="D2193" s="45"/>
      <c r="E2193" s="45"/>
      <c r="F2193" s="45"/>
      <c r="G2193" s="45"/>
      <c r="H2193" s="45"/>
      <c r="I2193" s="62">
        <f>SUM(H2194:H2196)*$E$123</f>
        <v>0</v>
      </c>
      <c r="J2193" s="63" t="str">
        <f>+J2194</f>
        <v>und</v>
      </c>
    </row>
    <row r="2194" spans="2:10" x14ac:dyDescent="0.3">
      <c r="B2194" s="75"/>
      <c r="C2194" s="44" t="s">
        <v>248</v>
      </c>
      <c r="D2194" s="45">
        <v>0</v>
      </c>
      <c r="E2194" s="45"/>
      <c r="F2194" s="45"/>
      <c r="G2194" s="45"/>
      <c r="H2194" s="45">
        <f>+D2194</f>
        <v>0</v>
      </c>
      <c r="I2194" s="45"/>
      <c r="J2194" s="46" t="s">
        <v>35</v>
      </c>
    </row>
    <row r="2195" spans="2:10" x14ac:dyDescent="0.3">
      <c r="B2195" s="75"/>
      <c r="C2195" s="44" t="s">
        <v>249</v>
      </c>
      <c r="D2195" s="45"/>
      <c r="E2195" s="45"/>
      <c r="F2195" s="45"/>
      <c r="G2195" s="45"/>
      <c r="H2195" s="45">
        <f>+D2195</f>
        <v>0</v>
      </c>
      <c r="I2195" s="45"/>
      <c r="J2195" s="46" t="s">
        <v>35</v>
      </c>
    </row>
    <row r="2196" spans="2:10" x14ac:dyDescent="0.3">
      <c r="B2196" s="75"/>
      <c r="C2196" s="44" t="s">
        <v>250</v>
      </c>
      <c r="D2196" s="45"/>
      <c r="E2196" s="45"/>
      <c r="F2196" s="45"/>
      <c r="G2196" s="45"/>
      <c r="H2196" s="45">
        <f>+D2196</f>
        <v>0</v>
      </c>
      <c r="I2196" s="45"/>
      <c r="J2196" s="46" t="s">
        <v>35</v>
      </c>
    </row>
    <row r="2197" spans="2:10" x14ac:dyDescent="0.3">
      <c r="B2197" s="100" t="s">
        <v>290</v>
      </c>
      <c r="C2197" s="101" t="s">
        <v>289</v>
      </c>
      <c r="D2197" s="103"/>
      <c r="E2197" s="45"/>
      <c r="F2197" s="45"/>
      <c r="G2197" s="45"/>
      <c r="H2197" s="45"/>
      <c r="I2197" s="62"/>
      <c r="J2197" s="63"/>
    </row>
    <row r="2198" spans="2:10" x14ac:dyDescent="0.3">
      <c r="B2198" s="75" t="s">
        <v>288</v>
      </c>
      <c r="C2198" s="48" t="s">
        <v>291</v>
      </c>
      <c r="D2198" s="103"/>
      <c r="E2198" s="45"/>
      <c r="F2198" s="45"/>
      <c r="G2198" s="45"/>
      <c r="H2198" s="45"/>
      <c r="I2198" s="62">
        <f>SUM(H2199:H2201)*$E$123</f>
        <v>5</v>
      </c>
      <c r="J2198" s="63" t="str">
        <f>+J2199</f>
        <v>und</v>
      </c>
    </row>
    <row r="2199" spans="2:10" x14ac:dyDescent="0.3">
      <c r="B2199" s="75"/>
      <c r="C2199" s="44" t="s">
        <v>248</v>
      </c>
      <c r="D2199" s="45">
        <f>+D2076+D2087+D2094+D2082+D2100+D2104+D2108</f>
        <v>5</v>
      </c>
      <c r="E2199" s="45"/>
      <c r="F2199" s="45"/>
      <c r="G2199" s="45"/>
      <c r="H2199" s="45">
        <f>+D2199</f>
        <v>5</v>
      </c>
      <c r="I2199" s="45"/>
      <c r="J2199" s="46" t="s">
        <v>35</v>
      </c>
    </row>
    <row r="2200" spans="2:10" x14ac:dyDescent="0.3">
      <c r="B2200" s="75"/>
      <c r="C2200" s="44" t="s">
        <v>249</v>
      </c>
      <c r="D2200" s="45"/>
      <c r="E2200" s="45"/>
      <c r="F2200" s="45"/>
      <c r="G2200" s="45"/>
      <c r="H2200" s="45">
        <f>+D2200</f>
        <v>0</v>
      </c>
      <c r="I2200" s="45"/>
      <c r="J2200" s="46" t="s">
        <v>35</v>
      </c>
    </row>
    <row r="2201" spans="2:10" x14ac:dyDescent="0.3">
      <c r="B2201" s="75"/>
      <c r="C2201" s="44" t="s">
        <v>250</v>
      </c>
      <c r="D2201" s="45"/>
      <c r="E2201" s="45"/>
      <c r="F2201" s="45"/>
      <c r="G2201" s="45"/>
      <c r="H2201" s="45">
        <f>+D2201</f>
        <v>0</v>
      </c>
      <c r="I2201" s="45"/>
      <c r="J2201" s="46" t="s">
        <v>35</v>
      </c>
    </row>
    <row r="2202" spans="2:10" x14ac:dyDescent="0.3">
      <c r="B2202" s="100" t="s">
        <v>292</v>
      </c>
      <c r="C2202" s="101" t="s">
        <v>293</v>
      </c>
      <c r="D2202" s="103"/>
      <c r="E2202" s="45"/>
      <c r="F2202" s="45"/>
      <c r="G2202" s="45"/>
      <c r="H2202" s="45"/>
      <c r="I2202" s="62"/>
      <c r="J2202" s="63"/>
    </row>
    <row r="2203" spans="2:10" x14ac:dyDescent="0.3">
      <c r="B2203" s="75" t="s">
        <v>490</v>
      </c>
      <c r="C2203" s="48" t="s">
        <v>294</v>
      </c>
      <c r="D2203" s="103"/>
      <c r="E2203" s="45"/>
      <c r="F2203" s="45"/>
      <c r="G2203" s="45"/>
      <c r="H2203" s="45"/>
      <c r="I2203" s="62">
        <f>SUM(H2204:H2206)*$E$123</f>
        <v>52</v>
      </c>
      <c r="J2203" s="63" t="str">
        <f>+J2204</f>
        <v>und</v>
      </c>
    </row>
    <row r="2204" spans="2:10" x14ac:dyDescent="0.3">
      <c r="B2204" s="75"/>
      <c r="C2204" s="44" t="s">
        <v>248</v>
      </c>
      <c r="D2204" s="45">
        <f>+D2113+D2117+D2121+D2125+D2129+D2134+D2138+D2142+D2146+D2150+D2154+D2158+D2162+D2166+D2174+D2178+D2182+D2186+D2190+D2194+D2199</f>
        <v>52</v>
      </c>
      <c r="E2204" s="45"/>
      <c r="F2204" s="45"/>
      <c r="G2204" s="45"/>
      <c r="H2204" s="45">
        <f>+D2204</f>
        <v>52</v>
      </c>
      <c r="I2204" s="45"/>
      <c r="J2204" s="46" t="s">
        <v>35</v>
      </c>
    </row>
    <row r="2205" spans="2:10" x14ac:dyDescent="0.3">
      <c r="B2205" s="75"/>
      <c r="C2205" s="44" t="s">
        <v>249</v>
      </c>
      <c r="D2205" s="45"/>
      <c r="E2205" s="45"/>
      <c r="F2205" s="45"/>
      <c r="G2205" s="45"/>
      <c r="H2205" s="45">
        <f>+D2205</f>
        <v>0</v>
      </c>
      <c r="I2205" s="45"/>
      <c r="J2205" s="46" t="s">
        <v>35</v>
      </c>
    </row>
    <row r="2206" spans="2:10" x14ac:dyDescent="0.3">
      <c r="B2206" s="75"/>
      <c r="C2206" s="44" t="s">
        <v>250</v>
      </c>
      <c r="D2206" s="45"/>
      <c r="E2206" s="45"/>
      <c r="F2206" s="45"/>
      <c r="G2206" s="45"/>
      <c r="H2206" s="45">
        <f>+D2206</f>
        <v>0</v>
      </c>
      <c r="I2206" s="45"/>
      <c r="J2206" s="46" t="s">
        <v>35</v>
      </c>
    </row>
    <row r="2207" spans="2:10" x14ac:dyDescent="0.3">
      <c r="B2207" s="96" t="s">
        <v>295</v>
      </c>
      <c r="C2207" s="97" t="s">
        <v>296</v>
      </c>
      <c r="D2207" s="103"/>
      <c r="E2207" s="45"/>
      <c r="F2207" s="45"/>
      <c r="G2207" s="45"/>
      <c r="H2207" s="45"/>
      <c r="I2207" s="45"/>
      <c r="J2207" s="46"/>
    </row>
    <row r="2208" spans="2:10" x14ac:dyDescent="0.3">
      <c r="B2208" s="100" t="s">
        <v>297</v>
      </c>
      <c r="C2208" s="101" t="s">
        <v>300</v>
      </c>
      <c r="D2208" s="103"/>
      <c r="E2208" s="45"/>
      <c r="F2208" s="45"/>
      <c r="G2208" s="45"/>
      <c r="H2208" s="45"/>
      <c r="I2208" s="45"/>
      <c r="J2208" s="46"/>
    </row>
    <row r="2209" spans="2:10" x14ac:dyDescent="0.3">
      <c r="B2209" s="75" t="s">
        <v>301</v>
      </c>
      <c r="C2209" s="48" t="s">
        <v>349</v>
      </c>
      <c r="D2209" s="103"/>
      <c r="E2209" s="45"/>
      <c r="F2209" s="45"/>
      <c r="G2209" s="45"/>
      <c r="H2209" s="45"/>
      <c r="I2209" s="62">
        <f>SUM(H2211:H2225)*$E$123</f>
        <v>13</v>
      </c>
      <c r="J2209" s="63" t="str">
        <f>+J2211</f>
        <v>Pto</v>
      </c>
    </row>
    <row r="2210" spans="2:10" x14ac:dyDescent="0.3">
      <c r="B2210" s="75"/>
      <c r="C2210" s="130" t="s">
        <v>248</v>
      </c>
      <c r="D2210" s="45"/>
      <c r="E2210" s="45"/>
      <c r="F2210" s="45"/>
      <c r="G2210" s="45"/>
      <c r="H2210" s="45"/>
      <c r="I2210" s="45"/>
      <c r="J2210" s="46"/>
    </row>
    <row r="2211" spans="2:10" x14ac:dyDescent="0.3">
      <c r="B2211" s="75"/>
      <c r="C2211" s="44" t="s">
        <v>621</v>
      </c>
      <c r="D2211" s="45">
        <v>1</v>
      </c>
      <c r="E2211" s="45"/>
      <c r="F2211" s="45"/>
      <c r="G2211" s="45"/>
      <c r="H2211" s="45">
        <f>+D2211</f>
        <v>1</v>
      </c>
      <c r="I2211" s="45"/>
      <c r="J2211" s="46" t="s">
        <v>298</v>
      </c>
    </row>
    <row r="2212" spans="2:10" x14ac:dyDescent="0.3">
      <c r="B2212" s="75"/>
      <c r="C2212" s="44" t="s">
        <v>622</v>
      </c>
      <c r="D2212" s="45">
        <v>4</v>
      </c>
      <c r="E2212" s="45"/>
      <c r="F2212" s="45"/>
      <c r="G2212" s="45"/>
      <c r="H2212" s="45">
        <f>+D2212</f>
        <v>4</v>
      </c>
      <c r="I2212" s="45"/>
      <c r="J2212" s="46" t="s">
        <v>298</v>
      </c>
    </row>
    <row r="2213" spans="2:10" x14ac:dyDescent="0.3">
      <c r="B2213" s="75"/>
      <c r="C2213" s="44" t="s">
        <v>620</v>
      </c>
      <c r="D2213" s="45">
        <v>6</v>
      </c>
      <c r="E2213" s="45"/>
      <c r="F2213" s="45"/>
      <c r="G2213" s="45"/>
      <c r="H2213" s="45">
        <f>+D2213</f>
        <v>6</v>
      </c>
      <c r="I2213" s="45"/>
      <c r="J2213" s="46" t="s">
        <v>298</v>
      </c>
    </row>
    <row r="2214" spans="2:10" x14ac:dyDescent="0.3">
      <c r="B2214" s="75"/>
      <c r="C2214" s="44" t="s">
        <v>658</v>
      </c>
      <c r="D2214" s="45">
        <v>1</v>
      </c>
      <c r="E2214" s="45"/>
      <c r="F2214" s="45"/>
      <c r="G2214" s="45"/>
      <c r="H2214" s="45">
        <f>+D2214</f>
        <v>1</v>
      </c>
      <c r="I2214" s="45"/>
      <c r="J2214" s="46" t="s">
        <v>298</v>
      </c>
    </row>
    <row r="2215" spans="2:10" x14ac:dyDescent="0.3">
      <c r="B2215" s="75"/>
      <c r="C2215" s="44" t="s">
        <v>688</v>
      </c>
      <c r="D2215" s="45">
        <v>1</v>
      </c>
      <c r="E2215" s="45"/>
      <c r="F2215" s="45"/>
      <c r="G2215" s="45"/>
      <c r="H2215" s="45">
        <f>+D2215</f>
        <v>1</v>
      </c>
      <c r="I2215" s="45"/>
      <c r="J2215" s="46" t="s">
        <v>298</v>
      </c>
    </row>
    <row r="2216" spans="2:10" x14ac:dyDescent="0.3">
      <c r="B2216" s="75"/>
      <c r="C2216" s="130" t="s">
        <v>249</v>
      </c>
      <c r="D2216" s="45"/>
      <c r="E2216" s="45"/>
      <c r="F2216" s="45"/>
      <c r="G2216" s="45"/>
      <c r="H2216" s="45"/>
      <c r="I2216" s="45"/>
      <c r="J2216" s="46"/>
    </row>
    <row r="2217" spans="2:10" x14ac:dyDescent="0.3">
      <c r="B2217" s="75"/>
      <c r="C2217" s="44" t="s">
        <v>621</v>
      </c>
      <c r="D2217" s="45"/>
      <c r="E2217" s="45"/>
      <c r="F2217" s="45"/>
      <c r="G2217" s="45"/>
      <c r="H2217" s="45">
        <f>+D2217</f>
        <v>0</v>
      </c>
      <c r="I2217" s="45"/>
      <c r="J2217" s="46" t="s">
        <v>298</v>
      </c>
    </row>
    <row r="2218" spans="2:10" x14ac:dyDescent="0.3">
      <c r="B2218" s="75"/>
      <c r="C2218" s="44" t="s">
        <v>622</v>
      </c>
      <c r="D2218" s="45"/>
      <c r="E2218" s="45"/>
      <c r="F2218" s="45"/>
      <c r="G2218" s="45"/>
      <c r="H2218" s="45">
        <f>+D2218</f>
        <v>0</v>
      </c>
      <c r="I2218" s="45"/>
      <c r="J2218" s="46" t="s">
        <v>298</v>
      </c>
    </row>
    <row r="2219" spans="2:10" x14ac:dyDescent="0.3">
      <c r="B2219" s="75"/>
      <c r="C2219" s="44" t="s">
        <v>620</v>
      </c>
      <c r="D2219" s="45"/>
      <c r="E2219" s="45"/>
      <c r="F2219" s="45"/>
      <c r="G2219" s="45"/>
      <c r="H2219" s="45">
        <f>+D2219</f>
        <v>0</v>
      </c>
      <c r="I2219" s="45"/>
      <c r="J2219" s="46" t="s">
        <v>298</v>
      </c>
    </row>
    <row r="2220" spans="2:10" x14ac:dyDescent="0.3">
      <c r="B2220" s="75"/>
      <c r="C2220" s="44" t="s">
        <v>658</v>
      </c>
      <c r="D2220" s="45"/>
      <c r="E2220" s="45"/>
      <c r="F2220" s="45"/>
      <c r="G2220" s="45"/>
      <c r="H2220" s="45">
        <f>+D2220</f>
        <v>0</v>
      </c>
      <c r="I2220" s="45"/>
      <c r="J2220" s="46" t="s">
        <v>298</v>
      </c>
    </row>
    <row r="2221" spans="2:10" x14ac:dyDescent="0.3">
      <c r="B2221" s="75"/>
      <c r="C2221" s="130" t="s">
        <v>250</v>
      </c>
      <c r="D2221" s="45"/>
      <c r="E2221" s="45"/>
      <c r="F2221" s="45"/>
      <c r="G2221" s="45"/>
      <c r="H2221" s="45"/>
      <c r="I2221" s="45"/>
      <c r="J2221" s="46"/>
    </row>
    <row r="2222" spans="2:10" x14ac:dyDescent="0.3">
      <c r="B2222" s="75"/>
      <c r="C2222" s="44" t="s">
        <v>621</v>
      </c>
      <c r="D2222" s="45"/>
      <c r="E2222" s="45"/>
      <c r="F2222" s="45"/>
      <c r="G2222" s="45"/>
      <c r="H2222" s="45">
        <f>+D2222</f>
        <v>0</v>
      </c>
      <c r="I2222" s="45"/>
      <c r="J2222" s="46" t="s">
        <v>298</v>
      </c>
    </row>
    <row r="2223" spans="2:10" x14ac:dyDescent="0.3">
      <c r="B2223" s="75"/>
      <c r="C2223" s="44" t="s">
        <v>622</v>
      </c>
      <c r="D2223" s="45"/>
      <c r="E2223" s="45"/>
      <c r="F2223" s="45"/>
      <c r="G2223" s="45"/>
      <c r="H2223" s="45">
        <f>+D2223</f>
        <v>0</v>
      </c>
      <c r="I2223" s="45"/>
      <c r="J2223" s="46" t="s">
        <v>298</v>
      </c>
    </row>
    <row r="2224" spans="2:10" x14ac:dyDescent="0.3">
      <c r="B2224" s="75"/>
      <c r="C2224" s="44" t="s">
        <v>620</v>
      </c>
      <c r="D2224" s="45"/>
      <c r="E2224" s="45"/>
      <c r="F2224" s="45"/>
      <c r="G2224" s="45"/>
      <c r="H2224" s="45">
        <f>+D2224</f>
        <v>0</v>
      </c>
      <c r="I2224" s="45"/>
      <c r="J2224" s="46" t="s">
        <v>298</v>
      </c>
    </row>
    <row r="2225" spans="2:10" x14ac:dyDescent="0.3">
      <c r="B2225" s="75"/>
      <c r="C2225" s="44" t="s">
        <v>658</v>
      </c>
      <c r="D2225" s="45"/>
      <c r="E2225" s="45"/>
      <c r="F2225" s="45"/>
      <c r="G2225" s="45"/>
      <c r="H2225" s="45">
        <f>+D2225</f>
        <v>0</v>
      </c>
      <c r="I2225" s="45"/>
      <c r="J2225" s="46" t="s">
        <v>298</v>
      </c>
    </row>
    <row r="2226" spans="2:10" x14ac:dyDescent="0.3">
      <c r="B2226" s="75" t="s">
        <v>302</v>
      </c>
      <c r="C2226" s="48" t="s">
        <v>350</v>
      </c>
      <c r="D2226" s="103"/>
      <c r="E2226" s="45"/>
      <c r="F2226" s="45"/>
      <c r="G2226" s="45"/>
      <c r="H2226" s="45"/>
      <c r="I2226" s="62">
        <f>SUM(H2227:H2229)*$E$123</f>
        <v>0</v>
      </c>
      <c r="J2226" s="63" t="str">
        <f>+J2227</f>
        <v>Pto</v>
      </c>
    </row>
    <row r="2227" spans="2:10" x14ac:dyDescent="0.3">
      <c r="B2227" s="75"/>
      <c r="C2227" s="44" t="s">
        <v>645</v>
      </c>
      <c r="D2227" s="45"/>
      <c r="E2227" s="45"/>
      <c r="F2227" s="45"/>
      <c r="G2227" s="45"/>
      <c r="H2227" s="45">
        <f>+D2227</f>
        <v>0</v>
      </c>
      <c r="I2227" s="45"/>
      <c r="J2227" s="46" t="s">
        <v>298</v>
      </c>
    </row>
    <row r="2228" spans="2:10" x14ac:dyDescent="0.3">
      <c r="B2228" s="75"/>
      <c r="C2228" s="44" t="s">
        <v>249</v>
      </c>
      <c r="D2228" s="45"/>
      <c r="E2228" s="45"/>
      <c r="F2228" s="45"/>
      <c r="G2228" s="45"/>
      <c r="H2228" s="45">
        <f>+D2228</f>
        <v>0</v>
      </c>
      <c r="I2228" s="45"/>
      <c r="J2228" s="46" t="s">
        <v>298</v>
      </c>
    </row>
    <row r="2229" spans="2:10" x14ac:dyDescent="0.3">
      <c r="B2229" s="75"/>
      <c r="C2229" s="44" t="s">
        <v>250</v>
      </c>
      <c r="D2229" s="45"/>
      <c r="E2229" s="45"/>
      <c r="F2229" s="45"/>
      <c r="G2229" s="45"/>
      <c r="H2229" s="45">
        <f>+D2229</f>
        <v>0</v>
      </c>
      <c r="I2229" s="45"/>
      <c r="J2229" s="46" t="s">
        <v>298</v>
      </c>
    </row>
    <row r="2230" spans="2:10" x14ac:dyDescent="0.3">
      <c r="B2230" s="100" t="s">
        <v>299</v>
      </c>
      <c r="C2230" s="101" t="s">
        <v>303</v>
      </c>
      <c r="D2230" s="103"/>
      <c r="E2230" s="45"/>
      <c r="F2230" s="45"/>
      <c r="G2230" s="45"/>
      <c r="H2230" s="45"/>
      <c r="I2230" s="45"/>
      <c r="J2230" s="46"/>
    </row>
    <row r="2231" spans="2:10" x14ac:dyDescent="0.3">
      <c r="B2231" s="75" t="s">
        <v>304</v>
      </c>
      <c r="C2231" s="48" t="s">
        <v>351</v>
      </c>
      <c r="D2231" s="103"/>
      <c r="E2231" s="45"/>
      <c r="F2231" s="45"/>
      <c r="G2231" s="45"/>
      <c r="H2231" s="45"/>
      <c r="I2231" s="62">
        <f>SUM(H2232:H2244)*$E$123</f>
        <v>17.600000000000001</v>
      </c>
      <c r="J2231" s="63" t="str">
        <f>+J2234</f>
        <v>ml</v>
      </c>
    </row>
    <row r="2232" spans="2:10" x14ac:dyDescent="0.3">
      <c r="B2232" s="75"/>
      <c r="C2232" s="131" t="s">
        <v>248</v>
      </c>
      <c r="D2232" s="45"/>
      <c r="E2232" s="45"/>
      <c r="F2232" s="45"/>
      <c r="G2232" s="45"/>
      <c r="H2232" s="45"/>
      <c r="I2232" s="45"/>
      <c r="J2232" s="46"/>
    </row>
    <row r="2233" spans="2:10" x14ac:dyDescent="0.3">
      <c r="B2233" s="75"/>
      <c r="C2233" s="44" t="s">
        <v>670</v>
      </c>
      <c r="D2233" s="45">
        <v>1</v>
      </c>
      <c r="E2233" s="45">
        <v>8.4</v>
      </c>
      <c r="F2233" s="45"/>
      <c r="G2233" s="45"/>
      <c r="H2233" s="45">
        <f>IF(AND(F2233=0,G2233=0),D2233*E2233,IF(AND(E2233=0,G2233=0),D2233*F2233,IF(AND(E2233=0,F2233=0),D2233*G2233,IF(AND(E2233=0),D2233*F2233*G2233,IF(AND(F2233=0),D2233*E2233*G2233,IF(AND(G2233=0),D2233*E2233*F2233,D2233*E2233*F2233*G2233))))))</f>
        <v>8.4</v>
      </c>
      <c r="I2233" s="45"/>
      <c r="J2233" s="46" t="str">
        <f t="shared" ref="J2233:J2244" si="39">IF(AND(E2233=0,F2233&lt;&gt;0,G2233&lt;&gt;0),"m2",IF(AND(F2233=0,E2233&lt;&gt;0,G2233&lt;&gt;0),"m2",IF(AND(G2233=0,E2233&lt;&gt;0,F2233&lt;&gt;0),"m2",IF(AND(F2233=0,G2233=0),"ml",IF(AND(E2233=0,G2233=0),"ml",IF(AND(E2233=0,F2233=0),"ml",IF(AND(E2233&lt;&gt;0,F2233&lt;&gt;0,G2233&lt;&gt;0),"m3",0)))))))</f>
        <v>ml</v>
      </c>
    </row>
    <row r="2234" spans="2:10" x14ac:dyDescent="0.3">
      <c r="B2234" s="75"/>
      <c r="C2234" s="44" t="s">
        <v>659</v>
      </c>
      <c r="D2234" s="45">
        <v>1</v>
      </c>
      <c r="E2234" s="45">
        <v>0.9</v>
      </c>
      <c r="F2234" s="45"/>
      <c r="G2234" s="45"/>
      <c r="H2234" s="45">
        <f>IF(AND(F2234=0,G2234=0),D2234*E2234,IF(AND(E2234=0,G2234=0),D2234*F2234,IF(AND(E2234=0,F2234=0),D2234*G2234,IF(AND(E2234=0),D2234*F2234*G2234,IF(AND(F2234=0),D2234*E2234*G2234,IF(AND(G2234=0),D2234*E2234*F2234,D2234*E2234*F2234*G2234))))))</f>
        <v>0.9</v>
      </c>
      <c r="I2234" s="45"/>
      <c r="J2234" s="46" t="str">
        <f t="shared" si="39"/>
        <v>ml</v>
      </c>
    </row>
    <row r="2235" spans="2:10" x14ac:dyDescent="0.3">
      <c r="B2235" s="75"/>
      <c r="C2235" s="44" t="s">
        <v>660</v>
      </c>
      <c r="D2235" s="45">
        <v>4</v>
      </c>
      <c r="E2235" s="45">
        <v>1.2</v>
      </c>
      <c r="F2235" s="45"/>
      <c r="G2235" s="45"/>
      <c r="H2235" s="45">
        <f>IF(AND(F2235=0,G2235=0),D2235*E2235,IF(AND(E2235=0,G2235=0),D2235*F2235,IF(AND(E2235=0,F2235=0),D2235*G2235,IF(AND(E2235=0),D2235*F2235*G2235,IF(AND(F2235=0),D2235*E2235*G2235,IF(AND(G2235=0),D2235*E2235*F2235,D2235*E2235*F2235*G2235))))))</f>
        <v>4.8</v>
      </c>
      <c r="I2235" s="45"/>
      <c r="J2235" s="46" t="str">
        <f t="shared" si="39"/>
        <v>ml</v>
      </c>
    </row>
    <row r="2236" spans="2:10" x14ac:dyDescent="0.3">
      <c r="B2236" s="75"/>
      <c r="C2236" s="44" t="s">
        <v>661</v>
      </c>
      <c r="D2236" s="45">
        <v>1</v>
      </c>
      <c r="E2236" s="45">
        <v>3.5</v>
      </c>
      <c r="F2236" s="45"/>
      <c r="G2236" s="45"/>
      <c r="H2236" s="45">
        <f>IF(AND(F2236=0,G2236=0),D2236*E2236,IF(AND(E2236=0,G2236=0),D2236*F2236,IF(AND(E2236=0,F2236=0),D2236*G2236,IF(AND(E2236=0),D2236*F2236*G2236,IF(AND(F2236=0),D2236*E2236*G2236,IF(AND(G2236=0),D2236*E2236*F2236,D2236*E2236*F2236*G2236))))))</f>
        <v>3.5</v>
      </c>
      <c r="I2236" s="45"/>
      <c r="J2236" s="46" t="str">
        <f t="shared" si="39"/>
        <v>ml</v>
      </c>
    </row>
    <row r="2237" spans="2:10" x14ac:dyDescent="0.3">
      <c r="B2237" s="75"/>
      <c r="C2237" s="131" t="s">
        <v>249</v>
      </c>
      <c r="D2237" s="45"/>
      <c r="E2237" s="45"/>
      <c r="F2237" s="45"/>
      <c r="G2237" s="45"/>
      <c r="H2237" s="45"/>
      <c r="I2237" s="45"/>
      <c r="J2237" s="46" t="str">
        <f t="shared" si="39"/>
        <v>ml</v>
      </c>
    </row>
    <row r="2238" spans="2:10" x14ac:dyDescent="0.3">
      <c r="B2238" s="75"/>
      <c r="C2238" s="44" t="s">
        <v>659</v>
      </c>
      <c r="D2238" s="45"/>
      <c r="E2238" s="45"/>
      <c r="F2238" s="45"/>
      <c r="G2238" s="45"/>
      <c r="H2238" s="45">
        <f>IF(AND(F2238=0,G2238=0),D2238*E2238,IF(AND(E2238=0,G2238=0),D2238*F2238,IF(AND(E2238=0,F2238=0),D2238*G2238,IF(AND(E2238=0),D2238*F2238*G2238,IF(AND(F2238=0),D2238*E2238*G2238,IF(AND(G2238=0),D2238*E2238*F2238,D2238*E2238*F2238*G2238))))))</f>
        <v>0</v>
      </c>
      <c r="I2238" s="45"/>
      <c r="J2238" s="46" t="str">
        <f t="shared" si="39"/>
        <v>ml</v>
      </c>
    </row>
    <row r="2239" spans="2:10" x14ac:dyDescent="0.3">
      <c r="B2239" s="75"/>
      <c r="C2239" s="44" t="s">
        <v>660</v>
      </c>
      <c r="D2239" s="45"/>
      <c r="E2239" s="45"/>
      <c r="F2239" s="45"/>
      <c r="G2239" s="45"/>
      <c r="H2239" s="45">
        <f>IF(AND(F2239=0,G2239=0),D2239*E2239,IF(AND(E2239=0,G2239=0),D2239*F2239,IF(AND(E2239=0,F2239=0),D2239*G2239,IF(AND(E2239=0),D2239*F2239*G2239,IF(AND(F2239=0),D2239*E2239*G2239,IF(AND(G2239=0),D2239*E2239*F2239,D2239*E2239*F2239*G2239))))))</f>
        <v>0</v>
      </c>
      <c r="I2239" s="45"/>
      <c r="J2239" s="46" t="str">
        <f t="shared" si="39"/>
        <v>ml</v>
      </c>
    </row>
    <row r="2240" spans="2:10" x14ac:dyDescent="0.3">
      <c r="B2240" s="75"/>
      <c r="C2240" s="44" t="s">
        <v>661</v>
      </c>
      <c r="D2240" s="45"/>
      <c r="E2240" s="45"/>
      <c r="F2240" s="45"/>
      <c r="G2240" s="45"/>
      <c r="H2240" s="45">
        <f>IF(AND(F2240=0,G2240=0),D2240*E2240,IF(AND(E2240=0,G2240=0),D2240*F2240,IF(AND(E2240=0,F2240=0),D2240*G2240,IF(AND(E2240=0),D2240*F2240*G2240,IF(AND(F2240=0),D2240*E2240*G2240,IF(AND(G2240=0),D2240*E2240*F2240,D2240*E2240*F2240*G2240))))))</f>
        <v>0</v>
      </c>
      <c r="I2240" s="45"/>
      <c r="J2240" s="46" t="str">
        <f t="shared" si="39"/>
        <v>ml</v>
      </c>
    </row>
    <row r="2241" spans="2:10" x14ac:dyDescent="0.3">
      <c r="B2241" s="75"/>
      <c r="C2241" s="131" t="s">
        <v>250</v>
      </c>
      <c r="D2241" s="45"/>
      <c r="E2241" s="45"/>
      <c r="F2241" s="45"/>
      <c r="G2241" s="45"/>
      <c r="H2241" s="45"/>
      <c r="I2241" s="45"/>
      <c r="J2241" s="46" t="str">
        <f t="shared" si="39"/>
        <v>ml</v>
      </c>
    </row>
    <row r="2242" spans="2:10" x14ac:dyDescent="0.3">
      <c r="B2242" s="75"/>
      <c r="C2242" s="44" t="s">
        <v>659</v>
      </c>
      <c r="D2242" s="45"/>
      <c r="E2242" s="45"/>
      <c r="F2242" s="45"/>
      <c r="G2242" s="45"/>
      <c r="H2242" s="45">
        <f>IF(AND(F2242=0,G2242=0),D2242*E2242,IF(AND(E2242=0,G2242=0),D2242*F2242,IF(AND(E2242=0,F2242=0),D2242*G2242,IF(AND(E2242=0),D2242*F2242*G2242,IF(AND(F2242=0),D2242*E2242*G2242,IF(AND(G2242=0),D2242*E2242*F2242,D2242*E2242*F2242*G2242))))))</f>
        <v>0</v>
      </c>
      <c r="I2242" s="45"/>
      <c r="J2242" s="46" t="str">
        <f t="shared" si="39"/>
        <v>ml</v>
      </c>
    </row>
    <row r="2243" spans="2:10" x14ac:dyDescent="0.3">
      <c r="B2243" s="75"/>
      <c r="C2243" s="44" t="s">
        <v>660</v>
      </c>
      <c r="D2243" s="45"/>
      <c r="E2243" s="45"/>
      <c r="F2243" s="45"/>
      <c r="G2243" s="45"/>
      <c r="H2243" s="45">
        <f>IF(AND(F2243=0,G2243=0),D2243*E2243,IF(AND(E2243=0,G2243=0),D2243*F2243,IF(AND(E2243=0,F2243=0),D2243*G2243,IF(AND(E2243=0),D2243*F2243*G2243,IF(AND(F2243=0),D2243*E2243*G2243,IF(AND(G2243=0),D2243*E2243*F2243,D2243*E2243*F2243*G2243))))))</f>
        <v>0</v>
      </c>
      <c r="I2243" s="45"/>
      <c r="J2243" s="46" t="str">
        <f t="shared" si="39"/>
        <v>ml</v>
      </c>
    </row>
    <row r="2244" spans="2:10" x14ac:dyDescent="0.3">
      <c r="B2244" s="75"/>
      <c r="C2244" s="44" t="s">
        <v>661</v>
      </c>
      <c r="D2244" s="45"/>
      <c r="E2244" s="45"/>
      <c r="F2244" s="45"/>
      <c r="G2244" s="45"/>
      <c r="H2244" s="45">
        <f>IF(AND(F2244=0,G2244=0),D2244*E2244,IF(AND(E2244=0,G2244=0),D2244*F2244,IF(AND(E2244=0,F2244=0),D2244*G2244,IF(AND(E2244=0),D2244*F2244*G2244,IF(AND(F2244=0),D2244*E2244*G2244,IF(AND(G2244=0),D2244*E2244*F2244,D2244*E2244*F2244*G2244))))))</f>
        <v>0</v>
      </c>
      <c r="I2244" s="45"/>
      <c r="J2244" s="46" t="str">
        <f t="shared" si="39"/>
        <v>ml</v>
      </c>
    </row>
    <row r="2245" spans="2:10" x14ac:dyDescent="0.3">
      <c r="B2245" s="75" t="s">
        <v>305</v>
      </c>
      <c r="C2245" s="48" t="s">
        <v>352</v>
      </c>
      <c r="D2245" s="103"/>
      <c r="E2245" s="45"/>
      <c r="F2245" s="45"/>
      <c r="G2245" s="45"/>
      <c r="H2245" s="45"/>
      <c r="I2245" s="62">
        <f>SUM(H2246:H2251)*$E$123</f>
        <v>11.8</v>
      </c>
      <c r="J2245" s="63" t="str">
        <f>+J2247</f>
        <v>ml</v>
      </c>
    </row>
    <row r="2246" spans="2:10" x14ac:dyDescent="0.3">
      <c r="B2246" s="75"/>
      <c r="C2246" s="131" t="s">
        <v>248</v>
      </c>
      <c r="D2246" s="45"/>
      <c r="E2246" s="45"/>
      <c r="F2246" s="45"/>
      <c r="G2246" s="45"/>
      <c r="H2246" s="45"/>
      <c r="I2246" s="45"/>
      <c r="J2246" s="46"/>
    </row>
    <row r="2247" spans="2:10" x14ac:dyDescent="0.3">
      <c r="B2247" s="75"/>
      <c r="C2247" s="44" t="s">
        <v>660</v>
      </c>
      <c r="D2247" s="45">
        <v>1</v>
      </c>
      <c r="E2247" s="45">
        <v>11.8</v>
      </c>
      <c r="F2247" s="45"/>
      <c r="G2247" s="45"/>
      <c r="H2247" s="45">
        <f>IF(AND(F2247=0,G2247=0),D2247*E2247,IF(AND(E2247=0,G2247=0),D2247*F2247,IF(AND(E2247=0,F2247=0),D2247*G2247,IF(AND(E2247=0),D2247*F2247*G2247,IF(AND(F2247=0),D2247*E2247*G2247,IF(AND(G2247=0),D2247*E2247*F2247,D2247*E2247*F2247*G2247))))))</f>
        <v>11.8</v>
      </c>
      <c r="I2247" s="45"/>
      <c r="J2247" s="46" t="str">
        <f>IF(AND(E2247=0,F2247&lt;&gt;0,G2247&lt;&gt;0),"m2",IF(AND(F2247=0,E2247&lt;&gt;0,G2247&lt;&gt;0),"m2",IF(AND(G2247=0,E2247&lt;&gt;0,F2247&lt;&gt;0),"m2",IF(AND(F2247=0,G2247=0),"ml",IF(AND(E2247=0,G2247=0),"ml",IF(AND(E2247=0,F2247=0),"ml",IF(AND(E2247&lt;&gt;0,F2247&lt;&gt;0,G2247&lt;&gt;0),"m3",0)))))))</f>
        <v>ml</v>
      </c>
    </row>
    <row r="2248" spans="2:10" x14ac:dyDescent="0.3">
      <c r="B2248" s="75"/>
      <c r="C2248" s="131" t="s">
        <v>249</v>
      </c>
      <c r="D2248" s="45"/>
      <c r="E2248" s="45"/>
      <c r="F2248" s="45"/>
      <c r="G2248" s="45"/>
      <c r="H2248" s="45">
        <f>IF(AND(F2248=0,G2248=0),D2248*E2248,IF(AND(E2248=0,G2248=0),D2248*F2248,IF(AND(E2248=0,F2248=0),D2248*G2248,IF(AND(E2248=0),D2248*F2248*G2248,IF(AND(F2248=0),D2248*E2248*G2248,IF(AND(G2248=0),D2248*E2248*F2248,D2248*E2248*F2248*G2248))))))</f>
        <v>0</v>
      </c>
      <c r="I2248" s="45"/>
      <c r="J2248" s="46" t="str">
        <f>IF(AND(E2248=0,F2248&lt;&gt;0,G2248&lt;&gt;0),"m2",IF(AND(F2248=0,E2248&lt;&gt;0,G2248&lt;&gt;0),"m2",IF(AND(G2248=0,E2248&lt;&gt;0,F2248&lt;&gt;0),"m2",IF(AND(F2248=0,G2248=0),"ml",IF(AND(E2248=0,G2248=0),"ml",IF(AND(E2248=0,F2248=0),"ml",IF(AND(E2248&lt;&gt;0,F2248&lt;&gt;0,G2248&lt;&gt;0),"m3",0)))))))</f>
        <v>ml</v>
      </c>
    </row>
    <row r="2249" spans="2:10" x14ac:dyDescent="0.3">
      <c r="B2249" s="75"/>
      <c r="C2249" s="44" t="s">
        <v>660</v>
      </c>
      <c r="D2249" s="45"/>
      <c r="E2249" s="45"/>
      <c r="F2249" s="45"/>
      <c r="G2249" s="45"/>
      <c r="H2249" s="45">
        <f>IF(AND(F2249=0,G2249=0),D2249*E2249,IF(AND(E2249=0,G2249=0),D2249*F2249,IF(AND(E2249=0,F2249=0),D2249*G2249,IF(AND(E2249=0),D2249*F2249*G2249,IF(AND(F2249=0),D2249*E2249*G2249,IF(AND(G2249=0),D2249*E2249*F2249,D2249*E2249*F2249*G2249))))))</f>
        <v>0</v>
      </c>
      <c r="I2249" s="45"/>
      <c r="J2249" s="46" t="str">
        <f>IF(AND(E2249=0,F2249&lt;&gt;0,G2249&lt;&gt;0),"m2",IF(AND(F2249=0,E2249&lt;&gt;0,G2249&lt;&gt;0),"m2",IF(AND(G2249=0,E2249&lt;&gt;0,F2249&lt;&gt;0),"m2",IF(AND(F2249=0,G2249=0),"ml",IF(AND(E2249=0,G2249=0),"ml",IF(AND(E2249=0,F2249=0),"ml",IF(AND(E2249&lt;&gt;0,F2249&lt;&gt;0,G2249&lt;&gt;0),"m3",0)))))))</f>
        <v>ml</v>
      </c>
    </row>
    <row r="2250" spans="2:10" x14ac:dyDescent="0.3">
      <c r="B2250" s="75"/>
      <c r="C2250" s="131" t="s">
        <v>250</v>
      </c>
      <c r="D2250" s="45"/>
      <c r="E2250" s="45"/>
      <c r="F2250" s="45"/>
      <c r="G2250" s="45"/>
      <c r="H2250" s="45">
        <f>IF(AND(F2250=0,G2250=0),D2250*E2250,IF(AND(E2250=0,G2250=0),D2250*F2250,IF(AND(E2250=0,F2250=0),D2250*G2250,IF(AND(E2250=0),D2250*F2250*G2250,IF(AND(F2250=0),D2250*E2250*G2250,IF(AND(G2250=0),D2250*E2250*F2250,D2250*E2250*F2250*G2250))))))</f>
        <v>0</v>
      </c>
      <c r="I2250" s="45"/>
      <c r="J2250" s="46" t="str">
        <f>IF(AND(E2250=0,F2250&lt;&gt;0,G2250&lt;&gt;0),"m2",IF(AND(F2250=0,E2250&lt;&gt;0,G2250&lt;&gt;0),"m2",IF(AND(G2250=0,E2250&lt;&gt;0,F2250&lt;&gt;0),"m2",IF(AND(F2250=0,G2250=0),"ml",IF(AND(E2250=0,G2250=0),"ml",IF(AND(E2250=0,F2250=0),"ml",IF(AND(E2250&lt;&gt;0,F2250&lt;&gt;0,G2250&lt;&gt;0),"m3",0)))))))</f>
        <v>ml</v>
      </c>
    </row>
    <row r="2251" spans="2:10" x14ac:dyDescent="0.3">
      <c r="B2251" s="75"/>
      <c r="C2251" s="44" t="s">
        <v>660</v>
      </c>
      <c r="D2251" s="45"/>
      <c r="E2251" s="45"/>
      <c r="F2251" s="45"/>
      <c r="G2251" s="45"/>
      <c r="H2251" s="45">
        <f>IF(AND(F2251=0,G2251=0),D2251*E2251,IF(AND(E2251=0,G2251=0),D2251*F2251,IF(AND(E2251=0,F2251=0),D2251*G2251,IF(AND(E2251=0),D2251*F2251*G2251,IF(AND(F2251=0),D2251*E2251*G2251,IF(AND(G2251=0),D2251*E2251*F2251,D2251*E2251*F2251*G2251))))))</f>
        <v>0</v>
      </c>
      <c r="I2251" s="45"/>
      <c r="J2251" s="46" t="str">
        <f>IF(AND(E2251=0,F2251&lt;&gt;0,G2251&lt;&gt;0),"m2",IF(AND(F2251=0,E2251&lt;&gt;0,G2251&lt;&gt;0),"m2",IF(AND(G2251=0,E2251&lt;&gt;0,F2251&lt;&gt;0),"m2",IF(AND(F2251=0,G2251=0),"ml",IF(AND(E2251=0,G2251=0),"ml",IF(AND(E2251=0,F2251=0),"ml",IF(AND(E2251&lt;&gt;0,F2251&lt;&gt;0,G2251&lt;&gt;0),"m3",0)))))))</f>
        <v>ml</v>
      </c>
    </row>
    <row r="2252" spans="2:10" x14ac:dyDescent="0.3">
      <c r="B2252" s="75" t="s">
        <v>306</v>
      </c>
      <c r="C2252" s="48" t="s">
        <v>353</v>
      </c>
      <c r="D2252" s="103"/>
      <c r="E2252" s="45"/>
      <c r="F2252" s="45"/>
      <c r="G2252" s="45"/>
      <c r="H2252" s="45"/>
      <c r="I2252" s="62">
        <f>SUM(H2253:H2259)*$E$123</f>
        <v>7</v>
      </c>
      <c r="J2252" s="63" t="str">
        <f>+J2254</f>
        <v>ml</v>
      </c>
    </row>
    <row r="2253" spans="2:10" x14ac:dyDescent="0.3">
      <c r="B2253" s="75"/>
      <c r="C2253" s="131" t="s">
        <v>248</v>
      </c>
      <c r="D2253" s="45"/>
      <c r="E2253" s="45"/>
      <c r="F2253" s="45"/>
      <c r="G2253" s="45"/>
      <c r="H2253" s="45"/>
      <c r="I2253" s="45"/>
      <c r="J2253" s="46"/>
    </row>
    <row r="2254" spans="2:10" x14ac:dyDescent="0.3">
      <c r="B2254" s="75"/>
      <c r="C2254" s="44" t="s">
        <v>659</v>
      </c>
      <c r="D2254" s="45">
        <v>1</v>
      </c>
      <c r="E2254" s="45">
        <v>7</v>
      </c>
      <c r="F2254" s="45"/>
      <c r="G2254" s="45"/>
      <c r="H2254" s="45">
        <f t="shared" ref="H2254:H2259" si="40">IF(AND(F2254=0,G2254=0),D2254*E2254,IF(AND(E2254=0,G2254=0),D2254*F2254,IF(AND(E2254=0,F2254=0),D2254*G2254,IF(AND(E2254=0),D2254*F2254*G2254,IF(AND(F2254=0),D2254*E2254*G2254,IF(AND(G2254=0),D2254*E2254*F2254,D2254*E2254*F2254*G2254))))))</f>
        <v>7</v>
      </c>
      <c r="I2254" s="45"/>
      <c r="J2254" s="46" t="str">
        <f t="shared" ref="J2254:J2259" si="41">IF(AND(E2254=0,F2254&lt;&gt;0,G2254&lt;&gt;0),"m2",IF(AND(F2254=0,E2254&lt;&gt;0,G2254&lt;&gt;0),"m2",IF(AND(G2254=0,E2254&lt;&gt;0,F2254&lt;&gt;0),"m2",IF(AND(F2254=0,G2254=0),"ml",IF(AND(E2254=0,G2254=0),"ml",IF(AND(E2254=0,F2254=0),"ml",IF(AND(E2254&lt;&gt;0,F2254&lt;&gt;0,G2254&lt;&gt;0),"m3",0)))))))</f>
        <v>ml</v>
      </c>
    </row>
    <row r="2255" spans="2:10" x14ac:dyDescent="0.3">
      <c r="B2255" s="75"/>
      <c r="C2255" s="131" t="s">
        <v>249</v>
      </c>
      <c r="D2255" s="45"/>
      <c r="E2255" s="45"/>
      <c r="F2255" s="45"/>
      <c r="G2255" s="45"/>
      <c r="H2255" s="45">
        <f t="shared" si="40"/>
        <v>0</v>
      </c>
      <c r="I2255" s="45"/>
      <c r="J2255" s="46" t="str">
        <f t="shared" si="41"/>
        <v>ml</v>
      </c>
    </row>
    <row r="2256" spans="2:10" x14ac:dyDescent="0.3">
      <c r="B2256" s="75"/>
      <c r="C2256" s="44" t="s">
        <v>659</v>
      </c>
      <c r="D2256" s="45"/>
      <c r="E2256" s="45"/>
      <c r="F2256" s="45"/>
      <c r="G2256" s="45"/>
      <c r="H2256" s="45">
        <f t="shared" si="40"/>
        <v>0</v>
      </c>
      <c r="I2256" s="45"/>
      <c r="J2256" s="46" t="str">
        <f t="shared" si="41"/>
        <v>ml</v>
      </c>
    </row>
    <row r="2257" spans="2:10" x14ac:dyDescent="0.3">
      <c r="B2257" s="75"/>
      <c r="C2257" s="131" t="s">
        <v>250</v>
      </c>
      <c r="D2257" s="45"/>
      <c r="E2257" s="45"/>
      <c r="F2257" s="45"/>
      <c r="G2257" s="45"/>
      <c r="H2257" s="45">
        <f t="shared" si="40"/>
        <v>0</v>
      </c>
      <c r="I2257" s="45"/>
      <c r="J2257" s="46" t="str">
        <f t="shared" si="41"/>
        <v>ml</v>
      </c>
    </row>
    <row r="2258" spans="2:10" x14ac:dyDescent="0.3">
      <c r="B2258" s="75"/>
      <c r="C2258" s="44" t="s">
        <v>659</v>
      </c>
      <c r="D2258" s="45"/>
      <c r="E2258" s="45"/>
      <c r="F2258" s="45"/>
      <c r="G2258" s="45"/>
      <c r="H2258" s="45">
        <f t="shared" si="40"/>
        <v>0</v>
      </c>
      <c r="I2258" s="45"/>
      <c r="J2258" s="46" t="str">
        <f t="shared" si="41"/>
        <v>ml</v>
      </c>
    </row>
    <row r="2259" spans="2:10" x14ac:dyDescent="0.3">
      <c r="B2259" s="75"/>
      <c r="C2259" s="44" t="s">
        <v>660</v>
      </c>
      <c r="D2259" s="45"/>
      <c r="E2259" s="45"/>
      <c r="F2259" s="45"/>
      <c r="G2259" s="45"/>
      <c r="H2259" s="45">
        <f t="shared" si="40"/>
        <v>0</v>
      </c>
      <c r="I2259" s="45"/>
      <c r="J2259" s="46" t="str">
        <f t="shared" si="41"/>
        <v>ml</v>
      </c>
    </row>
    <row r="2260" spans="2:10" x14ac:dyDescent="0.3">
      <c r="B2260" s="75" t="s">
        <v>308</v>
      </c>
      <c r="C2260" s="48" t="s">
        <v>354</v>
      </c>
      <c r="D2260" s="103"/>
      <c r="E2260" s="45"/>
      <c r="F2260" s="45"/>
      <c r="G2260" s="45"/>
      <c r="H2260" s="45"/>
      <c r="I2260" s="62">
        <f>SUM(H2261:H2266)*$E$123</f>
        <v>34.4</v>
      </c>
      <c r="J2260" s="63" t="str">
        <f>+J2261</f>
        <v>ml</v>
      </c>
    </row>
    <row r="2261" spans="2:10" x14ac:dyDescent="0.3">
      <c r="B2261" s="75"/>
      <c r="C2261" s="131" t="s">
        <v>248</v>
      </c>
      <c r="D2261" s="45"/>
      <c r="E2261" s="45"/>
      <c r="F2261" s="45"/>
      <c r="G2261" s="45"/>
      <c r="H2261" s="45"/>
      <c r="I2261" s="45"/>
      <c r="J2261" s="46" t="str">
        <f>IF(AND(E2261=0,F2261&lt;&gt;0,G2261&lt;&gt;0),"m2",IF(AND(F2261=0,E2261&lt;&gt;0,G2261&lt;&gt;0),"m2",IF(AND(G2261=0,E2261&lt;&gt;0,F2261&lt;&gt;0),"m2",IF(AND(F2261=0,G2261=0),"ml",IF(AND(E2261=0,G2261=0),"ml",IF(AND(E2261=0,F2261=0),"ml",IF(AND(E2261&lt;&gt;0,F2261&lt;&gt;0,G2261&lt;&gt;0),"m3",0)))))))</f>
        <v>ml</v>
      </c>
    </row>
    <row r="2262" spans="2:10" x14ac:dyDescent="0.3">
      <c r="B2262" s="75"/>
      <c r="C2262" s="44" t="s">
        <v>689</v>
      </c>
      <c r="D2262" s="45">
        <v>1</v>
      </c>
      <c r="E2262" s="45">
        <v>34.4</v>
      </c>
      <c r="F2262" s="45"/>
      <c r="G2262" s="45"/>
      <c r="H2262" s="45">
        <f>IF(AND(F2262=0,G2262=0),D2262*E2262,IF(AND(E2262=0,G2262=0),D2262*F2262,IF(AND(E2262=0,F2262=0),D2262*G2262,IF(AND(E2262=0),D2262*F2262*G2262,IF(AND(F2262=0),D2262*E2262*G2262,IF(AND(G2262=0),D2262*E2262*F2262,D2262*E2262*F2262*G2262))))))</f>
        <v>34.4</v>
      </c>
      <c r="I2262" s="45"/>
      <c r="J2262" s="46" t="str">
        <f>IF(AND(E2262=0,F2262&lt;&gt;0,G2262&lt;&gt;0),"m2",IF(AND(F2262=0,E2262&lt;&gt;0,G2262&lt;&gt;0),"m2",IF(AND(G2262=0,E2262&lt;&gt;0,F2262&lt;&gt;0),"m2",IF(AND(F2262=0,G2262=0),"ml",IF(AND(E2262=0,G2262=0),"ml",IF(AND(E2262=0,F2262=0),"ml",IF(AND(E2262&lt;&gt;0,F2262&lt;&gt;0,G2262&lt;&gt;0),"m3",0)))))))</f>
        <v>ml</v>
      </c>
    </row>
    <row r="2263" spans="2:10" x14ac:dyDescent="0.3">
      <c r="B2263" s="75"/>
      <c r="C2263" s="131" t="s">
        <v>249</v>
      </c>
      <c r="D2263" s="45"/>
      <c r="E2263" s="45"/>
      <c r="F2263" s="45"/>
      <c r="G2263" s="45"/>
      <c r="H2263" s="45"/>
      <c r="I2263" s="45"/>
      <c r="J2263" s="46"/>
    </row>
    <row r="2264" spans="2:10" x14ac:dyDescent="0.3">
      <c r="B2264" s="75"/>
      <c r="C2264" s="44" t="s">
        <v>549</v>
      </c>
      <c r="D2264" s="45"/>
      <c r="E2264" s="45"/>
      <c r="F2264" s="45"/>
      <c r="G2264" s="45"/>
      <c r="H2264" s="45">
        <f>IF(AND(F2264=0,G2264=0),D2264*E2264,IF(AND(E2264=0,G2264=0),D2264*F2264,IF(AND(E2264=0,F2264=0),D2264*G2264,IF(AND(E2264=0),D2264*F2264*G2264,IF(AND(F2264=0),D2264*E2264*G2264,IF(AND(G2264=0),D2264*E2264*F2264,D2264*E2264*F2264*G2264))))))</f>
        <v>0</v>
      </c>
      <c r="I2264" s="45"/>
      <c r="J2264" s="46" t="str">
        <f>IF(AND(E2264=0,F2264&lt;&gt;0,G2264&lt;&gt;0),"m2",IF(AND(F2264=0,E2264&lt;&gt;0,G2264&lt;&gt;0),"m2",IF(AND(G2264=0,E2264&lt;&gt;0,F2264&lt;&gt;0),"m2",IF(AND(F2264=0,G2264=0),"ml",IF(AND(E2264=0,G2264=0),"ml",IF(AND(E2264=0,F2264=0),"ml",IF(AND(E2264&lt;&gt;0,F2264&lt;&gt;0,G2264&lt;&gt;0),"m3",0)))))))</f>
        <v>ml</v>
      </c>
    </row>
    <row r="2265" spans="2:10" x14ac:dyDescent="0.3">
      <c r="B2265" s="75"/>
      <c r="C2265" s="131" t="s">
        <v>250</v>
      </c>
      <c r="D2265" s="45"/>
      <c r="E2265" s="45"/>
      <c r="F2265" s="45"/>
      <c r="G2265" s="45"/>
      <c r="H2265" s="45"/>
      <c r="I2265" s="45"/>
      <c r="J2265" s="46"/>
    </row>
    <row r="2266" spans="2:10" x14ac:dyDescent="0.3">
      <c r="C2266" s="44" t="s">
        <v>549</v>
      </c>
      <c r="D2266" s="45"/>
      <c r="E2266" s="45"/>
      <c r="F2266" s="45"/>
      <c r="G2266" s="45"/>
      <c r="H2266" s="45">
        <f>IF(AND(F2266=0,G2266=0),D2266*E2266,IF(AND(E2266=0,G2266=0),D2266*F2266,IF(AND(E2266=0,F2266=0),D2266*G2266,IF(AND(E2266=0),D2266*F2266*G2266,IF(AND(F2266=0),D2266*E2266*G2266,IF(AND(G2266=0),D2266*E2266*F2266,D2266*E2266*F2266*G2266))))))</f>
        <v>0</v>
      </c>
      <c r="I2266" s="45"/>
      <c r="J2266" s="46" t="str">
        <f>IF(AND(E2266=0,F2266&lt;&gt;0,G2266&lt;&gt;0),"m2",IF(AND(F2266=0,E2266&lt;&gt;0,G2266&lt;&gt;0),"m2",IF(AND(G2266=0,E2266&lt;&gt;0,F2266&lt;&gt;0),"m2",IF(AND(F2266=0,G2266=0),"ml",IF(AND(E2266=0,G2266=0),"ml",IF(AND(E2266=0,F2266=0),"ml",IF(AND(E2266&lt;&gt;0,F2266&lt;&gt;0,G2266&lt;&gt;0),"m3",0)))))))</f>
        <v>ml</v>
      </c>
    </row>
    <row r="2267" spans="2:10" x14ac:dyDescent="0.3">
      <c r="B2267" s="75" t="s">
        <v>309</v>
      </c>
      <c r="C2267" s="48" t="s">
        <v>355</v>
      </c>
      <c r="D2267" s="103"/>
      <c r="E2267" s="45"/>
      <c r="F2267" s="45"/>
      <c r="G2267" s="45"/>
      <c r="H2267" s="45"/>
      <c r="I2267" s="62">
        <f>SUM(H2268:H2270)*$E$123</f>
        <v>0</v>
      </c>
      <c r="J2267" s="63" t="str">
        <f>+J2268</f>
        <v>ml</v>
      </c>
    </row>
    <row r="2268" spans="2:10" x14ac:dyDescent="0.3">
      <c r="B2268" s="75"/>
      <c r="C2268" s="131" t="s">
        <v>248</v>
      </c>
      <c r="D2268" s="45"/>
      <c r="E2268" s="45"/>
      <c r="F2268" s="45"/>
      <c r="G2268" s="45"/>
      <c r="H2268" s="45">
        <f>IF(AND(F2268=0,G2268=0),D2268*E2268,IF(AND(E2268=0,G2268=0),D2268*F2268,IF(AND(E2268=0,F2268=0),D2268*G2268,IF(AND(E2268=0),D2268*F2268*G2268,IF(AND(F2268=0),D2268*E2268*G2268,IF(AND(G2268=0),D2268*E2268*F2268,D2268*E2268*F2268*G2268))))))</f>
        <v>0</v>
      </c>
      <c r="I2268" s="45"/>
      <c r="J2268" s="46" t="str">
        <f>IF(AND(E2268=0,F2268&lt;&gt;0,G2268&lt;&gt;0),"m2",IF(AND(F2268=0,E2268&lt;&gt;0,G2268&lt;&gt;0),"m2",IF(AND(G2268=0,E2268&lt;&gt;0,F2268&lt;&gt;0),"m2",IF(AND(F2268=0,G2268=0),"ml",IF(AND(E2268=0,G2268=0),"ml",IF(AND(E2268=0,F2268=0),"ml",IF(AND(E2268&lt;&gt;0,F2268&lt;&gt;0,G2268&lt;&gt;0),"m3",0)))))))</f>
        <v>ml</v>
      </c>
    </row>
    <row r="2269" spans="2:10" x14ac:dyDescent="0.3">
      <c r="B2269" s="75"/>
      <c r="C2269" s="131" t="s">
        <v>249</v>
      </c>
      <c r="D2269" s="45"/>
      <c r="E2269" s="45"/>
      <c r="F2269" s="45"/>
      <c r="G2269" s="45"/>
      <c r="H2269" s="45">
        <f>IF(AND(F2269=0,G2269=0),D2269*E2269,IF(AND(E2269=0,G2269=0),D2269*F2269,IF(AND(E2269=0,F2269=0),D2269*G2269,IF(AND(E2269=0),D2269*F2269*G2269,IF(AND(F2269=0),D2269*E2269*G2269,IF(AND(G2269=0),D2269*E2269*F2269,D2269*E2269*F2269*G2269))))))</f>
        <v>0</v>
      </c>
      <c r="I2269" s="45"/>
      <c r="J2269" s="46" t="str">
        <f>IF(AND(E2269=0,F2269&lt;&gt;0,G2269&lt;&gt;0),"m2",IF(AND(F2269=0,E2269&lt;&gt;0,G2269&lt;&gt;0),"m2",IF(AND(G2269=0,E2269&lt;&gt;0,F2269&lt;&gt;0),"m2",IF(AND(F2269=0,G2269=0),"ml",IF(AND(E2269=0,G2269=0),"ml",IF(AND(E2269=0,F2269=0),"ml",IF(AND(E2269&lt;&gt;0,F2269&lt;&gt;0,G2269&lt;&gt;0),"m3",0)))))))</f>
        <v>ml</v>
      </c>
    </row>
    <row r="2270" spans="2:10" x14ac:dyDescent="0.3">
      <c r="B2270" s="75"/>
      <c r="C2270" s="131" t="s">
        <v>250</v>
      </c>
      <c r="D2270" s="45"/>
      <c r="E2270" s="45"/>
      <c r="F2270" s="45"/>
      <c r="G2270" s="45"/>
      <c r="H2270" s="45">
        <f>IF(AND(F2270=0,G2270=0),D2270*E2270,IF(AND(E2270=0,G2270=0),D2270*F2270,IF(AND(E2270=0,F2270=0),D2270*G2270,IF(AND(E2270=0),D2270*F2270*G2270,IF(AND(F2270=0),D2270*E2270*G2270,IF(AND(G2270=0),D2270*E2270*F2270,D2270*E2270*F2270*G2270))))))</f>
        <v>0</v>
      </c>
      <c r="I2270" s="45"/>
      <c r="J2270" s="46" t="str">
        <f>IF(AND(E2270=0,F2270&lt;&gt;0,G2270&lt;&gt;0),"m2",IF(AND(F2270=0,E2270&lt;&gt;0,G2270&lt;&gt;0),"m2",IF(AND(G2270=0,E2270&lt;&gt;0,F2270&lt;&gt;0),"m2",IF(AND(F2270=0,G2270=0),"ml",IF(AND(E2270=0,G2270=0),"ml",IF(AND(E2270=0,F2270=0),"ml",IF(AND(E2270&lt;&gt;0,F2270&lt;&gt;0,G2270&lt;&gt;0),"m3",0)))))))</f>
        <v>ml</v>
      </c>
    </row>
    <row r="2271" spans="2:10" x14ac:dyDescent="0.3">
      <c r="B2271" s="75" t="s">
        <v>311</v>
      </c>
      <c r="C2271" s="48" t="s">
        <v>312</v>
      </c>
      <c r="D2271" s="103"/>
      <c r="E2271" s="45"/>
      <c r="F2271" s="45"/>
      <c r="G2271" s="45"/>
      <c r="H2271" s="45"/>
      <c r="I2271" s="62">
        <f>SUM(H2272:H2274)*$E$123</f>
        <v>0</v>
      </c>
      <c r="J2271" s="63" t="str">
        <f>+J2272</f>
        <v>ml</v>
      </c>
    </row>
    <row r="2272" spans="2:10" x14ac:dyDescent="0.3">
      <c r="B2272" s="75"/>
      <c r="C2272" s="131" t="s">
        <v>248</v>
      </c>
      <c r="D2272" s="45"/>
      <c r="E2272" s="45"/>
      <c r="F2272" s="45"/>
      <c r="G2272" s="45"/>
      <c r="H2272" s="45">
        <f>IF(AND(F2272=0,G2272=0),D2272*E2272,IF(AND(E2272=0,G2272=0),D2272*F2272,IF(AND(E2272=0,F2272=0),D2272*G2272,IF(AND(E2272=0),D2272*F2272*G2272,IF(AND(F2272=0),D2272*E2272*G2272,IF(AND(G2272=0),D2272*E2272*F2272,D2272*E2272*F2272*G2272))))))</f>
        <v>0</v>
      </c>
      <c r="I2272" s="45"/>
      <c r="J2272" s="46" t="str">
        <f>IF(AND(E2272=0,F2272&lt;&gt;0,G2272&lt;&gt;0),"m2",IF(AND(F2272=0,E2272&lt;&gt;0,G2272&lt;&gt;0),"m2",IF(AND(G2272=0,E2272&lt;&gt;0,F2272&lt;&gt;0),"m2",IF(AND(F2272=0,G2272=0),"ml",IF(AND(E2272=0,G2272=0),"ml",IF(AND(E2272=0,F2272=0),"ml",IF(AND(E2272&lt;&gt;0,F2272&lt;&gt;0,G2272&lt;&gt;0),"m3",0)))))))</f>
        <v>ml</v>
      </c>
    </row>
    <row r="2273" spans="2:10" x14ac:dyDescent="0.3">
      <c r="B2273" s="75"/>
      <c r="C2273" s="131" t="s">
        <v>249</v>
      </c>
      <c r="D2273" s="45"/>
      <c r="E2273" s="45"/>
      <c r="F2273" s="45"/>
      <c r="G2273" s="45"/>
      <c r="H2273" s="45">
        <f>IF(AND(F2273=0,G2273=0),D2273*E2273,IF(AND(E2273=0,G2273=0),D2273*F2273,IF(AND(E2273=0,F2273=0),D2273*G2273,IF(AND(E2273=0),D2273*F2273*G2273,IF(AND(F2273=0),D2273*E2273*G2273,IF(AND(G2273=0),D2273*E2273*F2273,D2273*E2273*F2273*G2273))))))</f>
        <v>0</v>
      </c>
      <c r="I2273" s="45"/>
      <c r="J2273" s="46" t="str">
        <f>IF(AND(E2273=0,F2273&lt;&gt;0,G2273&lt;&gt;0),"m2",IF(AND(F2273=0,E2273&lt;&gt;0,G2273&lt;&gt;0),"m2",IF(AND(G2273=0,E2273&lt;&gt;0,F2273&lt;&gt;0),"m2",IF(AND(F2273=0,G2273=0),"ml",IF(AND(E2273=0,G2273=0),"ml",IF(AND(E2273=0,F2273=0),"ml",IF(AND(E2273&lt;&gt;0,F2273&lt;&gt;0,G2273&lt;&gt;0),"m3",0)))))))</f>
        <v>ml</v>
      </c>
    </row>
    <row r="2274" spans="2:10" x14ac:dyDescent="0.3">
      <c r="B2274" s="75"/>
      <c r="C2274" s="131" t="s">
        <v>662</v>
      </c>
      <c r="D2274" s="45"/>
      <c r="E2274" s="45"/>
      <c r="F2274" s="45"/>
      <c r="G2274" s="45"/>
      <c r="H2274" s="45">
        <f>IF(AND(F2274=0,G2274=0),D2274*E2274,IF(AND(E2274=0,G2274=0),D2274*F2274,IF(AND(E2274=0,F2274=0),D2274*G2274,IF(AND(E2274=0),D2274*F2274*G2274,IF(AND(F2274=0),D2274*E2274*G2274,IF(AND(G2274=0),D2274*E2274*F2274,D2274*E2274*F2274*G2274))))))</f>
        <v>0</v>
      </c>
      <c r="I2274" s="45"/>
      <c r="J2274" s="46" t="str">
        <f>IF(AND(E2274=0,F2274&lt;&gt;0,G2274&lt;&gt;0),"m2",IF(AND(F2274=0,E2274&lt;&gt;0,G2274&lt;&gt;0),"m2",IF(AND(G2274=0,E2274&lt;&gt;0,F2274&lt;&gt;0),"m2",IF(AND(F2274=0,G2274=0),"ml",IF(AND(E2274=0,G2274=0),"ml",IF(AND(E2274=0,F2274=0),"ml",IF(AND(E2274&lt;&gt;0,F2274&lt;&gt;0,G2274&lt;&gt;0),"m3",0)))))))</f>
        <v>ml</v>
      </c>
    </row>
    <row r="2275" spans="2:10" x14ac:dyDescent="0.3">
      <c r="B2275" s="100" t="s">
        <v>313</v>
      </c>
      <c r="C2275" s="101" t="s">
        <v>314</v>
      </c>
      <c r="D2275" s="103"/>
      <c r="E2275" s="45"/>
      <c r="F2275" s="45"/>
      <c r="G2275" s="45"/>
      <c r="H2275" s="45"/>
      <c r="I2275" s="45"/>
      <c r="J2275" s="46"/>
    </row>
    <row r="2276" spans="2:10" x14ac:dyDescent="0.3">
      <c r="B2276" s="75" t="s">
        <v>315</v>
      </c>
      <c r="C2276" s="48" t="s">
        <v>664</v>
      </c>
      <c r="D2276" s="103"/>
      <c r="E2276" s="45"/>
      <c r="F2276" s="45"/>
      <c r="G2276" s="45"/>
      <c r="H2276" s="45"/>
      <c r="I2276" s="62">
        <f>SUM(H2277:H2279)*$E$123</f>
        <v>0</v>
      </c>
      <c r="J2276" s="63" t="str">
        <f>+J2277</f>
        <v>ml</v>
      </c>
    </row>
    <row r="2277" spans="2:10" x14ac:dyDescent="0.3">
      <c r="B2277" s="75"/>
      <c r="C2277" s="131" t="s">
        <v>248</v>
      </c>
      <c r="D2277" s="45"/>
      <c r="E2277" s="45"/>
      <c r="F2277" s="45"/>
      <c r="G2277" s="45"/>
      <c r="H2277" s="45">
        <f>IF(AND(F2277=0,G2277=0),D2277*E2277,IF(AND(E2277=0,G2277=0),D2277*F2277,IF(AND(E2277=0,F2277=0),D2277*G2277,IF(AND(E2277=0),D2277*F2277*G2277,IF(AND(F2277=0),D2277*E2277*G2277,IF(AND(G2277=0),D2277*E2277*F2277,D2277*E2277*F2277*G2277))))))</f>
        <v>0</v>
      </c>
      <c r="I2277" s="45"/>
      <c r="J2277" s="46" t="str">
        <f>IF(AND(E2277=0,F2277&lt;&gt;0,G2277&lt;&gt;0),"m2",IF(AND(F2277=0,E2277&lt;&gt;0,G2277&lt;&gt;0),"m2",IF(AND(G2277=0,E2277&lt;&gt;0,F2277&lt;&gt;0),"m2",IF(AND(F2277=0,G2277=0),"ml",IF(AND(E2277=0,G2277=0),"ml",IF(AND(E2277=0,F2277=0),"ml",IF(AND(E2277&lt;&gt;0,F2277&lt;&gt;0,G2277&lt;&gt;0),"m3",0)))))))</f>
        <v>ml</v>
      </c>
    </row>
    <row r="2278" spans="2:10" x14ac:dyDescent="0.3">
      <c r="B2278" s="75"/>
      <c r="C2278" s="131" t="s">
        <v>249</v>
      </c>
      <c r="D2278" s="45"/>
      <c r="E2278" s="45"/>
      <c r="F2278" s="45"/>
      <c r="G2278" s="45"/>
      <c r="H2278" s="45">
        <f>IF(AND(F2278=0,G2278=0),D2278*E2278,IF(AND(E2278=0,G2278=0),D2278*F2278,IF(AND(E2278=0,F2278=0),D2278*G2278,IF(AND(E2278=0),D2278*F2278*G2278,IF(AND(F2278=0),D2278*E2278*G2278,IF(AND(G2278=0),D2278*E2278*F2278,D2278*E2278*F2278*G2278))))))</f>
        <v>0</v>
      </c>
      <c r="I2278" s="45"/>
      <c r="J2278" s="46" t="str">
        <f>IF(AND(E2278=0,F2278&lt;&gt;0,G2278&lt;&gt;0),"m2",IF(AND(F2278=0,E2278&lt;&gt;0,G2278&lt;&gt;0),"m2",IF(AND(G2278=0,E2278&lt;&gt;0,F2278&lt;&gt;0),"m2",IF(AND(F2278=0,G2278=0),"ml",IF(AND(E2278=0,G2278=0),"ml",IF(AND(E2278=0,F2278=0),"ml",IF(AND(E2278&lt;&gt;0,F2278&lt;&gt;0,G2278&lt;&gt;0),"m3",0)))))))</f>
        <v>ml</v>
      </c>
    </row>
    <row r="2279" spans="2:10" x14ac:dyDescent="0.3">
      <c r="B2279" s="75"/>
      <c r="C2279" s="131" t="s">
        <v>250</v>
      </c>
      <c r="D2279" s="45"/>
      <c r="E2279" s="45"/>
      <c r="F2279" s="45"/>
      <c r="G2279" s="45"/>
      <c r="H2279" s="45">
        <f>IF(AND(F2279=0,G2279=0),D2279*E2279,IF(AND(E2279=0,G2279=0),D2279*F2279,IF(AND(E2279=0,F2279=0),D2279*G2279,IF(AND(E2279=0),D2279*F2279*G2279,IF(AND(F2279=0),D2279*E2279*G2279,IF(AND(G2279=0),D2279*E2279*F2279,D2279*E2279*F2279*G2279))))))</f>
        <v>0</v>
      </c>
      <c r="I2279" s="45"/>
      <c r="J2279" s="46" t="str">
        <f>IF(AND(E2279=0,F2279&lt;&gt;0,G2279&lt;&gt;0),"m2",IF(AND(F2279=0,E2279&lt;&gt;0,G2279&lt;&gt;0),"m2",IF(AND(G2279=0,E2279&lt;&gt;0,F2279&lt;&gt;0),"m2",IF(AND(F2279=0,G2279=0),"ml",IF(AND(E2279=0,G2279=0),"ml",IF(AND(E2279=0,F2279=0),"ml",IF(AND(E2279&lt;&gt;0,F2279&lt;&gt;0,G2279&lt;&gt;0),"m3",0)))))))</f>
        <v>ml</v>
      </c>
    </row>
    <row r="2280" spans="2:10" x14ac:dyDescent="0.3">
      <c r="B2280" s="75" t="s">
        <v>665</v>
      </c>
      <c r="C2280" s="48" t="s">
        <v>310</v>
      </c>
      <c r="D2280" s="103"/>
      <c r="E2280" s="45"/>
      <c r="F2280" s="45"/>
      <c r="G2280" s="45"/>
      <c r="H2280" s="45"/>
      <c r="I2280" s="62">
        <f>SUM(H2281:H2285)*$E$123</f>
        <v>67.400000000000006</v>
      </c>
      <c r="J2280" s="63" t="str">
        <f>+J2281</f>
        <v>ml</v>
      </c>
    </row>
    <row r="2281" spans="2:10" x14ac:dyDescent="0.3">
      <c r="B2281" s="75"/>
      <c r="C2281" s="131" t="s">
        <v>248</v>
      </c>
      <c r="D2281" s="45"/>
      <c r="E2281" s="45"/>
      <c r="F2281" s="45"/>
      <c r="G2281" s="45"/>
      <c r="H2281" s="45">
        <f>IF(AND(F2281=0,G2281=0),D2281*E2281,IF(AND(E2281=0,G2281=0),D2281*F2281,IF(AND(E2281=0,F2281=0),D2281*G2281,IF(AND(E2281=0),D2281*F2281*G2281,IF(AND(F2281=0),D2281*E2281*G2281,IF(AND(G2281=0),D2281*E2281*F2281,D2281*E2281*F2281*G2281))))))</f>
        <v>0</v>
      </c>
      <c r="I2281" s="45"/>
      <c r="J2281" s="46" t="str">
        <f>IF(AND(E2281=0,F2281&lt;&gt;0,G2281&lt;&gt;0),"m2",IF(AND(F2281=0,E2281&lt;&gt;0,G2281&lt;&gt;0),"m2",IF(AND(G2281=0,E2281&lt;&gt;0,F2281&lt;&gt;0),"m2",IF(AND(F2281=0,G2281=0),"ml",IF(AND(E2281=0,G2281=0),"ml",IF(AND(E2281=0,F2281=0),"ml",IF(AND(E2281&lt;&gt;0,F2281&lt;&gt;0,G2281&lt;&gt;0),"m3",0)))))))</f>
        <v>ml</v>
      </c>
    </row>
    <row r="2282" spans="2:10" x14ac:dyDescent="0.3">
      <c r="B2282" s="75"/>
      <c r="C2282" s="44" t="s">
        <v>663</v>
      </c>
      <c r="D2282" s="45">
        <v>1</v>
      </c>
      <c r="E2282" s="45">
        <v>54.4</v>
      </c>
      <c r="F2282" s="45"/>
      <c r="G2282" s="45"/>
      <c r="H2282" s="45">
        <f>IF(AND(F2282=0,G2282=0),D2282*E2282,IF(AND(E2282=0,G2282=0),D2282*F2282,IF(AND(E2282=0,F2282=0),D2282*G2282,IF(AND(E2282=0),D2282*F2282*G2282,IF(AND(F2282=0),D2282*E2282*G2282,IF(AND(G2282=0),D2282*E2282*F2282,D2282*E2282*F2282*G2282))))))</f>
        <v>54.4</v>
      </c>
      <c r="I2282" s="45"/>
      <c r="J2282" s="46" t="str">
        <f>IF(AND(E2282=0,F2282&lt;&gt;0,G2282&lt;&gt;0),"m2",IF(AND(F2282=0,E2282&lt;&gt;0,G2282&lt;&gt;0),"m2",IF(AND(G2282=0,E2282&lt;&gt;0,F2282&lt;&gt;0),"m2",IF(AND(F2282=0,G2282=0),"ml",IF(AND(E2282=0,G2282=0),"ml",IF(AND(E2282=0,F2282=0),"ml",IF(AND(E2282&lt;&gt;0,F2282&lt;&gt;0,G2282&lt;&gt;0),"m3",0)))))))</f>
        <v>ml</v>
      </c>
    </row>
    <row r="2283" spans="2:10" x14ac:dyDescent="0.3">
      <c r="B2283" s="75"/>
      <c r="C2283" s="44" t="s">
        <v>549</v>
      </c>
      <c r="D2283" s="45">
        <v>4</v>
      </c>
      <c r="E2283" s="45">
        <v>3.25</v>
      </c>
      <c r="F2283" s="45"/>
      <c r="G2283" s="45"/>
      <c r="H2283" s="45">
        <f>IF(AND(F2283=0,G2283=0),D2283*E2283,IF(AND(E2283=0,G2283=0),D2283*F2283,IF(AND(E2283=0,F2283=0),D2283*G2283,IF(AND(E2283=0),D2283*F2283*G2283,IF(AND(F2283=0),D2283*E2283*G2283,IF(AND(G2283=0),D2283*E2283*F2283,D2283*E2283*F2283*G2283))))))</f>
        <v>13</v>
      </c>
      <c r="I2283" s="45"/>
      <c r="J2283" s="46" t="str">
        <f>IF(AND(E2283=0,F2283&lt;&gt;0,G2283&lt;&gt;0),"m2",IF(AND(F2283=0,E2283&lt;&gt;0,G2283&lt;&gt;0),"m2",IF(AND(G2283=0,E2283&lt;&gt;0,F2283&lt;&gt;0),"m2",IF(AND(F2283=0,G2283=0),"ml",IF(AND(E2283=0,G2283=0),"ml",IF(AND(E2283=0,F2283=0),"ml",IF(AND(E2283&lt;&gt;0,F2283&lt;&gt;0,G2283&lt;&gt;0),"m3",0)))))))</f>
        <v>ml</v>
      </c>
    </row>
    <row r="2284" spans="2:10" x14ac:dyDescent="0.3">
      <c r="B2284" s="75"/>
      <c r="C2284" s="131" t="s">
        <v>249</v>
      </c>
      <c r="D2284" s="45"/>
      <c r="E2284" s="45"/>
      <c r="F2284" s="45"/>
      <c r="G2284" s="45"/>
      <c r="H2284" s="45">
        <f>IF(AND(F2284=0,G2284=0),D2284*E2284,IF(AND(E2284=0,G2284=0),D2284*F2284,IF(AND(E2284=0,F2284=0),D2284*G2284,IF(AND(E2284=0),D2284*F2284*G2284,IF(AND(F2284=0),D2284*E2284*G2284,IF(AND(G2284=0),D2284*E2284*F2284,D2284*E2284*F2284*G2284))))))</f>
        <v>0</v>
      </c>
      <c r="I2284" s="45"/>
      <c r="J2284" s="46" t="str">
        <f>IF(AND(E2284=0,F2284&lt;&gt;0,G2284&lt;&gt;0),"m2",IF(AND(F2284=0,E2284&lt;&gt;0,G2284&lt;&gt;0),"m2",IF(AND(G2284=0,E2284&lt;&gt;0,F2284&lt;&gt;0),"m2",IF(AND(F2284=0,G2284=0),"ml",IF(AND(E2284=0,G2284=0),"ml",IF(AND(E2284=0,F2284=0),"ml",IF(AND(E2284&lt;&gt;0,F2284&lt;&gt;0,G2284&lt;&gt;0),"m3",0)))))))</f>
        <v>ml</v>
      </c>
    </row>
    <row r="2285" spans="2:10" x14ac:dyDescent="0.3">
      <c r="B2285" s="75"/>
      <c r="C2285" s="131" t="s">
        <v>250</v>
      </c>
      <c r="D2285" s="45"/>
      <c r="E2285" s="45"/>
      <c r="F2285" s="45"/>
      <c r="G2285" s="45"/>
      <c r="H2285" s="45">
        <f>IF(AND(F2285=0,G2285=0),D2285*E2285,IF(AND(E2285=0,G2285=0),D2285*F2285,IF(AND(E2285=0,F2285=0),D2285*G2285,IF(AND(E2285=0),D2285*F2285*G2285,IF(AND(F2285=0),D2285*E2285*G2285,IF(AND(G2285=0),D2285*E2285*F2285,D2285*E2285*F2285*G2285))))))</f>
        <v>0</v>
      </c>
      <c r="I2285" s="45"/>
      <c r="J2285" s="46" t="str">
        <f>IF(AND(E2285=0,F2285&lt;&gt;0,G2285&lt;&gt;0),"m2",IF(AND(F2285=0,E2285&lt;&gt;0,G2285&lt;&gt;0),"m2",IF(AND(G2285=0,E2285&lt;&gt;0,F2285&lt;&gt;0),"m2",IF(AND(F2285=0,G2285=0),"ml",IF(AND(E2285=0,G2285=0),"ml",IF(AND(E2285=0,F2285=0),"ml",IF(AND(E2285&lt;&gt;0,F2285&lt;&gt;0,G2285&lt;&gt;0),"m3",0)))))))</f>
        <v>ml</v>
      </c>
    </row>
    <row r="2286" spans="2:10" x14ac:dyDescent="0.3">
      <c r="B2286" s="100" t="s">
        <v>316</v>
      </c>
      <c r="C2286" s="101" t="s">
        <v>317</v>
      </c>
      <c r="D2286" s="103"/>
      <c r="E2286" s="45"/>
      <c r="F2286" s="45"/>
      <c r="G2286" s="45"/>
      <c r="H2286" s="45"/>
      <c r="I2286" s="45"/>
      <c r="J2286" s="46"/>
    </row>
    <row r="2287" spans="2:10" x14ac:dyDescent="0.3">
      <c r="B2287" s="75" t="s">
        <v>318</v>
      </c>
      <c r="C2287" s="48" t="s">
        <v>319</v>
      </c>
      <c r="D2287" s="103"/>
      <c r="E2287" s="45"/>
      <c r="F2287" s="45"/>
      <c r="G2287" s="45"/>
      <c r="H2287" s="45"/>
      <c r="I2287" s="62">
        <f>SUM(H2288:H2290)*$E$123</f>
        <v>0</v>
      </c>
      <c r="J2287" s="63" t="str">
        <f>+J2288</f>
        <v>und</v>
      </c>
    </row>
    <row r="2288" spans="2:10" x14ac:dyDescent="0.3">
      <c r="B2288" s="75"/>
      <c r="C2288" s="131" t="s">
        <v>248</v>
      </c>
      <c r="D2288" s="45"/>
      <c r="E2288" s="45"/>
      <c r="F2288" s="45"/>
      <c r="G2288" s="45"/>
      <c r="H2288" s="45">
        <f>+D2288</f>
        <v>0</v>
      </c>
      <c r="I2288" s="45"/>
      <c r="J2288" s="46" t="s">
        <v>35</v>
      </c>
    </row>
    <row r="2289" spans="2:10" x14ac:dyDescent="0.3">
      <c r="B2289" s="75"/>
      <c r="C2289" s="131" t="s">
        <v>249</v>
      </c>
      <c r="D2289" s="45"/>
      <c r="E2289" s="45"/>
      <c r="F2289" s="45"/>
      <c r="G2289" s="45"/>
      <c r="H2289" s="45">
        <f>+D2289</f>
        <v>0</v>
      </c>
      <c r="I2289" s="45"/>
      <c r="J2289" s="46" t="s">
        <v>35</v>
      </c>
    </row>
    <row r="2290" spans="2:10" x14ac:dyDescent="0.3">
      <c r="B2290" s="75"/>
      <c r="C2290" s="131" t="s">
        <v>250</v>
      </c>
      <c r="D2290" s="45"/>
      <c r="E2290" s="45"/>
      <c r="F2290" s="45"/>
      <c r="G2290" s="45"/>
      <c r="H2290" s="45">
        <f>+D2290</f>
        <v>0</v>
      </c>
      <c r="I2290" s="45"/>
      <c r="J2290" s="46" t="s">
        <v>35</v>
      </c>
    </row>
    <row r="2291" spans="2:10" x14ac:dyDescent="0.3">
      <c r="B2291" s="75" t="s">
        <v>320</v>
      </c>
      <c r="C2291" s="48" t="s">
        <v>321</v>
      </c>
      <c r="D2291" s="103"/>
      <c r="E2291" s="45"/>
      <c r="F2291" s="45"/>
      <c r="G2291" s="45"/>
      <c r="H2291" s="45"/>
      <c r="I2291" s="62">
        <f>SUM(H2292:H2294)*$E$123</f>
        <v>3</v>
      </c>
      <c r="J2291" s="63" t="str">
        <f>+J2292</f>
        <v>und</v>
      </c>
    </row>
    <row r="2292" spans="2:10" x14ac:dyDescent="0.3">
      <c r="B2292" s="75"/>
      <c r="C2292" s="131" t="s">
        <v>248</v>
      </c>
      <c r="D2292" s="45">
        <v>3</v>
      </c>
      <c r="E2292" s="45"/>
      <c r="F2292" s="45"/>
      <c r="G2292" s="45"/>
      <c r="H2292" s="45">
        <f>+D2292</f>
        <v>3</v>
      </c>
      <c r="I2292" s="45"/>
      <c r="J2292" s="46" t="s">
        <v>35</v>
      </c>
    </row>
    <row r="2293" spans="2:10" x14ac:dyDescent="0.3">
      <c r="B2293" s="75"/>
      <c r="C2293" s="131" t="s">
        <v>249</v>
      </c>
      <c r="D2293" s="45"/>
      <c r="E2293" s="45"/>
      <c r="F2293" s="45"/>
      <c r="G2293" s="45"/>
      <c r="H2293" s="45">
        <f>+D2293</f>
        <v>0</v>
      </c>
      <c r="I2293" s="45"/>
      <c r="J2293" s="46" t="s">
        <v>35</v>
      </c>
    </row>
    <row r="2294" spans="2:10" x14ac:dyDescent="0.3">
      <c r="B2294" s="75"/>
      <c r="C2294" s="131" t="s">
        <v>250</v>
      </c>
      <c r="D2294" s="45"/>
      <c r="E2294" s="45"/>
      <c r="F2294" s="45"/>
      <c r="G2294" s="45"/>
      <c r="H2294" s="45">
        <f>+D2294</f>
        <v>0</v>
      </c>
      <c r="I2294" s="45"/>
      <c r="J2294" s="46" t="s">
        <v>35</v>
      </c>
    </row>
    <row r="2295" spans="2:10" x14ac:dyDescent="0.3">
      <c r="B2295" s="75" t="s">
        <v>322</v>
      </c>
      <c r="C2295" s="48" t="s">
        <v>323</v>
      </c>
      <c r="D2295" s="103"/>
      <c r="E2295" s="45"/>
      <c r="F2295" s="45"/>
      <c r="G2295" s="45"/>
      <c r="H2295" s="45"/>
      <c r="I2295" s="62">
        <f>SUM(H2296:H2298)*$E$123</f>
        <v>3</v>
      </c>
      <c r="J2295" s="63" t="str">
        <f>+J2296</f>
        <v>und</v>
      </c>
    </row>
    <row r="2296" spans="2:10" x14ac:dyDescent="0.3">
      <c r="B2296" s="75"/>
      <c r="C2296" s="131" t="s">
        <v>248</v>
      </c>
      <c r="D2296" s="45">
        <v>3</v>
      </c>
      <c r="E2296" s="45"/>
      <c r="F2296" s="45"/>
      <c r="G2296" s="45"/>
      <c r="H2296" s="45">
        <f>+D2296</f>
        <v>3</v>
      </c>
      <c r="I2296" s="45"/>
      <c r="J2296" s="46" t="s">
        <v>35</v>
      </c>
    </row>
    <row r="2297" spans="2:10" x14ac:dyDescent="0.3">
      <c r="B2297" s="75"/>
      <c r="C2297" s="131" t="s">
        <v>249</v>
      </c>
      <c r="D2297" s="45"/>
      <c r="E2297" s="45"/>
      <c r="F2297" s="45"/>
      <c r="G2297" s="45"/>
      <c r="H2297" s="45">
        <f>+D2297</f>
        <v>0</v>
      </c>
      <c r="I2297" s="45"/>
      <c r="J2297" s="46" t="s">
        <v>35</v>
      </c>
    </row>
    <row r="2298" spans="2:10" x14ac:dyDescent="0.3">
      <c r="B2298" s="75"/>
      <c r="C2298" s="131" t="s">
        <v>250</v>
      </c>
      <c r="D2298" s="45"/>
      <c r="E2298" s="45"/>
      <c r="F2298" s="45"/>
      <c r="G2298" s="45"/>
      <c r="H2298" s="45">
        <f>+D2298</f>
        <v>0</v>
      </c>
      <c r="I2298" s="45"/>
      <c r="J2298" s="46" t="s">
        <v>35</v>
      </c>
    </row>
    <row r="2299" spans="2:10" x14ac:dyDescent="0.3">
      <c r="B2299" s="75" t="s">
        <v>324</v>
      </c>
      <c r="C2299" s="48" t="s">
        <v>325</v>
      </c>
      <c r="D2299" s="103"/>
      <c r="E2299" s="45"/>
      <c r="F2299" s="45"/>
      <c r="G2299" s="45"/>
      <c r="H2299" s="45"/>
      <c r="I2299" s="62">
        <f>SUM(H2300:H2303)*$E$123</f>
        <v>8</v>
      </c>
      <c r="J2299" s="63" t="str">
        <f>+J2300</f>
        <v>und</v>
      </c>
    </row>
    <row r="2300" spans="2:10" x14ac:dyDescent="0.3">
      <c r="B2300" s="75"/>
      <c r="C2300" s="131" t="s">
        <v>248</v>
      </c>
      <c r="D2300" s="45">
        <v>4</v>
      </c>
      <c r="E2300" s="45"/>
      <c r="F2300" s="45"/>
      <c r="G2300" s="45"/>
      <c r="H2300" s="45">
        <f>+D2300</f>
        <v>4</v>
      </c>
      <c r="I2300" s="45"/>
      <c r="J2300" s="46" t="s">
        <v>35</v>
      </c>
    </row>
    <row r="2301" spans="2:10" x14ac:dyDescent="0.3">
      <c r="B2301" s="75"/>
      <c r="C2301" s="131" t="s">
        <v>249</v>
      </c>
      <c r="D2301" s="45"/>
      <c r="E2301" s="45"/>
      <c r="F2301" s="45"/>
      <c r="G2301" s="45"/>
      <c r="H2301" s="45">
        <f>+D2301</f>
        <v>0</v>
      </c>
      <c r="I2301" s="45"/>
      <c r="J2301" s="46" t="s">
        <v>35</v>
      </c>
    </row>
    <row r="2302" spans="2:10" x14ac:dyDescent="0.3">
      <c r="B2302" s="75"/>
      <c r="C2302" s="131" t="s">
        <v>250</v>
      </c>
      <c r="D2302" s="45"/>
      <c r="E2302" s="45"/>
      <c r="F2302" s="45"/>
      <c r="G2302" s="45"/>
      <c r="H2302" s="45">
        <f>+D2302</f>
        <v>0</v>
      </c>
      <c r="I2302" s="45"/>
      <c r="J2302" s="46" t="s">
        <v>35</v>
      </c>
    </row>
    <row r="2303" spans="2:10" x14ac:dyDescent="0.3">
      <c r="B2303" s="75"/>
      <c r="C2303" s="131" t="s">
        <v>666</v>
      </c>
      <c r="D2303" s="45">
        <v>4</v>
      </c>
      <c r="E2303" s="45"/>
      <c r="F2303" s="45"/>
      <c r="G2303" s="45"/>
      <c r="H2303" s="45">
        <f>+D2303</f>
        <v>4</v>
      </c>
      <c r="I2303" s="45"/>
      <c r="J2303" s="46" t="s">
        <v>35</v>
      </c>
    </row>
    <row r="2304" spans="2:10" x14ac:dyDescent="0.3">
      <c r="B2304" s="75" t="s">
        <v>326</v>
      </c>
      <c r="C2304" s="48" t="s">
        <v>327</v>
      </c>
      <c r="D2304" s="103"/>
      <c r="E2304" s="45"/>
      <c r="F2304" s="45"/>
      <c r="G2304" s="45"/>
      <c r="H2304" s="45"/>
      <c r="I2304" s="62">
        <f>SUM(H2305:H2307)*$E$123</f>
        <v>0</v>
      </c>
      <c r="J2304" s="63" t="str">
        <f>+J2305</f>
        <v>und</v>
      </c>
    </row>
    <row r="2305" spans="2:10" x14ac:dyDescent="0.3">
      <c r="B2305" s="75"/>
      <c r="C2305" s="131" t="s">
        <v>248</v>
      </c>
      <c r="D2305" s="45"/>
      <c r="E2305" s="45"/>
      <c r="F2305" s="45"/>
      <c r="G2305" s="45"/>
      <c r="H2305" s="45">
        <f>+D2305</f>
        <v>0</v>
      </c>
      <c r="I2305" s="45"/>
      <c r="J2305" s="46" t="s">
        <v>35</v>
      </c>
    </row>
    <row r="2306" spans="2:10" x14ac:dyDescent="0.3">
      <c r="B2306" s="75"/>
      <c r="C2306" s="131" t="s">
        <v>249</v>
      </c>
      <c r="D2306" s="45"/>
      <c r="E2306" s="45"/>
      <c r="F2306" s="45"/>
      <c r="G2306" s="45"/>
      <c r="H2306" s="45">
        <f>+D2306</f>
        <v>0</v>
      </c>
      <c r="I2306" s="45"/>
      <c r="J2306" s="46" t="s">
        <v>35</v>
      </c>
    </row>
    <row r="2307" spans="2:10" x14ac:dyDescent="0.3">
      <c r="B2307" s="75"/>
      <c r="C2307" s="131" t="s">
        <v>250</v>
      </c>
      <c r="D2307" s="45"/>
      <c r="E2307" s="45"/>
      <c r="F2307" s="45"/>
      <c r="G2307" s="45"/>
      <c r="H2307" s="45">
        <f>+D2307</f>
        <v>0</v>
      </c>
      <c r="I2307" s="45"/>
      <c r="J2307" s="46" t="s">
        <v>35</v>
      </c>
    </row>
    <row r="2308" spans="2:10" x14ac:dyDescent="0.3">
      <c r="B2308" s="75" t="s">
        <v>329</v>
      </c>
      <c r="C2308" s="48" t="s">
        <v>390</v>
      </c>
      <c r="D2308" s="103"/>
      <c r="E2308" s="45"/>
      <c r="F2308" s="45"/>
      <c r="G2308" s="45"/>
      <c r="H2308" s="45"/>
      <c r="I2308" s="62">
        <f>SUM(H2309:H2312)*$E$123</f>
        <v>4</v>
      </c>
      <c r="J2308" s="63" t="str">
        <f>+J2309</f>
        <v>und</v>
      </c>
    </row>
    <row r="2309" spans="2:10" x14ac:dyDescent="0.3">
      <c r="B2309" s="75"/>
      <c r="C2309" s="131" t="s">
        <v>248</v>
      </c>
      <c r="D2309" s="45"/>
      <c r="E2309" s="45"/>
      <c r="F2309" s="45"/>
      <c r="G2309" s="45"/>
      <c r="H2309" s="45">
        <f>+D2309</f>
        <v>0</v>
      </c>
      <c r="I2309" s="45"/>
      <c r="J2309" s="46" t="s">
        <v>35</v>
      </c>
    </row>
    <row r="2310" spans="2:10" x14ac:dyDescent="0.3">
      <c r="B2310" s="75"/>
      <c r="C2310" s="131" t="s">
        <v>249</v>
      </c>
      <c r="D2310" s="45"/>
      <c r="E2310" s="45"/>
      <c r="F2310" s="45"/>
      <c r="G2310" s="45"/>
      <c r="H2310" s="45">
        <f>+D2310</f>
        <v>0</v>
      </c>
      <c r="I2310" s="45"/>
      <c r="J2310" s="46" t="s">
        <v>35</v>
      </c>
    </row>
    <row r="2311" spans="2:10" x14ac:dyDescent="0.3">
      <c r="B2311" s="75"/>
      <c r="C2311" s="131" t="s">
        <v>250</v>
      </c>
      <c r="D2311" s="45"/>
      <c r="E2311" s="45"/>
      <c r="F2311" s="45"/>
      <c r="G2311" s="45"/>
      <c r="H2311" s="45">
        <f>+D2311</f>
        <v>0</v>
      </c>
      <c r="I2311" s="45"/>
      <c r="J2311" s="46" t="s">
        <v>35</v>
      </c>
    </row>
    <row r="2312" spans="2:10" x14ac:dyDescent="0.3">
      <c r="B2312" s="75"/>
      <c r="C2312" s="131" t="s">
        <v>666</v>
      </c>
      <c r="D2312" s="45">
        <v>4</v>
      </c>
      <c r="E2312" s="45"/>
      <c r="F2312" s="45"/>
      <c r="G2312" s="45"/>
      <c r="H2312" s="45">
        <f>+D2312</f>
        <v>4</v>
      </c>
      <c r="I2312" s="45"/>
      <c r="J2312" s="46" t="s">
        <v>35</v>
      </c>
    </row>
    <row r="2313" spans="2:10" x14ac:dyDescent="0.3">
      <c r="B2313" s="75" t="s">
        <v>334</v>
      </c>
      <c r="C2313" s="48" t="s">
        <v>330</v>
      </c>
      <c r="D2313" s="103"/>
      <c r="E2313" s="45"/>
      <c r="F2313" s="45"/>
      <c r="G2313" s="45"/>
      <c r="H2313" s="45"/>
      <c r="I2313" s="62">
        <f>SUM(H2314:H2316)*$E$123</f>
        <v>0</v>
      </c>
      <c r="J2313" s="63" t="str">
        <f>+J2314</f>
        <v>und</v>
      </c>
    </row>
    <row r="2314" spans="2:10" x14ac:dyDescent="0.3">
      <c r="B2314" s="75"/>
      <c r="C2314" s="131" t="s">
        <v>248</v>
      </c>
      <c r="D2314" s="45"/>
      <c r="E2314" s="45"/>
      <c r="F2314" s="45"/>
      <c r="G2314" s="45"/>
      <c r="H2314" s="45">
        <f>+D2314</f>
        <v>0</v>
      </c>
      <c r="I2314" s="45"/>
      <c r="J2314" s="46" t="s">
        <v>35</v>
      </c>
    </row>
    <row r="2315" spans="2:10" x14ac:dyDescent="0.3">
      <c r="B2315" s="75"/>
      <c r="C2315" s="131" t="s">
        <v>249</v>
      </c>
      <c r="D2315" s="45"/>
      <c r="E2315" s="45"/>
      <c r="F2315" s="45"/>
      <c r="G2315" s="45"/>
      <c r="H2315" s="45">
        <f>+D2315</f>
        <v>0</v>
      </c>
      <c r="I2315" s="45"/>
      <c r="J2315" s="46" t="s">
        <v>35</v>
      </c>
    </row>
    <row r="2316" spans="2:10" x14ac:dyDescent="0.3">
      <c r="B2316" s="75"/>
      <c r="C2316" s="131" t="s">
        <v>250</v>
      </c>
      <c r="D2316" s="45"/>
      <c r="E2316" s="45"/>
      <c r="F2316" s="45"/>
      <c r="G2316" s="45"/>
      <c r="H2316" s="45">
        <f>+D2316</f>
        <v>0</v>
      </c>
      <c r="I2316" s="45"/>
      <c r="J2316" s="46" t="s">
        <v>35</v>
      </c>
    </row>
    <row r="2317" spans="2:10" x14ac:dyDescent="0.3">
      <c r="B2317" s="75" t="s">
        <v>335</v>
      </c>
      <c r="C2317" s="48" t="s">
        <v>328</v>
      </c>
      <c r="D2317" s="103"/>
      <c r="E2317" s="45"/>
      <c r="F2317" s="45"/>
      <c r="G2317" s="45"/>
      <c r="H2317" s="45"/>
      <c r="I2317" s="62">
        <f>SUM(H2318:H2320)*$E$123</f>
        <v>3</v>
      </c>
      <c r="J2317" s="63" t="str">
        <f>+J2318</f>
        <v>und</v>
      </c>
    </row>
    <row r="2318" spans="2:10" x14ac:dyDescent="0.3">
      <c r="B2318" s="75"/>
      <c r="C2318" s="131" t="s">
        <v>248</v>
      </c>
      <c r="D2318" s="45">
        <v>3</v>
      </c>
      <c r="E2318" s="45"/>
      <c r="F2318" s="45"/>
      <c r="G2318" s="45"/>
      <c r="H2318" s="45">
        <f>+D2318</f>
        <v>3</v>
      </c>
      <c r="I2318" s="45"/>
      <c r="J2318" s="46" t="s">
        <v>35</v>
      </c>
    </row>
    <row r="2319" spans="2:10" x14ac:dyDescent="0.3">
      <c r="B2319" s="75"/>
      <c r="C2319" s="131" t="s">
        <v>249</v>
      </c>
      <c r="D2319" s="45"/>
      <c r="E2319" s="45"/>
      <c r="F2319" s="45"/>
      <c r="G2319" s="45"/>
      <c r="H2319" s="45">
        <f>+D2319</f>
        <v>0</v>
      </c>
      <c r="I2319" s="45"/>
      <c r="J2319" s="46" t="s">
        <v>35</v>
      </c>
    </row>
    <row r="2320" spans="2:10" x14ac:dyDescent="0.3">
      <c r="B2320" s="75"/>
      <c r="C2320" s="131" t="s">
        <v>250</v>
      </c>
      <c r="D2320" s="45"/>
      <c r="E2320" s="45"/>
      <c r="F2320" s="45"/>
      <c r="G2320" s="45"/>
      <c r="H2320" s="45">
        <f>+D2320</f>
        <v>0</v>
      </c>
      <c r="I2320" s="45"/>
      <c r="J2320" s="46" t="s">
        <v>35</v>
      </c>
    </row>
    <row r="2321" spans="2:10" x14ac:dyDescent="0.3">
      <c r="B2321" s="75" t="s">
        <v>336</v>
      </c>
      <c r="C2321" s="48" t="s">
        <v>331</v>
      </c>
      <c r="D2321" s="103"/>
      <c r="E2321" s="45"/>
      <c r="F2321" s="45"/>
      <c r="G2321" s="45"/>
      <c r="H2321" s="45"/>
      <c r="I2321" s="62">
        <f>SUM(H2322:H2324)*$E$123</f>
        <v>9</v>
      </c>
      <c r="J2321" s="63" t="str">
        <f>+J2322</f>
        <v>und</v>
      </c>
    </row>
    <row r="2322" spans="2:10" x14ac:dyDescent="0.3">
      <c r="B2322" s="75"/>
      <c r="C2322" s="131" t="s">
        <v>248</v>
      </c>
      <c r="D2322" s="45">
        <v>9</v>
      </c>
      <c r="E2322" s="45"/>
      <c r="F2322" s="45"/>
      <c r="G2322" s="45"/>
      <c r="H2322" s="45">
        <f>+D2322</f>
        <v>9</v>
      </c>
      <c r="I2322" s="45"/>
      <c r="J2322" s="46" t="s">
        <v>35</v>
      </c>
    </row>
    <row r="2323" spans="2:10" x14ac:dyDescent="0.3">
      <c r="B2323" s="75"/>
      <c r="C2323" s="131" t="s">
        <v>249</v>
      </c>
      <c r="D2323" s="45"/>
      <c r="E2323" s="45"/>
      <c r="F2323" s="45"/>
      <c r="G2323" s="45"/>
      <c r="H2323" s="45">
        <f>+D2323</f>
        <v>0</v>
      </c>
      <c r="I2323" s="45"/>
      <c r="J2323" s="46" t="s">
        <v>35</v>
      </c>
    </row>
    <row r="2324" spans="2:10" x14ac:dyDescent="0.3">
      <c r="B2324" s="75"/>
      <c r="C2324" s="131" t="s">
        <v>250</v>
      </c>
      <c r="D2324" s="45"/>
      <c r="E2324" s="45"/>
      <c r="F2324" s="45"/>
      <c r="G2324" s="45"/>
      <c r="H2324" s="45">
        <f>+D2324</f>
        <v>0</v>
      </c>
      <c r="I2324" s="45"/>
      <c r="J2324" s="46" t="s">
        <v>35</v>
      </c>
    </row>
    <row r="2325" spans="2:10" x14ac:dyDescent="0.3">
      <c r="B2325" s="75" t="s">
        <v>337</v>
      </c>
      <c r="C2325" s="48" t="s">
        <v>332</v>
      </c>
      <c r="D2325" s="103"/>
      <c r="E2325" s="45"/>
      <c r="F2325" s="45"/>
      <c r="G2325" s="45"/>
      <c r="H2325" s="45"/>
      <c r="I2325" s="62">
        <f>SUM(H2326:H2328)*$E$123</f>
        <v>1</v>
      </c>
      <c r="J2325" s="63" t="str">
        <f>+J2326</f>
        <v>und</v>
      </c>
    </row>
    <row r="2326" spans="2:10" x14ac:dyDescent="0.3">
      <c r="B2326" s="75"/>
      <c r="C2326" s="131" t="s">
        <v>248</v>
      </c>
      <c r="D2326" s="45">
        <v>1</v>
      </c>
      <c r="E2326" s="45"/>
      <c r="F2326" s="45"/>
      <c r="G2326" s="45"/>
      <c r="H2326" s="45">
        <f>+D2326</f>
        <v>1</v>
      </c>
      <c r="I2326" s="45"/>
      <c r="J2326" s="46" t="s">
        <v>35</v>
      </c>
    </row>
    <row r="2327" spans="2:10" x14ac:dyDescent="0.3">
      <c r="B2327" s="75"/>
      <c r="C2327" s="131" t="s">
        <v>249</v>
      </c>
      <c r="D2327" s="45"/>
      <c r="E2327" s="45"/>
      <c r="F2327" s="45"/>
      <c r="G2327" s="45"/>
      <c r="H2327" s="45">
        <f>+D2327</f>
        <v>0</v>
      </c>
      <c r="I2327" s="45"/>
      <c r="J2327" s="46" t="s">
        <v>35</v>
      </c>
    </row>
    <row r="2328" spans="2:10" x14ac:dyDescent="0.3">
      <c r="B2328" s="75"/>
      <c r="C2328" s="131" t="s">
        <v>250</v>
      </c>
      <c r="D2328" s="45"/>
      <c r="E2328" s="45"/>
      <c r="F2328" s="45"/>
      <c r="G2328" s="45"/>
      <c r="H2328" s="45">
        <f>+D2328</f>
        <v>0</v>
      </c>
      <c r="I2328" s="45"/>
      <c r="J2328" s="46" t="s">
        <v>35</v>
      </c>
    </row>
    <row r="2329" spans="2:10" x14ac:dyDescent="0.3">
      <c r="B2329" s="75" t="s">
        <v>338</v>
      </c>
      <c r="C2329" s="48" t="s">
        <v>333</v>
      </c>
      <c r="D2329" s="103"/>
      <c r="E2329" s="45"/>
      <c r="F2329" s="45"/>
      <c r="G2329" s="45"/>
      <c r="H2329" s="45"/>
      <c r="I2329" s="62">
        <f>SUM(H2330:H2333)*$E$123</f>
        <v>0</v>
      </c>
      <c r="J2329" s="63" t="str">
        <f>+J2330</f>
        <v>und</v>
      </c>
    </row>
    <row r="2330" spans="2:10" x14ac:dyDescent="0.3">
      <c r="B2330" s="75"/>
      <c r="C2330" s="131" t="s">
        <v>248</v>
      </c>
      <c r="D2330" s="45"/>
      <c r="E2330" s="45"/>
      <c r="F2330" s="45"/>
      <c r="G2330" s="45"/>
      <c r="H2330" s="45">
        <f>+D2330</f>
        <v>0</v>
      </c>
      <c r="I2330" s="45"/>
      <c r="J2330" s="46" t="s">
        <v>35</v>
      </c>
    </row>
    <row r="2331" spans="2:10" x14ac:dyDescent="0.3">
      <c r="B2331" s="75"/>
      <c r="C2331" s="131" t="s">
        <v>249</v>
      </c>
      <c r="D2331" s="45"/>
      <c r="E2331" s="45"/>
      <c r="F2331" s="45"/>
      <c r="G2331" s="45"/>
      <c r="H2331" s="45">
        <f>+D2331</f>
        <v>0</v>
      </c>
      <c r="I2331" s="45"/>
      <c r="J2331" s="46" t="s">
        <v>35</v>
      </c>
    </row>
    <row r="2332" spans="2:10" x14ac:dyDescent="0.3">
      <c r="B2332" s="75"/>
      <c r="C2332" s="131" t="s">
        <v>250</v>
      </c>
      <c r="D2332" s="45"/>
      <c r="E2332" s="45"/>
      <c r="F2332" s="45"/>
      <c r="G2332" s="45"/>
      <c r="H2332" s="45">
        <f>+D2332</f>
        <v>0</v>
      </c>
      <c r="I2332" s="45"/>
      <c r="J2332" s="46" t="s">
        <v>35</v>
      </c>
    </row>
    <row r="2333" spans="2:10" x14ac:dyDescent="0.3">
      <c r="B2333" s="75"/>
      <c r="C2333" s="131" t="s">
        <v>666</v>
      </c>
      <c r="D2333" s="45"/>
      <c r="E2333" s="45"/>
      <c r="F2333" s="45"/>
      <c r="G2333" s="45"/>
      <c r="H2333" s="45">
        <f>+D2333</f>
        <v>0</v>
      </c>
      <c r="I2333" s="45"/>
      <c r="J2333" s="46" t="s">
        <v>35</v>
      </c>
    </row>
    <row r="2334" spans="2:10" x14ac:dyDescent="0.3">
      <c r="B2334" s="75" t="s">
        <v>343</v>
      </c>
      <c r="C2334" s="48" t="s">
        <v>347</v>
      </c>
      <c r="D2334" s="103"/>
      <c r="E2334" s="45"/>
      <c r="F2334" s="45"/>
      <c r="G2334" s="45"/>
      <c r="H2334" s="45"/>
      <c r="I2334" s="62">
        <f>SUM(H2335:H2337)*$E$123</f>
        <v>4</v>
      </c>
      <c r="J2334" s="63" t="str">
        <f>+J2335</f>
        <v>und</v>
      </c>
    </row>
    <row r="2335" spans="2:10" x14ac:dyDescent="0.3">
      <c r="B2335" s="75"/>
      <c r="C2335" s="131" t="s">
        <v>248</v>
      </c>
      <c r="D2335" s="45">
        <v>4</v>
      </c>
      <c r="E2335" s="45"/>
      <c r="F2335" s="45"/>
      <c r="G2335" s="45"/>
      <c r="H2335" s="45">
        <f>+D2335</f>
        <v>4</v>
      </c>
      <c r="I2335" s="45"/>
      <c r="J2335" s="46" t="s">
        <v>35</v>
      </c>
    </row>
    <row r="2336" spans="2:10" x14ac:dyDescent="0.3">
      <c r="B2336" s="75"/>
      <c r="C2336" s="131" t="s">
        <v>249</v>
      </c>
      <c r="D2336" s="45"/>
      <c r="E2336" s="45"/>
      <c r="F2336" s="45"/>
      <c r="G2336" s="45"/>
      <c r="H2336" s="45">
        <f>+D2336</f>
        <v>0</v>
      </c>
      <c r="I2336" s="45"/>
      <c r="J2336" s="46" t="s">
        <v>35</v>
      </c>
    </row>
    <row r="2337" spans="2:10" x14ac:dyDescent="0.3">
      <c r="B2337" s="75"/>
      <c r="C2337" s="131" t="s">
        <v>250</v>
      </c>
      <c r="D2337" s="45"/>
      <c r="E2337" s="45"/>
      <c r="F2337" s="45"/>
      <c r="G2337" s="45"/>
      <c r="H2337" s="45">
        <f>+D2337</f>
        <v>0</v>
      </c>
      <c r="I2337" s="45"/>
      <c r="J2337" s="46" t="s">
        <v>35</v>
      </c>
    </row>
    <row r="2338" spans="2:10" x14ac:dyDescent="0.3">
      <c r="B2338" s="75" t="s">
        <v>344</v>
      </c>
      <c r="C2338" s="48" t="s">
        <v>339</v>
      </c>
      <c r="D2338" s="103"/>
      <c r="E2338" s="45"/>
      <c r="F2338" s="45"/>
      <c r="G2338" s="45"/>
      <c r="H2338" s="45"/>
      <c r="I2338" s="62">
        <f>SUM(H2339:H2341)*$E$123</f>
        <v>9</v>
      </c>
      <c r="J2338" s="63" t="str">
        <f>+J2339</f>
        <v>und</v>
      </c>
    </row>
    <row r="2339" spans="2:10" x14ac:dyDescent="0.3">
      <c r="B2339" s="75"/>
      <c r="C2339" s="131" t="s">
        <v>248</v>
      </c>
      <c r="D2339" s="45">
        <v>9</v>
      </c>
      <c r="E2339" s="45"/>
      <c r="F2339" s="45"/>
      <c r="G2339" s="45"/>
      <c r="H2339" s="45">
        <f>+D2339</f>
        <v>9</v>
      </c>
      <c r="I2339" s="45"/>
      <c r="J2339" s="46" t="s">
        <v>35</v>
      </c>
    </row>
    <row r="2340" spans="2:10" x14ac:dyDescent="0.3">
      <c r="B2340" s="75"/>
      <c r="C2340" s="131" t="s">
        <v>249</v>
      </c>
      <c r="D2340" s="45"/>
      <c r="E2340" s="45"/>
      <c r="F2340" s="45"/>
      <c r="G2340" s="45"/>
      <c r="H2340" s="45">
        <f>+D2340</f>
        <v>0</v>
      </c>
      <c r="I2340" s="45"/>
      <c r="J2340" s="46" t="s">
        <v>35</v>
      </c>
    </row>
    <row r="2341" spans="2:10" x14ac:dyDescent="0.3">
      <c r="B2341" s="75"/>
      <c r="C2341" s="131" t="s">
        <v>250</v>
      </c>
      <c r="D2341" s="45"/>
      <c r="E2341" s="45"/>
      <c r="F2341" s="45"/>
      <c r="G2341" s="45"/>
      <c r="H2341" s="45">
        <f>+D2341</f>
        <v>0</v>
      </c>
      <c r="I2341" s="45"/>
      <c r="J2341" s="46" t="s">
        <v>35</v>
      </c>
    </row>
    <row r="2342" spans="2:10" x14ac:dyDescent="0.3">
      <c r="B2342" s="75" t="s">
        <v>345</v>
      </c>
      <c r="C2342" s="48" t="s">
        <v>340</v>
      </c>
      <c r="D2342" s="103"/>
      <c r="E2342" s="45"/>
      <c r="F2342" s="45"/>
      <c r="G2342" s="45"/>
      <c r="H2342" s="45"/>
      <c r="I2342" s="62">
        <f>SUM(H2343:H2345)*$E$123</f>
        <v>1</v>
      </c>
      <c r="J2342" s="63" t="str">
        <f>+J2343</f>
        <v>und</v>
      </c>
    </row>
    <row r="2343" spans="2:10" x14ac:dyDescent="0.3">
      <c r="B2343" s="75"/>
      <c r="C2343" s="131" t="s">
        <v>248</v>
      </c>
      <c r="D2343" s="45">
        <v>1</v>
      </c>
      <c r="E2343" s="45"/>
      <c r="F2343" s="45"/>
      <c r="G2343" s="45"/>
      <c r="H2343" s="45">
        <f>+D2343</f>
        <v>1</v>
      </c>
      <c r="I2343" s="45"/>
      <c r="J2343" s="46" t="s">
        <v>35</v>
      </c>
    </row>
    <row r="2344" spans="2:10" x14ac:dyDescent="0.3">
      <c r="B2344" s="75"/>
      <c r="C2344" s="131" t="s">
        <v>249</v>
      </c>
      <c r="D2344" s="45"/>
      <c r="E2344" s="45"/>
      <c r="F2344" s="45"/>
      <c r="G2344" s="45"/>
      <c r="H2344" s="45">
        <f>+D2344</f>
        <v>0</v>
      </c>
      <c r="I2344" s="45"/>
      <c r="J2344" s="46" t="s">
        <v>35</v>
      </c>
    </row>
    <row r="2345" spans="2:10" x14ac:dyDescent="0.3">
      <c r="B2345" s="75"/>
      <c r="C2345" s="131" t="s">
        <v>250</v>
      </c>
      <c r="D2345" s="45"/>
      <c r="E2345" s="45"/>
      <c r="F2345" s="45"/>
      <c r="G2345" s="45"/>
      <c r="H2345" s="45">
        <f>+D2345</f>
        <v>0</v>
      </c>
      <c r="I2345" s="45"/>
      <c r="J2345" s="46" t="s">
        <v>35</v>
      </c>
    </row>
    <row r="2346" spans="2:10" x14ac:dyDescent="0.3">
      <c r="B2346" s="75" t="s">
        <v>346</v>
      </c>
      <c r="C2346" s="48" t="s">
        <v>341</v>
      </c>
      <c r="D2346" s="103"/>
      <c r="E2346" s="45"/>
      <c r="F2346" s="45"/>
      <c r="G2346" s="45"/>
      <c r="H2346" s="45"/>
      <c r="I2346" s="62">
        <f>SUM(H2347:H2349)*$E$123</f>
        <v>1</v>
      </c>
      <c r="J2346" s="63" t="str">
        <f>+J2347</f>
        <v>und</v>
      </c>
    </row>
    <row r="2347" spans="2:10" x14ac:dyDescent="0.3">
      <c r="B2347" s="75"/>
      <c r="C2347" s="131" t="s">
        <v>248</v>
      </c>
      <c r="D2347" s="45">
        <v>1</v>
      </c>
      <c r="E2347" s="45"/>
      <c r="F2347" s="45"/>
      <c r="G2347" s="45"/>
      <c r="H2347" s="45">
        <f>+D2347</f>
        <v>1</v>
      </c>
      <c r="I2347" s="45"/>
      <c r="J2347" s="46" t="s">
        <v>35</v>
      </c>
    </row>
    <row r="2348" spans="2:10" x14ac:dyDescent="0.3">
      <c r="B2348" s="75"/>
      <c r="C2348" s="131" t="s">
        <v>249</v>
      </c>
      <c r="D2348" s="45"/>
      <c r="E2348" s="45"/>
      <c r="F2348" s="45"/>
      <c r="G2348" s="45"/>
      <c r="H2348" s="45">
        <f>+D2348</f>
        <v>0</v>
      </c>
      <c r="I2348" s="45"/>
      <c r="J2348" s="46" t="s">
        <v>35</v>
      </c>
    </row>
    <row r="2349" spans="2:10" x14ac:dyDescent="0.3">
      <c r="B2349" s="75"/>
      <c r="C2349" s="131" t="s">
        <v>250</v>
      </c>
      <c r="D2349" s="45"/>
      <c r="E2349" s="45"/>
      <c r="F2349" s="45"/>
      <c r="G2349" s="45"/>
      <c r="H2349" s="45">
        <f>+D2349</f>
        <v>0</v>
      </c>
      <c r="I2349" s="45"/>
      <c r="J2349" s="46" t="s">
        <v>35</v>
      </c>
    </row>
    <row r="2350" spans="2:10" x14ac:dyDescent="0.3">
      <c r="B2350" s="75" t="s">
        <v>357</v>
      </c>
      <c r="C2350" s="48" t="s">
        <v>342</v>
      </c>
      <c r="D2350" s="103"/>
      <c r="E2350" s="45"/>
      <c r="F2350" s="45"/>
      <c r="G2350" s="45"/>
      <c r="H2350" s="45"/>
      <c r="I2350" s="62">
        <f>SUM(H2351:H2353)*$E$123</f>
        <v>1</v>
      </c>
      <c r="J2350" s="63" t="str">
        <f>+J2351</f>
        <v>und</v>
      </c>
    </row>
    <row r="2351" spans="2:10" x14ac:dyDescent="0.3">
      <c r="B2351" s="75"/>
      <c r="C2351" s="131" t="s">
        <v>248</v>
      </c>
      <c r="D2351" s="45">
        <v>1</v>
      </c>
      <c r="E2351" s="45"/>
      <c r="F2351" s="45"/>
      <c r="G2351" s="45"/>
      <c r="H2351" s="45">
        <f>+D2351</f>
        <v>1</v>
      </c>
      <c r="I2351" s="45"/>
      <c r="J2351" s="46" t="s">
        <v>35</v>
      </c>
    </row>
    <row r="2352" spans="2:10" x14ac:dyDescent="0.3">
      <c r="B2352" s="75"/>
      <c r="C2352" s="131" t="s">
        <v>249</v>
      </c>
      <c r="D2352" s="45"/>
      <c r="E2352" s="45"/>
      <c r="F2352" s="45"/>
      <c r="G2352" s="45"/>
      <c r="H2352" s="45">
        <f>+D2352</f>
        <v>0</v>
      </c>
      <c r="I2352" s="45"/>
      <c r="J2352" s="46" t="s">
        <v>35</v>
      </c>
    </row>
    <row r="2353" spans="2:10" x14ac:dyDescent="0.3">
      <c r="B2353" s="75"/>
      <c r="C2353" s="131" t="s">
        <v>250</v>
      </c>
      <c r="D2353" s="45"/>
      <c r="E2353" s="45"/>
      <c r="F2353" s="45"/>
      <c r="G2353" s="45"/>
      <c r="H2353" s="45">
        <f>+D2353</f>
        <v>0</v>
      </c>
      <c r="I2353" s="45"/>
      <c r="J2353" s="46" t="s">
        <v>35</v>
      </c>
    </row>
    <row r="2354" spans="2:10" x14ac:dyDescent="0.3">
      <c r="B2354" s="75" t="s">
        <v>392</v>
      </c>
      <c r="C2354" s="48" t="s">
        <v>356</v>
      </c>
      <c r="D2354" s="103"/>
      <c r="E2354" s="45"/>
      <c r="F2354" s="45"/>
      <c r="G2354" s="45"/>
      <c r="H2354" s="45"/>
      <c r="I2354" s="62">
        <f>SUM(H2355:H2357)*$E$123</f>
        <v>2</v>
      </c>
      <c r="J2354" s="63" t="str">
        <f>+J2355</f>
        <v>und</v>
      </c>
    </row>
    <row r="2355" spans="2:10" x14ac:dyDescent="0.3">
      <c r="B2355" s="75"/>
      <c r="C2355" s="131" t="s">
        <v>248</v>
      </c>
      <c r="D2355" s="45">
        <v>2</v>
      </c>
      <c r="E2355" s="45"/>
      <c r="F2355" s="45"/>
      <c r="G2355" s="45"/>
      <c r="H2355" s="45">
        <f>+D2355</f>
        <v>2</v>
      </c>
      <c r="I2355" s="45"/>
      <c r="J2355" s="46" t="s">
        <v>35</v>
      </c>
    </row>
    <row r="2356" spans="2:10" x14ac:dyDescent="0.3">
      <c r="B2356" s="75"/>
      <c r="C2356" s="131" t="s">
        <v>249</v>
      </c>
      <c r="D2356" s="45"/>
      <c r="E2356" s="45"/>
      <c r="F2356" s="45"/>
      <c r="G2356" s="45"/>
      <c r="H2356" s="45">
        <f>+D2356</f>
        <v>0</v>
      </c>
      <c r="I2356" s="45"/>
      <c r="J2356" s="46" t="s">
        <v>35</v>
      </c>
    </row>
    <row r="2357" spans="2:10" x14ac:dyDescent="0.3">
      <c r="B2357" s="75"/>
      <c r="C2357" s="131" t="s">
        <v>250</v>
      </c>
      <c r="D2357" s="45"/>
      <c r="E2357" s="45"/>
      <c r="F2357" s="45"/>
      <c r="G2357" s="45"/>
      <c r="H2357" s="45">
        <f>+D2357</f>
        <v>0</v>
      </c>
      <c r="I2357" s="45"/>
      <c r="J2357" s="46" t="s">
        <v>35</v>
      </c>
    </row>
    <row r="2358" spans="2:10" x14ac:dyDescent="0.3">
      <c r="B2358" s="75" t="s">
        <v>393</v>
      </c>
      <c r="C2358" s="48" t="s">
        <v>384</v>
      </c>
      <c r="D2358" s="103"/>
      <c r="E2358" s="45"/>
      <c r="F2358" s="45"/>
      <c r="G2358" s="45"/>
      <c r="H2358" s="45"/>
      <c r="I2358" s="62">
        <f>SUM(H2359:H2361)*$E$123</f>
        <v>2</v>
      </c>
      <c r="J2358" s="63" t="str">
        <f>+J2359</f>
        <v>und</v>
      </c>
    </row>
    <row r="2359" spans="2:10" x14ac:dyDescent="0.3">
      <c r="B2359" s="75"/>
      <c r="C2359" s="131" t="s">
        <v>248</v>
      </c>
      <c r="D2359" s="45">
        <v>2</v>
      </c>
      <c r="E2359" s="45"/>
      <c r="F2359" s="45"/>
      <c r="G2359" s="45"/>
      <c r="H2359" s="45">
        <f>+D2359</f>
        <v>2</v>
      </c>
      <c r="I2359" s="45"/>
      <c r="J2359" s="46" t="s">
        <v>35</v>
      </c>
    </row>
    <row r="2360" spans="2:10" x14ac:dyDescent="0.3">
      <c r="B2360" s="75"/>
      <c r="C2360" s="131" t="s">
        <v>249</v>
      </c>
      <c r="D2360" s="45"/>
      <c r="E2360" s="45"/>
      <c r="F2360" s="45"/>
      <c r="G2360" s="45"/>
      <c r="H2360" s="45">
        <f>+D2360</f>
        <v>0</v>
      </c>
      <c r="I2360" s="45"/>
      <c r="J2360" s="46" t="s">
        <v>35</v>
      </c>
    </row>
    <row r="2361" spans="2:10" x14ac:dyDescent="0.3">
      <c r="B2361" s="75"/>
      <c r="C2361" s="131" t="s">
        <v>250</v>
      </c>
      <c r="D2361" s="45"/>
      <c r="E2361" s="45"/>
      <c r="F2361" s="45"/>
      <c r="G2361" s="45"/>
      <c r="H2361" s="45">
        <f>+D2361</f>
        <v>0</v>
      </c>
      <c r="I2361" s="45"/>
      <c r="J2361" s="46" t="s">
        <v>35</v>
      </c>
    </row>
    <row r="2362" spans="2:10" x14ac:dyDescent="0.3">
      <c r="B2362" s="75" t="s">
        <v>394</v>
      </c>
      <c r="C2362" s="48" t="s">
        <v>385</v>
      </c>
      <c r="D2362" s="103"/>
      <c r="E2362" s="45"/>
      <c r="F2362" s="45"/>
      <c r="G2362" s="45"/>
      <c r="H2362" s="45"/>
      <c r="I2362" s="62">
        <f>SUM(H2363:H2365)*$E$123</f>
        <v>2</v>
      </c>
      <c r="J2362" s="63" t="str">
        <f>+J2363</f>
        <v>und</v>
      </c>
    </row>
    <row r="2363" spans="2:10" x14ac:dyDescent="0.3">
      <c r="B2363" s="75"/>
      <c r="C2363" s="131" t="s">
        <v>248</v>
      </c>
      <c r="D2363" s="45">
        <v>2</v>
      </c>
      <c r="E2363" s="45"/>
      <c r="F2363" s="45"/>
      <c r="G2363" s="45"/>
      <c r="H2363" s="45">
        <f>+D2363</f>
        <v>2</v>
      </c>
      <c r="I2363" s="45"/>
      <c r="J2363" s="46" t="s">
        <v>35</v>
      </c>
    </row>
    <row r="2364" spans="2:10" x14ac:dyDescent="0.3">
      <c r="B2364" s="75"/>
      <c r="C2364" s="131" t="s">
        <v>249</v>
      </c>
      <c r="D2364" s="45"/>
      <c r="E2364" s="45"/>
      <c r="F2364" s="45"/>
      <c r="G2364" s="45"/>
      <c r="H2364" s="45">
        <f>+D2364</f>
        <v>0</v>
      </c>
      <c r="I2364" s="45"/>
      <c r="J2364" s="46" t="s">
        <v>35</v>
      </c>
    </row>
    <row r="2365" spans="2:10" x14ac:dyDescent="0.3">
      <c r="B2365" s="75"/>
      <c r="C2365" s="131" t="s">
        <v>250</v>
      </c>
      <c r="D2365" s="45"/>
      <c r="E2365" s="45"/>
      <c r="F2365" s="45"/>
      <c r="G2365" s="45"/>
      <c r="H2365" s="45">
        <f>+D2365</f>
        <v>0</v>
      </c>
      <c r="I2365" s="45"/>
      <c r="J2365" s="46" t="s">
        <v>35</v>
      </c>
    </row>
    <row r="2366" spans="2:10" x14ac:dyDescent="0.3">
      <c r="B2366" s="75" t="s">
        <v>395</v>
      </c>
      <c r="C2366" s="48" t="s">
        <v>386</v>
      </c>
      <c r="D2366" s="103"/>
      <c r="E2366" s="45"/>
      <c r="F2366" s="45"/>
      <c r="G2366" s="45"/>
      <c r="H2366" s="45"/>
      <c r="I2366" s="62">
        <f>SUM(H2367:H2369)*$E$123</f>
        <v>4</v>
      </c>
      <c r="J2366" s="63" t="str">
        <f>+J2367</f>
        <v>und</v>
      </c>
    </row>
    <row r="2367" spans="2:10" x14ac:dyDescent="0.3">
      <c r="B2367" s="75"/>
      <c r="C2367" s="131" t="s">
        <v>248</v>
      </c>
      <c r="D2367" s="45">
        <v>4</v>
      </c>
      <c r="E2367" s="45"/>
      <c r="F2367" s="45"/>
      <c r="G2367" s="45"/>
      <c r="H2367" s="45">
        <f>+D2367</f>
        <v>4</v>
      </c>
      <c r="I2367" s="45"/>
      <c r="J2367" s="46" t="s">
        <v>35</v>
      </c>
    </row>
    <row r="2368" spans="2:10" x14ac:dyDescent="0.3">
      <c r="B2368" s="75"/>
      <c r="C2368" s="131" t="s">
        <v>249</v>
      </c>
      <c r="D2368" s="45"/>
      <c r="E2368" s="45"/>
      <c r="F2368" s="45"/>
      <c r="G2368" s="45"/>
      <c r="H2368" s="45">
        <f>+D2368</f>
        <v>0</v>
      </c>
      <c r="I2368" s="45"/>
      <c r="J2368" s="46" t="s">
        <v>35</v>
      </c>
    </row>
    <row r="2369" spans="2:10" x14ac:dyDescent="0.3">
      <c r="B2369" s="75"/>
      <c r="C2369" s="131" t="s">
        <v>250</v>
      </c>
      <c r="D2369" s="45"/>
      <c r="E2369" s="45"/>
      <c r="F2369" s="45"/>
      <c r="G2369" s="45"/>
      <c r="H2369" s="45">
        <f>+D2369</f>
        <v>0</v>
      </c>
      <c r="I2369" s="45"/>
      <c r="J2369" s="46" t="s">
        <v>35</v>
      </c>
    </row>
    <row r="2370" spans="2:10" x14ac:dyDescent="0.3">
      <c r="B2370" s="75" t="s">
        <v>396</v>
      </c>
      <c r="C2370" s="48" t="s">
        <v>387</v>
      </c>
      <c r="D2370" s="103"/>
      <c r="E2370" s="45"/>
      <c r="F2370" s="45"/>
      <c r="G2370" s="45"/>
      <c r="H2370" s="45"/>
      <c r="I2370" s="62">
        <f>SUM(H2371:H2373)*$E$123</f>
        <v>1</v>
      </c>
      <c r="J2370" s="63" t="str">
        <f>+J2371</f>
        <v>und</v>
      </c>
    </row>
    <row r="2371" spans="2:10" x14ac:dyDescent="0.3">
      <c r="B2371" s="75"/>
      <c r="C2371" s="131" t="s">
        <v>248</v>
      </c>
      <c r="D2371" s="45">
        <v>1</v>
      </c>
      <c r="E2371" s="45"/>
      <c r="F2371" s="45"/>
      <c r="G2371" s="45"/>
      <c r="H2371" s="45">
        <f>+D2371</f>
        <v>1</v>
      </c>
      <c r="I2371" s="45"/>
      <c r="J2371" s="46" t="s">
        <v>35</v>
      </c>
    </row>
    <row r="2372" spans="2:10" x14ac:dyDescent="0.3">
      <c r="B2372" s="75"/>
      <c r="C2372" s="131" t="s">
        <v>249</v>
      </c>
      <c r="D2372" s="45"/>
      <c r="E2372" s="45"/>
      <c r="F2372" s="45"/>
      <c r="G2372" s="45"/>
      <c r="H2372" s="45">
        <f>+D2372</f>
        <v>0</v>
      </c>
      <c r="I2372" s="45"/>
      <c r="J2372" s="46" t="s">
        <v>35</v>
      </c>
    </row>
    <row r="2373" spans="2:10" x14ac:dyDescent="0.3">
      <c r="B2373" s="75"/>
      <c r="C2373" s="131" t="s">
        <v>250</v>
      </c>
      <c r="D2373" s="45"/>
      <c r="E2373" s="45"/>
      <c r="F2373" s="45"/>
      <c r="G2373" s="45"/>
      <c r="H2373" s="45">
        <f>+D2373</f>
        <v>0</v>
      </c>
      <c r="I2373" s="45"/>
      <c r="J2373" s="46" t="s">
        <v>35</v>
      </c>
    </row>
    <row r="2374" spans="2:10" x14ac:dyDescent="0.3">
      <c r="B2374" s="100" t="s">
        <v>397</v>
      </c>
      <c r="C2374" s="101" t="s">
        <v>398</v>
      </c>
      <c r="D2374" s="103"/>
      <c r="E2374" s="45"/>
      <c r="F2374" s="45"/>
      <c r="G2374" s="45"/>
      <c r="H2374" s="45"/>
      <c r="I2374" s="45"/>
      <c r="J2374" s="46"/>
    </row>
    <row r="2375" spans="2:10" x14ac:dyDescent="0.3">
      <c r="B2375" s="75" t="s">
        <v>399</v>
      </c>
      <c r="C2375" s="48" t="s">
        <v>401</v>
      </c>
      <c r="D2375" s="103"/>
      <c r="E2375" s="45"/>
      <c r="F2375" s="45"/>
      <c r="G2375" s="45"/>
      <c r="H2375" s="45"/>
      <c r="I2375" s="62">
        <f>SUM(H2376:H2378)*$E$123</f>
        <v>0</v>
      </c>
      <c r="J2375" s="63" t="str">
        <f>+J2376</f>
        <v>und</v>
      </c>
    </row>
    <row r="2376" spans="2:10" x14ac:dyDescent="0.3">
      <c r="B2376" s="75"/>
      <c r="C2376" s="44" t="s">
        <v>248</v>
      </c>
      <c r="D2376" s="45"/>
      <c r="E2376" s="45"/>
      <c r="F2376" s="45"/>
      <c r="G2376" s="45"/>
      <c r="H2376" s="45">
        <f>+D2376</f>
        <v>0</v>
      </c>
      <c r="I2376" s="45"/>
      <c r="J2376" s="46" t="s">
        <v>35</v>
      </c>
    </row>
    <row r="2377" spans="2:10" x14ac:dyDescent="0.3">
      <c r="B2377" s="75"/>
      <c r="C2377" s="44" t="s">
        <v>249</v>
      </c>
      <c r="D2377" s="45"/>
      <c r="E2377" s="45"/>
      <c r="F2377" s="45"/>
      <c r="G2377" s="45"/>
      <c r="H2377" s="45">
        <f>+D2377</f>
        <v>0</v>
      </c>
      <c r="I2377" s="45"/>
      <c r="J2377" s="46" t="s">
        <v>35</v>
      </c>
    </row>
    <row r="2378" spans="2:10" x14ac:dyDescent="0.3">
      <c r="B2378" s="75"/>
      <c r="C2378" s="44" t="s">
        <v>250</v>
      </c>
      <c r="D2378" s="45"/>
      <c r="E2378" s="45"/>
      <c r="F2378" s="45"/>
      <c r="G2378" s="45"/>
      <c r="H2378" s="45">
        <f>+D2378</f>
        <v>0</v>
      </c>
      <c r="I2378" s="45"/>
      <c r="J2378" s="46" t="s">
        <v>35</v>
      </c>
    </row>
    <row r="2379" spans="2:10" x14ac:dyDescent="0.3">
      <c r="B2379" s="75" t="s">
        <v>402</v>
      </c>
      <c r="C2379" s="48" t="s">
        <v>400</v>
      </c>
      <c r="D2379" s="103"/>
      <c r="E2379" s="45"/>
      <c r="F2379" s="45"/>
      <c r="G2379" s="45"/>
      <c r="H2379" s="45"/>
      <c r="I2379" s="62">
        <f>SUM(H2380:H2382)*$E$123</f>
        <v>1</v>
      </c>
      <c r="J2379" s="63" t="str">
        <f>+J2380</f>
        <v>und</v>
      </c>
    </row>
    <row r="2380" spans="2:10" x14ac:dyDescent="0.3">
      <c r="B2380" s="75"/>
      <c r="C2380" s="44" t="s">
        <v>248</v>
      </c>
      <c r="D2380" s="45">
        <v>1</v>
      </c>
      <c r="E2380" s="45"/>
      <c r="F2380" s="45"/>
      <c r="G2380" s="45"/>
      <c r="H2380" s="45">
        <f>+D2380</f>
        <v>1</v>
      </c>
      <c r="I2380" s="45"/>
      <c r="J2380" s="46" t="s">
        <v>35</v>
      </c>
    </row>
    <row r="2381" spans="2:10" x14ac:dyDescent="0.3">
      <c r="B2381" s="75"/>
      <c r="C2381" s="44" t="s">
        <v>249</v>
      </c>
      <c r="D2381" s="45"/>
      <c r="E2381" s="45"/>
      <c r="F2381" s="45"/>
      <c r="G2381" s="45"/>
      <c r="H2381" s="45">
        <f>+D2381</f>
        <v>0</v>
      </c>
      <c r="I2381" s="45"/>
      <c r="J2381" s="46" t="s">
        <v>35</v>
      </c>
    </row>
    <row r="2382" spans="2:10" x14ac:dyDescent="0.3">
      <c r="B2382" s="75"/>
      <c r="C2382" s="44" t="s">
        <v>250</v>
      </c>
      <c r="D2382" s="45"/>
      <c r="E2382" s="45"/>
      <c r="F2382" s="45"/>
      <c r="G2382" s="45"/>
      <c r="H2382" s="45">
        <f>+D2382</f>
        <v>0</v>
      </c>
      <c r="I2382" s="45"/>
      <c r="J2382" s="46" t="s">
        <v>35</v>
      </c>
    </row>
    <row r="2383" spans="2:10" x14ac:dyDescent="0.3">
      <c r="B2383" s="75" t="s">
        <v>425</v>
      </c>
      <c r="C2383" s="48" t="s">
        <v>403</v>
      </c>
      <c r="D2383" s="103"/>
      <c r="E2383" s="45"/>
      <c r="F2383" s="45"/>
      <c r="G2383" s="45"/>
      <c r="H2383" s="45"/>
      <c r="I2383" s="62">
        <f>SUM(H2384:H2386)*$E$123</f>
        <v>1</v>
      </c>
      <c r="J2383" s="63" t="str">
        <f>+J2384</f>
        <v>und</v>
      </c>
    </row>
    <row r="2384" spans="2:10" x14ac:dyDescent="0.3">
      <c r="B2384" s="75"/>
      <c r="C2384" s="44" t="s">
        <v>248</v>
      </c>
      <c r="D2384" s="45">
        <v>1</v>
      </c>
      <c r="E2384" s="45"/>
      <c r="F2384" s="45"/>
      <c r="G2384" s="45"/>
      <c r="H2384" s="45">
        <f>+D2384</f>
        <v>1</v>
      </c>
      <c r="I2384" s="45"/>
      <c r="J2384" s="46" t="s">
        <v>35</v>
      </c>
    </row>
    <row r="2385" spans="2:10" x14ac:dyDescent="0.3">
      <c r="B2385" s="75"/>
      <c r="C2385" s="44" t="s">
        <v>249</v>
      </c>
      <c r="D2385" s="45"/>
      <c r="E2385" s="45"/>
      <c r="F2385" s="45"/>
      <c r="G2385" s="45"/>
      <c r="H2385" s="45">
        <f>+D2385</f>
        <v>0</v>
      </c>
      <c r="I2385" s="45"/>
      <c r="J2385" s="46" t="s">
        <v>35</v>
      </c>
    </row>
    <row r="2386" spans="2:10" x14ac:dyDescent="0.3">
      <c r="B2386" s="75"/>
      <c r="C2386" s="44" t="s">
        <v>250</v>
      </c>
      <c r="D2386" s="45"/>
      <c r="E2386" s="45"/>
      <c r="F2386" s="45"/>
      <c r="G2386" s="45"/>
      <c r="H2386" s="45">
        <f>+D2386</f>
        <v>0</v>
      </c>
      <c r="I2386" s="45"/>
      <c r="J2386" s="46" t="s">
        <v>35</v>
      </c>
    </row>
    <row r="2387" spans="2:10" x14ac:dyDescent="0.3">
      <c r="B2387" s="75" t="s">
        <v>1006</v>
      </c>
      <c r="C2387" s="48" t="s">
        <v>1007</v>
      </c>
      <c r="D2387" s="103"/>
      <c r="E2387" s="45"/>
      <c r="F2387" s="45"/>
      <c r="G2387" s="45"/>
      <c r="H2387" s="45"/>
      <c r="I2387" s="62">
        <f>SUM(H2388:H2390)*$E$123</f>
        <v>0</v>
      </c>
      <c r="J2387" s="63" t="str">
        <f>+J2388</f>
        <v>und</v>
      </c>
    </row>
    <row r="2388" spans="2:10" x14ac:dyDescent="0.3">
      <c r="B2388" s="75"/>
      <c r="C2388" s="44" t="s">
        <v>248</v>
      </c>
      <c r="D2388" s="45">
        <v>0</v>
      </c>
      <c r="E2388" s="45"/>
      <c r="F2388" s="45"/>
      <c r="G2388" s="45"/>
      <c r="H2388" s="45">
        <f>+D2388</f>
        <v>0</v>
      </c>
      <c r="I2388" s="45"/>
      <c r="J2388" s="46" t="s">
        <v>35</v>
      </c>
    </row>
    <row r="2389" spans="2:10" x14ac:dyDescent="0.3">
      <c r="B2389" s="75"/>
      <c r="C2389" s="44" t="s">
        <v>249</v>
      </c>
      <c r="D2389" s="45"/>
      <c r="E2389" s="45"/>
      <c r="F2389" s="45"/>
      <c r="G2389" s="45"/>
      <c r="H2389" s="45">
        <f>+D2389</f>
        <v>0</v>
      </c>
      <c r="I2389" s="45"/>
      <c r="J2389" s="46" t="s">
        <v>35</v>
      </c>
    </row>
    <row r="2390" spans="2:10" x14ac:dyDescent="0.3">
      <c r="B2390" s="75"/>
      <c r="C2390" s="44" t="s">
        <v>250</v>
      </c>
      <c r="D2390" s="45"/>
      <c r="E2390" s="45"/>
      <c r="F2390" s="45"/>
      <c r="G2390" s="45"/>
      <c r="H2390" s="45">
        <f>+D2390</f>
        <v>0</v>
      </c>
      <c r="I2390" s="45"/>
      <c r="J2390" s="46" t="s">
        <v>35</v>
      </c>
    </row>
    <row r="2391" spans="2:10" x14ac:dyDescent="0.3">
      <c r="B2391" s="100" t="s">
        <v>404</v>
      </c>
      <c r="C2391" s="101" t="s">
        <v>405</v>
      </c>
      <c r="D2391" s="103"/>
      <c r="E2391" s="45"/>
      <c r="F2391" s="45"/>
      <c r="G2391" s="45"/>
      <c r="H2391" s="45"/>
      <c r="I2391" s="45"/>
      <c r="J2391" s="46"/>
    </row>
    <row r="2392" spans="2:10" x14ac:dyDescent="0.3">
      <c r="B2392" s="75" t="s">
        <v>406</v>
      </c>
      <c r="C2392" s="48" t="s">
        <v>407</v>
      </c>
      <c r="D2392" s="103"/>
      <c r="E2392" s="45"/>
      <c r="F2392" s="45"/>
      <c r="G2392" s="45"/>
      <c r="H2392" s="45"/>
      <c r="I2392" s="62">
        <f>SUM(H2393:H2394)*$E$123</f>
        <v>0</v>
      </c>
      <c r="J2392" s="63" t="str">
        <f>+J2393</f>
        <v>Glb</v>
      </c>
    </row>
    <row r="2393" spans="2:10" x14ac:dyDescent="0.3">
      <c r="B2393" s="75"/>
      <c r="C2393" s="44" t="s">
        <v>408</v>
      </c>
      <c r="D2393" s="45"/>
      <c r="E2393" s="45"/>
      <c r="F2393" s="45"/>
      <c r="G2393" s="45"/>
      <c r="H2393" s="45">
        <f>+D2393</f>
        <v>0</v>
      </c>
      <c r="I2393" s="45"/>
      <c r="J2393" s="46" t="s">
        <v>409</v>
      </c>
    </row>
    <row r="2394" spans="2:10" x14ac:dyDescent="0.3">
      <c r="B2394" s="75" t="s">
        <v>426</v>
      </c>
      <c r="C2394" s="48" t="s">
        <v>410</v>
      </c>
      <c r="D2394" s="103"/>
      <c r="E2394" s="45"/>
      <c r="F2394" s="45"/>
      <c r="G2394" s="45"/>
      <c r="H2394" s="45"/>
      <c r="I2394" s="62">
        <f>SUM(H2395:H2396)*$E$123</f>
        <v>0</v>
      </c>
      <c r="J2394" s="63" t="str">
        <f>+J2395</f>
        <v>Glb</v>
      </c>
    </row>
    <row r="2395" spans="2:10" x14ac:dyDescent="0.3">
      <c r="B2395" s="75"/>
      <c r="C2395" s="44" t="s">
        <v>411</v>
      </c>
      <c r="D2395" s="45"/>
      <c r="E2395" s="45"/>
      <c r="F2395" s="45"/>
      <c r="G2395" s="45"/>
      <c r="H2395" s="45">
        <f>+D2395</f>
        <v>0</v>
      </c>
      <c r="I2395" s="45"/>
      <c r="J2395" s="46" t="s">
        <v>409</v>
      </c>
    </row>
    <row r="2396" spans="2:10" x14ac:dyDescent="0.3">
      <c r="B2396" s="100" t="s">
        <v>412</v>
      </c>
      <c r="C2396" s="101" t="s">
        <v>413</v>
      </c>
      <c r="D2396" s="103"/>
      <c r="E2396" s="45"/>
      <c r="F2396" s="45"/>
      <c r="G2396" s="45"/>
      <c r="H2396" s="45"/>
      <c r="I2396" s="45"/>
      <c r="J2396" s="46"/>
    </row>
    <row r="2397" spans="2:10" x14ac:dyDescent="0.3">
      <c r="B2397" s="75" t="s">
        <v>415</v>
      </c>
      <c r="C2397" s="48" t="s">
        <v>414</v>
      </c>
      <c r="D2397" s="103"/>
      <c r="E2397" s="45"/>
      <c r="F2397" s="45"/>
      <c r="G2397" s="45"/>
      <c r="H2397" s="45"/>
      <c r="I2397" s="62">
        <f>SUM(H2398:H2399)*$E$123</f>
        <v>0</v>
      </c>
      <c r="J2397" s="63" t="str">
        <f>+J2398</f>
        <v>und</v>
      </c>
    </row>
    <row r="2398" spans="2:10" x14ac:dyDescent="0.3">
      <c r="B2398" s="75"/>
      <c r="C2398" s="44" t="s">
        <v>411</v>
      </c>
      <c r="D2398" s="45"/>
      <c r="E2398" s="45"/>
      <c r="F2398" s="45"/>
      <c r="G2398" s="45"/>
      <c r="H2398" s="45">
        <f>+D2398</f>
        <v>0</v>
      </c>
      <c r="I2398" s="45"/>
      <c r="J2398" s="46" t="s">
        <v>35</v>
      </c>
    </row>
    <row r="2399" spans="2:10" x14ac:dyDescent="0.3">
      <c r="B2399" s="75" t="s">
        <v>416</v>
      </c>
      <c r="C2399" s="48" t="s">
        <v>417</v>
      </c>
      <c r="D2399" s="103"/>
      <c r="E2399" s="45"/>
      <c r="F2399" s="45"/>
      <c r="G2399" s="45"/>
      <c r="H2399" s="45"/>
      <c r="I2399" s="62">
        <f>SUM(H2400:H2400)*$E$123</f>
        <v>0</v>
      </c>
      <c r="J2399" s="63" t="str">
        <f>+J2400</f>
        <v>Glb</v>
      </c>
    </row>
    <row r="2400" spans="2:10" x14ac:dyDescent="0.3">
      <c r="B2400" s="75"/>
      <c r="C2400" s="44" t="s">
        <v>411</v>
      </c>
      <c r="D2400" s="45"/>
      <c r="E2400" s="45"/>
      <c r="F2400" s="45"/>
      <c r="G2400" s="45"/>
      <c r="H2400" s="45">
        <f>+D2400</f>
        <v>0</v>
      </c>
      <c r="I2400" s="45"/>
      <c r="J2400" s="46" t="s">
        <v>409</v>
      </c>
    </row>
    <row r="2401" spans="2:10" x14ac:dyDescent="0.3">
      <c r="B2401" s="75"/>
      <c r="C2401" s="44"/>
      <c r="D2401" s="45"/>
      <c r="E2401" s="45"/>
      <c r="F2401" s="45"/>
      <c r="G2401" s="45"/>
      <c r="H2401" s="45"/>
      <c r="I2401" s="45"/>
      <c r="J2401" s="46"/>
    </row>
    <row r="2402" spans="2:10" x14ac:dyDescent="0.3">
      <c r="B2402" s="75"/>
      <c r="C2402" s="44"/>
      <c r="D2402" s="45"/>
      <c r="E2402" s="45"/>
      <c r="F2402" s="45"/>
      <c r="G2402" s="45"/>
      <c r="H2402" s="45"/>
      <c r="I2402" s="45"/>
      <c r="J2402" s="46"/>
    </row>
    <row r="2403" spans="2:10" x14ac:dyDescent="0.3">
      <c r="B2403" s="75"/>
      <c r="C2403" s="44"/>
      <c r="D2403" s="45"/>
      <c r="E2403" s="45"/>
      <c r="F2403" s="45"/>
      <c r="G2403" s="45"/>
      <c r="H2403" s="45"/>
      <c r="I2403" s="45"/>
      <c r="J2403" s="46"/>
    </row>
    <row r="2404" spans="2:10" x14ac:dyDescent="0.3">
      <c r="B2404" s="75"/>
      <c r="C2404" s="44"/>
      <c r="D2404" s="45"/>
      <c r="E2404" s="45"/>
      <c r="F2404" s="45"/>
      <c r="G2404" s="45"/>
      <c r="H2404" s="45"/>
      <c r="I2404" s="45"/>
      <c r="J2404" s="46"/>
    </row>
    <row r="2405" spans="2:10" x14ac:dyDescent="0.3">
      <c r="B2405" s="75"/>
      <c r="C2405" s="44"/>
      <c r="D2405" s="45"/>
      <c r="E2405" s="45"/>
      <c r="F2405" s="45"/>
      <c r="G2405" s="45"/>
      <c r="H2405" s="45"/>
      <c r="I2405" s="45"/>
      <c r="J2405" s="46"/>
    </row>
    <row r="2406" spans="2:10" x14ac:dyDescent="0.3">
      <c r="B2406" s="75"/>
      <c r="C2406" s="44"/>
      <c r="D2406" s="45"/>
      <c r="E2406" s="45"/>
      <c r="F2406" s="45"/>
      <c r="G2406" s="45"/>
      <c r="H2406" s="45"/>
      <c r="I2406" s="45"/>
      <c r="J2406" s="46"/>
    </row>
    <row r="2407" spans="2:10" x14ac:dyDescent="0.3">
      <c r="B2407" s="75"/>
      <c r="C2407" s="44"/>
      <c r="D2407" s="45"/>
      <c r="E2407" s="45"/>
      <c r="F2407" s="45"/>
      <c r="G2407" s="45"/>
      <c r="H2407" s="45"/>
      <c r="I2407" s="45"/>
      <c r="J2407" s="46"/>
    </row>
    <row r="2408" spans="2:10" x14ac:dyDescent="0.3">
      <c r="B2408" s="75"/>
      <c r="C2408" s="44"/>
      <c r="D2408" s="45"/>
      <c r="E2408" s="45"/>
      <c r="F2408" s="45"/>
      <c r="G2408" s="45"/>
      <c r="H2408" s="45"/>
      <c r="I2408" s="45"/>
      <c r="J2408" s="46"/>
    </row>
    <row r="2409" spans="2:10" x14ac:dyDescent="0.3">
      <c r="B2409" s="75"/>
      <c r="C2409" s="44"/>
      <c r="D2409" s="45"/>
      <c r="E2409" s="45"/>
      <c r="F2409" s="45"/>
      <c r="G2409" s="45"/>
      <c r="H2409" s="45"/>
      <c r="I2409" s="45"/>
      <c r="J2409" s="46"/>
    </row>
    <row r="2410" spans="2:10" x14ac:dyDescent="0.3">
      <c r="B2410" s="75"/>
      <c r="C2410" s="44"/>
      <c r="D2410" s="45"/>
      <c r="E2410" s="45"/>
      <c r="F2410" s="45"/>
      <c r="G2410" s="45"/>
      <c r="H2410" s="45"/>
      <c r="I2410" s="45"/>
      <c r="J2410" s="46"/>
    </row>
    <row r="2411" spans="2:10" x14ac:dyDescent="0.3">
      <c r="B2411" s="75"/>
      <c r="C2411" s="44"/>
      <c r="D2411" s="45"/>
      <c r="E2411" s="45"/>
      <c r="F2411" s="45"/>
      <c r="G2411" s="45"/>
      <c r="H2411" s="45"/>
      <c r="I2411" s="45"/>
      <c r="J2411" s="46"/>
    </row>
    <row r="2412" spans="2:10" x14ac:dyDescent="0.3">
      <c r="B2412" s="75"/>
      <c r="C2412" s="44"/>
      <c r="D2412" s="45"/>
      <c r="E2412" s="45"/>
      <c r="F2412" s="45"/>
      <c r="G2412" s="45"/>
      <c r="H2412" s="45"/>
      <c r="I2412" s="45"/>
      <c r="J2412" s="46"/>
    </row>
    <row r="2413" spans="2:10" x14ac:dyDescent="0.3">
      <c r="B2413" s="75"/>
      <c r="C2413" s="44"/>
      <c r="D2413" s="45"/>
      <c r="E2413" s="45"/>
      <c r="F2413" s="45"/>
      <c r="G2413" s="45"/>
      <c r="H2413" s="45"/>
      <c r="I2413" s="45"/>
      <c r="J2413" s="46"/>
    </row>
    <row r="2414" spans="2:10" x14ac:dyDescent="0.3">
      <c r="B2414" s="75"/>
      <c r="C2414" s="44"/>
      <c r="D2414" s="45"/>
      <c r="E2414" s="45"/>
      <c r="F2414" s="45"/>
      <c r="G2414" s="45"/>
      <c r="H2414" s="45"/>
      <c r="I2414" s="45"/>
      <c r="J2414" s="46"/>
    </row>
    <row r="2415" spans="2:10" x14ac:dyDescent="0.3">
      <c r="B2415" s="75"/>
      <c r="C2415" s="44"/>
      <c r="D2415" s="45"/>
      <c r="E2415" s="45"/>
      <c r="F2415" s="45"/>
      <c r="G2415" s="45"/>
      <c r="H2415" s="45"/>
      <c r="I2415" s="45"/>
      <c r="J2415" s="46"/>
    </row>
    <row r="2416" spans="2:10" x14ac:dyDescent="0.3">
      <c r="B2416" s="75"/>
      <c r="C2416" s="44"/>
      <c r="D2416" s="45"/>
      <c r="E2416" s="45"/>
      <c r="F2416" s="45"/>
      <c r="G2416" s="45"/>
      <c r="H2416" s="45"/>
      <c r="I2416" s="45"/>
      <c r="J2416" s="46"/>
    </row>
    <row r="2417" spans="2:10" x14ac:dyDescent="0.3">
      <c r="B2417" s="75"/>
      <c r="C2417" s="44"/>
      <c r="D2417" s="45"/>
      <c r="E2417" s="45"/>
      <c r="F2417" s="45"/>
      <c r="G2417" s="45"/>
      <c r="H2417" s="45"/>
      <c r="I2417" s="45"/>
      <c r="J2417" s="46"/>
    </row>
    <row r="2418" spans="2:10" x14ac:dyDescent="0.3">
      <c r="B2418" s="75"/>
      <c r="C2418" s="44"/>
      <c r="D2418" s="45"/>
      <c r="E2418" s="45"/>
      <c r="F2418" s="45"/>
      <c r="G2418" s="45"/>
      <c r="H2418" s="45"/>
      <c r="I2418" s="45"/>
      <c r="J2418" s="46"/>
    </row>
    <row r="2419" spans="2:10" x14ac:dyDescent="0.3">
      <c r="B2419" s="75"/>
      <c r="C2419" s="44"/>
      <c r="D2419" s="45"/>
      <c r="E2419" s="45"/>
      <c r="F2419" s="45"/>
      <c r="G2419" s="45"/>
      <c r="H2419" s="45"/>
      <c r="I2419" s="45"/>
      <c r="J2419" s="46"/>
    </row>
    <row r="2420" spans="2:10" x14ac:dyDescent="0.3">
      <c r="B2420" s="75"/>
      <c r="C2420" s="44"/>
      <c r="D2420" s="45"/>
      <c r="E2420" s="45"/>
      <c r="F2420" s="45"/>
      <c r="G2420" s="45"/>
      <c r="H2420" s="45"/>
      <c r="I2420" s="45"/>
      <c r="J2420" s="46"/>
    </row>
    <row r="2421" spans="2:10" x14ac:dyDescent="0.3">
      <c r="B2421" s="75"/>
      <c r="C2421" s="44"/>
      <c r="D2421" s="45"/>
      <c r="E2421" s="45"/>
      <c r="F2421" s="45"/>
      <c r="G2421" s="45"/>
      <c r="H2421" s="45"/>
      <c r="I2421" s="45"/>
      <c r="J2421" s="46"/>
    </row>
    <row r="2422" spans="2:10" x14ac:dyDescent="0.3">
      <c r="B2422" s="75"/>
      <c r="C2422" s="44"/>
      <c r="D2422" s="45"/>
      <c r="E2422" s="45"/>
      <c r="F2422" s="45"/>
      <c r="G2422" s="45"/>
      <c r="H2422" s="45"/>
      <c r="I2422" s="45"/>
      <c r="J2422" s="46"/>
    </row>
    <row r="2423" spans="2:10" x14ac:dyDescent="0.3">
      <c r="B2423" s="75"/>
      <c r="C2423" s="44"/>
      <c r="D2423" s="45"/>
      <c r="E2423" s="45"/>
      <c r="F2423" s="45"/>
      <c r="G2423" s="45"/>
      <c r="H2423" s="45"/>
      <c r="I2423" s="45"/>
      <c r="J2423" s="46"/>
    </row>
    <row r="2424" spans="2:10" x14ac:dyDescent="0.3">
      <c r="B2424" s="75"/>
      <c r="C2424" s="44"/>
      <c r="D2424" s="45"/>
      <c r="E2424" s="45"/>
      <c r="F2424" s="45"/>
      <c r="G2424" s="45"/>
      <c r="H2424" s="45"/>
      <c r="I2424" s="45"/>
      <c r="J2424" s="46"/>
    </row>
    <row r="2425" spans="2:10" x14ac:dyDescent="0.3">
      <c r="B2425" s="75"/>
      <c r="C2425" s="44"/>
      <c r="D2425" s="45"/>
      <c r="E2425" s="45"/>
      <c r="F2425" s="45"/>
      <c r="G2425" s="45"/>
      <c r="H2425" s="45"/>
      <c r="I2425" s="45"/>
      <c r="J2425" s="46"/>
    </row>
    <row r="2426" spans="2:10" x14ac:dyDescent="0.3">
      <c r="B2426" s="75"/>
      <c r="C2426" s="44"/>
      <c r="D2426" s="45"/>
      <c r="E2426" s="45"/>
      <c r="F2426" s="45"/>
      <c r="G2426" s="45"/>
      <c r="H2426" s="45"/>
      <c r="I2426" s="45"/>
      <c r="J2426" s="46"/>
    </row>
    <row r="2427" spans="2:10" x14ac:dyDescent="0.3">
      <c r="B2427" s="75"/>
      <c r="C2427" s="44"/>
      <c r="D2427" s="45"/>
      <c r="E2427" s="45"/>
      <c r="F2427" s="45"/>
      <c r="G2427" s="45"/>
      <c r="H2427" s="45"/>
      <c r="I2427" s="45"/>
      <c r="J2427" s="46"/>
    </row>
    <row r="2428" spans="2:10" x14ac:dyDescent="0.3">
      <c r="B2428" s="75"/>
      <c r="C2428" s="44"/>
      <c r="D2428" s="45"/>
      <c r="E2428" s="45"/>
      <c r="F2428" s="45"/>
      <c r="G2428" s="45"/>
      <c r="H2428" s="45"/>
      <c r="I2428" s="45"/>
      <c r="J2428" s="46"/>
    </row>
    <row r="2429" spans="2:10" x14ac:dyDescent="0.3">
      <c r="B2429" s="75"/>
      <c r="C2429" s="44"/>
      <c r="D2429" s="45"/>
      <c r="E2429" s="45"/>
      <c r="F2429" s="45"/>
      <c r="G2429" s="45"/>
      <c r="H2429" s="45"/>
      <c r="I2429" s="45"/>
      <c r="J2429" s="46"/>
    </row>
    <row r="2430" spans="2:10" x14ac:dyDescent="0.3">
      <c r="B2430" s="75"/>
      <c r="C2430" s="44"/>
      <c r="D2430" s="45"/>
      <c r="E2430" s="45"/>
      <c r="F2430" s="45"/>
      <c r="G2430" s="45"/>
      <c r="H2430" s="45"/>
      <c r="I2430" s="45"/>
      <c r="J2430" s="46"/>
    </row>
    <row r="2431" spans="2:10" x14ac:dyDescent="0.3">
      <c r="B2431" s="75"/>
      <c r="C2431" s="44"/>
      <c r="D2431" s="45"/>
      <c r="E2431" s="45"/>
      <c r="F2431" s="45"/>
      <c r="G2431" s="45"/>
      <c r="H2431" s="45"/>
      <c r="I2431" s="45"/>
      <c r="J2431" s="46"/>
    </row>
    <row r="2432" spans="2:10" x14ac:dyDescent="0.3">
      <c r="B2432" s="75"/>
      <c r="C2432" s="44"/>
      <c r="D2432" s="45"/>
      <c r="E2432" s="45"/>
      <c r="F2432" s="45"/>
      <c r="G2432" s="45"/>
      <c r="H2432" s="45"/>
      <c r="I2432" s="45"/>
      <c r="J2432" s="46"/>
    </row>
    <row r="2433" spans="2:10" x14ac:dyDescent="0.3">
      <c r="B2433" s="75"/>
      <c r="C2433" s="44"/>
      <c r="D2433" s="45"/>
      <c r="E2433" s="45"/>
      <c r="F2433" s="45"/>
      <c r="G2433" s="45"/>
      <c r="H2433" s="45"/>
      <c r="I2433" s="45"/>
      <c r="J2433" s="46"/>
    </row>
    <row r="2434" spans="2:10" ht="22.8" x14ac:dyDescent="0.3">
      <c r="B2434" s="163" t="s">
        <v>690</v>
      </c>
      <c r="C2434" s="164"/>
      <c r="D2434" s="164"/>
      <c r="E2434" s="164"/>
      <c r="F2434" s="164"/>
      <c r="G2434" s="164"/>
      <c r="H2434" s="164"/>
      <c r="I2434" s="164"/>
      <c r="J2434" s="165"/>
    </row>
    <row r="2435" spans="2:10" x14ac:dyDescent="0.3">
      <c r="B2435" s="133"/>
      <c r="C2435" s="133"/>
      <c r="D2435" s="133"/>
      <c r="E2435" s="133"/>
      <c r="F2435" s="133"/>
      <c r="G2435" s="133"/>
      <c r="H2435" s="133"/>
      <c r="I2435" s="133"/>
      <c r="J2435" s="133"/>
    </row>
    <row r="2436" spans="2:10" x14ac:dyDescent="0.3">
      <c r="B2436" s="23" t="s">
        <v>7</v>
      </c>
      <c r="C2436" s="24" t="s">
        <v>0</v>
      </c>
      <c r="D2436" s="24" t="s">
        <v>23</v>
      </c>
      <c r="E2436" s="24" t="s">
        <v>24</v>
      </c>
      <c r="F2436" s="24" t="s">
        <v>2</v>
      </c>
      <c r="G2436" s="24" t="s">
        <v>3</v>
      </c>
      <c r="H2436" s="24" t="s">
        <v>25</v>
      </c>
      <c r="I2436" s="24" t="s">
        <v>8</v>
      </c>
      <c r="J2436" s="24" t="s">
        <v>9</v>
      </c>
    </row>
    <row r="2437" spans="2:10" x14ac:dyDescent="0.3">
      <c r="B2437" s="98" t="s">
        <v>244</v>
      </c>
      <c r="C2437" s="99" t="s">
        <v>242</v>
      </c>
      <c r="D2437" s="55"/>
      <c r="E2437" s="56">
        <v>1</v>
      </c>
      <c r="F2437" s="57"/>
      <c r="G2437" s="58"/>
      <c r="H2437" s="58"/>
      <c r="I2437" s="43"/>
      <c r="J2437" s="55"/>
    </row>
    <row r="2438" spans="2:10" x14ac:dyDescent="0.3">
      <c r="B2438" s="96" t="s">
        <v>245</v>
      </c>
      <c r="C2438" s="97" t="s">
        <v>243</v>
      </c>
      <c r="D2438" s="60"/>
      <c r="E2438" s="59"/>
      <c r="F2438" s="52"/>
      <c r="G2438" s="52"/>
      <c r="H2438" s="52"/>
      <c r="I2438" s="52"/>
      <c r="J2438" s="61"/>
    </row>
    <row r="2439" spans="2:10" x14ac:dyDescent="0.3">
      <c r="B2439" s="100" t="s">
        <v>246</v>
      </c>
      <c r="C2439" s="101" t="s">
        <v>285</v>
      </c>
      <c r="D2439" s="60"/>
      <c r="E2439" s="59"/>
      <c r="F2439" s="52"/>
      <c r="G2439" s="52"/>
      <c r="H2439" s="52"/>
      <c r="I2439" s="52"/>
      <c r="J2439" s="61"/>
    </row>
    <row r="2440" spans="2:10" x14ac:dyDescent="0.3">
      <c r="B2440" s="75" t="s">
        <v>247</v>
      </c>
      <c r="C2440" s="48" t="s">
        <v>348</v>
      </c>
      <c r="D2440" s="45"/>
      <c r="E2440" s="45"/>
      <c r="F2440" s="45"/>
      <c r="G2440" s="45"/>
      <c r="H2440" s="45"/>
      <c r="I2440" s="62">
        <f>SUM(H2441:H2446)*$E$123</f>
        <v>4</v>
      </c>
      <c r="J2440" s="63" t="str">
        <f>+J2441</f>
        <v>und</v>
      </c>
    </row>
    <row r="2441" spans="2:10" x14ac:dyDescent="0.3">
      <c r="B2441" s="75"/>
      <c r="C2441" s="130" t="s">
        <v>248</v>
      </c>
      <c r="D2441" s="45"/>
      <c r="E2441" s="45"/>
      <c r="F2441" s="45"/>
      <c r="G2441" s="45"/>
      <c r="H2441" s="45"/>
      <c r="I2441" s="45"/>
      <c r="J2441" s="46" t="s">
        <v>35</v>
      </c>
    </row>
    <row r="2442" spans="2:10" x14ac:dyDescent="0.3">
      <c r="B2442" s="75"/>
      <c r="C2442" s="129" t="s">
        <v>634</v>
      </c>
      <c r="D2442" s="45"/>
      <c r="E2442" s="45"/>
      <c r="F2442" s="45"/>
      <c r="G2442" s="45"/>
      <c r="H2442" s="45">
        <f>+D2442</f>
        <v>0</v>
      </c>
      <c r="I2442" s="45"/>
      <c r="J2442" s="46" t="s">
        <v>35</v>
      </c>
    </row>
    <row r="2443" spans="2:10" x14ac:dyDescent="0.3">
      <c r="B2443" s="75"/>
      <c r="C2443" s="130" t="s">
        <v>249</v>
      </c>
      <c r="D2443" s="45"/>
      <c r="E2443" s="45"/>
      <c r="F2443" s="45"/>
      <c r="G2443" s="45"/>
      <c r="H2443" s="45"/>
      <c r="I2443" s="45"/>
      <c r="J2443" s="46"/>
    </row>
    <row r="2444" spans="2:10" x14ac:dyDescent="0.3">
      <c r="B2444" s="75"/>
      <c r="C2444" s="129" t="s">
        <v>634</v>
      </c>
      <c r="D2444" s="45"/>
      <c r="E2444" s="45"/>
      <c r="F2444" s="45"/>
      <c r="G2444" s="45"/>
      <c r="H2444" s="45">
        <f>+D2444</f>
        <v>0</v>
      </c>
      <c r="I2444" s="45"/>
      <c r="J2444" s="46" t="s">
        <v>35</v>
      </c>
    </row>
    <row r="2445" spans="2:10" x14ac:dyDescent="0.3">
      <c r="B2445" s="75"/>
      <c r="C2445" s="130" t="s">
        <v>250</v>
      </c>
      <c r="D2445" s="45"/>
      <c r="E2445" s="45"/>
      <c r="F2445" s="45"/>
      <c r="G2445" s="45"/>
      <c r="H2445" s="45"/>
      <c r="I2445" s="45"/>
      <c r="J2445" s="46"/>
    </row>
    <row r="2446" spans="2:10" x14ac:dyDescent="0.3">
      <c r="B2446" s="75"/>
      <c r="C2446" s="129" t="s">
        <v>634</v>
      </c>
      <c r="D2446" s="45">
        <v>4</v>
      </c>
      <c r="E2446" s="45"/>
      <c r="F2446" s="45"/>
      <c r="G2446" s="45"/>
      <c r="H2446" s="45">
        <f>+D2446</f>
        <v>4</v>
      </c>
      <c r="I2446" s="45"/>
      <c r="J2446" s="46" t="s">
        <v>35</v>
      </c>
    </row>
    <row r="2447" spans="2:10" x14ac:dyDescent="0.3">
      <c r="B2447" s="75" t="s">
        <v>251</v>
      </c>
      <c r="C2447" s="75" t="s">
        <v>260</v>
      </c>
      <c r="D2447" s="45"/>
      <c r="E2447" s="45"/>
      <c r="F2447" s="45"/>
      <c r="G2447" s="45"/>
      <c r="H2447" s="45"/>
      <c r="I2447" s="62">
        <f>SUM(H2448:H2450)*$E$123</f>
        <v>0</v>
      </c>
      <c r="J2447" s="63" t="str">
        <f>+J2448</f>
        <v>und</v>
      </c>
    </row>
    <row r="2448" spans="2:10" x14ac:dyDescent="0.3">
      <c r="B2448" s="75"/>
      <c r="C2448" s="130" t="s">
        <v>248</v>
      </c>
      <c r="D2448" s="45"/>
      <c r="E2448" s="45"/>
      <c r="F2448" s="45"/>
      <c r="G2448" s="45"/>
      <c r="H2448" s="45">
        <f>+D2448</f>
        <v>0</v>
      </c>
      <c r="I2448" s="45"/>
      <c r="J2448" s="46" t="s">
        <v>35</v>
      </c>
    </row>
    <row r="2449" spans="2:10" x14ac:dyDescent="0.3">
      <c r="B2449" s="75"/>
      <c r="C2449" s="130" t="s">
        <v>249</v>
      </c>
      <c r="D2449" s="45"/>
      <c r="E2449" s="45"/>
      <c r="F2449" s="45"/>
      <c r="G2449" s="45"/>
      <c r="H2449" s="45">
        <f>+D2449</f>
        <v>0</v>
      </c>
      <c r="I2449" s="45"/>
      <c r="J2449" s="46" t="s">
        <v>35</v>
      </c>
    </row>
    <row r="2450" spans="2:10" x14ac:dyDescent="0.3">
      <c r="B2450" s="75"/>
      <c r="C2450" s="130" t="s">
        <v>250</v>
      </c>
      <c r="D2450" s="45"/>
      <c r="E2450" s="45"/>
      <c r="F2450" s="45"/>
      <c r="G2450" s="45"/>
      <c r="H2450" s="45">
        <f>+D2450</f>
        <v>0</v>
      </c>
      <c r="I2450" s="45"/>
      <c r="J2450" s="46" t="s">
        <v>35</v>
      </c>
    </row>
    <row r="2451" spans="2:10" x14ac:dyDescent="0.3">
      <c r="B2451" s="75" t="s">
        <v>252</v>
      </c>
      <c r="C2451" s="48" t="s">
        <v>537</v>
      </c>
      <c r="D2451" s="45"/>
      <c r="E2451" s="45"/>
      <c r="F2451" s="45"/>
      <c r="G2451" s="45"/>
      <c r="H2451" s="45"/>
      <c r="I2451" s="62">
        <f>SUM(H2452:H2457)*$E$123</f>
        <v>4</v>
      </c>
      <c r="J2451" s="63" t="str">
        <f>+J2452</f>
        <v>und</v>
      </c>
    </row>
    <row r="2452" spans="2:10" x14ac:dyDescent="0.3">
      <c r="B2452" s="75"/>
      <c r="C2452" s="130" t="s">
        <v>248</v>
      </c>
      <c r="D2452" s="45"/>
      <c r="E2452" s="45"/>
      <c r="F2452" s="45"/>
      <c r="G2452" s="45"/>
      <c r="H2452" s="45"/>
      <c r="I2452" s="45"/>
      <c r="J2452" s="46" t="s">
        <v>35</v>
      </c>
    </row>
    <row r="2453" spans="2:10" x14ac:dyDescent="0.3">
      <c r="B2453" s="75"/>
      <c r="C2453" s="129" t="s">
        <v>634</v>
      </c>
      <c r="D2453" s="45"/>
      <c r="E2453" s="45"/>
      <c r="F2453" s="45"/>
      <c r="G2453" s="45"/>
      <c r="H2453" s="45">
        <f>+D2453</f>
        <v>0</v>
      </c>
      <c r="I2453" s="45"/>
      <c r="J2453" s="46" t="s">
        <v>35</v>
      </c>
    </row>
    <row r="2454" spans="2:10" x14ac:dyDescent="0.3">
      <c r="B2454" s="75"/>
      <c r="C2454" s="130" t="s">
        <v>249</v>
      </c>
      <c r="D2454" s="45"/>
      <c r="E2454" s="45"/>
      <c r="F2454" s="45"/>
      <c r="G2454" s="45"/>
      <c r="H2454" s="45">
        <f>+D2454</f>
        <v>0</v>
      </c>
      <c r="I2454" s="45"/>
      <c r="J2454" s="46" t="s">
        <v>35</v>
      </c>
    </row>
    <row r="2455" spans="2:10" x14ac:dyDescent="0.3">
      <c r="B2455" s="75"/>
      <c r="C2455" s="129" t="s">
        <v>634</v>
      </c>
      <c r="D2455" s="45"/>
      <c r="E2455" s="45"/>
      <c r="F2455" s="45"/>
      <c r="G2455" s="45"/>
      <c r="H2455" s="45">
        <f>+D2455</f>
        <v>0</v>
      </c>
      <c r="I2455" s="45"/>
      <c r="J2455" s="46" t="s">
        <v>35</v>
      </c>
    </row>
    <row r="2456" spans="2:10" x14ac:dyDescent="0.3">
      <c r="B2456" s="75"/>
      <c r="C2456" s="130" t="s">
        <v>250</v>
      </c>
      <c r="D2456" s="45"/>
      <c r="E2456" s="45"/>
      <c r="F2456" s="45"/>
      <c r="G2456" s="45"/>
      <c r="H2456" s="45">
        <f>+D2456</f>
        <v>0</v>
      </c>
      <c r="I2456" s="45"/>
      <c r="J2456" s="46" t="s">
        <v>35</v>
      </c>
    </row>
    <row r="2457" spans="2:10" x14ac:dyDescent="0.3">
      <c r="B2457" s="75"/>
      <c r="C2457" s="129" t="s">
        <v>634</v>
      </c>
      <c r="D2457" s="45">
        <v>4</v>
      </c>
      <c r="E2457" s="45"/>
      <c r="F2457" s="45"/>
      <c r="G2457" s="45"/>
      <c r="H2457" s="45">
        <f>+D2457</f>
        <v>4</v>
      </c>
      <c r="I2457" s="45"/>
      <c r="J2457" s="46" t="s">
        <v>35</v>
      </c>
    </row>
    <row r="2458" spans="2:10" x14ac:dyDescent="0.3">
      <c r="B2458" s="75" t="s">
        <v>253</v>
      </c>
      <c r="C2458" s="48" t="s">
        <v>536</v>
      </c>
      <c r="D2458" s="45"/>
      <c r="E2458" s="45"/>
      <c r="F2458" s="45"/>
      <c r="G2458" s="45"/>
      <c r="H2458" s="45"/>
      <c r="I2458" s="62">
        <f>SUM(H2460:H2464)*$E$123</f>
        <v>1</v>
      </c>
      <c r="J2458" s="63" t="str">
        <f>+J2460</f>
        <v>und</v>
      </c>
    </row>
    <row r="2459" spans="2:10" x14ac:dyDescent="0.3">
      <c r="B2459" s="75"/>
      <c r="C2459" s="130" t="s">
        <v>248</v>
      </c>
      <c r="D2459" s="45"/>
      <c r="E2459" s="45"/>
      <c r="F2459" s="45"/>
      <c r="G2459" s="45"/>
      <c r="H2459" s="45"/>
      <c r="I2459" s="45"/>
      <c r="J2459" s="46" t="s">
        <v>35</v>
      </c>
    </row>
    <row r="2460" spans="2:10" x14ac:dyDescent="0.3">
      <c r="B2460" s="75"/>
      <c r="C2460" s="44" t="s">
        <v>622</v>
      </c>
      <c r="D2460" s="45"/>
      <c r="E2460" s="45"/>
      <c r="F2460" s="45"/>
      <c r="G2460" s="45"/>
      <c r="H2460" s="45">
        <f>+D2460</f>
        <v>0</v>
      </c>
      <c r="I2460" s="45"/>
      <c r="J2460" s="46" t="s">
        <v>35</v>
      </c>
    </row>
    <row r="2461" spans="2:10" x14ac:dyDescent="0.3">
      <c r="B2461" s="75"/>
      <c r="C2461" s="130" t="s">
        <v>249</v>
      </c>
      <c r="D2461" s="45"/>
      <c r="E2461" s="45"/>
      <c r="F2461" s="45"/>
      <c r="G2461" s="45"/>
      <c r="H2461" s="45"/>
      <c r="I2461" s="45"/>
      <c r="J2461" s="46" t="s">
        <v>35</v>
      </c>
    </row>
    <row r="2462" spans="2:10" x14ac:dyDescent="0.3">
      <c r="B2462" s="75"/>
      <c r="C2462" s="44" t="s">
        <v>622</v>
      </c>
      <c r="D2462" s="45">
        <v>1</v>
      </c>
      <c r="E2462" s="45"/>
      <c r="F2462" s="45"/>
      <c r="G2462" s="45"/>
      <c r="H2462" s="45">
        <f>+D2462</f>
        <v>1</v>
      </c>
      <c r="I2462" s="45"/>
      <c r="J2462" s="46" t="s">
        <v>35</v>
      </c>
    </row>
    <row r="2463" spans="2:10" x14ac:dyDescent="0.3">
      <c r="B2463" s="75"/>
      <c r="C2463" s="130" t="s">
        <v>250</v>
      </c>
      <c r="D2463" s="45"/>
      <c r="E2463" s="45"/>
      <c r="F2463" s="45"/>
      <c r="G2463" s="45"/>
      <c r="H2463" s="45"/>
      <c r="I2463" s="45"/>
      <c r="J2463" s="46" t="s">
        <v>35</v>
      </c>
    </row>
    <row r="2464" spans="2:10" x14ac:dyDescent="0.3">
      <c r="B2464" s="75"/>
      <c r="C2464" s="44" t="s">
        <v>622</v>
      </c>
      <c r="D2464" s="45"/>
      <c r="E2464" s="45"/>
      <c r="F2464" s="45"/>
      <c r="G2464" s="45"/>
      <c r="H2464" s="45">
        <f>+D2464</f>
        <v>0</v>
      </c>
      <c r="I2464" s="45"/>
      <c r="J2464" s="46" t="s">
        <v>35</v>
      </c>
    </row>
    <row r="2465" spans="2:10" x14ac:dyDescent="0.3">
      <c r="B2465" s="75" t="s">
        <v>257</v>
      </c>
      <c r="C2465" s="48" t="s">
        <v>363</v>
      </c>
      <c r="D2465" s="45"/>
      <c r="E2465" s="45"/>
      <c r="F2465" s="45"/>
      <c r="G2465" s="45"/>
      <c r="H2465" s="45"/>
      <c r="I2465" s="62">
        <f>SUM(H2466:H2468)*$E$123</f>
        <v>1</v>
      </c>
      <c r="J2465" s="63" t="str">
        <f>+J2466</f>
        <v>und</v>
      </c>
    </row>
    <row r="2466" spans="2:10" x14ac:dyDescent="0.3">
      <c r="B2466" s="75"/>
      <c r="C2466" s="130" t="s">
        <v>248</v>
      </c>
      <c r="D2466" s="45"/>
      <c r="E2466" s="45"/>
      <c r="F2466" s="45"/>
      <c r="G2466" s="45"/>
      <c r="H2466" s="45">
        <f>+D2466</f>
        <v>0</v>
      </c>
      <c r="I2466" s="45"/>
      <c r="J2466" s="46" t="s">
        <v>35</v>
      </c>
    </row>
    <row r="2467" spans="2:10" x14ac:dyDescent="0.3">
      <c r="B2467" s="75"/>
      <c r="C2467" s="130" t="s">
        <v>249</v>
      </c>
      <c r="D2467" s="45"/>
      <c r="E2467" s="45"/>
      <c r="F2467" s="45"/>
      <c r="G2467" s="45"/>
      <c r="H2467" s="45">
        <f>+D2467</f>
        <v>0</v>
      </c>
      <c r="I2467" s="45"/>
      <c r="J2467" s="46" t="s">
        <v>35</v>
      </c>
    </row>
    <row r="2468" spans="2:10" x14ac:dyDescent="0.3">
      <c r="B2468" s="75"/>
      <c r="C2468" s="130" t="s">
        <v>250</v>
      </c>
      <c r="D2468" s="45">
        <v>1</v>
      </c>
      <c r="E2468" s="45"/>
      <c r="F2468" s="45"/>
      <c r="G2468" s="45"/>
      <c r="H2468" s="45">
        <f>+D2468</f>
        <v>1</v>
      </c>
      <c r="I2468" s="45"/>
      <c r="J2468" s="46" t="s">
        <v>35</v>
      </c>
    </row>
    <row r="2469" spans="2:10" x14ac:dyDescent="0.3">
      <c r="B2469" s="75" t="s">
        <v>258</v>
      </c>
      <c r="C2469" s="48" t="s">
        <v>281</v>
      </c>
      <c r="D2469" s="45"/>
      <c r="E2469" s="45"/>
      <c r="F2469" s="45"/>
      <c r="G2469" s="45"/>
      <c r="H2469" s="45"/>
      <c r="I2469" s="62">
        <f>SUM(H2470:H2472)*$E$123</f>
        <v>0</v>
      </c>
      <c r="J2469" s="63" t="str">
        <f>+J2470</f>
        <v>und</v>
      </c>
    </row>
    <row r="2470" spans="2:10" x14ac:dyDescent="0.3">
      <c r="B2470" s="75"/>
      <c r="C2470" s="130" t="s">
        <v>248</v>
      </c>
      <c r="D2470" s="45"/>
      <c r="E2470" s="45"/>
      <c r="F2470" s="45"/>
      <c r="G2470" s="45"/>
      <c r="H2470" s="45">
        <f>+D2470</f>
        <v>0</v>
      </c>
      <c r="I2470" s="45"/>
      <c r="J2470" s="46" t="s">
        <v>35</v>
      </c>
    </row>
    <row r="2471" spans="2:10" x14ac:dyDescent="0.3">
      <c r="B2471" s="75"/>
      <c r="C2471" s="130" t="s">
        <v>249</v>
      </c>
      <c r="D2471" s="45"/>
      <c r="E2471" s="45"/>
      <c r="F2471" s="45"/>
      <c r="G2471" s="45"/>
      <c r="H2471" s="45">
        <f>+D2471</f>
        <v>0</v>
      </c>
      <c r="I2471" s="45"/>
      <c r="J2471" s="46" t="s">
        <v>35</v>
      </c>
    </row>
    <row r="2472" spans="2:10" x14ac:dyDescent="0.3">
      <c r="B2472" s="75"/>
      <c r="C2472" s="130" t="s">
        <v>250</v>
      </c>
      <c r="D2472" s="45"/>
      <c r="E2472" s="45"/>
      <c r="F2472" s="45"/>
      <c r="G2472" s="45"/>
      <c r="H2472" s="45">
        <f>+D2472</f>
        <v>0</v>
      </c>
      <c r="I2472" s="45"/>
      <c r="J2472" s="46" t="s">
        <v>35</v>
      </c>
    </row>
    <row r="2473" spans="2:10" x14ac:dyDescent="0.3">
      <c r="B2473" s="75" t="s">
        <v>259</v>
      </c>
      <c r="C2473" s="48" t="s">
        <v>254</v>
      </c>
      <c r="D2473" s="45"/>
      <c r="E2473" s="45"/>
      <c r="F2473" s="45"/>
      <c r="G2473" s="45"/>
      <c r="H2473" s="45"/>
      <c r="I2473" s="62">
        <f>SUM(H2474:H2476)*$E$123</f>
        <v>7</v>
      </c>
      <c r="J2473" s="63" t="str">
        <f>+J2474</f>
        <v>und</v>
      </c>
    </row>
    <row r="2474" spans="2:10" x14ac:dyDescent="0.3">
      <c r="B2474" s="75"/>
      <c r="C2474" s="130" t="s">
        <v>248</v>
      </c>
      <c r="D2474" s="45">
        <v>7</v>
      </c>
      <c r="E2474" s="45"/>
      <c r="F2474" s="45"/>
      <c r="G2474" s="45"/>
      <c r="H2474" s="45">
        <f>+D2474</f>
        <v>7</v>
      </c>
      <c r="I2474" s="45"/>
      <c r="J2474" s="46" t="s">
        <v>35</v>
      </c>
    </row>
    <row r="2475" spans="2:10" x14ac:dyDescent="0.3">
      <c r="B2475" s="75"/>
      <c r="C2475" s="130" t="s">
        <v>249</v>
      </c>
      <c r="D2475" s="45"/>
      <c r="E2475" s="45"/>
      <c r="F2475" s="45"/>
      <c r="G2475" s="45"/>
      <c r="H2475" s="45">
        <f>+D2475</f>
        <v>0</v>
      </c>
      <c r="I2475" s="45"/>
      <c r="J2475" s="46" t="s">
        <v>35</v>
      </c>
    </row>
    <row r="2476" spans="2:10" x14ac:dyDescent="0.3">
      <c r="B2476" s="75"/>
      <c r="C2476" s="130" t="s">
        <v>250</v>
      </c>
      <c r="D2476" s="45"/>
      <c r="E2476" s="45"/>
      <c r="F2476" s="45"/>
      <c r="G2476" s="45"/>
      <c r="H2476" s="45">
        <f>+D2476</f>
        <v>0</v>
      </c>
      <c r="I2476" s="45"/>
      <c r="J2476" s="46" t="s">
        <v>35</v>
      </c>
    </row>
    <row r="2477" spans="2:10" x14ac:dyDescent="0.3">
      <c r="B2477" s="100" t="s">
        <v>287</v>
      </c>
      <c r="C2477" s="101" t="s">
        <v>286</v>
      </c>
      <c r="D2477" s="45"/>
      <c r="E2477" s="45"/>
      <c r="F2477" s="45"/>
      <c r="G2477" s="45"/>
      <c r="H2477" s="45"/>
      <c r="I2477" s="45"/>
      <c r="J2477" s="46"/>
    </row>
    <row r="2478" spans="2:10" x14ac:dyDescent="0.3">
      <c r="B2478" s="75" t="s">
        <v>261</v>
      </c>
      <c r="C2478" s="48" t="s">
        <v>255</v>
      </c>
      <c r="D2478" s="45"/>
      <c r="E2478" s="45"/>
      <c r="F2478" s="45"/>
      <c r="G2478" s="45"/>
      <c r="H2478" s="45"/>
      <c r="I2478" s="62">
        <f>SUM(H2479:H2481)*$E$123</f>
        <v>5</v>
      </c>
      <c r="J2478" s="63" t="str">
        <f>+J2480</f>
        <v>und</v>
      </c>
    </row>
    <row r="2479" spans="2:10" x14ac:dyDescent="0.3">
      <c r="B2479" s="75"/>
      <c r="C2479" s="130" t="s">
        <v>652</v>
      </c>
      <c r="D2479" s="45"/>
      <c r="E2479" s="45"/>
      <c r="F2479" s="45"/>
      <c r="G2479" s="45"/>
      <c r="H2479" s="45">
        <f>+D2479</f>
        <v>0</v>
      </c>
      <c r="I2479" s="45"/>
      <c r="J2479" s="46" t="s">
        <v>35</v>
      </c>
    </row>
    <row r="2480" spans="2:10" x14ac:dyDescent="0.3">
      <c r="B2480" s="75"/>
      <c r="C2480" s="130" t="s">
        <v>653</v>
      </c>
      <c r="D2480" s="45">
        <v>1</v>
      </c>
      <c r="E2480" s="45"/>
      <c r="F2480" s="45"/>
      <c r="G2480" s="45"/>
      <c r="H2480" s="45">
        <f>+D2480</f>
        <v>1</v>
      </c>
      <c r="I2480" s="45"/>
      <c r="J2480" s="46" t="s">
        <v>35</v>
      </c>
    </row>
    <row r="2481" spans="2:10" x14ac:dyDescent="0.3">
      <c r="B2481" s="75"/>
      <c r="C2481" s="130" t="s">
        <v>654</v>
      </c>
      <c r="D2481" s="45">
        <v>4</v>
      </c>
      <c r="E2481" s="45"/>
      <c r="F2481" s="45"/>
      <c r="G2481" s="45"/>
      <c r="H2481" s="45">
        <f>+D2481</f>
        <v>4</v>
      </c>
      <c r="I2481" s="45"/>
      <c r="J2481" s="46" t="s">
        <v>35</v>
      </c>
    </row>
    <row r="2482" spans="2:10" x14ac:dyDescent="0.3">
      <c r="B2482" s="75" t="s">
        <v>263</v>
      </c>
      <c r="C2482" s="48" t="s">
        <v>639</v>
      </c>
      <c r="D2482" s="45"/>
      <c r="E2482" s="45"/>
      <c r="F2482" s="45"/>
      <c r="G2482" s="45"/>
      <c r="H2482" s="45"/>
      <c r="I2482" s="62">
        <f>SUM(H2483:H2485)*$E$123</f>
        <v>0</v>
      </c>
      <c r="J2482" s="63" t="str">
        <f>+J2483</f>
        <v>und</v>
      </c>
    </row>
    <row r="2483" spans="2:10" x14ac:dyDescent="0.3">
      <c r="B2483" s="75"/>
      <c r="C2483" s="130" t="s">
        <v>248</v>
      </c>
      <c r="D2483" s="45"/>
      <c r="E2483" s="45"/>
      <c r="F2483" s="45"/>
      <c r="G2483" s="45"/>
      <c r="H2483" s="45">
        <f>+D2483</f>
        <v>0</v>
      </c>
      <c r="I2483" s="45"/>
      <c r="J2483" s="46" t="s">
        <v>35</v>
      </c>
    </row>
    <row r="2484" spans="2:10" x14ac:dyDescent="0.3">
      <c r="B2484" s="75"/>
      <c r="C2484" s="130" t="s">
        <v>249</v>
      </c>
      <c r="D2484" s="45"/>
      <c r="E2484" s="45"/>
      <c r="F2484" s="45"/>
      <c r="G2484" s="45"/>
      <c r="H2484" s="45">
        <f>+D2484</f>
        <v>0</v>
      </c>
      <c r="I2484" s="45"/>
      <c r="J2484" s="46" t="s">
        <v>35</v>
      </c>
    </row>
    <row r="2485" spans="2:10" x14ac:dyDescent="0.3">
      <c r="B2485" s="75"/>
      <c r="C2485" s="130" t="s">
        <v>250</v>
      </c>
      <c r="D2485" s="45"/>
      <c r="E2485" s="45"/>
      <c r="F2485" s="45"/>
      <c r="G2485" s="45"/>
      <c r="H2485" s="45">
        <f>+D2485</f>
        <v>0</v>
      </c>
      <c r="I2485" s="45"/>
      <c r="J2485" s="46" t="s">
        <v>35</v>
      </c>
    </row>
    <row r="2486" spans="2:10" x14ac:dyDescent="0.3">
      <c r="B2486" s="75" t="s">
        <v>265</v>
      </c>
      <c r="C2486" s="48" t="s">
        <v>668</v>
      </c>
      <c r="D2486" s="45"/>
      <c r="E2486" s="45"/>
      <c r="F2486" s="45"/>
      <c r="G2486" s="45"/>
      <c r="H2486" s="45"/>
      <c r="I2486" s="62">
        <f>SUM(H2487:H2489)*$E$123</f>
        <v>8</v>
      </c>
      <c r="J2486" s="63" t="str">
        <f>+J2487</f>
        <v>und</v>
      </c>
    </row>
    <row r="2487" spans="2:10" x14ac:dyDescent="0.3">
      <c r="B2487" s="75"/>
      <c r="C2487" s="130" t="s">
        <v>248</v>
      </c>
      <c r="D2487" s="45">
        <v>7</v>
      </c>
      <c r="E2487" s="45"/>
      <c r="F2487" s="45"/>
      <c r="G2487" s="45"/>
      <c r="H2487" s="45">
        <f>+D2487</f>
        <v>7</v>
      </c>
      <c r="I2487" s="45"/>
      <c r="J2487" s="46" t="s">
        <v>35</v>
      </c>
    </row>
    <row r="2488" spans="2:10" x14ac:dyDescent="0.3">
      <c r="B2488" s="75"/>
      <c r="C2488" s="130" t="s">
        <v>249</v>
      </c>
      <c r="D2488" s="45"/>
      <c r="E2488" s="45"/>
      <c r="F2488" s="45"/>
      <c r="G2488" s="45"/>
      <c r="H2488" s="45">
        <f>+D2488</f>
        <v>0</v>
      </c>
      <c r="I2488" s="45"/>
      <c r="J2488" s="46" t="s">
        <v>35</v>
      </c>
    </row>
    <row r="2489" spans="2:10" x14ac:dyDescent="0.3">
      <c r="B2489" s="75"/>
      <c r="C2489" s="130" t="s">
        <v>250</v>
      </c>
      <c r="D2489" s="45">
        <v>1</v>
      </c>
      <c r="E2489" s="45"/>
      <c r="F2489" s="45"/>
      <c r="G2489" s="45"/>
      <c r="H2489" s="45">
        <f>+D2489</f>
        <v>1</v>
      </c>
      <c r="I2489" s="45"/>
      <c r="J2489" s="46" t="s">
        <v>35</v>
      </c>
    </row>
    <row r="2490" spans="2:10" x14ac:dyDescent="0.3">
      <c r="B2490" s="75" t="s">
        <v>266</v>
      </c>
      <c r="C2490" s="48" t="s">
        <v>669</v>
      </c>
      <c r="D2490" s="45"/>
      <c r="E2490" s="45"/>
      <c r="F2490" s="45"/>
      <c r="G2490" s="45"/>
      <c r="H2490" s="45"/>
      <c r="I2490" s="62">
        <f>SUM(H2491:H2493)*$E$123</f>
        <v>0</v>
      </c>
      <c r="J2490" s="63" t="str">
        <f>+J2491</f>
        <v>und</v>
      </c>
    </row>
    <row r="2491" spans="2:10" x14ac:dyDescent="0.3">
      <c r="B2491" s="75"/>
      <c r="C2491" s="130" t="s">
        <v>248</v>
      </c>
      <c r="D2491" s="45"/>
      <c r="E2491" s="45"/>
      <c r="F2491" s="45"/>
      <c r="G2491" s="45"/>
      <c r="H2491" s="45">
        <f>+D2491</f>
        <v>0</v>
      </c>
      <c r="I2491" s="45"/>
      <c r="J2491" s="46" t="s">
        <v>35</v>
      </c>
    </row>
    <row r="2492" spans="2:10" x14ac:dyDescent="0.3">
      <c r="B2492" s="75"/>
      <c r="C2492" s="130" t="s">
        <v>249</v>
      </c>
      <c r="D2492" s="45"/>
      <c r="E2492" s="45"/>
      <c r="F2492" s="45"/>
      <c r="G2492" s="45"/>
      <c r="H2492" s="45">
        <f>+D2492</f>
        <v>0</v>
      </c>
      <c r="I2492" s="45"/>
      <c r="J2492" s="46" t="s">
        <v>35</v>
      </c>
    </row>
    <row r="2493" spans="2:10" x14ac:dyDescent="0.3">
      <c r="B2493" s="75"/>
      <c r="C2493" s="130" t="s">
        <v>250</v>
      </c>
      <c r="D2493" s="45"/>
      <c r="E2493" s="45"/>
      <c r="F2493" s="45"/>
      <c r="G2493" s="45"/>
      <c r="H2493" s="45">
        <f>+D2493</f>
        <v>0</v>
      </c>
      <c r="I2493" s="45"/>
      <c r="J2493" s="46" t="s">
        <v>35</v>
      </c>
    </row>
    <row r="2494" spans="2:10" x14ac:dyDescent="0.3">
      <c r="B2494" s="75" t="s">
        <v>267</v>
      </c>
      <c r="C2494" s="48" t="s">
        <v>364</v>
      </c>
      <c r="D2494" s="45"/>
      <c r="E2494" s="45"/>
      <c r="F2494" s="45"/>
      <c r="G2494" s="45"/>
      <c r="H2494" s="45"/>
      <c r="I2494" s="62">
        <f>SUM(H2495:H2498)*$E$123</f>
        <v>14</v>
      </c>
      <c r="J2494" s="63" t="str">
        <f>+J2497</f>
        <v>und</v>
      </c>
    </row>
    <row r="2495" spans="2:10" x14ac:dyDescent="0.3">
      <c r="B2495" s="75"/>
      <c r="C2495" s="130" t="s">
        <v>671</v>
      </c>
      <c r="D2495" s="45"/>
      <c r="E2495" s="45"/>
      <c r="F2495" s="45"/>
      <c r="G2495" s="45"/>
      <c r="H2495" s="45">
        <f>+D2495</f>
        <v>0</v>
      </c>
      <c r="I2495" s="45"/>
      <c r="J2495" s="46" t="s">
        <v>35</v>
      </c>
    </row>
    <row r="2496" spans="2:10" x14ac:dyDescent="0.3">
      <c r="B2496" s="75"/>
      <c r="C2496" s="130" t="s">
        <v>655</v>
      </c>
      <c r="D2496" s="45">
        <v>2</v>
      </c>
      <c r="E2496" s="45"/>
      <c r="F2496" s="45"/>
      <c r="G2496" s="45"/>
      <c r="H2496" s="45">
        <f>+D2496</f>
        <v>2</v>
      </c>
      <c r="I2496" s="45"/>
      <c r="J2496" s="46" t="s">
        <v>35</v>
      </c>
    </row>
    <row r="2497" spans="2:10" x14ac:dyDescent="0.3">
      <c r="B2497" s="75"/>
      <c r="C2497" s="130" t="s">
        <v>656</v>
      </c>
      <c r="D2497" s="45">
        <v>6</v>
      </c>
      <c r="E2497" s="45"/>
      <c r="F2497" s="45"/>
      <c r="G2497" s="45"/>
      <c r="H2497" s="45">
        <f>+D2497</f>
        <v>6</v>
      </c>
      <c r="I2497" s="45"/>
      <c r="J2497" s="46" t="s">
        <v>35</v>
      </c>
    </row>
    <row r="2498" spans="2:10" x14ac:dyDescent="0.3">
      <c r="B2498" s="75"/>
      <c r="C2498" s="130" t="s">
        <v>657</v>
      </c>
      <c r="D2498" s="45">
        <v>6</v>
      </c>
      <c r="E2498" s="45"/>
      <c r="F2498" s="45"/>
      <c r="G2498" s="45"/>
      <c r="H2498" s="45">
        <f>+D2498</f>
        <v>6</v>
      </c>
      <c r="I2498" s="45"/>
      <c r="J2498" s="46" t="s">
        <v>35</v>
      </c>
    </row>
    <row r="2499" spans="2:10" x14ac:dyDescent="0.3">
      <c r="B2499" s="75" t="s">
        <v>269</v>
      </c>
      <c r="C2499" s="48" t="s">
        <v>366</v>
      </c>
      <c r="D2499" s="45"/>
      <c r="E2499" s="45"/>
      <c r="F2499" s="45"/>
      <c r="G2499" s="45"/>
      <c r="H2499" s="45"/>
      <c r="I2499" s="62">
        <f>SUM(H2500:H2502)*$E$123</f>
        <v>0</v>
      </c>
      <c r="J2499" s="63" t="str">
        <f>+J2500</f>
        <v>und</v>
      </c>
    </row>
    <row r="2500" spans="2:10" x14ac:dyDescent="0.3">
      <c r="B2500" s="75"/>
      <c r="C2500" s="44" t="s">
        <v>361</v>
      </c>
      <c r="D2500" s="45"/>
      <c r="E2500" s="45"/>
      <c r="F2500" s="45"/>
      <c r="G2500" s="45"/>
      <c r="H2500" s="45">
        <f>+D2500</f>
        <v>0</v>
      </c>
      <c r="I2500" s="45"/>
      <c r="J2500" s="46" t="s">
        <v>35</v>
      </c>
    </row>
    <row r="2501" spans="2:10" x14ac:dyDescent="0.3">
      <c r="B2501" s="75"/>
      <c r="C2501" s="44" t="s">
        <v>249</v>
      </c>
      <c r="D2501" s="45"/>
      <c r="E2501" s="45"/>
      <c r="F2501" s="45"/>
      <c r="G2501" s="45"/>
      <c r="H2501" s="45">
        <f>+D2501</f>
        <v>0</v>
      </c>
      <c r="I2501" s="45"/>
      <c r="J2501" s="46" t="s">
        <v>35</v>
      </c>
    </row>
    <row r="2502" spans="2:10" x14ac:dyDescent="0.3">
      <c r="B2502" s="75"/>
      <c r="C2502" s="44" t="s">
        <v>250</v>
      </c>
      <c r="D2502" s="45"/>
      <c r="E2502" s="45"/>
      <c r="F2502" s="45"/>
      <c r="G2502" s="45"/>
      <c r="H2502" s="45">
        <f>+D2502</f>
        <v>0</v>
      </c>
      <c r="I2502" s="45"/>
      <c r="J2502" s="46" t="s">
        <v>35</v>
      </c>
    </row>
    <row r="2503" spans="2:10" x14ac:dyDescent="0.3">
      <c r="B2503" s="75" t="s">
        <v>271</v>
      </c>
      <c r="C2503" s="48" t="s">
        <v>367</v>
      </c>
      <c r="D2503" s="45"/>
      <c r="E2503" s="45"/>
      <c r="F2503" s="45"/>
      <c r="G2503" s="45"/>
      <c r="H2503" s="45"/>
      <c r="I2503" s="62">
        <f>SUM(H2504:H2506)*$E$123</f>
        <v>0</v>
      </c>
      <c r="J2503" s="63" t="str">
        <f>+J2504</f>
        <v>und</v>
      </c>
    </row>
    <row r="2504" spans="2:10" x14ac:dyDescent="0.3">
      <c r="B2504" s="75"/>
      <c r="C2504" s="44" t="s">
        <v>248</v>
      </c>
      <c r="D2504" s="45"/>
      <c r="E2504" s="45"/>
      <c r="F2504" s="45"/>
      <c r="G2504" s="45"/>
      <c r="H2504" s="45">
        <f>+D2504</f>
        <v>0</v>
      </c>
      <c r="I2504" s="45"/>
      <c r="J2504" s="46" t="s">
        <v>35</v>
      </c>
    </row>
    <row r="2505" spans="2:10" x14ac:dyDescent="0.3">
      <c r="B2505" s="75"/>
      <c r="C2505" s="44" t="s">
        <v>249</v>
      </c>
      <c r="D2505" s="45"/>
      <c r="E2505" s="45"/>
      <c r="F2505" s="45"/>
      <c r="G2505" s="45"/>
      <c r="H2505" s="45">
        <f>+D2505</f>
        <v>0</v>
      </c>
      <c r="I2505" s="45"/>
      <c r="J2505" s="46" t="s">
        <v>35</v>
      </c>
    </row>
    <row r="2506" spans="2:10" x14ac:dyDescent="0.3">
      <c r="B2506" s="75"/>
      <c r="C2506" s="44" t="s">
        <v>250</v>
      </c>
      <c r="D2506" s="45"/>
      <c r="E2506" s="45"/>
      <c r="F2506" s="45"/>
      <c r="G2506" s="45"/>
      <c r="H2506" s="45">
        <f>+D2506</f>
        <v>0</v>
      </c>
      <c r="I2506" s="45"/>
      <c r="J2506" s="46" t="s">
        <v>35</v>
      </c>
    </row>
    <row r="2507" spans="2:10" x14ac:dyDescent="0.3">
      <c r="B2507" s="75" t="s">
        <v>273</v>
      </c>
      <c r="C2507" s="48" t="s">
        <v>368</v>
      </c>
      <c r="D2507" s="45"/>
      <c r="E2507" s="45"/>
      <c r="F2507" s="45"/>
      <c r="G2507" s="45"/>
      <c r="H2507" s="45"/>
      <c r="I2507" s="62">
        <f>SUM(H2508:H2510)*$E$123</f>
        <v>1</v>
      </c>
      <c r="J2507" s="63" t="str">
        <f>+J2508</f>
        <v>und</v>
      </c>
    </row>
    <row r="2508" spans="2:10" x14ac:dyDescent="0.3">
      <c r="B2508" s="75"/>
      <c r="C2508" s="44" t="s">
        <v>248</v>
      </c>
      <c r="D2508" s="45">
        <v>1</v>
      </c>
      <c r="E2508" s="45"/>
      <c r="F2508" s="45"/>
      <c r="G2508" s="45"/>
      <c r="H2508" s="45">
        <f>+D2508</f>
        <v>1</v>
      </c>
      <c r="I2508" s="45"/>
      <c r="J2508" s="46" t="s">
        <v>35</v>
      </c>
    </row>
    <row r="2509" spans="2:10" x14ac:dyDescent="0.3">
      <c r="B2509" s="75"/>
      <c r="C2509" s="44" t="s">
        <v>249</v>
      </c>
      <c r="D2509" s="45"/>
      <c r="E2509" s="45"/>
      <c r="F2509" s="45"/>
      <c r="G2509" s="45"/>
      <c r="H2509" s="45">
        <f>+D2509</f>
        <v>0</v>
      </c>
      <c r="I2509" s="45"/>
      <c r="J2509" s="46" t="s">
        <v>35</v>
      </c>
    </row>
    <row r="2510" spans="2:10" x14ac:dyDescent="0.3">
      <c r="B2510" s="75"/>
      <c r="C2510" s="44" t="s">
        <v>250</v>
      </c>
      <c r="D2510" s="45"/>
      <c r="E2510" s="45"/>
      <c r="F2510" s="45"/>
      <c r="G2510" s="45"/>
      <c r="H2510" s="45">
        <f>+D2510</f>
        <v>0</v>
      </c>
      <c r="I2510" s="45"/>
      <c r="J2510" s="46" t="s">
        <v>35</v>
      </c>
    </row>
    <row r="2511" spans="2:10" x14ac:dyDescent="0.3">
      <c r="B2511" s="75" t="s">
        <v>277</v>
      </c>
      <c r="C2511" s="48" t="s">
        <v>262</v>
      </c>
      <c r="D2511" s="45"/>
      <c r="E2511" s="45"/>
      <c r="F2511" s="45"/>
      <c r="G2511" s="45"/>
      <c r="H2511" s="45"/>
      <c r="I2511" s="62">
        <f>SUM(H2512:H2514)*$E$123</f>
        <v>4</v>
      </c>
      <c r="J2511" s="63" t="str">
        <f>+J2512</f>
        <v>und</v>
      </c>
    </row>
    <row r="2512" spans="2:10" x14ac:dyDescent="0.3">
      <c r="B2512" s="75"/>
      <c r="C2512" s="44" t="s">
        <v>360</v>
      </c>
      <c r="D2512" s="45"/>
      <c r="E2512" s="45"/>
      <c r="F2512" s="45"/>
      <c r="G2512" s="45"/>
      <c r="H2512" s="45">
        <f>+D2512</f>
        <v>0</v>
      </c>
      <c r="I2512" s="45"/>
      <c r="J2512" s="46" t="s">
        <v>35</v>
      </c>
    </row>
    <row r="2513" spans="2:10" x14ac:dyDescent="0.3">
      <c r="B2513" s="75"/>
      <c r="C2513" s="44" t="s">
        <v>249</v>
      </c>
      <c r="D2513" s="45"/>
      <c r="E2513" s="45"/>
      <c r="F2513" s="45"/>
      <c r="G2513" s="45"/>
      <c r="H2513" s="45">
        <f>+D2513</f>
        <v>0</v>
      </c>
      <c r="I2513" s="45"/>
      <c r="J2513" s="46" t="s">
        <v>35</v>
      </c>
    </row>
    <row r="2514" spans="2:10" x14ac:dyDescent="0.3">
      <c r="B2514" s="75"/>
      <c r="C2514" s="44" t="s">
        <v>250</v>
      </c>
      <c r="D2514" s="45">
        <v>4</v>
      </c>
      <c r="E2514" s="45"/>
      <c r="F2514" s="45"/>
      <c r="G2514" s="45"/>
      <c r="H2514" s="45">
        <f>+D2514</f>
        <v>4</v>
      </c>
      <c r="I2514" s="45"/>
      <c r="J2514" s="46" t="s">
        <v>35</v>
      </c>
    </row>
    <row r="2515" spans="2:10" x14ac:dyDescent="0.3">
      <c r="B2515" s="75" t="s">
        <v>275</v>
      </c>
      <c r="C2515" s="48" t="s">
        <v>264</v>
      </c>
      <c r="D2515" s="45"/>
      <c r="E2515" s="45"/>
      <c r="F2515" s="45"/>
      <c r="G2515" s="45"/>
      <c r="H2515" s="45"/>
      <c r="I2515" s="62">
        <f>SUM(H2516:H2518)*$E$123</f>
        <v>4</v>
      </c>
      <c r="J2515" s="63" t="str">
        <f>+J2516</f>
        <v>und</v>
      </c>
    </row>
    <row r="2516" spans="2:10" x14ac:dyDescent="0.3">
      <c r="B2516" s="75"/>
      <c r="C2516" s="44" t="s">
        <v>248</v>
      </c>
      <c r="D2516" s="45"/>
      <c r="E2516" s="45"/>
      <c r="F2516" s="45"/>
      <c r="G2516" s="45"/>
      <c r="H2516" s="45">
        <f>+D2516</f>
        <v>0</v>
      </c>
      <c r="I2516" s="45"/>
      <c r="J2516" s="46" t="s">
        <v>35</v>
      </c>
    </row>
    <row r="2517" spans="2:10" x14ac:dyDescent="0.3">
      <c r="B2517" s="75"/>
      <c r="C2517" s="44" t="s">
        <v>249</v>
      </c>
      <c r="D2517" s="45"/>
      <c r="E2517" s="45"/>
      <c r="F2517" s="45"/>
      <c r="G2517" s="45"/>
      <c r="H2517" s="45">
        <f>+D2517</f>
        <v>0</v>
      </c>
      <c r="I2517" s="45"/>
      <c r="J2517" s="46" t="s">
        <v>35</v>
      </c>
    </row>
    <row r="2518" spans="2:10" x14ac:dyDescent="0.3">
      <c r="B2518" s="75"/>
      <c r="C2518" s="44" t="s">
        <v>250</v>
      </c>
      <c r="D2518" s="45">
        <v>4</v>
      </c>
      <c r="E2518" s="45"/>
      <c r="F2518" s="45"/>
      <c r="G2518" s="45"/>
      <c r="H2518" s="45">
        <f>+D2518</f>
        <v>4</v>
      </c>
      <c r="I2518" s="45"/>
      <c r="J2518" s="46" t="s">
        <v>35</v>
      </c>
    </row>
    <row r="2519" spans="2:10" x14ac:dyDescent="0.3">
      <c r="B2519" s="75" t="s">
        <v>279</v>
      </c>
      <c r="C2519" s="48" t="s">
        <v>373</v>
      </c>
      <c r="D2519" s="45"/>
      <c r="E2519" s="45"/>
      <c r="F2519" s="45"/>
      <c r="G2519" s="45"/>
      <c r="H2519" s="45"/>
      <c r="I2519" s="62">
        <f>SUM(H2520:H2522)*$E$123</f>
        <v>1</v>
      </c>
      <c r="J2519" s="63" t="str">
        <f>+J2520</f>
        <v>und</v>
      </c>
    </row>
    <row r="2520" spans="2:10" x14ac:dyDescent="0.3">
      <c r="B2520" s="75"/>
      <c r="C2520" s="44" t="s">
        <v>248</v>
      </c>
      <c r="D2520" s="45"/>
      <c r="E2520" s="45"/>
      <c r="F2520" s="45"/>
      <c r="G2520" s="45"/>
      <c r="H2520" s="45">
        <f>+D2520</f>
        <v>0</v>
      </c>
      <c r="I2520" s="45"/>
      <c r="J2520" s="46" t="s">
        <v>35</v>
      </c>
    </row>
    <row r="2521" spans="2:10" x14ac:dyDescent="0.3">
      <c r="B2521" s="75"/>
      <c r="C2521" s="44" t="s">
        <v>249</v>
      </c>
      <c r="D2521" s="45">
        <v>1</v>
      </c>
      <c r="E2521" s="45"/>
      <c r="F2521" s="45"/>
      <c r="G2521" s="45"/>
      <c r="H2521" s="45">
        <f>+D2521</f>
        <v>1</v>
      </c>
      <c r="I2521" s="45"/>
      <c r="J2521" s="46" t="s">
        <v>35</v>
      </c>
    </row>
    <row r="2522" spans="2:10" x14ac:dyDescent="0.3">
      <c r="B2522" s="75"/>
      <c r="C2522" s="44" t="s">
        <v>250</v>
      </c>
      <c r="D2522" s="45"/>
      <c r="E2522" s="45"/>
      <c r="F2522" s="45"/>
      <c r="G2522" s="45"/>
      <c r="H2522" s="45">
        <f>+D2522</f>
        <v>0</v>
      </c>
      <c r="I2522" s="45"/>
      <c r="J2522" s="46" t="s">
        <v>35</v>
      </c>
    </row>
    <row r="2523" spans="2:10" x14ac:dyDescent="0.3">
      <c r="B2523" s="75" t="s">
        <v>283</v>
      </c>
      <c r="C2523" s="48" t="s">
        <v>372</v>
      </c>
      <c r="D2523" s="45"/>
      <c r="E2523" s="45"/>
      <c r="F2523" s="45"/>
      <c r="G2523" s="45"/>
      <c r="H2523" s="45"/>
      <c r="I2523" s="62">
        <f>SUM(H2524:H2526)*$E$123</f>
        <v>4</v>
      </c>
      <c r="J2523" s="63" t="str">
        <f>+J2524</f>
        <v>und</v>
      </c>
    </row>
    <row r="2524" spans="2:10" x14ac:dyDescent="0.3">
      <c r="B2524" s="75"/>
      <c r="C2524" s="44" t="s">
        <v>369</v>
      </c>
      <c r="D2524" s="45"/>
      <c r="E2524" s="45"/>
      <c r="F2524" s="45"/>
      <c r="G2524" s="45"/>
      <c r="H2524" s="45">
        <f>+D2524</f>
        <v>0</v>
      </c>
      <c r="I2524" s="45"/>
      <c r="J2524" s="46" t="s">
        <v>35</v>
      </c>
    </row>
    <row r="2525" spans="2:10" x14ac:dyDescent="0.3">
      <c r="B2525" s="75"/>
      <c r="C2525" s="44" t="s">
        <v>647</v>
      </c>
      <c r="D2525" s="45"/>
      <c r="E2525" s="45"/>
      <c r="F2525" s="45"/>
      <c r="G2525" s="45"/>
      <c r="H2525" s="45">
        <f>+D2525</f>
        <v>0</v>
      </c>
      <c r="I2525" s="45"/>
      <c r="J2525" s="46" t="s">
        <v>35</v>
      </c>
    </row>
    <row r="2526" spans="2:10" x14ac:dyDescent="0.3">
      <c r="B2526" s="75"/>
      <c r="C2526" s="44" t="s">
        <v>648</v>
      </c>
      <c r="D2526" s="45">
        <v>4</v>
      </c>
      <c r="E2526" s="45"/>
      <c r="F2526" s="45"/>
      <c r="G2526" s="45"/>
      <c r="H2526" s="45">
        <f>+D2526</f>
        <v>4</v>
      </c>
      <c r="I2526" s="45"/>
      <c r="J2526" s="46" t="s">
        <v>35</v>
      </c>
    </row>
    <row r="2527" spans="2:10" x14ac:dyDescent="0.3">
      <c r="B2527" s="75" t="s">
        <v>376</v>
      </c>
      <c r="C2527" s="48" t="s">
        <v>268</v>
      </c>
      <c r="D2527" s="45"/>
      <c r="E2527" s="45"/>
      <c r="F2527" s="45"/>
      <c r="G2527" s="45"/>
      <c r="H2527" s="45"/>
      <c r="I2527" s="62">
        <f>SUM(H2528:H2530)*$E$123</f>
        <v>0</v>
      </c>
      <c r="J2527" s="63" t="str">
        <f>+J2528</f>
        <v>und</v>
      </c>
    </row>
    <row r="2528" spans="2:10" x14ac:dyDescent="0.3">
      <c r="B2528" s="75"/>
      <c r="C2528" s="44" t="s">
        <v>248</v>
      </c>
      <c r="D2528" s="45"/>
      <c r="E2528" s="45"/>
      <c r="F2528" s="45"/>
      <c r="G2528" s="45"/>
      <c r="H2528" s="45">
        <f>+D2528</f>
        <v>0</v>
      </c>
      <c r="I2528" s="45"/>
      <c r="J2528" s="46" t="s">
        <v>35</v>
      </c>
    </row>
    <row r="2529" spans="2:10" x14ac:dyDescent="0.3">
      <c r="B2529" s="75"/>
      <c r="C2529" s="44" t="s">
        <v>249</v>
      </c>
      <c r="D2529" s="45"/>
      <c r="E2529" s="45"/>
      <c r="F2529" s="45"/>
      <c r="G2529" s="45"/>
      <c r="H2529" s="45">
        <f>+D2529</f>
        <v>0</v>
      </c>
      <c r="I2529" s="45"/>
      <c r="J2529" s="46" t="s">
        <v>35</v>
      </c>
    </row>
    <row r="2530" spans="2:10" x14ac:dyDescent="0.3">
      <c r="B2530" s="75"/>
      <c r="C2530" s="44" t="s">
        <v>250</v>
      </c>
      <c r="D2530" s="45"/>
      <c r="E2530" s="45"/>
      <c r="F2530" s="45"/>
      <c r="G2530" s="45"/>
      <c r="H2530" s="45">
        <f>+D2530</f>
        <v>0</v>
      </c>
      <c r="I2530" s="45"/>
      <c r="J2530" s="46" t="s">
        <v>35</v>
      </c>
    </row>
    <row r="2531" spans="2:10" x14ac:dyDescent="0.3">
      <c r="B2531" s="75" t="s">
        <v>377</v>
      </c>
      <c r="C2531" s="48" t="s">
        <v>270</v>
      </c>
      <c r="D2531" s="45"/>
      <c r="E2531" s="45"/>
      <c r="F2531" s="45"/>
      <c r="G2531" s="45"/>
      <c r="H2531" s="45"/>
      <c r="I2531" s="62">
        <f>SUM(H2532:H2534)*$E$123</f>
        <v>4</v>
      </c>
      <c r="J2531" s="63" t="str">
        <f>+J2532</f>
        <v>und</v>
      </c>
    </row>
    <row r="2532" spans="2:10" x14ac:dyDescent="0.3">
      <c r="B2532" s="75"/>
      <c r="C2532" s="44" t="s">
        <v>248</v>
      </c>
      <c r="D2532" s="45"/>
      <c r="E2532" s="45"/>
      <c r="F2532" s="45"/>
      <c r="G2532" s="45"/>
      <c r="H2532" s="45">
        <f>+D2532</f>
        <v>0</v>
      </c>
      <c r="I2532" s="45"/>
      <c r="J2532" s="46" t="s">
        <v>35</v>
      </c>
    </row>
    <row r="2533" spans="2:10" x14ac:dyDescent="0.3">
      <c r="B2533" s="75"/>
      <c r="C2533" s="44" t="s">
        <v>249</v>
      </c>
      <c r="D2533" s="45"/>
      <c r="E2533" s="45"/>
      <c r="F2533" s="45"/>
      <c r="G2533" s="45"/>
      <c r="H2533" s="45">
        <f>+D2533</f>
        <v>0</v>
      </c>
      <c r="I2533" s="45"/>
      <c r="J2533" s="46" t="s">
        <v>35</v>
      </c>
    </row>
    <row r="2534" spans="2:10" x14ac:dyDescent="0.3">
      <c r="B2534" s="75"/>
      <c r="C2534" s="44" t="s">
        <v>250</v>
      </c>
      <c r="D2534" s="45">
        <v>4</v>
      </c>
      <c r="E2534" s="45"/>
      <c r="F2534" s="45"/>
      <c r="G2534" s="45"/>
      <c r="H2534" s="45">
        <f>+D2534</f>
        <v>4</v>
      </c>
      <c r="I2534" s="45"/>
      <c r="J2534" s="46" t="s">
        <v>35</v>
      </c>
    </row>
    <row r="2535" spans="2:10" x14ac:dyDescent="0.3">
      <c r="B2535" s="75" t="s">
        <v>378</v>
      </c>
      <c r="C2535" s="75" t="s">
        <v>991</v>
      </c>
      <c r="D2535" s="45"/>
      <c r="E2535" s="45"/>
      <c r="F2535" s="45"/>
      <c r="G2535" s="45"/>
      <c r="H2535" s="45"/>
      <c r="I2535" s="62">
        <f>SUM(H2536:H2538)*$E$123</f>
        <v>0</v>
      </c>
      <c r="J2535" s="46" t="s">
        <v>35</v>
      </c>
    </row>
    <row r="2536" spans="2:10" x14ac:dyDescent="0.3">
      <c r="B2536" s="75"/>
      <c r="C2536" s="44" t="s">
        <v>369</v>
      </c>
      <c r="D2536" s="45"/>
      <c r="E2536" s="45"/>
      <c r="F2536" s="45"/>
      <c r="G2536" s="45"/>
      <c r="H2536" s="45">
        <f t="shared" ref="H2536:H2538" si="42">+D2536</f>
        <v>0</v>
      </c>
      <c r="I2536" s="45"/>
      <c r="J2536" s="46" t="s">
        <v>35</v>
      </c>
    </row>
    <row r="2537" spans="2:10" x14ac:dyDescent="0.3">
      <c r="B2537" s="75"/>
      <c r="C2537" s="44" t="s">
        <v>249</v>
      </c>
      <c r="D2537" s="45"/>
      <c r="E2537" s="45"/>
      <c r="F2537" s="45"/>
      <c r="G2537" s="45"/>
      <c r="H2537" s="45">
        <f t="shared" si="42"/>
        <v>0</v>
      </c>
      <c r="I2537" s="45"/>
      <c r="J2537" s="46" t="s">
        <v>35</v>
      </c>
    </row>
    <row r="2538" spans="2:10" x14ac:dyDescent="0.3">
      <c r="B2538" s="75"/>
      <c r="C2538" s="44"/>
      <c r="D2538" s="45"/>
      <c r="E2538" s="45"/>
      <c r="F2538" s="45"/>
      <c r="G2538" s="45"/>
      <c r="H2538" s="45">
        <f t="shared" si="42"/>
        <v>0</v>
      </c>
      <c r="I2538" s="45"/>
      <c r="J2538" s="46" t="s">
        <v>35</v>
      </c>
    </row>
    <row r="2539" spans="2:10" x14ac:dyDescent="0.3">
      <c r="B2539" s="75" t="s">
        <v>379</v>
      </c>
      <c r="C2539" s="48" t="s">
        <v>272</v>
      </c>
      <c r="D2539" s="45"/>
      <c r="E2539" s="45"/>
      <c r="F2539" s="45"/>
      <c r="G2539" s="45"/>
      <c r="H2539" s="45"/>
      <c r="I2539" s="62">
        <f>SUM(H2540:H2542)*$E$123</f>
        <v>4</v>
      </c>
      <c r="J2539" s="63" t="str">
        <f>+J2540</f>
        <v>und</v>
      </c>
    </row>
    <row r="2540" spans="2:10" x14ac:dyDescent="0.3">
      <c r="B2540" s="75"/>
      <c r="C2540" s="44" t="s">
        <v>369</v>
      </c>
      <c r="D2540" s="45"/>
      <c r="E2540" s="45"/>
      <c r="F2540" s="45"/>
      <c r="G2540" s="45"/>
      <c r="H2540" s="45">
        <f>+D2540</f>
        <v>0</v>
      </c>
      <c r="I2540" s="45"/>
      <c r="J2540" s="46" t="s">
        <v>35</v>
      </c>
    </row>
    <row r="2541" spans="2:10" x14ac:dyDescent="0.3">
      <c r="B2541" s="75"/>
      <c r="C2541" s="44" t="s">
        <v>647</v>
      </c>
      <c r="D2541" s="45"/>
      <c r="E2541" s="45"/>
      <c r="F2541" s="45"/>
      <c r="G2541" s="45"/>
      <c r="H2541" s="45">
        <f>+D2541</f>
        <v>0</v>
      </c>
      <c r="I2541" s="45"/>
      <c r="J2541" s="46" t="s">
        <v>35</v>
      </c>
    </row>
    <row r="2542" spans="2:10" x14ac:dyDescent="0.3">
      <c r="B2542" s="75"/>
      <c r="C2542" s="44" t="s">
        <v>648</v>
      </c>
      <c r="D2542" s="45">
        <v>4</v>
      </c>
      <c r="E2542" s="45"/>
      <c r="F2542" s="45"/>
      <c r="G2542" s="45"/>
      <c r="H2542" s="45">
        <f>+D2542</f>
        <v>4</v>
      </c>
      <c r="I2542" s="45"/>
      <c r="J2542" s="46" t="s">
        <v>35</v>
      </c>
    </row>
    <row r="2543" spans="2:10" x14ac:dyDescent="0.3">
      <c r="B2543" s="75" t="s">
        <v>380</v>
      </c>
      <c r="C2543" s="48" t="s">
        <v>274</v>
      </c>
      <c r="D2543" s="45"/>
      <c r="E2543" s="45"/>
      <c r="F2543" s="45"/>
      <c r="G2543" s="45"/>
      <c r="H2543" s="45"/>
      <c r="I2543" s="62">
        <f>SUM(H2544:H2546)*$E$123</f>
        <v>4</v>
      </c>
      <c r="J2543" s="63" t="str">
        <f>+J2544</f>
        <v>und</v>
      </c>
    </row>
    <row r="2544" spans="2:10" x14ac:dyDescent="0.3">
      <c r="B2544" s="75"/>
      <c r="C2544" s="44" t="s">
        <v>360</v>
      </c>
      <c r="D2544" s="45"/>
      <c r="E2544" s="45"/>
      <c r="F2544" s="45"/>
      <c r="G2544" s="45"/>
      <c r="H2544" s="45">
        <f>+D2544</f>
        <v>0</v>
      </c>
      <c r="I2544" s="45"/>
      <c r="J2544" s="46" t="s">
        <v>35</v>
      </c>
    </row>
    <row r="2545" spans="2:10" x14ac:dyDescent="0.3">
      <c r="B2545" s="75"/>
      <c r="C2545" s="44" t="s">
        <v>249</v>
      </c>
      <c r="D2545" s="45"/>
      <c r="E2545" s="45"/>
      <c r="F2545" s="45"/>
      <c r="G2545" s="45"/>
      <c r="H2545" s="45">
        <f>+D2545</f>
        <v>0</v>
      </c>
      <c r="I2545" s="45"/>
      <c r="J2545" s="46" t="s">
        <v>35</v>
      </c>
    </row>
    <row r="2546" spans="2:10" x14ac:dyDescent="0.3">
      <c r="B2546" s="75"/>
      <c r="C2546" s="44" t="s">
        <v>250</v>
      </c>
      <c r="D2546" s="45">
        <v>4</v>
      </c>
      <c r="E2546" s="45"/>
      <c r="F2546" s="45"/>
      <c r="G2546" s="45"/>
      <c r="H2546" s="45">
        <f>+D2546</f>
        <v>4</v>
      </c>
      <c r="I2546" s="45"/>
      <c r="J2546" s="46" t="s">
        <v>35</v>
      </c>
    </row>
    <row r="2547" spans="2:10" x14ac:dyDescent="0.3">
      <c r="B2547" s="75" t="s">
        <v>381</v>
      </c>
      <c r="C2547" s="48" t="s">
        <v>278</v>
      </c>
      <c r="D2547" s="45"/>
      <c r="E2547" s="45"/>
      <c r="F2547" s="45"/>
      <c r="G2547" s="45"/>
      <c r="H2547" s="45"/>
      <c r="I2547" s="62">
        <f>SUM(H2548:H2550)*$E$123</f>
        <v>0</v>
      </c>
      <c r="J2547" s="63" t="str">
        <f>+J2548</f>
        <v>und</v>
      </c>
    </row>
    <row r="2548" spans="2:10" x14ac:dyDescent="0.3">
      <c r="B2548" s="75"/>
      <c r="C2548" s="44" t="s">
        <v>649</v>
      </c>
      <c r="D2548" s="45"/>
      <c r="E2548" s="45"/>
      <c r="F2548" s="45"/>
      <c r="G2548" s="45"/>
      <c r="H2548" s="45">
        <f>+D2548</f>
        <v>0</v>
      </c>
      <c r="I2548" s="45"/>
      <c r="J2548" s="46" t="s">
        <v>35</v>
      </c>
    </row>
    <row r="2549" spans="2:10" x14ac:dyDescent="0.3">
      <c r="B2549" s="75"/>
      <c r="C2549" s="44" t="s">
        <v>650</v>
      </c>
      <c r="D2549" s="45"/>
      <c r="E2549" s="45"/>
      <c r="F2549" s="45"/>
      <c r="G2549" s="45"/>
      <c r="H2549" s="45">
        <f>+D2549</f>
        <v>0</v>
      </c>
      <c r="I2549" s="45"/>
      <c r="J2549" s="46" t="s">
        <v>35</v>
      </c>
    </row>
    <row r="2550" spans="2:10" x14ac:dyDescent="0.3">
      <c r="B2550" s="75"/>
      <c r="C2550" s="44" t="s">
        <v>651</v>
      </c>
      <c r="D2550" s="45"/>
      <c r="E2550" s="45"/>
      <c r="F2550" s="45"/>
      <c r="G2550" s="45"/>
      <c r="H2550" s="45">
        <f>+D2550</f>
        <v>0</v>
      </c>
      <c r="I2550" s="45"/>
      <c r="J2550" s="46" t="s">
        <v>35</v>
      </c>
    </row>
    <row r="2551" spans="2:10" x14ac:dyDescent="0.3">
      <c r="B2551" s="75" t="s">
        <v>382</v>
      </c>
      <c r="C2551" s="48" t="s">
        <v>276</v>
      </c>
      <c r="D2551" s="45"/>
      <c r="E2551" s="45"/>
      <c r="F2551" s="45"/>
      <c r="G2551" s="45"/>
      <c r="H2551" s="45"/>
      <c r="I2551" s="62">
        <f>SUM(H2552:H2554)*$E$123</f>
        <v>1</v>
      </c>
      <c r="J2551" s="63" t="str">
        <f>+J2552</f>
        <v>und</v>
      </c>
    </row>
    <row r="2552" spans="2:10" x14ac:dyDescent="0.3">
      <c r="B2552" s="75"/>
      <c r="C2552" s="44" t="s">
        <v>248</v>
      </c>
      <c r="D2552" s="45">
        <v>1</v>
      </c>
      <c r="E2552" s="45"/>
      <c r="F2552" s="45"/>
      <c r="G2552" s="45"/>
      <c r="H2552" s="45">
        <f>+D2552</f>
        <v>1</v>
      </c>
      <c r="I2552" s="45"/>
      <c r="J2552" s="46" t="s">
        <v>35</v>
      </c>
    </row>
    <row r="2553" spans="2:10" x14ac:dyDescent="0.3">
      <c r="B2553" s="75"/>
      <c r="C2553" s="44" t="s">
        <v>249</v>
      </c>
      <c r="D2553" s="45"/>
      <c r="E2553" s="45"/>
      <c r="F2553" s="45"/>
      <c r="G2553" s="45"/>
      <c r="H2553" s="45">
        <f>+D2553</f>
        <v>0</v>
      </c>
      <c r="I2553" s="45"/>
      <c r="J2553" s="46" t="s">
        <v>35</v>
      </c>
    </row>
    <row r="2554" spans="2:10" x14ac:dyDescent="0.3">
      <c r="B2554" s="75"/>
      <c r="C2554" s="44" t="s">
        <v>250</v>
      </c>
      <c r="D2554" s="45"/>
      <c r="E2554" s="45"/>
      <c r="F2554" s="45"/>
      <c r="G2554" s="45"/>
      <c r="H2554" s="45">
        <f>+D2554</f>
        <v>0</v>
      </c>
      <c r="I2554" s="45"/>
      <c r="J2554" s="46" t="s">
        <v>35</v>
      </c>
    </row>
    <row r="2555" spans="2:10" x14ac:dyDescent="0.3">
      <c r="B2555" s="75" t="s">
        <v>640</v>
      </c>
      <c r="C2555" s="48" t="s">
        <v>280</v>
      </c>
      <c r="D2555" s="45"/>
      <c r="E2555" s="45"/>
      <c r="F2555" s="45"/>
      <c r="G2555" s="45"/>
      <c r="H2555" s="45"/>
      <c r="I2555" s="62">
        <f>SUM(H2556:H2558)*$E$123</f>
        <v>0</v>
      </c>
      <c r="J2555" s="63" t="str">
        <f>+J2556</f>
        <v>und</v>
      </c>
    </row>
    <row r="2556" spans="2:10" x14ac:dyDescent="0.3">
      <c r="B2556" s="75"/>
      <c r="C2556" s="44" t="s">
        <v>248</v>
      </c>
      <c r="D2556" s="45"/>
      <c r="E2556" s="45"/>
      <c r="F2556" s="45"/>
      <c r="G2556" s="45"/>
      <c r="H2556" s="45">
        <f>+D2556</f>
        <v>0</v>
      </c>
      <c r="I2556" s="45"/>
      <c r="J2556" s="46" t="s">
        <v>35</v>
      </c>
    </row>
    <row r="2557" spans="2:10" x14ac:dyDescent="0.3">
      <c r="B2557" s="75"/>
      <c r="C2557" s="44" t="s">
        <v>249</v>
      </c>
      <c r="D2557" s="45"/>
      <c r="E2557" s="45"/>
      <c r="F2557" s="45"/>
      <c r="G2557" s="45"/>
      <c r="H2557" s="45">
        <f>+D2557</f>
        <v>0</v>
      </c>
      <c r="I2557" s="45"/>
      <c r="J2557" s="46" t="s">
        <v>35</v>
      </c>
    </row>
    <row r="2558" spans="2:10" x14ac:dyDescent="0.3">
      <c r="B2558" s="75"/>
      <c r="C2558" s="44" t="s">
        <v>250</v>
      </c>
      <c r="D2558" s="45"/>
      <c r="E2558" s="45"/>
      <c r="F2558" s="45"/>
      <c r="G2558" s="45"/>
      <c r="H2558" s="45">
        <f>+D2558</f>
        <v>0</v>
      </c>
      <c r="I2558" s="45"/>
      <c r="J2558" s="46" t="s">
        <v>35</v>
      </c>
    </row>
    <row r="2559" spans="2:10" x14ac:dyDescent="0.3">
      <c r="B2559" s="75" t="s">
        <v>990</v>
      </c>
      <c r="C2559" s="48" t="s">
        <v>284</v>
      </c>
      <c r="D2559" s="45"/>
      <c r="E2559" s="45"/>
      <c r="F2559" s="45"/>
      <c r="G2559" s="45"/>
      <c r="H2559" s="45"/>
      <c r="I2559" s="62">
        <f>SUM(H2560:H2562)*$E$123</f>
        <v>0</v>
      </c>
      <c r="J2559" s="63" t="str">
        <f>+J2560</f>
        <v>und</v>
      </c>
    </row>
    <row r="2560" spans="2:10" x14ac:dyDescent="0.3">
      <c r="B2560" s="75"/>
      <c r="C2560" s="44" t="s">
        <v>248</v>
      </c>
      <c r="D2560" s="45"/>
      <c r="E2560" s="45"/>
      <c r="F2560" s="45"/>
      <c r="G2560" s="45"/>
      <c r="H2560" s="45">
        <f>+D2560</f>
        <v>0</v>
      </c>
      <c r="I2560" s="45"/>
      <c r="J2560" s="46" t="s">
        <v>35</v>
      </c>
    </row>
    <row r="2561" spans="2:10" x14ac:dyDescent="0.3">
      <c r="B2561" s="75"/>
      <c r="C2561" s="44" t="s">
        <v>249</v>
      </c>
      <c r="D2561" s="45"/>
      <c r="E2561" s="45"/>
      <c r="F2561" s="45"/>
      <c r="G2561" s="45"/>
      <c r="H2561" s="45">
        <f>+D2561</f>
        <v>0</v>
      </c>
      <c r="I2561" s="45"/>
      <c r="J2561" s="46" t="s">
        <v>35</v>
      </c>
    </row>
    <row r="2562" spans="2:10" x14ac:dyDescent="0.3">
      <c r="B2562" s="75"/>
      <c r="C2562" s="44" t="s">
        <v>250</v>
      </c>
      <c r="D2562" s="45"/>
      <c r="E2562" s="45"/>
      <c r="F2562" s="45"/>
      <c r="G2562" s="45"/>
      <c r="H2562" s="45">
        <f>+D2562</f>
        <v>0</v>
      </c>
      <c r="I2562" s="45"/>
      <c r="J2562" s="46" t="s">
        <v>35</v>
      </c>
    </row>
    <row r="2563" spans="2:10" x14ac:dyDescent="0.3">
      <c r="B2563" s="100" t="s">
        <v>290</v>
      </c>
      <c r="C2563" s="101" t="s">
        <v>289</v>
      </c>
      <c r="D2563" s="103"/>
      <c r="E2563" s="45"/>
      <c r="F2563" s="45"/>
      <c r="G2563" s="45"/>
      <c r="H2563" s="45"/>
      <c r="I2563" s="62"/>
      <c r="J2563" s="63"/>
    </row>
    <row r="2564" spans="2:10" x14ac:dyDescent="0.3">
      <c r="B2564" s="75" t="s">
        <v>288</v>
      </c>
      <c r="C2564" s="48" t="s">
        <v>291</v>
      </c>
      <c r="D2564" s="103"/>
      <c r="E2564" s="45"/>
      <c r="F2564" s="45"/>
      <c r="G2564" s="45"/>
      <c r="H2564" s="45"/>
      <c r="I2564" s="62">
        <f>SUM(H2565:H2567)*$E$123</f>
        <v>17</v>
      </c>
      <c r="J2564" s="63" t="str">
        <f>+J2565</f>
        <v>und</v>
      </c>
    </row>
    <row r="2565" spans="2:10" x14ac:dyDescent="0.3">
      <c r="B2565" s="75"/>
      <c r="C2565" s="44" t="s">
        <v>248</v>
      </c>
      <c r="D2565" s="45">
        <f>+D2442+D2448+D2453+D2460+D2466+D2470+D2474</f>
        <v>7</v>
      </c>
      <c r="E2565" s="45"/>
      <c r="F2565" s="45"/>
      <c r="G2565" s="45"/>
      <c r="H2565" s="45">
        <f>+D2565</f>
        <v>7</v>
      </c>
      <c r="I2565" s="45"/>
      <c r="J2565" s="46" t="s">
        <v>35</v>
      </c>
    </row>
    <row r="2566" spans="2:10" x14ac:dyDescent="0.3">
      <c r="B2566" s="75"/>
      <c r="C2566" s="44" t="s">
        <v>249</v>
      </c>
      <c r="D2566" s="45">
        <f>+D2444+D2449+D2455+D2462+D2467+D2475</f>
        <v>1</v>
      </c>
      <c r="E2566" s="45"/>
      <c r="F2566" s="45"/>
      <c r="G2566" s="45"/>
      <c r="H2566" s="45">
        <f>+D2566</f>
        <v>1</v>
      </c>
      <c r="I2566" s="45"/>
      <c r="J2566" s="46" t="s">
        <v>35</v>
      </c>
    </row>
    <row r="2567" spans="2:10" x14ac:dyDescent="0.3">
      <c r="B2567" s="75"/>
      <c r="C2567" s="44" t="s">
        <v>250</v>
      </c>
      <c r="D2567" s="45">
        <f>+D2446+D2457+D2464+D2468+D2476</f>
        <v>9</v>
      </c>
      <c r="E2567" s="45"/>
      <c r="F2567" s="45"/>
      <c r="G2567" s="45"/>
      <c r="H2567" s="45">
        <f>+D2567</f>
        <v>9</v>
      </c>
      <c r="I2567" s="45"/>
      <c r="J2567" s="46" t="s">
        <v>35</v>
      </c>
    </row>
    <row r="2568" spans="2:10" x14ac:dyDescent="0.3">
      <c r="B2568" s="100" t="s">
        <v>292</v>
      </c>
      <c r="C2568" s="101" t="s">
        <v>293</v>
      </c>
      <c r="D2568" s="103"/>
      <c r="E2568" s="45"/>
      <c r="F2568" s="45"/>
      <c r="G2568" s="45"/>
      <c r="H2568" s="45"/>
      <c r="I2568" s="62"/>
      <c r="J2568" s="63"/>
    </row>
    <row r="2569" spans="2:10" x14ac:dyDescent="0.3">
      <c r="B2569" s="75" t="s">
        <v>490</v>
      </c>
      <c r="C2569" s="48" t="s">
        <v>294</v>
      </c>
      <c r="D2569" s="103"/>
      <c r="E2569" s="45"/>
      <c r="F2569" s="45"/>
      <c r="G2569" s="45"/>
      <c r="H2569" s="45"/>
      <c r="I2569" s="62">
        <f>SUM(H2570:H2572)*$E$123</f>
        <v>54</v>
      </c>
      <c r="J2569" s="63" t="str">
        <f>+J2570</f>
        <v>und</v>
      </c>
    </row>
    <row r="2570" spans="2:10" x14ac:dyDescent="0.3">
      <c r="B2570" s="75"/>
      <c r="C2570" s="44" t="s">
        <v>248</v>
      </c>
      <c r="D2570" s="45">
        <f>+D2479+D2483+D2487+D2491+D2496+D2500+D2504+D2508+D2512+D2516+D2520+D2524+D2528+D2532+D2540+D2544+D2548+D2552+D2556+D2560</f>
        <v>11</v>
      </c>
      <c r="E2570" s="45"/>
      <c r="F2570" s="45"/>
      <c r="G2570" s="45"/>
      <c r="H2570" s="45">
        <f>+D2570</f>
        <v>11</v>
      </c>
      <c r="I2570" s="45"/>
      <c r="J2570" s="46" t="s">
        <v>35</v>
      </c>
    </row>
    <row r="2571" spans="2:10" x14ac:dyDescent="0.3">
      <c r="B2571" s="75"/>
      <c r="C2571" s="44" t="s">
        <v>249</v>
      </c>
      <c r="D2571" s="45">
        <f>+D2480+D2484+D2488+D2492+D2497+D2501+D2505+D2509+D2513+D2517+D2521+D2525+D2529+D2533+D2541+D2545+D2549+D2553+D2557+D2561</f>
        <v>8</v>
      </c>
      <c r="E2571" s="45"/>
      <c r="F2571" s="45"/>
      <c r="G2571" s="45"/>
      <c r="H2571" s="45">
        <f>+D2571</f>
        <v>8</v>
      </c>
      <c r="I2571" s="45"/>
      <c r="J2571" s="46" t="s">
        <v>35</v>
      </c>
    </row>
    <row r="2572" spans="2:10" x14ac:dyDescent="0.3">
      <c r="B2572" s="75"/>
      <c r="C2572" s="44" t="s">
        <v>250</v>
      </c>
      <c r="D2572" s="45">
        <f>+D2481+D2485+D2489+D2493+D2498+D2502+D2506+D2510+D2514+D2518+D2522+D2526+D2530+D2534+D2542+D2546+D2550+D2554+D2558+D2562</f>
        <v>35</v>
      </c>
      <c r="E2572" s="45"/>
      <c r="F2572" s="45"/>
      <c r="G2572" s="45"/>
      <c r="H2572" s="45">
        <f>+D2572</f>
        <v>35</v>
      </c>
      <c r="I2572" s="45"/>
      <c r="J2572" s="46" t="s">
        <v>35</v>
      </c>
    </row>
    <row r="2573" spans="2:10" x14ac:dyDescent="0.3">
      <c r="B2573" s="96" t="s">
        <v>295</v>
      </c>
      <c r="C2573" s="97" t="s">
        <v>296</v>
      </c>
      <c r="D2573" s="103"/>
      <c r="E2573" s="45"/>
      <c r="F2573" s="45"/>
      <c r="G2573" s="45"/>
      <c r="H2573" s="45"/>
      <c r="I2573" s="45"/>
      <c r="J2573" s="46"/>
    </row>
    <row r="2574" spans="2:10" x14ac:dyDescent="0.3">
      <c r="B2574" s="100" t="s">
        <v>297</v>
      </c>
      <c r="C2574" s="101" t="s">
        <v>300</v>
      </c>
      <c r="D2574" s="103"/>
      <c r="E2574" s="45"/>
      <c r="F2574" s="45"/>
      <c r="G2574" s="45"/>
      <c r="H2574" s="45"/>
      <c r="I2574" s="45"/>
      <c r="J2574" s="46"/>
    </row>
    <row r="2575" spans="2:10" x14ac:dyDescent="0.3">
      <c r="B2575" s="75" t="s">
        <v>301</v>
      </c>
      <c r="C2575" s="48" t="s">
        <v>349</v>
      </c>
      <c r="D2575" s="103"/>
      <c r="E2575" s="45"/>
      <c r="F2575" s="45"/>
      <c r="G2575" s="45"/>
      <c r="H2575" s="45"/>
      <c r="I2575" s="62">
        <f>SUM(H2577:H2588)*$E$123</f>
        <v>31</v>
      </c>
      <c r="J2575" s="63" t="str">
        <f>+J2577</f>
        <v>Pto</v>
      </c>
    </row>
    <row r="2576" spans="2:10" x14ac:dyDescent="0.3">
      <c r="B2576" s="75"/>
      <c r="C2576" s="130" t="s">
        <v>248</v>
      </c>
      <c r="D2576" s="45"/>
      <c r="E2576" s="45"/>
      <c r="F2576" s="45"/>
      <c r="G2576" s="45"/>
      <c r="H2576" s="45"/>
      <c r="I2576" s="45"/>
      <c r="J2576" s="46"/>
    </row>
    <row r="2577" spans="2:10" x14ac:dyDescent="0.3">
      <c r="B2577" s="75"/>
      <c r="C2577" s="44" t="s">
        <v>621</v>
      </c>
      <c r="D2577" s="45"/>
      <c r="E2577" s="45"/>
      <c r="F2577" s="45"/>
      <c r="G2577" s="45"/>
      <c r="H2577" s="45">
        <f>+D2577</f>
        <v>0</v>
      </c>
      <c r="I2577" s="45"/>
      <c r="J2577" s="46" t="s">
        <v>298</v>
      </c>
    </row>
    <row r="2578" spans="2:10" x14ac:dyDescent="0.3">
      <c r="B2578" s="75"/>
      <c r="C2578" s="44" t="s">
        <v>630</v>
      </c>
      <c r="D2578" s="45">
        <v>7</v>
      </c>
      <c r="E2578" s="45"/>
      <c r="F2578" s="45"/>
      <c r="G2578" s="45"/>
      <c r="H2578" s="45">
        <f>+D2578</f>
        <v>7</v>
      </c>
      <c r="I2578" s="45"/>
      <c r="J2578" s="46" t="s">
        <v>298</v>
      </c>
    </row>
    <row r="2579" spans="2:10" x14ac:dyDescent="0.3">
      <c r="B2579" s="75"/>
      <c r="C2579" s="44" t="s">
        <v>691</v>
      </c>
      <c r="D2579" s="45">
        <v>2</v>
      </c>
      <c r="E2579" s="45"/>
      <c r="F2579" s="45"/>
      <c r="G2579" s="45"/>
      <c r="H2579" s="45">
        <f>+D2579</f>
        <v>2</v>
      </c>
      <c r="I2579" s="45"/>
      <c r="J2579" s="46" t="s">
        <v>298</v>
      </c>
    </row>
    <row r="2580" spans="2:10" x14ac:dyDescent="0.3">
      <c r="B2580" s="75"/>
      <c r="C2580" s="130" t="s">
        <v>249</v>
      </c>
      <c r="D2580" s="45"/>
      <c r="E2580" s="45"/>
      <c r="F2580" s="45"/>
      <c r="G2580" s="45"/>
      <c r="H2580" s="45"/>
      <c r="I2580" s="45"/>
      <c r="J2580" s="46"/>
    </row>
    <row r="2581" spans="2:10" x14ac:dyDescent="0.3">
      <c r="B2581" s="75"/>
      <c r="C2581" s="44" t="s">
        <v>621</v>
      </c>
      <c r="D2581" s="45"/>
      <c r="E2581" s="45"/>
      <c r="F2581" s="45"/>
      <c r="G2581" s="45"/>
      <c r="H2581" s="45">
        <f>+D2581</f>
        <v>0</v>
      </c>
      <c r="I2581" s="45"/>
      <c r="J2581" s="46" t="s">
        <v>298</v>
      </c>
    </row>
    <row r="2582" spans="2:10" x14ac:dyDescent="0.3">
      <c r="B2582" s="75"/>
      <c r="C2582" s="44" t="s">
        <v>622</v>
      </c>
      <c r="D2582" s="45">
        <v>1</v>
      </c>
      <c r="E2582" s="45"/>
      <c r="F2582" s="45"/>
      <c r="G2582" s="45"/>
      <c r="H2582" s="45">
        <f>+D2582</f>
        <v>1</v>
      </c>
      <c r="I2582" s="45"/>
      <c r="J2582" s="46" t="s">
        <v>298</v>
      </c>
    </row>
    <row r="2583" spans="2:10" x14ac:dyDescent="0.3">
      <c r="B2583" s="75"/>
      <c r="C2583" s="44" t="s">
        <v>623</v>
      </c>
      <c r="D2583" s="45">
        <v>6</v>
      </c>
      <c r="E2583" s="45"/>
      <c r="F2583" s="45"/>
      <c r="G2583" s="45"/>
      <c r="H2583" s="45">
        <f>+D2583</f>
        <v>6</v>
      </c>
      <c r="I2583" s="45"/>
      <c r="J2583" s="46" t="s">
        <v>298</v>
      </c>
    </row>
    <row r="2584" spans="2:10" x14ac:dyDescent="0.3">
      <c r="B2584" s="75"/>
      <c r="C2584" s="130" t="s">
        <v>250</v>
      </c>
      <c r="D2584" s="45"/>
      <c r="E2584" s="45"/>
      <c r="F2584" s="45"/>
      <c r="G2584" s="45"/>
      <c r="H2584" s="45"/>
      <c r="I2584" s="45"/>
      <c r="J2584" s="46"/>
    </row>
    <row r="2585" spans="2:10" x14ac:dyDescent="0.3">
      <c r="B2585" s="75"/>
      <c r="C2585" s="44" t="s">
        <v>621</v>
      </c>
      <c r="D2585" s="45">
        <v>4</v>
      </c>
      <c r="E2585" s="45"/>
      <c r="F2585" s="45"/>
      <c r="G2585" s="45"/>
      <c r="H2585" s="45">
        <f>+D2585</f>
        <v>4</v>
      </c>
      <c r="I2585" s="45"/>
      <c r="J2585" s="46" t="s">
        <v>298</v>
      </c>
    </row>
    <row r="2586" spans="2:10" x14ac:dyDescent="0.3">
      <c r="B2586" s="75"/>
      <c r="C2586" s="44" t="s">
        <v>622</v>
      </c>
      <c r="D2586" s="45">
        <v>4</v>
      </c>
      <c r="E2586" s="45"/>
      <c r="F2586" s="45"/>
      <c r="G2586" s="45"/>
      <c r="H2586" s="45">
        <f>+D2586</f>
        <v>4</v>
      </c>
      <c r="I2586" s="45"/>
      <c r="J2586" s="46" t="s">
        <v>298</v>
      </c>
    </row>
    <row r="2587" spans="2:10" x14ac:dyDescent="0.3">
      <c r="B2587" s="75"/>
      <c r="C2587" s="44" t="s">
        <v>677</v>
      </c>
      <c r="D2587" s="45">
        <v>1</v>
      </c>
      <c r="E2587" s="45"/>
      <c r="F2587" s="45"/>
      <c r="G2587" s="45"/>
      <c r="H2587" s="45">
        <f>+D2587</f>
        <v>1</v>
      </c>
      <c r="I2587" s="45"/>
      <c r="J2587" s="46" t="s">
        <v>298</v>
      </c>
    </row>
    <row r="2588" spans="2:10" x14ac:dyDescent="0.3">
      <c r="B2588" s="75"/>
      <c r="C2588" s="44" t="s">
        <v>623</v>
      </c>
      <c r="D2588" s="45">
        <v>6</v>
      </c>
      <c r="E2588" s="45"/>
      <c r="F2588" s="45"/>
      <c r="G2588" s="45"/>
      <c r="H2588" s="45">
        <f>+D2588</f>
        <v>6</v>
      </c>
      <c r="I2588" s="45"/>
      <c r="J2588" s="46" t="s">
        <v>298</v>
      </c>
    </row>
    <row r="2589" spans="2:10" x14ac:dyDescent="0.3">
      <c r="B2589" s="75" t="s">
        <v>302</v>
      </c>
      <c r="C2589" s="48" t="s">
        <v>350</v>
      </c>
      <c r="D2589" s="103"/>
      <c r="E2589" s="45"/>
      <c r="F2589" s="45"/>
      <c r="G2589" s="45"/>
      <c r="H2589" s="45"/>
      <c r="I2589" s="62">
        <f>SUM(H2590:H2592)*$E$123</f>
        <v>1</v>
      </c>
      <c r="J2589" s="63" t="str">
        <f>+J2590</f>
        <v>Pto</v>
      </c>
    </row>
    <row r="2590" spans="2:10" x14ac:dyDescent="0.3">
      <c r="B2590" s="75"/>
      <c r="C2590" s="44" t="s">
        <v>645</v>
      </c>
      <c r="D2590" s="45">
        <v>1</v>
      </c>
      <c r="E2590" s="45"/>
      <c r="F2590" s="45"/>
      <c r="G2590" s="45"/>
      <c r="H2590" s="45">
        <f>+D2590</f>
        <v>1</v>
      </c>
      <c r="I2590" s="45"/>
      <c r="J2590" s="46" t="s">
        <v>298</v>
      </c>
    </row>
    <row r="2591" spans="2:10" x14ac:dyDescent="0.3">
      <c r="B2591" s="75"/>
      <c r="C2591" s="44" t="s">
        <v>249</v>
      </c>
      <c r="D2591" s="45"/>
      <c r="E2591" s="45"/>
      <c r="F2591" s="45"/>
      <c r="G2591" s="45"/>
      <c r="H2591" s="45">
        <f>+D2591</f>
        <v>0</v>
      </c>
      <c r="I2591" s="45"/>
      <c r="J2591" s="46" t="s">
        <v>298</v>
      </c>
    </row>
    <row r="2592" spans="2:10" x14ac:dyDescent="0.3">
      <c r="B2592" s="75"/>
      <c r="C2592" s="44" t="s">
        <v>250</v>
      </c>
      <c r="D2592" s="45"/>
      <c r="E2592" s="45"/>
      <c r="F2592" s="45"/>
      <c r="G2592" s="45"/>
      <c r="H2592" s="45">
        <f>+D2592</f>
        <v>0</v>
      </c>
      <c r="I2592" s="45"/>
      <c r="J2592" s="46" t="s">
        <v>298</v>
      </c>
    </row>
    <row r="2593" spans="2:10" x14ac:dyDescent="0.3">
      <c r="B2593" s="100" t="s">
        <v>299</v>
      </c>
      <c r="C2593" s="101" t="s">
        <v>303</v>
      </c>
      <c r="D2593" s="103"/>
      <c r="E2593" s="45"/>
      <c r="F2593" s="45"/>
      <c r="G2593" s="45"/>
      <c r="H2593" s="45"/>
      <c r="I2593" s="45"/>
      <c r="J2593" s="46"/>
    </row>
    <row r="2594" spans="2:10" x14ac:dyDescent="0.3">
      <c r="B2594" s="75" t="s">
        <v>304</v>
      </c>
      <c r="C2594" s="48" t="s">
        <v>351</v>
      </c>
      <c r="D2594" s="103"/>
      <c r="E2594" s="45"/>
      <c r="F2594" s="45"/>
      <c r="G2594" s="45"/>
      <c r="H2594" s="45"/>
      <c r="I2594" s="62">
        <f>SUM(H2595:H2606)*$E$123</f>
        <v>76.900000000000006</v>
      </c>
      <c r="J2594" s="63" t="str">
        <f>+J2597</f>
        <v>ml</v>
      </c>
    </row>
    <row r="2595" spans="2:10" x14ac:dyDescent="0.3">
      <c r="B2595" s="75"/>
      <c r="C2595" s="131" t="s">
        <v>248</v>
      </c>
      <c r="D2595" s="45"/>
      <c r="E2595" s="45"/>
      <c r="F2595" s="45"/>
      <c r="G2595" s="45"/>
      <c r="H2595" s="45"/>
      <c r="I2595" s="45"/>
      <c r="J2595" s="46"/>
    </row>
    <row r="2596" spans="2:10" x14ac:dyDescent="0.3">
      <c r="B2596" s="75"/>
      <c r="C2596" s="44" t="s">
        <v>670</v>
      </c>
      <c r="D2596" s="45"/>
      <c r="E2596" s="45"/>
      <c r="F2596" s="45"/>
      <c r="G2596" s="45"/>
      <c r="H2596" s="45">
        <f>IF(AND(F2596=0,G2596=0),D2596*E2596,IF(AND(E2596=0,G2596=0),D2596*F2596,IF(AND(E2596=0,F2596=0),D2596*G2596,IF(AND(E2596=0),D2596*F2596*G2596,IF(AND(F2596=0),D2596*E2596*G2596,IF(AND(G2596=0),D2596*E2596*F2596,D2596*E2596*F2596*G2596))))))</f>
        <v>0</v>
      </c>
      <c r="I2596" s="45"/>
      <c r="J2596" s="46" t="str">
        <f t="shared" ref="J2596:J2606" si="43">IF(AND(E2596=0,F2596&lt;&gt;0,G2596&lt;&gt;0),"m2",IF(AND(F2596=0,E2596&lt;&gt;0,G2596&lt;&gt;0),"m2",IF(AND(G2596=0,E2596&lt;&gt;0,F2596&lt;&gt;0),"m2",IF(AND(F2596=0,G2596=0),"ml",IF(AND(E2596=0,G2596=0),"ml",IF(AND(E2596=0,F2596=0),"ml",IF(AND(E2596&lt;&gt;0,F2596&lt;&gt;0,G2596&lt;&gt;0),"m3",0)))))))</f>
        <v>ml</v>
      </c>
    </row>
    <row r="2597" spans="2:10" x14ac:dyDescent="0.3">
      <c r="B2597" s="75"/>
      <c r="C2597" s="44" t="s">
        <v>659</v>
      </c>
      <c r="D2597" s="45"/>
      <c r="E2597" s="45"/>
      <c r="F2597" s="45"/>
      <c r="G2597" s="45"/>
      <c r="H2597" s="45">
        <f>IF(AND(F2597=0,G2597=0),D2597*E2597,IF(AND(E2597=0,G2597=0),D2597*F2597,IF(AND(E2597=0,F2597=0),D2597*G2597,IF(AND(E2597=0),D2597*F2597*G2597,IF(AND(F2597=0),D2597*E2597*G2597,IF(AND(G2597=0),D2597*E2597*F2597,D2597*E2597*F2597*G2597))))))</f>
        <v>0</v>
      </c>
      <c r="I2597" s="45"/>
      <c r="J2597" s="46" t="str">
        <f t="shared" si="43"/>
        <v>ml</v>
      </c>
    </row>
    <row r="2598" spans="2:10" x14ac:dyDescent="0.3">
      <c r="B2598" s="75"/>
      <c r="C2598" s="44" t="s">
        <v>661</v>
      </c>
      <c r="D2598" s="45">
        <v>7</v>
      </c>
      <c r="E2598" s="45">
        <v>1.2</v>
      </c>
      <c r="F2598" s="45"/>
      <c r="G2598" s="45"/>
      <c r="H2598" s="45">
        <f>IF(AND(F2598=0,G2598=0),D2598*E2598,IF(AND(E2598=0,G2598=0),D2598*F2598,IF(AND(E2598=0,F2598=0),D2598*G2598,IF(AND(E2598=0),D2598*F2598*G2598,IF(AND(F2598=0),D2598*E2598*G2598,IF(AND(G2598=0),D2598*E2598*F2598,D2598*E2598*F2598*G2598))))))</f>
        <v>8.4</v>
      </c>
      <c r="I2598" s="45"/>
      <c r="J2598" s="46" t="str">
        <f t="shared" si="43"/>
        <v>ml</v>
      </c>
    </row>
    <row r="2599" spans="2:10" x14ac:dyDescent="0.3">
      <c r="B2599" s="75"/>
      <c r="C2599" s="131" t="s">
        <v>249</v>
      </c>
      <c r="D2599" s="45"/>
      <c r="E2599" s="45"/>
      <c r="F2599" s="45"/>
      <c r="G2599" s="45"/>
      <c r="H2599" s="45"/>
      <c r="I2599" s="45"/>
      <c r="J2599" s="46" t="str">
        <f t="shared" si="43"/>
        <v>ml</v>
      </c>
    </row>
    <row r="2600" spans="2:10" x14ac:dyDescent="0.3">
      <c r="B2600" s="75"/>
      <c r="C2600" s="44" t="s">
        <v>660</v>
      </c>
      <c r="D2600" s="45">
        <v>1</v>
      </c>
      <c r="E2600" s="45">
        <f>13.4+1.5</f>
        <v>14.9</v>
      </c>
      <c r="F2600" s="45"/>
      <c r="G2600" s="45"/>
      <c r="H2600" s="45">
        <f>IF(AND(F2600=0,G2600=0),D2600*E2600,IF(AND(E2600=0,G2600=0),D2600*F2600,IF(AND(E2600=0,F2600=0),D2600*G2600,IF(AND(E2600=0),D2600*F2600*G2600,IF(AND(F2600=0),D2600*E2600*G2600,IF(AND(G2600=0),D2600*E2600*F2600,D2600*E2600*F2600*G2600))))))</f>
        <v>14.9</v>
      </c>
      <c r="I2600" s="45"/>
      <c r="J2600" s="46" t="str">
        <f t="shared" si="43"/>
        <v>ml</v>
      </c>
    </row>
    <row r="2601" spans="2:10" x14ac:dyDescent="0.3">
      <c r="B2601" s="75"/>
      <c r="C2601" s="44" t="s">
        <v>684</v>
      </c>
      <c r="D2601" s="45">
        <v>2</v>
      </c>
      <c r="E2601" s="45">
        <v>12</v>
      </c>
      <c r="F2601" s="45"/>
      <c r="G2601" s="45"/>
      <c r="H2601" s="45">
        <f>IF(AND(F2601=0,G2601=0),D2601*E2601,IF(AND(E2601=0,G2601=0),D2601*F2601,IF(AND(E2601=0,F2601=0),D2601*G2601,IF(AND(E2601=0),D2601*F2601*G2601,IF(AND(F2601=0),D2601*E2601*G2601,IF(AND(G2601=0),D2601*E2601*F2601,D2601*E2601*F2601*G2601))))))</f>
        <v>24</v>
      </c>
      <c r="I2601" s="45"/>
      <c r="J2601" s="46" t="str">
        <f t="shared" si="43"/>
        <v>ml</v>
      </c>
    </row>
    <row r="2602" spans="2:10" x14ac:dyDescent="0.3">
      <c r="B2602" s="75"/>
      <c r="C2602" s="131" t="s">
        <v>250</v>
      </c>
      <c r="D2602" s="45"/>
      <c r="E2602" s="45"/>
      <c r="F2602" s="45"/>
      <c r="G2602" s="45"/>
      <c r="H2602" s="45"/>
      <c r="I2602" s="45"/>
      <c r="J2602" s="46" t="str">
        <f t="shared" si="43"/>
        <v>ml</v>
      </c>
    </row>
    <row r="2603" spans="2:10" x14ac:dyDescent="0.3">
      <c r="B2603" s="75"/>
      <c r="C2603" s="44" t="s">
        <v>659</v>
      </c>
      <c r="D2603" s="45">
        <v>4</v>
      </c>
      <c r="E2603" s="45">
        <v>0.5</v>
      </c>
      <c r="F2603" s="45"/>
      <c r="G2603" s="45"/>
      <c r="H2603" s="45">
        <f>IF(AND(F2603=0,G2603=0),D2603*E2603,IF(AND(E2603=0,G2603=0),D2603*F2603,IF(AND(E2603=0,F2603=0),D2603*G2603,IF(AND(E2603=0),D2603*F2603*G2603,IF(AND(F2603=0),D2603*E2603*G2603,IF(AND(G2603=0),D2603*E2603*F2603,D2603*E2603*F2603*G2603))))))</f>
        <v>2</v>
      </c>
      <c r="I2603" s="45"/>
      <c r="J2603" s="46" t="str">
        <f t="shared" si="43"/>
        <v>ml</v>
      </c>
    </row>
    <row r="2604" spans="2:10" x14ac:dyDescent="0.3">
      <c r="B2604" s="75"/>
      <c r="C2604" s="44" t="s">
        <v>660</v>
      </c>
      <c r="D2604" s="45">
        <v>4</v>
      </c>
      <c r="E2604" s="45">
        <v>0.6</v>
      </c>
      <c r="F2604" s="45"/>
      <c r="G2604" s="45"/>
      <c r="H2604" s="45">
        <f>IF(AND(F2604=0,G2604=0),D2604*E2604,IF(AND(E2604=0,G2604=0),D2604*F2604,IF(AND(E2604=0,F2604=0),D2604*G2604,IF(AND(E2604=0),D2604*F2604*G2604,IF(AND(F2604=0),D2604*E2604*G2604,IF(AND(G2604=0),D2604*E2604*F2604,D2604*E2604*F2604*G2604))))))</f>
        <v>2.4</v>
      </c>
      <c r="I2604" s="45"/>
      <c r="J2604" s="46" t="str">
        <f t="shared" si="43"/>
        <v>ml</v>
      </c>
    </row>
    <row r="2605" spans="2:10" x14ac:dyDescent="0.3">
      <c r="B2605" s="75"/>
      <c r="C2605" s="44" t="s">
        <v>661</v>
      </c>
      <c r="D2605" s="45">
        <v>1</v>
      </c>
      <c r="E2605" s="45">
        <v>1.2</v>
      </c>
      <c r="F2605" s="45"/>
      <c r="G2605" s="45"/>
      <c r="H2605" s="45">
        <f>IF(AND(F2605=0,G2605=0),D2605*E2605,IF(AND(E2605=0,G2605=0),D2605*F2605,IF(AND(E2605=0,F2605=0),D2605*G2605,IF(AND(E2605=0),D2605*F2605*G2605,IF(AND(F2605=0),D2605*E2605*G2605,IF(AND(G2605=0),D2605*E2605*F2605,D2605*E2605*F2605*G2605))))))</f>
        <v>1.2</v>
      </c>
      <c r="I2605" s="45"/>
      <c r="J2605" s="46" t="str">
        <f t="shared" si="43"/>
        <v>ml</v>
      </c>
    </row>
    <row r="2606" spans="2:10" x14ac:dyDescent="0.3">
      <c r="B2606" s="75"/>
      <c r="C2606" s="44" t="s">
        <v>684</v>
      </c>
      <c r="D2606" s="45">
        <v>2</v>
      </c>
      <c r="E2606" s="45">
        <v>12</v>
      </c>
      <c r="F2606" s="45"/>
      <c r="G2606" s="45"/>
      <c r="H2606" s="45">
        <f>IF(AND(F2606=0,G2606=0),D2606*E2606,IF(AND(E2606=0,G2606=0),D2606*F2606,IF(AND(E2606=0,F2606=0),D2606*G2606,IF(AND(E2606=0),D2606*F2606*G2606,IF(AND(F2606=0),D2606*E2606*G2606,IF(AND(G2606=0),D2606*E2606*F2606,D2606*E2606*F2606*G2606))))))</f>
        <v>24</v>
      </c>
      <c r="I2606" s="45"/>
      <c r="J2606" s="46" t="str">
        <f t="shared" si="43"/>
        <v>ml</v>
      </c>
    </row>
    <row r="2607" spans="2:10" x14ac:dyDescent="0.3">
      <c r="B2607" s="75" t="s">
        <v>305</v>
      </c>
      <c r="C2607" s="48" t="s">
        <v>352</v>
      </c>
      <c r="D2607" s="103"/>
      <c r="E2607" s="45"/>
      <c r="F2607" s="45"/>
      <c r="G2607" s="45"/>
      <c r="H2607" s="45"/>
      <c r="I2607" s="62">
        <f>SUM(H2608:H2613)*$E$123</f>
        <v>19.3</v>
      </c>
      <c r="J2607" s="63" t="str">
        <f>+J2609</f>
        <v>ml</v>
      </c>
    </row>
    <row r="2608" spans="2:10" x14ac:dyDescent="0.3">
      <c r="B2608" s="75"/>
      <c r="C2608" s="131" t="s">
        <v>248</v>
      </c>
      <c r="D2608" s="45"/>
      <c r="E2608" s="45"/>
      <c r="F2608" s="45"/>
      <c r="G2608" s="45"/>
      <c r="H2608" s="45"/>
      <c r="I2608" s="45"/>
      <c r="J2608" s="46"/>
    </row>
    <row r="2609" spans="2:10" x14ac:dyDescent="0.3">
      <c r="B2609" s="75"/>
      <c r="C2609" s="44" t="s">
        <v>660</v>
      </c>
      <c r="D2609" s="45">
        <v>1</v>
      </c>
      <c r="E2609" s="45">
        <v>19.3</v>
      </c>
      <c r="F2609" s="45"/>
      <c r="G2609" s="45"/>
      <c r="H2609" s="45">
        <f>IF(AND(F2609=0,G2609=0),D2609*E2609,IF(AND(E2609=0,G2609=0),D2609*F2609,IF(AND(E2609=0,F2609=0),D2609*G2609,IF(AND(E2609=0),D2609*F2609*G2609,IF(AND(F2609=0),D2609*E2609*G2609,IF(AND(G2609=0),D2609*E2609*F2609,D2609*E2609*F2609*G2609))))))</f>
        <v>19.3</v>
      </c>
      <c r="I2609" s="45"/>
      <c r="J2609" s="46" t="str">
        <f>IF(AND(E2609=0,F2609&lt;&gt;0,G2609&lt;&gt;0),"m2",IF(AND(F2609=0,E2609&lt;&gt;0,G2609&lt;&gt;0),"m2",IF(AND(G2609=0,E2609&lt;&gt;0,F2609&lt;&gt;0),"m2",IF(AND(F2609=0,G2609=0),"ml",IF(AND(E2609=0,G2609=0),"ml",IF(AND(E2609=0,F2609=0),"ml",IF(AND(E2609&lt;&gt;0,F2609&lt;&gt;0,G2609&lt;&gt;0),"m3",0)))))))</f>
        <v>ml</v>
      </c>
    </row>
    <row r="2610" spans="2:10" x14ac:dyDescent="0.3">
      <c r="B2610" s="75"/>
      <c r="C2610" s="131" t="s">
        <v>249</v>
      </c>
      <c r="D2610" s="45"/>
      <c r="E2610" s="45"/>
      <c r="F2610" s="45"/>
      <c r="G2610" s="45"/>
      <c r="H2610" s="45">
        <f>IF(AND(F2610=0,G2610=0),D2610*E2610,IF(AND(E2610=0,G2610=0),D2610*F2610,IF(AND(E2610=0,F2610=0),D2610*G2610,IF(AND(E2610=0),D2610*F2610*G2610,IF(AND(F2610=0),D2610*E2610*G2610,IF(AND(G2610=0),D2610*E2610*F2610,D2610*E2610*F2610*G2610))))))</f>
        <v>0</v>
      </c>
      <c r="I2610" s="45"/>
      <c r="J2610" s="46" t="str">
        <f>IF(AND(E2610=0,F2610&lt;&gt;0,G2610&lt;&gt;0),"m2",IF(AND(F2610=0,E2610&lt;&gt;0,G2610&lt;&gt;0),"m2",IF(AND(G2610=0,E2610&lt;&gt;0,F2610&lt;&gt;0),"m2",IF(AND(F2610=0,G2610=0),"ml",IF(AND(E2610=0,G2610=0),"ml",IF(AND(E2610=0,F2610=0),"ml",IF(AND(E2610&lt;&gt;0,F2610&lt;&gt;0,G2610&lt;&gt;0),"m3",0)))))))</f>
        <v>ml</v>
      </c>
    </row>
    <row r="2611" spans="2:10" x14ac:dyDescent="0.3">
      <c r="B2611" s="75"/>
      <c r="C2611" s="44" t="s">
        <v>660</v>
      </c>
      <c r="D2611" s="45"/>
      <c r="E2611" s="45"/>
      <c r="F2611" s="45"/>
      <c r="G2611" s="45"/>
      <c r="H2611" s="45">
        <f>IF(AND(F2611=0,G2611=0),D2611*E2611,IF(AND(E2611=0,G2611=0),D2611*F2611,IF(AND(E2611=0,F2611=0),D2611*G2611,IF(AND(E2611=0),D2611*F2611*G2611,IF(AND(F2611=0),D2611*E2611*G2611,IF(AND(G2611=0),D2611*E2611*F2611,D2611*E2611*F2611*G2611))))))</f>
        <v>0</v>
      </c>
      <c r="I2611" s="45"/>
      <c r="J2611" s="46" t="str">
        <f>IF(AND(E2611=0,F2611&lt;&gt;0,G2611&lt;&gt;0),"m2",IF(AND(F2611=0,E2611&lt;&gt;0,G2611&lt;&gt;0),"m2",IF(AND(G2611=0,E2611&lt;&gt;0,F2611&lt;&gt;0),"m2",IF(AND(F2611=0,G2611=0),"ml",IF(AND(E2611=0,G2611=0),"ml",IF(AND(E2611=0,F2611=0),"ml",IF(AND(E2611&lt;&gt;0,F2611&lt;&gt;0,G2611&lt;&gt;0),"m3",0)))))))</f>
        <v>ml</v>
      </c>
    </row>
    <row r="2612" spans="2:10" x14ac:dyDescent="0.3">
      <c r="B2612" s="75"/>
      <c r="C2612" s="131" t="s">
        <v>250</v>
      </c>
      <c r="D2612" s="45"/>
      <c r="E2612" s="45"/>
      <c r="F2612" s="45"/>
      <c r="G2612" s="45"/>
      <c r="H2612" s="45">
        <f>IF(AND(F2612=0,G2612=0),D2612*E2612,IF(AND(E2612=0,G2612=0),D2612*F2612,IF(AND(E2612=0,F2612=0),D2612*G2612,IF(AND(E2612=0),D2612*F2612*G2612,IF(AND(F2612=0),D2612*E2612*G2612,IF(AND(G2612=0),D2612*E2612*F2612,D2612*E2612*F2612*G2612))))))</f>
        <v>0</v>
      </c>
      <c r="I2612" s="45"/>
      <c r="J2612" s="46" t="str">
        <f>IF(AND(E2612=0,F2612&lt;&gt;0,G2612&lt;&gt;0),"m2",IF(AND(F2612=0,E2612&lt;&gt;0,G2612&lt;&gt;0),"m2",IF(AND(G2612=0,E2612&lt;&gt;0,F2612&lt;&gt;0),"m2",IF(AND(F2612=0,G2612=0),"ml",IF(AND(E2612=0,G2612=0),"ml",IF(AND(E2612=0,F2612=0),"ml",IF(AND(E2612&lt;&gt;0,F2612&lt;&gt;0,G2612&lt;&gt;0),"m3",0)))))))</f>
        <v>ml</v>
      </c>
    </row>
    <row r="2613" spans="2:10" x14ac:dyDescent="0.3">
      <c r="B2613" s="75"/>
      <c r="C2613" s="44" t="s">
        <v>660</v>
      </c>
      <c r="D2613" s="45"/>
      <c r="E2613" s="45"/>
      <c r="F2613" s="45"/>
      <c r="G2613" s="45"/>
      <c r="H2613" s="45">
        <f>IF(AND(F2613=0,G2613=0),D2613*E2613,IF(AND(E2613=0,G2613=0),D2613*F2613,IF(AND(E2613=0,F2613=0),D2613*G2613,IF(AND(E2613=0),D2613*F2613*G2613,IF(AND(F2613=0),D2613*E2613*G2613,IF(AND(G2613=0),D2613*E2613*F2613,D2613*E2613*F2613*G2613))))))</f>
        <v>0</v>
      </c>
      <c r="I2613" s="45"/>
      <c r="J2613" s="46" t="str">
        <f>IF(AND(E2613=0,F2613&lt;&gt;0,G2613&lt;&gt;0),"m2",IF(AND(F2613=0,E2613&lt;&gt;0,G2613&lt;&gt;0),"m2",IF(AND(G2613=0,E2613&lt;&gt;0,F2613&lt;&gt;0),"m2",IF(AND(F2613=0,G2613=0),"ml",IF(AND(E2613=0,G2613=0),"ml",IF(AND(E2613=0,F2613=0),"ml",IF(AND(E2613&lt;&gt;0,F2613&lt;&gt;0,G2613&lt;&gt;0),"m3",0)))))))</f>
        <v>ml</v>
      </c>
    </row>
    <row r="2614" spans="2:10" x14ac:dyDescent="0.3">
      <c r="B2614" s="75" t="s">
        <v>306</v>
      </c>
      <c r="C2614" s="48" t="s">
        <v>353</v>
      </c>
      <c r="D2614" s="103"/>
      <c r="E2614" s="45"/>
      <c r="F2614" s="45"/>
      <c r="G2614" s="45"/>
      <c r="H2614" s="45"/>
      <c r="I2614" s="62">
        <f>SUM(H2615:H2621)*$E$123</f>
        <v>34.699999999999996</v>
      </c>
      <c r="J2614" s="63" t="str">
        <f>+J2616</f>
        <v>ml</v>
      </c>
    </row>
    <row r="2615" spans="2:10" x14ac:dyDescent="0.3">
      <c r="B2615" s="75"/>
      <c r="C2615" s="131" t="s">
        <v>248</v>
      </c>
      <c r="D2615" s="45"/>
      <c r="E2615" s="45"/>
      <c r="F2615" s="45"/>
      <c r="G2615" s="45"/>
      <c r="H2615" s="45"/>
      <c r="I2615" s="45"/>
      <c r="J2615" s="46"/>
    </row>
    <row r="2616" spans="2:10" x14ac:dyDescent="0.3">
      <c r="B2616" s="75"/>
      <c r="C2616" s="44" t="s">
        <v>659</v>
      </c>
      <c r="D2616" s="45">
        <v>1</v>
      </c>
      <c r="E2616" s="45">
        <f>15+1.9+2.6</f>
        <v>19.5</v>
      </c>
      <c r="F2616" s="45"/>
      <c r="G2616" s="45"/>
      <c r="H2616" s="45">
        <f t="shared" ref="H2616:H2621" si="44">IF(AND(F2616=0,G2616=0),D2616*E2616,IF(AND(E2616=0,G2616=0),D2616*F2616,IF(AND(E2616=0,F2616=0),D2616*G2616,IF(AND(E2616=0),D2616*F2616*G2616,IF(AND(F2616=0),D2616*E2616*G2616,IF(AND(G2616=0),D2616*E2616*F2616,D2616*E2616*F2616*G2616))))))</f>
        <v>19.5</v>
      </c>
      <c r="I2616" s="45"/>
      <c r="J2616" s="46" t="str">
        <f t="shared" ref="J2616:J2621" si="45">IF(AND(E2616=0,F2616&lt;&gt;0,G2616&lt;&gt;0),"m2",IF(AND(F2616=0,E2616&lt;&gt;0,G2616&lt;&gt;0),"m2",IF(AND(G2616=0,E2616&lt;&gt;0,F2616&lt;&gt;0),"m2",IF(AND(F2616=0,G2616=0),"ml",IF(AND(E2616=0,G2616=0),"ml",IF(AND(E2616=0,F2616=0),"ml",IF(AND(E2616&lt;&gt;0,F2616&lt;&gt;0,G2616&lt;&gt;0),"m3",0)))))))</f>
        <v>ml</v>
      </c>
    </row>
    <row r="2617" spans="2:10" x14ac:dyDescent="0.3">
      <c r="B2617" s="75"/>
      <c r="C2617" s="131" t="s">
        <v>249</v>
      </c>
      <c r="D2617" s="45"/>
      <c r="E2617" s="45"/>
      <c r="F2617" s="45"/>
      <c r="G2617" s="45"/>
      <c r="H2617" s="45">
        <f t="shared" si="44"/>
        <v>0</v>
      </c>
      <c r="I2617" s="45"/>
      <c r="J2617" s="46" t="str">
        <f t="shared" si="45"/>
        <v>ml</v>
      </c>
    </row>
    <row r="2618" spans="2:10" x14ac:dyDescent="0.3">
      <c r="B2618" s="75"/>
      <c r="C2618" s="44" t="s">
        <v>659</v>
      </c>
      <c r="D2618" s="45"/>
      <c r="E2618" s="45"/>
      <c r="F2618" s="45"/>
      <c r="G2618" s="45"/>
      <c r="H2618" s="45">
        <f t="shared" si="44"/>
        <v>0</v>
      </c>
      <c r="I2618" s="45"/>
      <c r="J2618" s="46" t="str">
        <f t="shared" si="45"/>
        <v>ml</v>
      </c>
    </row>
    <row r="2619" spans="2:10" x14ac:dyDescent="0.3">
      <c r="B2619" s="75"/>
      <c r="C2619" s="131" t="s">
        <v>250</v>
      </c>
      <c r="D2619" s="45"/>
      <c r="E2619" s="45"/>
      <c r="F2619" s="45"/>
      <c r="G2619" s="45"/>
      <c r="H2619" s="45">
        <f t="shared" si="44"/>
        <v>0</v>
      </c>
      <c r="I2619" s="45"/>
      <c r="J2619" s="46" t="str">
        <f t="shared" si="45"/>
        <v>ml</v>
      </c>
    </row>
    <row r="2620" spans="2:10" x14ac:dyDescent="0.3">
      <c r="B2620" s="75"/>
      <c r="C2620" s="44" t="s">
        <v>659</v>
      </c>
      <c r="D2620" s="45">
        <v>1</v>
      </c>
      <c r="E2620" s="45">
        <v>4.4000000000000004</v>
      </c>
      <c r="F2620" s="45"/>
      <c r="G2620" s="45"/>
      <c r="H2620" s="45">
        <f t="shared" si="44"/>
        <v>4.4000000000000004</v>
      </c>
      <c r="I2620" s="45"/>
      <c r="J2620" s="46" t="str">
        <f t="shared" si="45"/>
        <v>ml</v>
      </c>
    </row>
    <row r="2621" spans="2:10" x14ac:dyDescent="0.3">
      <c r="B2621" s="75"/>
      <c r="C2621" s="44" t="s">
        <v>660</v>
      </c>
      <c r="D2621" s="45">
        <v>1</v>
      </c>
      <c r="E2621" s="45">
        <f>9.6+1.2</f>
        <v>10.799999999999999</v>
      </c>
      <c r="F2621" s="45"/>
      <c r="G2621" s="45"/>
      <c r="H2621" s="45">
        <f t="shared" si="44"/>
        <v>10.799999999999999</v>
      </c>
      <c r="I2621" s="45"/>
      <c r="J2621" s="46" t="str">
        <f t="shared" si="45"/>
        <v>ml</v>
      </c>
    </row>
    <row r="2622" spans="2:10" x14ac:dyDescent="0.3">
      <c r="B2622" s="75"/>
      <c r="C2622" s="44" t="s">
        <v>511</v>
      </c>
      <c r="D2622" s="45">
        <v>2</v>
      </c>
      <c r="E2622" s="45">
        <v>3.25</v>
      </c>
      <c r="F2622" s="45"/>
      <c r="G2622" s="45"/>
      <c r="H2622" s="45">
        <f>IF(AND(F2622=0,G2622=0),D2622*E2622,IF(AND(E2622=0,G2622=0),D2622*F2622,IF(AND(E2622=0,F2622=0),D2622*G2622,IF(AND(E2622=0),D2622*F2622*G2622,IF(AND(F2622=0),D2622*E2622*G2622,IF(AND(G2622=0),D2622*E2622*F2622,D2622*E2622*F2622*G2622))))))</f>
        <v>6.5</v>
      </c>
      <c r="I2622" s="45"/>
      <c r="J2622" s="46" t="str">
        <f>IF(AND(E2622=0,F2622&lt;&gt;0,G2622&lt;&gt;0),"m2",IF(AND(F2622=0,E2622&lt;&gt;0,G2622&lt;&gt;0),"m2",IF(AND(G2622=0,E2622&lt;&gt;0,F2622&lt;&gt;0),"m2",IF(AND(F2622=0,G2622=0),"ml",IF(AND(E2622=0,G2622=0),"ml",IF(AND(E2622=0,F2622=0),"ml",IF(AND(E2622&lt;&gt;0,F2622&lt;&gt;0,G2622&lt;&gt;0),"m3",0)))))))</f>
        <v>ml</v>
      </c>
    </row>
    <row r="2623" spans="2:10" x14ac:dyDescent="0.3">
      <c r="B2623" s="75" t="s">
        <v>308</v>
      </c>
      <c r="C2623" s="48" t="s">
        <v>354</v>
      </c>
      <c r="D2623" s="103"/>
      <c r="E2623" s="45"/>
      <c r="F2623" s="45"/>
      <c r="G2623" s="45"/>
      <c r="H2623" s="45"/>
      <c r="I2623" s="62">
        <f>SUM(H2624:H2629)*$E$123</f>
        <v>3.25</v>
      </c>
      <c r="J2623" s="63" t="str">
        <f>+J2624</f>
        <v>ml</v>
      </c>
    </row>
    <row r="2624" spans="2:10" x14ac:dyDescent="0.3">
      <c r="B2624" s="75"/>
      <c r="C2624" s="131" t="s">
        <v>248</v>
      </c>
      <c r="D2624" s="45"/>
      <c r="E2624" s="45"/>
      <c r="F2624" s="45"/>
      <c r="G2624" s="45"/>
      <c r="H2624" s="45"/>
      <c r="I2624" s="45"/>
      <c r="J2624" s="46" t="str">
        <f>IF(AND(E2624=0,F2624&lt;&gt;0,G2624&lt;&gt;0),"m2",IF(AND(F2624=0,E2624&lt;&gt;0,G2624&lt;&gt;0),"m2",IF(AND(G2624=0,E2624&lt;&gt;0,F2624&lt;&gt;0),"m2",IF(AND(F2624=0,G2624=0),"ml",IF(AND(E2624=0,G2624=0),"ml",IF(AND(E2624=0,F2624=0),"ml",IF(AND(E2624&lt;&gt;0,F2624&lt;&gt;0,G2624&lt;&gt;0),"m3",0)))))))</f>
        <v>ml</v>
      </c>
    </row>
    <row r="2625" spans="2:10" x14ac:dyDescent="0.3">
      <c r="B2625" s="75"/>
      <c r="C2625" s="44" t="s">
        <v>689</v>
      </c>
      <c r="D2625" s="45"/>
      <c r="E2625" s="45"/>
      <c r="F2625" s="45"/>
      <c r="G2625" s="45"/>
      <c r="H2625" s="45">
        <f>IF(AND(F2625=0,G2625=0),D2625*E2625,IF(AND(E2625=0,G2625=0),D2625*F2625,IF(AND(E2625=0,F2625=0),D2625*G2625,IF(AND(E2625=0),D2625*F2625*G2625,IF(AND(F2625=0),D2625*E2625*G2625,IF(AND(G2625=0),D2625*E2625*F2625,D2625*E2625*F2625*G2625))))))</f>
        <v>0</v>
      </c>
      <c r="I2625" s="45"/>
      <c r="J2625" s="46" t="str">
        <f>IF(AND(E2625=0,F2625&lt;&gt;0,G2625&lt;&gt;0),"m2",IF(AND(F2625=0,E2625&lt;&gt;0,G2625&lt;&gt;0),"m2",IF(AND(G2625=0,E2625&lt;&gt;0,F2625&lt;&gt;0),"m2",IF(AND(F2625=0,G2625=0),"ml",IF(AND(E2625=0,G2625=0),"ml",IF(AND(E2625=0,F2625=0),"ml",IF(AND(E2625&lt;&gt;0,F2625&lt;&gt;0,G2625&lt;&gt;0),"m3",0)))))))</f>
        <v>ml</v>
      </c>
    </row>
    <row r="2626" spans="2:10" x14ac:dyDescent="0.3">
      <c r="B2626" s="75"/>
      <c r="C2626" s="131" t="s">
        <v>249</v>
      </c>
      <c r="D2626" s="45"/>
      <c r="E2626" s="45"/>
      <c r="F2626" s="45"/>
      <c r="G2626" s="45"/>
      <c r="H2626" s="45"/>
      <c r="I2626" s="45"/>
      <c r="J2626" s="46"/>
    </row>
    <row r="2627" spans="2:10" x14ac:dyDescent="0.3">
      <c r="B2627" s="75"/>
      <c r="C2627" s="44" t="s">
        <v>549</v>
      </c>
      <c r="D2627" s="45"/>
      <c r="E2627" s="45"/>
      <c r="F2627" s="45"/>
      <c r="G2627" s="45"/>
      <c r="H2627" s="45">
        <f>IF(AND(F2627=0,G2627=0),D2627*E2627,IF(AND(E2627=0,G2627=0),D2627*F2627,IF(AND(E2627=0,F2627=0),D2627*G2627,IF(AND(E2627=0),D2627*F2627*G2627,IF(AND(F2627=0),D2627*E2627*G2627,IF(AND(G2627=0),D2627*E2627*F2627,D2627*E2627*F2627*G2627))))))</f>
        <v>0</v>
      </c>
      <c r="I2627" s="45"/>
      <c r="J2627" s="46" t="str">
        <f>IF(AND(E2627=0,F2627&lt;&gt;0,G2627&lt;&gt;0),"m2",IF(AND(F2627=0,E2627&lt;&gt;0,G2627&lt;&gt;0),"m2",IF(AND(G2627=0,E2627&lt;&gt;0,F2627&lt;&gt;0),"m2",IF(AND(F2627=0,G2627=0),"ml",IF(AND(E2627=0,G2627=0),"ml",IF(AND(E2627=0,F2627=0),"ml",IF(AND(E2627&lt;&gt;0,F2627&lt;&gt;0,G2627&lt;&gt;0),"m3",0)))))))</f>
        <v>ml</v>
      </c>
    </row>
    <row r="2628" spans="2:10" x14ac:dyDescent="0.3">
      <c r="B2628" s="75"/>
      <c r="C2628" s="131" t="s">
        <v>250</v>
      </c>
      <c r="D2628" s="45"/>
      <c r="E2628" s="45"/>
      <c r="F2628" s="45"/>
      <c r="G2628" s="45"/>
      <c r="H2628" s="45"/>
      <c r="I2628" s="45"/>
      <c r="J2628" s="46"/>
    </row>
    <row r="2629" spans="2:10" x14ac:dyDescent="0.3">
      <c r="C2629" s="44" t="s">
        <v>549</v>
      </c>
      <c r="D2629" s="45">
        <v>1</v>
      </c>
      <c r="E2629" s="45">
        <v>3.25</v>
      </c>
      <c r="F2629" s="45"/>
      <c r="G2629" s="45"/>
      <c r="H2629" s="45">
        <f>IF(AND(F2629=0,G2629=0),D2629*E2629,IF(AND(E2629=0,G2629=0),D2629*F2629,IF(AND(E2629=0,F2629=0),D2629*G2629,IF(AND(E2629=0),D2629*F2629*G2629,IF(AND(F2629=0),D2629*E2629*G2629,IF(AND(G2629=0),D2629*E2629*F2629,D2629*E2629*F2629*G2629))))))</f>
        <v>3.25</v>
      </c>
      <c r="I2629" s="45"/>
      <c r="J2629" s="46" t="str">
        <f>IF(AND(E2629=0,F2629&lt;&gt;0,G2629&lt;&gt;0),"m2",IF(AND(F2629=0,E2629&lt;&gt;0,G2629&lt;&gt;0),"m2",IF(AND(G2629=0,E2629&lt;&gt;0,F2629&lt;&gt;0),"m2",IF(AND(F2629=0,G2629=0),"ml",IF(AND(E2629=0,G2629=0),"ml",IF(AND(E2629=0,F2629=0),"ml",IF(AND(E2629&lt;&gt;0,F2629&lt;&gt;0,G2629&lt;&gt;0),"m3",0)))))))</f>
        <v>ml</v>
      </c>
    </row>
    <row r="2630" spans="2:10" x14ac:dyDescent="0.3">
      <c r="B2630" s="75" t="s">
        <v>309</v>
      </c>
      <c r="C2630" s="48" t="s">
        <v>355</v>
      </c>
      <c r="D2630" s="103"/>
      <c r="E2630" s="45"/>
      <c r="F2630" s="45"/>
      <c r="G2630" s="45"/>
      <c r="H2630" s="45"/>
      <c r="I2630" s="62">
        <f>SUM(H2631:H2633)*$E$123</f>
        <v>0</v>
      </c>
      <c r="J2630" s="63" t="str">
        <f>+J2631</f>
        <v>ml</v>
      </c>
    </row>
    <row r="2631" spans="2:10" x14ac:dyDescent="0.3">
      <c r="B2631" s="75"/>
      <c r="C2631" s="131" t="s">
        <v>248</v>
      </c>
      <c r="D2631" s="45"/>
      <c r="E2631" s="45"/>
      <c r="F2631" s="45"/>
      <c r="G2631" s="45"/>
      <c r="H2631" s="45">
        <f>IF(AND(F2631=0,G2631=0),D2631*E2631,IF(AND(E2631=0,G2631=0),D2631*F2631,IF(AND(E2631=0,F2631=0),D2631*G2631,IF(AND(E2631=0),D2631*F2631*G2631,IF(AND(F2631=0),D2631*E2631*G2631,IF(AND(G2631=0),D2631*E2631*F2631,D2631*E2631*F2631*G2631))))))</f>
        <v>0</v>
      </c>
      <c r="I2631" s="45"/>
      <c r="J2631" s="46" t="str">
        <f>IF(AND(E2631=0,F2631&lt;&gt;0,G2631&lt;&gt;0),"m2",IF(AND(F2631=0,E2631&lt;&gt;0,G2631&lt;&gt;0),"m2",IF(AND(G2631=0,E2631&lt;&gt;0,F2631&lt;&gt;0),"m2",IF(AND(F2631=0,G2631=0),"ml",IF(AND(E2631=0,G2631=0),"ml",IF(AND(E2631=0,F2631=0),"ml",IF(AND(E2631&lt;&gt;0,F2631&lt;&gt;0,G2631&lt;&gt;0),"m3",0)))))))</f>
        <v>ml</v>
      </c>
    </row>
    <row r="2632" spans="2:10" x14ac:dyDescent="0.3">
      <c r="B2632" s="75"/>
      <c r="C2632" s="131" t="s">
        <v>249</v>
      </c>
      <c r="D2632" s="45"/>
      <c r="E2632" s="45"/>
      <c r="F2632" s="45"/>
      <c r="G2632" s="45"/>
      <c r="H2632" s="45">
        <f>IF(AND(F2632=0,G2632=0),D2632*E2632,IF(AND(E2632=0,G2632=0),D2632*F2632,IF(AND(E2632=0,F2632=0),D2632*G2632,IF(AND(E2632=0),D2632*F2632*G2632,IF(AND(F2632=0),D2632*E2632*G2632,IF(AND(G2632=0),D2632*E2632*F2632,D2632*E2632*F2632*G2632))))))</f>
        <v>0</v>
      </c>
      <c r="I2632" s="45"/>
      <c r="J2632" s="46" t="str">
        <f>IF(AND(E2632=0,F2632&lt;&gt;0,G2632&lt;&gt;0),"m2",IF(AND(F2632=0,E2632&lt;&gt;0,G2632&lt;&gt;0),"m2",IF(AND(G2632=0,E2632&lt;&gt;0,F2632&lt;&gt;0),"m2",IF(AND(F2632=0,G2632=0),"ml",IF(AND(E2632=0,G2632=0),"ml",IF(AND(E2632=0,F2632=0),"ml",IF(AND(E2632&lt;&gt;0,F2632&lt;&gt;0,G2632&lt;&gt;0),"m3",0)))))))</f>
        <v>ml</v>
      </c>
    </row>
    <row r="2633" spans="2:10" x14ac:dyDescent="0.3">
      <c r="B2633" s="75"/>
      <c r="C2633" s="131" t="s">
        <v>250</v>
      </c>
      <c r="D2633" s="45"/>
      <c r="E2633" s="45"/>
      <c r="F2633" s="45"/>
      <c r="G2633" s="45"/>
      <c r="H2633" s="45">
        <f>IF(AND(F2633=0,G2633=0),D2633*E2633,IF(AND(E2633=0,G2633=0),D2633*F2633,IF(AND(E2633=0,F2633=0),D2633*G2633,IF(AND(E2633=0),D2633*F2633*G2633,IF(AND(F2633=0),D2633*E2633*G2633,IF(AND(G2633=0),D2633*E2633*F2633,D2633*E2633*F2633*G2633))))))</f>
        <v>0</v>
      </c>
      <c r="I2633" s="45"/>
      <c r="J2633" s="46" t="str">
        <f>IF(AND(E2633=0,F2633&lt;&gt;0,G2633&lt;&gt;0),"m2",IF(AND(F2633=0,E2633&lt;&gt;0,G2633&lt;&gt;0),"m2",IF(AND(G2633=0,E2633&lt;&gt;0,F2633&lt;&gt;0),"m2",IF(AND(F2633=0,G2633=0),"ml",IF(AND(E2633=0,G2633=0),"ml",IF(AND(E2633=0,F2633=0),"ml",IF(AND(E2633&lt;&gt;0,F2633&lt;&gt;0,G2633&lt;&gt;0),"m3",0)))))))</f>
        <v>ml</v>
      </c>
    </row>
    <row r="2634" spans="2:10" x14ac:dyDescent="0.3">
      <c r="B2634" s="75" t="s">
        <v>311</v>
      </c>
      <c r="C2634" s="48" t="s">
        <v>312</v>
      </c>
      <c r="D2634" s="103"/>
      <c r="E2634" s="45"/>
      <c r="F2634" s="45"/>
      <c r="G2634" s="45"/>
      <c r="H2634" s="45"/>
      <c r="I2634" s="62">
        <f>SUM(H2635:H2637)*$E$123</f>
        <v>82</v>
      </c>
      <c r="J2634" s="63" t="str">
        <f>+J2635</f>
        <v>ml</v>
      </c>
    </row>
    <row r="2635" spans="2:10" x14ac:dyDescent="0.3">
      <c r="B2635" s="75"/>
      <c r="C2635" s="131" t="s">
        <v>248</v>
      </c>
      <c r="D2635" s="45"/>
      <c r="E2635" s="45"/>
      <c r="F2635" s="45"/>
      <c r="G2635" s="45"/>
      <c r="H2635" s="45">
        <f>IF(AND(F2635=0,G2635=0),D2635*E2635,IF(AND(E2635=0,G2635=0),D2635*F2635,IF(AND(E2635=0,F2635=0),D2635*G2635,IF(AND(E2635=0),D2635*F2635*G2635,IF(AND(F2635=0),D2635*E2635*G2635,IF(AND(G2635=0),D2635*E2635*F2635,D2635*E2635*F2635*G2635))))))</f>
        <v>0</v>
      </c>
      <c r="I2635" s="45"/>
      <c r="J2635" s="46" t="str">
        <f>IF(AND(E2635=0,F2635&lt;&gt;0,G2635&lt;&gt;0),"m2",IF(AND(F2635=0,E2635&lt;&gt;0,G2635&lt;&gt;0),"m2",IF(AND(G2635=0,E2635&lt;&gt;0,F2635&lt;&gt;0),"m2",IF(AND(F2635=0,G2635=0),"ml",IF(AND(E2635=0,G2635=0),"ml",IF(AND(E2635=0,F2635=0),"ml",IF(AND(E2635&lt;&gt;0,F2635&lt;&gt;0,G2635&lt;&gt;0),"m3",0)))))))</f>
        <v>ml</v>
      </c>
    </row>
    <row r="2636" spans="2:10" x14ac:dyDescent="0.3">
      <c r="B2636" s="75"/>
      <c r="C2636" s="131" t="s">
        <v>249</v>
      </c>
      <c r="D2636" s="45"/>
      <c r="E2636" s="45"/>
      <c r="F2636" s="45"/>
      <c r="G2636" s="45"/>
      <c r="H2636" s="45">
        <f>IF(AND(F2636=0,G2636=0),D2636*E2636,IF(AND(E2636=0,G2636=0),D2636*F2636,IF(AND(E2636=0,F2636=0),D2636*G2636,IF(AND(E2636=0),D2636*F2636*G2636,IF(AND(F2636=0),D2636*E2636*G2636,IF(AND(G2636=0),D2636*E2636*F2636,D2636*E2636*F2636*G2636))))))</f>
        <v>0</v>
      </c>
      <c r="I2636" s="45"/>
      <c r="J2636" s="46" t="str">
        <f>IF(AND(E2636=0,F2636&lt;&gt;0,G2636&lt;&gt;0),"m2",IF(AND(F2636=0,E2636&lt;&gt;0,G2636&lt;&gt;0),"m2",IF(AND(G2636=0,E2636&lt;&gt;0,F2636&lt;&gt;0),"m2",IF(AND(F2636=0,G2636=0),"ml",IF(AND(E2636=0,G2636=0),"ml",IF(AND(E2636=0,F2636=0),"ml",IF(AND(E2636&lt;&gt;0,F2636&lt;&gt;0,G2636&lt;&gt;0),"m3",0)))))))</f>
        <v>ml</v>
      </c>
    </row>
    <row r="2637" spans="2:10" x14ac:dyDescent="0.3">
      <c r="B2637" s="75"/>
      <c r="C2637" s="131" t="s">
        <v>662</v>
      </c>
      <c r="D2637" s="45">
        <v>1</v>
      </c>
      <c r="E2637" s="45">
        <v>82</v>
      </c>
      <c r="F2637" s="45"/>
      <c r="G2637" s="45"/>
      <c r="H2637" s="45">
        <f>IF(AND(F2637=0,G2637=0),D2637*E2637,IF(AND(E2637=0,G2637=0),D2637*F2637,IF(AND(E2637=0,F2637=0),D2637*G2637,IF(AND(E2637=0),D2637*F2637*G2637,IF(AND(F2637=0),D2637*E2637*G2637,IF(AND(G2637=0),D2637*E2637*F2637,D2637*E2637*F2637*G2637))))))</f>
        <v>82</v>
      </c>
      <c r="I2637" s="45"/>
      <c r="J2637" s="46" t="str">
        <f>IF(AND(E2637=0,F2637&lt;&gt;0,G2637&lt;&gt;0),"m2",IF(AND(F2637=0,E2637&lt;&gt;0,G2637&lt;&gt;0),"m2",IF(AND(G2637=0,E2637&lt;&gt;0,F2637&lt;&gt;0),"m2",IF(AND(F2637=0,G2637=0),"ml",IF(AND(E2637=0,G2637=0),"ml",IF(AND(E2637=0,F2637=0),"ml",IF(AND(E2637&lt;&gt;0,F2637&lt;&gt;0,G2637&lt;&gt;0),"m3",0)))))))</f>
        <v>ml</v>
      </c>
    </row>
    <row r="2638" spans="2:10" x14ac:dyDescent="0.3">
      <c r="B2638" s="100" t="s">
        <v>313</v>
      </c>
      <c r="C2638" s="101" t="s">
        <v>314</v>
      </c>
      <c r="D2638" s="103"/>
      <c r="E2638" s="45"/>
      <c r="F2638" s="45"/>
      <c r="G2638" s="45"/>
      <c r="H2638" s="45"/>
      <c r="I2638" s="45"/>
      <c r="J2638" s="46"/>
    </row>
    <row r="2639" spans="2:10" x14ac:dyDescent="0.3">
      <c r="B2639" s="75" t="s">
        <v>315</v>
      </c>
      <c r="C2639" s="48" t="s">
        <v>664</v>
      </c>
      <c r="D2639" s="103"/>
      <c r="E2639" s="45"/>
      <c r="F2639" s="45"/>
      <c r="G2639" s="45"/>
      <c r="H2639" s="45"/>
      <c r="I2639" s="62">
        <f>SUM(H2640:H2642)*$E$123</f>
        <v>0</v>
      </c>
      <c r="J2639" s="63" t="str">
        <f>+J2640</f>
        <v>ml</v>
      </c>
    </row>
    <row r="2640" spans="2:10" x14ac:dyDescent="0.3">
      <c r="B2640" s="75"/>
      <c r="C2640" s="131" t="s">
        <v>248</v>
      </c>
      <c r="D2640" s="45"/>
      <c r="E2640" s="45"/>
      <c r="F2640" s="45"/>
      <c r="G2640" s="45"/>
      <c r="H2640" s="45">
        <f>IF(AND(F2640=0,G2640=0),D2640*E2640,IF(AND(E2640=0,G2640=0),D2640*F2640,IF(AND(E2640=0,F2640=0),D2640*G2640,IF(AND(E2640=0),D2640*F2640*G2640,IF(AND(F2640=0),D2640*E2640*G2640,IF(AND(G2640=0),D2640*E2640*F2640,D2640*E2640*F2640*G2640))))))</f>
        <v>0</v>
      </c>
      <c r="I2640" s="45"/>
      <c r="J2640" s="46" t="str">
        <f>IF(AND(E2640=0,F2640&lt;&gt;0,G2640&lt;&gt;0),"m2",IF(AND(F2640=0,E2640&lt;&gt;0,G2640&lt;&gt;0),"m2",IF(AND(G2640=0,E2640&lt;&gt;0,F2640&lt;&gt;0),"m2",IF(AND(F2640=0,G2640=0),"ml",IF(AND(E2640=0,G2640=0),"ml",IF(AND(E2640=0,F2640=0),"ml",IF(AND(E2640&lt;&gt;0,F2640&lt;&gt;0,G2640&lt;&gt;0),"m3",0)))))))</f>
        <v>ml</v>
      </c>
    </row>
    <row r="2641" spans="2:10" x14ac:dyDescent="0.3">
      <c r="B2641" s="75"/>
      <c r="C2641" s="131" t="s">
        <v>249</v>
      </c>
      <c r="D2641" s="45"/>
      <c r="E2641" s="45"/>
      <c r="F2641" s="45"/>
      <c r="G2641" s="45"/>
      <c r="H2641" s="45">
        <f>IF(AND(F2641=0,G2641=0),D2641*E2641,IF(AND(E2641=0,G2641=0),D2641*F2641,IF(AND(E2641=0,F2641=0),D2641*G2641,IF(AND(E2641=0),D2641*F2641*G2641,IF(AND(F2641=0),D2641*E2641*G2641,IF(AND(G2641=0),D2641*E2641*F2641,D2641*E2641*F2641*G2641))))))</f>
        <v>0</v>
      </c>
      <c r="I2641" s="45"/>
      <c r="J2641" s="46" t="str">
        <f>IF(AND(E2641=0,F2641&lt;&gt;0,G2641&lt;&gt;0),"m2",IF(AND(F2641=0,E2641&lt;&gt;0,G2641&lt;&gt;0),"m2",IF(AND(G2641=0,E2641&lt;&gt;0,F2641&lt;&gt;0),"m2",IF(AND(F2641=0,G2641=0),"ml",IF(AND(E2641=0,G2641=0),"ml",IF(AND(E2641=0,F2641=0),"ml",IF(AND(E2641&lt;&gt;0,F2641&lt;&gt;0,G2641&lt;&gt;0),"m3",0)))))))</f>
        <v>ml</v>
      </c>
    </row>
    <row r="2642" spans="2:10" x14ac:dyDescent="0.3">
      <c r="B2642" s="75"/>
      <c r="C2642" s="131" t="s">
        <v>250</v>
      </c>
      <c r="D2642" s="45"/>
      <c r="E2642" s="45"/>
      <c r="F2642" s="45"/>
      <c r="G2642" s="45"/>
      <c r="H2642" s="45">
        <f>IF(AND(F2642=0,G2642=0),D2642*E2642,IF(AND(E2642=0,G2642=0),D2642*F2642,IF(AND(E2642=0,F2642=0),D2642*G2642,IF(AND(E2642=0),D2642*F2642*G2642,IF(AND(F2642=0),D2642*E2642*G2642,IF(AND(G2642=0),D2642*E2642*F2642,D2642*E2642*F2642*G2642))))))</f>
        <v>0</v>
      </c>
      <c r="I2642" s="45"/>
      <c r="J2642" s="46" t="str">
        <f>IF(AND(E2642=0,F2642&lt;&gt;0,G2642&lt;&gt;0),"m2",IF(AND(F2642=0,E2642&lt;&gt;0,G2642&lt;&gt;0),"m2",IF(AND(G2642=0,E2642&lt;&gt;0,F2642&lt;&gt;0),"m2",IF(AND(F2642=0,G2642=0),"ml",IF(AND(E2642=0,G2642=0),"ml",IF(AND(E2642=0,F2642=0),"ml",IF(AND(E2642&lt;&gt;0,F2642&lt;&gt;0,G2642&lt;&gt;0),"m3",0)))))))</f>
        <v>ml</v>
      </c>
    </row>
    <row r="2643" spans="2:10" x14ac:dyDescent="0.3">
      <c r="B2643" s="75" t="s">
        <v>665</v>
      </c>
      <c r="C2643" s="48" t="s">
        <v>310</v>
      </c>
      <c r="D2643" s="103"/>
      <c r="E2643" s="45"/>
      <c r="F2643" s="45"/>
      <c r="G2643" s="45"/>
      <c r="H2643" s="45"/>
      <c r="I2643" s="62">
        <f>SUM(H2644:H2648)*$E$123</f>
        <v>0</v>
      </c>
      <c r="J2643" s="63" t="str">
        <f>+J2644</f>
        <v>ml</v>
      </c>
    </row>
    <row r="2644" spans="2:10" x14ac:dyDescent="0.3">
      <c r="B2644" s="75"/>
      <c r="C2644" s="131" t="s">
        <v>248</v>
      </c>
      <c r="D2644" s="45"/>
      <c r="E2644" s="45"/>
      <c r="F2644" s="45"/>
      <c r="G2644" s="45"/>
      <c r="H2644" s="45">
        <f>IF(AND(F2644=0,G2644=0),D2644*E2644,IF(AND(E2644=0,G2644=0),D2644*F2644,IF(AND(E2644=0,F2644=0),D2644*G2644,IF(AND(E2644=0),D2644*F2644*G2644,IF(AND(F2644=0),D2644*E2644*G2644,IF(AND(G2644=0),D2644*E2644*F2644,D2644*E2644*F2644*G2644))))))</f>
        <v>0</v>
      </c>
      <c r="I2644" s="45"/>
      <c r="J2644" s="46" t="str">
        <f>IF(AND(E2644=0,F2644&lt;&gt;0,G2644&lt;&gt;0),"m2",IF(AND(F2644=0,E2644&lt;&gt;0,G2644&lt;&gt;0),"m2",IF(AND(G2644=0,E2644&lt;&gt;0,F2644&lt;&gt;0),"m2",IF(AND(F2644=0,G2644=0),"ml",IF(AND(E2644=0,G2644=0),"ml",IF(AND(E2644=0,F2644=0),"ml",IF(AND(E2644&lt;&gt;0,F2644&lt;&gt;0,G2644&lt;&gt;0),"m3",0)))))))</f>
        <v>ml</v>
      </c>
    </row>
    <row r="2645" spans="2:10" x14ac:dyDescent="0.3">
      <c r="B2645" s="75"/>
      <c r="C2645" s="44" t="s">
        <v>663</v>
      </c>
      <c r="D2645" s="45"/>
      <c r="E2645" s="45"/>
      <c r="F2645" s="45"/>
      <c r="G2645" s="45"/>
      <c r="H2645" s="45">
        <f>IF(AND(F2645=0,G2645=0),D2645*E2645,IF(AND(E2645=0,G2645=0),D2645*F2645,IF(AND(E2645=0,F2645=0),D2645*G2645,IF(AND(E2645=0),D2645*F2645*G2645,IF(AND(F2645=0),D2645*E2645*G2645,IF(AND(G2645=0),D2645*E2645*F2645,D2645*E2645*F2645*G2645))))))</f>
        <v>0</v>
      </c>
      <c r="I2645" s="45"/>
      <c r="J2645" s="46" t="str">
        <f>IF(AND(E2645=0,F2645&lt;&gt;0,G2645&lt;&gt;0),"m2",IF(AND(F2645=0,E2645&lt;&gt;0,G2645&lt;&gt;0),"m2",IF(AND(G2645=0,E2645&lt;&gt;0,F2645&lt;&gt;0),"m2",IF(AND(F2645=0,G2645=0),"ml",IF(AND(E2645=0,G2645=0),"ml",IF(AND(E2645=0,F2645=0),"ml",IF(AND(E2645&lt;&gt;0,F2645&lt;&gt;0,G2645&lt;&gt;0),"m3",0)))))))</f>
        <v>ml</v>
      </c>
    </row>
    <row r="2646" spans="2:10" x14ac:dyDescent="0.3">
      <c r="B2646" s="75"/>
      <c r="C2646" s="44" t="s">
        <v>549</v>
      </c>
      <c r="D2646" s="45"/>
      <c r="E2646" s="45"/>
      <c r="F2646" s="45"/>
      <c r="G2646" s="45"/>
      <c r="H2646" s="45">
        <f>IF(AND(F2646=0,G2646=0),D2646*E2646,IF(AND(E2646=0,G2646=0),D2646*F2646,IF(AND(E2646=0,F2646=0),D2646*G2646,IF(AND(E2646=0),D2646*F2646*G2646,IF(AND(F2646=0),D2646*E2646*G2646,IF(AND(G2646=0),D2646*E2646*F2646,D2646*E2646*F2646*G2646))))))</f>
        <v>0</v>
      </c>
      <c r="I2646" s="45"/>
      <c r="J2646" s="46" t="str">
        <f>IF(AND(E2646=0,F2646&lt;&gt;0,G2646&lt;&gt;0),"m2",IF(AND(F2646=0,E2646&lt;&gt;0,G2646&lt;&gt;0),"m2",IF(AND(G2646=0,E2646&lt;&gt;0,F2646&lt;&gt;0),"m2",IF(AND(F2646=0,G2646=0),"ml",IF(AND(E2646=0,G2646=0),"ml",IF(AND(E2646=0,F2646=0),"ml",IF(AND(E2646&lt;&gt;0,F2646&lt;&gt;0,G2646&lt;&gt;0),"m3",0)))))))</f>
        <v>ml</v>
      </c>
    </row>
    <row r="2647" spans="2:10" x14ac:dyDescent="0.3">
      <c r="B2647" s="75"/>
      <c r="C2647" s="131" t="s">
        <v>249</v>
      </c>
      <c r="D2647" s="45"/>
      <c r="E2647" s="45"/>
      <c r="F2647" s="45"/>
      <c r="G2647" s="45"/>
      <c r="H2647" s="45">
        <f>IF(AND(F2647=0,G2647=0),D2647*E2647,IF(AND(E2647=0,G2647=0),D2647*F2647,IF(AND(E2647=0,F2647=0),D2647*G2647,IF(AND(E2647=0),D2647*F2647*G2647,IF(AND(F2647=0),D2647*E2647*G2647,IF(AND(G2647=0),D2647*E2647*F2647,D2647*E2647*F2647*G2647))))))</f>
        <v>0</v>
      </c>
      <c r="I2647" s="45"/>
      <c r="J2647" s="46" t="str">
        <f>IF(AND(E2647=0,F2647&lt;&gt;0,G2647&lt;&gt;0),"m2",IF(AND(F2647=0,E2647&lt;&gt;0,G2647&lt;&gt;0),"m2",IF(AND(G2647=0,E2647&lt;&gt;0,F2647&lt;&gt;0),"m2",IF(AND(F2647=0,G2647=0),"ml",IF(AND(E2647=0,G2647=0),"ml",IF(AND(E2647=0,F2647=0),"ml",IF(AND(E2647&lt;&gt;0,F2647&lt;&gt;0,G2647&lt;&gt;0),"m3",0)))))))</f>
        <v>ml</v>
      </c>
    </row>
    <row r="2648" spans="2:10" x14ac:dyDescent="0.3">
      <c r="B2648" s="75"/>
      <c r="C2648" s="131" t="s">
        <v>250</v>
      </c>
      <c r="D2648" s="45"/>
      <c r="E2648" s="45"/>
      <c r="F2648" s="45"/>
      <c r="G2648" s="45"/>
      <c r="H2648" s="45">
        <f>IF(AND(F2648=0,G2648=0),D2648*E2648,IF(AND(E2648=0,G2648=0),D2648*F2648,IF(AND(E2648=0,F2648=0),D2648*G2648,IF(AND(E2648=0),D2648*F2648*G2648,IF(AND(F2648=0),D2648*E2648*G2648,IF(AND(G2648=0),D2648*E2648*F2648,D2648*E2648*F2648*G2648))))))</f>
        <v>0</v>
      </c>
      <c r="I2648" s="45"/>
      <c r="J2648" s="46" t="str">
        <f>IF(AND(E2648=0,F2648&lt;&gt;0,G2648&lt;&gt;0),"m2",IF(AND(F2648=0,E2648&lt;&gt;0,G2648&lt;&gt;0),"m2",IF(AND(G2648=0,E2648&lt;&gt;0,F2648&lt;&gt;0),"m2",IF(AND(F2648=0,G2648=0),"ml",IF(AND(E2648=0,G2648=0),"ml",IF(AND(E2648=0,F2648=0),"ml",IF(AND(E2648&lt;&gt;0,F2648&lt;&gt;0,G2648&lt;&gt;0),"m3",0)))))))</f>
        <v>ml</v>
      </c>
    </row>
    <row r="2649" spans="2:10" x14ac:dyDescent="0.3">
      <c r="B2649" s="100" t="s">
        <v>316</v>
      </c>
      <c r="C2649" s="101" t="s">
        <v>317</v>
      </c>
      <c r="D2649" s="103"/>
      <c r="E2649" s="45"/>
      <c r="F2649" s="45"/>
      <c r="G2649" s="45"/>
      <c r="H2649" s="45"/>
      <c r="I2649" s="45"/>
      <c r="J2649" s="46"/>
    </row>
    <row r="2650" spans="2:10" x14ac:dyDescent="0.3">
      <c r="B2650" s="75" t="s">
        <v>318</v>
      </c>
      <c r="C2650" s="48" t="s">
        <v>319</v>
      </c>
      <c r="D2650" s="103"/>
      <c r="E2650" s="45"/>
      <c r="F2650" s="45"/>
      <c r="G2650" s="45"/>
      <c r="H2650" s="45"/>
      <c r="I2650" s="62">
        <f>SUM(H2651:H2653)*$E$123</f>
        <v>29</v>
      </c>
      <c r="J2650" s="63" t="str">
        <f>+J2651</f>
        <v>und</v>
      </c>
    </row>
    <row r="2651" spans="2:10" x14ac:dyDescent="0.3">
      <c r="B2651" s="75"/>
      <c r="C2651" s="131" t="s">
        <v>248</v>
      </c>
      <c r="D2651" s="45">
        <v>4</v>
      </c>
      <c r="E2651" s="45"/>
      <c r="F2651" s="45"/>
      <c r="G2651" s="45"/>
      <c r="H2651" s="45">
        <f>+D2651</f>
        <v>4</v>
      </c>
      <c r="I2651" s="45"/>
      <c r="J2651" s="46" t="s">
        <v>35</v>
      </c>
    </row>
    <row r="2652" spans="2:10" x14ac:dyDescent="0.3">
      <c r="B2652" s="75"/>
      <c r="C2652" s="131" t="s">
        <v>249</v>
      </c>
      <c r="D2652" s="45">
        <v>10</v>
      </c>
      <c r="E2652" s="45"/>
      <c r="F2652" s="45"/>
      <c r="G2652" s="45"/>
      <c r="H2652" s="45">
        <f>+D2652</f>
        <v>10</v>
      </c>
      <c r="I2652" s="45"/>
      <c r="J2652" s="46" t="s">
        <v>35</v>
      </c>
    </row>
    <row r="2653" spans="2:10" x14ac:dyDescent="0.3">
      <c r="B2653" s="75"/>
      <c r="C2653" s="131" t="s">
        <v>250</v>
      </c>
      <c r="D2653" s="45">
        <v>15</v>
      </c>
      <c r="E2653" s="45"/>
      <c r="F2653" s="45"/>
      <c r="G2653" s="45"/>
      <c r="H2653" s="45">
        <f>+D2653</f>
        <v>15</v>
      </c>
      <c r="I2653" s="45"/>
      <c r="J2653" s="46" t="s">
        <v>35</v>
      </c>
    </row>
    <row r="2654" spans="2:10" x14ac:dyDescent="0.3">
      <c r="B2654" s="75" t="s">
        <v>320</v>
      </c>
      <c r="C2654" s="48" t="s">
        <v>321</v>
      </c>
      <c r="D2654" s="103"/>
      <c r="E2654" s="45"/>
      <c r="F2654" s="45"/>
      <c r="G2654" s="45"/>
      <c r="H2654" s="45"/>
      <c r="I2654" s="62">
        <f>SUM(H2655:H2657)*$E$123</f>
        <v>2</v>
      </c>
      <c r="J2654" s="63" t="str">
        <f>+J2655</f>
        <v>und</v>
      </c>
    </row>
    <row r="2655" spans="2:10" x14ac:dyDescent="0.3">
      <c r="B2655" s="75"/>
      <c r="C2655" s="131" t="s">
        <v>248</v>
      </c>
      <c r="D2655" s="45">
        <v>2</v>
      </c>
      <c r="E2655" s="45"/>
      <c r="F2655" s="45"/>
      <c r="G2655" s="45"/>
      <c r="H2655" s="45">
        <f>+D2655</f>
        <v>2</v>
      </c>
      <c r="I2655" s="45"/>
      <c r="J2655" s="46" t="s">
        <v>35</v>
      </c>
    </row>
    <row r="2656" spans="2:10" x14ac:dyDescent="0.3">
      <c r="B2656" s="75"/>
      <c r="C2656" s="131" t="s">
        <v>249</v>
      </c>
      <c r="D2656" s="45"/>
      <c r="E2656" s="45"/>
      <c r="F2656" s="45"/>
      <c r="G2656" s="45"/>
      <c r="H2656" s="45">
        <f>+D2656</f>
        <v>0</v>
      </c>
      <c r="I2656" s="45"/>
      <c r="J2656" s="46" t="s">
        <v>35</v>
      </c>
    </row>
    <row r="2657" spans="2:10" x14ac:dyDescent="0.3">
      <c r="B2657" s="75"/>
      <c r="C2657" s="131" t="s">
        <v>250</v>
      </c>
      <c r="D2657" s="45"/>
      <c r="E2657" s="45"/>
      <c r="F2657" s="45"/>
      <c r="G2657" s="45"/>
      <c r="H2657" s="45">
        <f>+D2657</f>
        <v>0</v>
      </c>
      <c r="I2657" s="45"/>
      <c r="J2657" s="46" t="s">
        <v>35</v>
      </c>
    </row>
    <row r="2658" spans="2:10" x14ac:dyDescent="0.3">
      <c r="B2658" s="75" t="s">
        <v>322</v>
      </c>
      <c r="C2658" s="48" t="s">
        <v>323</v>
      </c>
      <c r="D2658" s="103"/>
      <c r="E2658" s="45"/>
      <c r="F2658" s="45"/>
      <c r="G2658" s="45"/>
      <c r="H2658" s="45"/>
      <c r="I2658" s="62">
        <f>SUM(H2659:H2661)*$E$123</f>
        <v>8</v>
      </c>
      <c r="J2658" s="63" t="str">
        <f>+J2659</f>
        <v>und</v>
      </c>
    </row>
    <row r="2659" spans="2:10" x14ac:dyDescent="0.3">
      <c r="B2659" s="75"/>
      <c r="C2659" s="131" t="s">
        <v>248</v>
      </c>
      <c r="D2659" s="45">
        <v>6</v>
      </c>
      <c r="E2659" s="45"/>
      <c r="F2659" s="45"/>
      <c r="G2659" s="45"/>
      <c r="H2659" s="45">
        <f>+D2659</f>
        <v>6</v>
      </c>
      <c r="I2659" s="45"/>
      <c r="J2659" s="46" t="s">
        <v>35</v>
      </c>
    </row>
    <row r="2660" spans="2:10" x14ac:dyDescent="0.3">
      <c r="B2660" s="75"/>
      <c r="C2660" s="131" t="s">
        <v>249</v>
      </c>
      <c r="D2660" s="45"/>
      <c r="E2660" s="45"/>
      <c r="F2660" s="45"/>
      <c r="G2660" s="45"/>
      <c r="H2660" s="45">
        <f>+D2660</f>
        <v>0</v>
      </c>
      <c r="I2660" s="45"/>
      <c r="J2660" s="46" t="s">
        <v>35</v>
      </c>
    </row>
    <row r="2661" spans="2:10" x14ac:dyDescent="0.3">
      <c r="B2661" s="75"/>
      <c r="C2661" s="131" t="s">
        <v>250</v>
      </c>
      <c r="D2661" s="45">
        <v>2</v>
      </c>
      <c r="E2661" s="45"/>
      <c r="F2661" s="45"/>
      <c r="G2661" s="45"/>
      <c r="H2661" s="45">
        <f>+D2661</f>
        <v>2</v>
      </c>
      <c r="I2661" s="45"/>
      <c r="J2661" s="46" t="s">
        <v>35</v>
      </c>
    </row>
    <row r="2662" spans="2:10" x14ac:dyDescent="0.3">
      <c r="B2662" s="75" t="s">
        <v>324</v>
      </c>
      <c r="C2662" s="48" t="s">
        <v>325</v>
      </c>
      <c r="D2662" s="103"/>
      <c r="E2662" s="45"/>
      <c r="F2662" s="45"/>
      <c r="G2662" s="45"/>
      <c r="H2662" s="45"/>
      <c r="I2662" s="62">
        <f>SUM(H2663:H2666)*$E$123</f>
        <v>0</v>
      </c>
      <c r="J2662" s="63" t="str">
        <f>+J2663</f>
        <v>und</v>
      </c>
    </row>
    <row r="2663" spans="2:10" x14ac:dyDescent="0.3">
      <c r="B2663" s="75"/>
      <c r="C2663" s="131" t="s">
        <v>248</v>
      </c>
      <c r="D2663" s="45"/>
      <c r="E2663" s="45"/>
      <c r="F2663" s="45"/>
      <c r="G2663" s="45"/>
      <c r="H2663" s="45">
        <f>+D2663</f>
        <v>0</v>
      </c>
      <c r="I2663" s="45"/>
      <c r="J2663" s="46" t="s">
        <v>35</v>
      </c>
    </row>
    <row r="2664" spans="2:10" x14ac:dyDescent="0.3">
      <c r="B2664" s="75"/>
      <c r="C2664" s="131" t="s">
        <v>249</v>
      </c>
      <c r="D2664" s="45"/>
      <c r="E2664" s="45"/>
      <c r="F2664" s="45"/>
      <c r="G2664" s="45"/>
      <c r="H2664" s="45">
        <f>+D2664</f>
        <v>0</v>
      </c>
      <c r="I2664" s="45"/>
      <c r="J2664" s="46" t="s">
        <v>35</v>
      </c>
    </row>
    <row r="2665" spans="2:10" x14ac:dyDescent="0.3">
      <c r="B2665" s="75"/>
      <c r="C2665" s="131" t="s">
        <v>250</v>
      </c>
      <c r="D2665" s="45"/>
      <c r="E2665" s="45"/>
      <c r="F2665" s="45"/>
      <c r="G2665" s="45"/>
      <c r="H2665" s="45">
        <f>+D2665</f>
        <v>0</v>
      </c>
      <c r="I2665" s="45"/>
      <c r="J2665" s="46" t="s">
        <v>35</v>
      </c>
    </row>
    <row r="2666" spans="2:10" x14ac:dyDescent="0.3">
      <c r="B2666" s="75"/>
      <c r="C2666" s="131" t="s">
        <v>666</v>
      </c>
      <c r="D2666" s="45"/>
      <c r="E2666" s="45"/>
      <c r="F2666" s="45"/>
      <c r="G2666" s="45"/>
      <c r="H2666" s="45">
        <f>+D2666</f>
        <v>0</v>
      </c>
      <c r="I2666" s="45"/>
      <c r="J2666" s="46" t="s">
        <v>35</v>
      </c>
    </row>
    <row r="2667" spans="2:10" x14ac:dyDescent="0.3">
      <c r="B2667" s="75" t="s">
        <v>326</v>
      </c>
      <c r="C2667" s="48" t="s">
        <v>327</v>
      </c>
      <c r="D2667" s="103"/>
      <c r="E2667" s="45"/>
      <c r="F2667" s="45"/>
      <c r="G2667" s="45"/>
      <c r="H2667" s="45"/>
      <c r="I2667" s="62">
        <f>SUM(H2668:H2670)*$E$123</f>
        <v>0</v>
      </c>
      <c r="J2667" s="63" t="str">
        <f>+J2668</f>
        <v>und</v>
      </c>
    </row>
    <row r="2668" spans="2:10" x14ac:dyDescent="0.3">
      <c r="B2668" s="75"/>
      <c r="C2668" s="131" t="s">
        <v>248</v>
      </c>
      <c r="D2668" s="45"/>
      <c r="E2668" s="45"/>
      <c r="F2668" s="45"/>
      <c r="G2668" s="45"/>
      <c r="H2668" s="45">
        <f>+D2668</f>
        <v>0</v>
      </c>
      <c r="I2668" s="45"/>
      <c r="J2668" s="46" t="s">
        <v>35</v>
      </c>
    </row>
    <row r="2669" spans="2:10" x14ac:dyDescent="0.3">
      <c r="B2669" s="75"/>
      <c r="C2669" s="131" t="s">
        <v>249</v>
      </c>
      <c r="D2669" s="45"/>
      <c r="E2669" s="45"/>
      <c r="F2669" s="45"/>
      <c r="G2669" s="45"/>
      <c r="H2669" s="45">
        <f>+D2669</f>
        <v>0</v>
      </c>
      <c r="I2669" s="45"/>
      <c r="J2669" s="46" t="s">
        <v>35</v>
      </c>
    </row>
    <row r="2670" spans="2:10" x14ac:dyDescent="0.3">
      <c r="B2670" s="75"/>
      <c r="C2670" s="131" t="s">
        <v>250</v>
      </c>
      <c r="D2670" s="45"/>
      <c r="E2670" s="45"/>
      <c r="F2670" s="45"/>
      <c r="G2670" s="45"/>
      <c r="H2670" s="45">
        <f>+D2670</f>
        <v>0</v>
      </c>
      <c r="I2670" s="45"/>
      <c r="J2670" s="46" t="s">
        <v>35</v>
      </c>
    </row>
    <row r="2671" spans="2:10" x14ac:dyDescent="0.3">
      <c r="B2671" s="75" t="s">
        <v>329</v>
      </c>
      <c r="C2671" s="48" t="s">
        <v>390</v>
      </c>
      <c r="D2671" s="103"/>
      <c r="E2671" s="45"/>
      <c r="F2671" s="45"/>
      <c r="G2671" s="45"/>
      <c r="H2671" s="45"/>
      <c r="I2671" s="62">
        <f>SUM(H2672:H2675)*$E$123</f>
        <v>12</v>
      </c>
      <c r="J2671" s="63" t="str">
        <f>+J2672</f>
        <v>und</v>
      </c>
    </row>
    <row r="2672" spans="2:10" x14ac:dyDescent="0.3">
      <c r="B2672" s="75"/>
      <c r="C2672" s="131" t="s">
        <v>248</v>
      </c>
      <c r="D2672" s="45"/>
      <c r="E2672" s="45"/>
      <c r="F2672" s="45"/>
      <c r="G2672" s="45"/>
      <c r="H2672" s="45">
        <f>+D2672</f>
        <v>0</v>
      </c>
      <c r="I2672" s="45"/>
      <c r="J2672" s="46" t="s">
        <v>35</v>
      </c>
    </row>
    <row r="2673" spans="2:10" x14ac:dyDescent="0.3">
      <c r="B2673" s="75"/>
      <c r="C2673" s="131" t="s">
        <v>249</v>
      </c>
      <c r="D2673" s="45"/>
      <c r="E2673" s="45"/>
      <c r="F2673" s="45"/>
      <c r="G2673" s="45"/>
      <c r="H2673" s="45">
        <f>+D2673</f>
        <v>0</v>
      </c>
      <c r="I2673" s="45"/>
      <c r="J2673" s="46" t="s">
        <v>35</v>
      </c>
    </row>
    <row r="2674" spans="2:10" x14ac:dyDescent="0.3">
      <c r="B2674" s="75"/>
      <c r="C2674" s="131" t="s">
        <v>250</v>
      </c>
      <c r="D2674" s="45"/>
      <c r="E2674" s="45"/>
      <c r="F2674" s="45"/>
      <c r="G2674" s="45"/>
      <c r="H2674" s="45">
        <f>+D2674</f>
        <v>0</v>
      </c>
      <c r="I2674" s="45"/>
      <c r="J2674" s="46" t="s">
        <v>35</v>
      </c>
    </row>
    <row r="2675" spans="2:10" x14ac:dyDescent="0.3">
      <c r="B2675" s="75"/>
      <c r="C2675" s="131" t="s">
        <v>666</v>
      </c>
      <c r="D2675" s="45">
        <v>12</v>
      </c>
      <c r="E2675" s="45"/>
      <c r="F2675" s="45"/>
      <c r="G2675" s="45"/>
      <c r="H2675" s="45">
        <f>+D2675</f>
        <v>12</v>
      </c>
      <c r="I2675" s="45"/>
      <c r="J2675" s="46" t="s">
        <v>35</v>
      </c>
    </row>
    <row r="2676" spans="2:10" x14ac:dyDescent="0.3">
      <c r="B2676" s="75" t="s">
        <v>334</v>
      </c>
      <c r="C2676" s="48" t="s">
        <v>330</v>
      </c>
      <c r="D2676" s="103"/>
      <c r="E2676" s="45"/>
      <c r="F2676" s="45"/>
      <c r="G2676" s="45"/>
      <c r="H2676" s="45"/>
      <c r="I2676" s="62">
        <f>SUM(H2677:H2679)*$E$123</f>
        <v>17</v>
      </c>
      <c r="J2676" s="63" t="str">
        <f>+J2677</f>
        <v>und</v>
      </c>
    </row>
    <row r="2677" spans="2:10" x14ac:dyDescent="0.3">
      <c r="B2677" s="75"/>
      <c r="C2677" s="131" t="s">
        <v>248</v>
      </c>
      <c r="D2677" s="45">
        <v>2</v>
      </c>
      <c r="E2677" s="45"/>
      <c r="F2677" s="45"/>
      <c r="G2677" s="45"/>
      <c r="H2677" s="45">
        <f>+D2677</f>
        <v>2</v>
      </c>
      <c r="I2677" s="45"/>
      <c r="J2677" s="46" t="s">
        <v>35</v>
      </c>
    </row>
    <row r="2678" spans="2:10" x14ac:dyDescent="0.3">
      <c r="B2678" s="75"/>
      <c r="C2678" s="131" t="s">
        <v>249</v>
      </c>
      <c r="D2678" s="45">
        <v>6</v>
      </c>
      <c r="E2678" s="45"/>
      <c r="F2678" s="45"/>
      <c r="G2678" s="45"/>
      <c r="H2678" s="45">
        <f>+D2678</f>
        <v>6</v>
      </c>
      <c r="I2678" s="45"/>
      <c r="J2678" s="46" t="s">
        <v>35</v>
      </c>
    </row>
    <row r="2679" spans="2:10" x14ac:dyDescent="0.3">
      <c r="B2679" s="75"/>
      <c r="C2679" s="131" t="s">
        <v>250</v>
      </c>
      <c r="D2679" s="45">
        <v>9</v>
      </c>
      <c r="E2679" s="45"/>
      <c r="F2679" s="45"/>
      <c r="G2679" s="45"/>
      <c r="H2679" s="45">
        <f>+D2679</f>
        <v>9</v>
      </c>
      <c r="I2679" s="45"/>
      <c r="J2679" s="46" t="s">
        <v>35</v>
      </c>
    </row>
    <row r="2680" spans="2:10" x14ac:dyDescent="0.3">
      <c r="B2680" s="75" t="s">
        <v>335</v>
      </c>
      <c r="C2680" s="48" t="s">
        <v>328</v>
      </c>
      <c r="D2680" s="103"/>
      <c r="E2680" s="45"/>
      <c r="F2680" s="45"/>
      <c r="G2680" s="45"/>
      <c r="H2680" s="45"/>
      <c r="I2680" s="62">
        <f>SUM(H2681:H2683)*$E$123</f>
        <v>1</v>
      </c>
      <c r="J2680" s="63" t="str">
        <f>+J2681</f>
        <v>und</v>
      </c>
    </row>
    <row r="2681" spans="2:10" x14ac:dyDescent="0.3">
      <c r="B2681" s="75"/>
      <c r="C2681" s="131" t="s">
        <v>248</v>
      </c>
      <c r="D2681" s="45">
        <v>1</v>
      </c>
      <c r="E2681" s="45"/>
      <c r="F2681" s="45"/>
      <c r="G2681" s="45"/>
      <c r="H2681" s="45">
        <f>+D2681</f>
        <v>1</v>
      </c>
      <c r="I2681" s="45"/>
      <c r="J2681" s="46" t="s">
        <v>35</v>
      </c>
    </row>
    <row r="2682" spans="2:10" x14ac:dyDescent="0.3">
      <c r="B2682" s="75"/>
      <c r="C2682" s="131" t="s">
        <v>249</v>
      </c>
      <c r="D2682" s="45"/>
      <c r="E2682" s="45"/>
      <c r="F2682" s="45"/>
      <c r="G2682" s="45"/>
      <c r="H2682" s="45">
        <f>+D2682</f>
        <v>0</v>
      </c>
      <c r="I2682" s="45"/>
      <c r="J2682" s="46" t="s">
        <v>35</v>
      </c>
    </row>
    <row r="2683" spans="2:10" x14ac:dyDescent="0.3">
      <c r="B2683" s="75"/>
      <c r="C2683" s="131" t="s">
        <v>250</v>
      </c>
      <c r="D2683" s="45"/>
      <c r="E2683" s="45"/>
      <c r="F2683" s="45"/>
      <c r="G2683" s="45"/>
      <c r="H2683" s="45">
        <f>+D2683</f>
        <v>0</v>
      </c>
      <c r="I2683" s="45"/>
      <c r="J2683" s="46" t="s">
        <v>35</v>
      </c>
    </row>
    <row r="2684" spans="2:10" x14ac:dyDescent="0.3">
      <c r="B2684" s="75" t="s">
        <v>336</v>
      </c>
      <c r="C2684" s="48" t="s">
        <v>331</v>
      </c>
      <c r="D2684" s="103"/>
      <c r="E2684" s="45"/>
      <c r="F2684" s="45"/>
      <c r="G2684" s="45"/>
      <c r="H2684" s="45"/>
      <c r="I2684" s="62">
        <f>SUM(H2685:H2687)*$E$123</f>
        <v>10</v>
      </c>
      <c r="J2684" s="63" t="str">
        <f>+J2685</f>
        <v>und</v>
      </c>
    </row>
    <row r="2685" spans="2:10" x14ac:dyDescent="0.3">
      <c r="B2685" s="75"/>
      <c r="C2685" s="131" t="s">
        <v>248</v>
      </c>
      <c r="D2685" s="45">
        <v>6</v>
      </c>
      <c r="E2685" s="45"/>
      <c r="F2685" s="45"/>
      <c r="G2685" s="45"/>
      <c r="H2685" s="45">
        <f>+D2685</f>
        <v>6</v>
      </c>
      <c r="I2685" s="45"/>
      <c r="J2685" s="46" t="s">
        <v>35</v>
      </c>
    </row>
    <row r="2686" spans="2:10" x14ac:dyDescent="0.3">
      <c r="B2686" s="75"/>
      <c r="C2686" s="131" t="s">
        <v>249</v>
      </c>
      <c r="D2686" s="45"/>
      <c r="E2686" s="45"/>
      <c r="F2686" s="45"/>
      <c r="G2686" s="45"/>
      <c r="H2686" s="45">
        <f>+D2686</f>
        <v>0</v>
      </c>
      <c r="I2686" s="45"/>
      <c r="J2686" s="46" t="s">
        <v>35</v>
      </c>
    </row>
    <row r="2687" spans="2:10" x14ac:dyDescent="0.3">
      <c r="B2687" s="75"/>
      <c r="C2687" s="131" t="s">
        <v>250</v>
      </c>
      <c r="D2687" s="45">
        <v>4</v>
      </c>
      <c r="E2687" s="45"/>
      <c r="F2687" s="45"/>
      <c r="G2687" s="45"/>
      <c r="H2687" s="45">
        <f>+D2687</f>
        <v>4</v>
      </c>
      <c r="I2687" s="45"/>
      <c r="J2687" s="46" t="s">
        <v>35</v>
      </c>
    </row>
    <row r="2688" spans="2:10" x14ac:dyDescent="0.3">
      <c r="B2688" s="75" t="s">
        <v>337</v>
      </c>
      <c r="C2688" s="48" t="s">
        <v>332</v>
      </c>
      <c r="D2688" s="103"/>
      <c r="E2688" s="45"/>
      <c r="F2688" s="45"/>
      <c r="G2688" s="45"/>
      <c r="H2688" s="45"/>
      <c r="I2688" s="62">
        <f>SUM(H2689:H2691)*$E$123</f>
        <v>1</v>
      </c>
      <c r="J2688" s="63" t="str">
        <f>+J2689</f>
        <v>und</v>
      </c>
    </row>
    <row r="2689" spans="2:10" x14ac:dyDescent="0.3">
      <c r="B2689" s="75"/>
      <c r="C2689" s="131" t="s">
        <v>248</v>
      </c>
      <c r="D2689" s="45"/>
      <c r="E2689" s="45"/>
      <c r="F2689" s="45"/>
      <c r="G2689" s="45"/>
      <c r="H2689" s="45">
        <f>+D2689</f>
        <v>0</v>
      </c>
      <c r="I2689" s="45"/>
      <c r="J2689" s="46" t="s">
        <v>35</v>
      </c>
    </row>
    <row r="2690" spans="2:10" x14ac:dyDescent="0.3">
      <c r="B2690" s="75"/>
      <c r="C2690" s="131" t="s">
        <v>249</v>
      </c>
      <c r="D2690" s="45"/>
      <c r="E2690" s="45"/>
      <c r="F2690" s="45"/>
      <c r="G2690" s="45"/>
      <c r="H2690" s="45">
        <f>+D2690</f>
        <v>0</v>
      </c>
      <c r="I2690" s="45"/>
      <c r="J2690" s="46" t="s">
        <v>35</v>
      </c>
    </row>
    <row r="2691" spans="2:10" x14ac:dyDescent="0.3">
      <c r="B2691" s="75"/>
      <c r="C2691" s="131" t="s">
        <v>250</v>
      </c>
      <c r="D2691" s="45">
        <v>1</v>
      </c>
      <c r="E2691" s="45"/>
      <c r="F2691" s="45"/>
      <c r="G2691" s="45"/>
      <c r="H2691" s="45">
        <f>+D2691</f>
        <v>1</v>
      </c>
      <c r="I2691" s="45"/>
      <c r="J2691" s="46" t="s">
        <v>35</v>
      </c>
    </row>
    <row r="2692" spans="2:10" x14ac:dyDescent="0.3">
      <c r="B2692" s="75" t="s">
        <v>338</v>
      </c>
      <c r="C2692" s="48" t="s">
        <v>333</v>
      </c>
      <c r="D2692" s="103"/>
      <c r="E2692" s="45"/>
      <c r="F2692" s="45"/>
      <c r="G2692" s="45"/>
      <c r="H2692" s="45"/>
      <c r="I2692" s="62">
        <f>SUM(H2693:H2696)*$E$123</f>
        <v>0</v>
      </c>
      <c r="J2692" s="63" t="str">
        <f>+J2693</f>
        <v>und</v>
      </c>
    </row>
    <row r="2693" spans="2:10" x14ac:dyDescent="0.3">
      <c r="B2693" s="75"/>
      <c r="C2693" s="131" t="s">
        <v>248</v>
      </c>
      <c r="D2693" s="45"/>
      <c r="E2693" s="45"/>
      <c r="F2693" s="45"/>
      <c r="G2693" s="45"/>
      <c r="H2693" s="45">
        <f>+D2693</f>
        <v>0</v>
      </c>
      <c r="I2693" s="45"/>
      <c r="J2693" s="46" t="s">
        <v>35</v>
      </c>
    </row>
    <row r="2694" spans="2:10" x14ac:dyDescent="0.3">
      <c r="B2694" s="75"/>
      <c r="C2694" s="131" t="s">
        <v>249</v>
      </c>
      <c r="D2694" s="45"/>
      <c r="E2694" s="45"/>
      <c r="F2694" s="45"/>
      <c r="G2694" s="45"/>
      <c r="H2694" s="45">
        <f>+D2694</f>
        <v>0</v>
      </c>
      <c r="I2694" s="45"/>
      <c r="J2694" s="46" t="s">
        <v>35</v>
      </c>
    </row>
    <row r="2695" spans="2:10" x14ac:dyDescent="0.3">
      <c r="B2695" s="75"/>
      <c r="C2695" s="131" t="s">
        <v>250</v>
      </c>
      <c r="D2695" s="45"/>
      <c r="E2695" s="45"/>
      <c r="F2695" s="45"/>
      <c r="G2695" s="45"/>
      <c r="H2695" s="45">
        <f>+D2695</f>
        <v>0</v>
      </c>
      <c r="I2695" s="45"/>
      <c r="J2695" s="46" t="s">
        <v>35</v>
      </c>
    </row>
    <row r="2696" spans="2:10" x14ac:dyDescent="0.3">
      <c r="B2696" s="75"/>
      <c r="C2696" s="131" t="s">
        <v>666</v>
      </c>
      <c r="D2696" s="45"/>
      <c r="E2696" s="45"/>
      <c r="F2696" s="45"/>
      <c r="G2696" s="45"/>
      <c r="H2696" s="45">
        <f>+D2696</f>
        <v>0</v>
      </c>
      <c r="I2696" s="45"/>
      <c r="J2696" s="46" t="s">
        <v>35</v>
      </c>
    </row>
    <row r="2697" spans="2:10" x14ac:dyDescent="0.3">
      <c r="B2697" s="75" t="s">
        <v>343</v>
      </c>
      <c r="C2697" s="48" t="s">
        <v>347</v>
      </c>
      <c r="D2697" s="103"/>
      <c r="E2697" s="45"/>
      <c r="F2697" s="45"/>
      <c r="G2697" s="45"/>
      <c r="H2697" s="45"/>
      <c r="I2697" s="62">
        <f>SUM(H2698:H2700)*$E$123</f>
        <v>3</v>
      </c>
      <c r="J2697" s="63" t="str">
        <f>+J2698</f>
        <v>und</v>
      </c>
    </row>
    <row r="2698" spans="2:10" x14ac:dyDescent="0.3">
      <c r="B2698" s="75"/>
      <c r="C2698" s="131" t="s">
        <v>248</v>
      </c>
      <c r="D2698" s="45">
        <v>2</v>
      </c>
      <c r="E2698" s="45"/>
      <c r="F2698" s="45"/>
      <c r="G2698" s="45"/>
      <c r="H2698" s="45">
        <f>+D2698</f>
        <v>2</v>
      </c>
      <c r="I2698" s="45"/>
      <c r="J2698" s="46" t="s">
        <v>35</v>
      </c>
    </row>
    <row r="2699" spans="2:10" x14ac:dyDescent="0.3">
      <c r="B2699" s="75"/>
      <c r="C2699" s="131" t="s">
        <v>249</v>
      </c>
      <c r="D2699" s="45">
        <v>1</v>
      </c>
      <c r="E2699" s="45"/>
      <c r="F2699" s="45"/>
      <c r="G2699" s="45"/>
      <c r="H2699" s="45">
        <f>+D2699</f>
        <v>1</v>
      </c>
      <c r="I2699" s="45"/>
      <c r="J2699" s="46" t="s">
        <v>35</v>
      </c>
    </row>
    <row r="2700" spans="2:10" x14ac:dyDescent="0.3">
      <c r="B2700" s="75"/>
      <c r="C2700" s="131" t="s">
        <v>250</v>
      </c>
      <c r="D2700" s="45"/>
      <c r="E2700" s="45"/>
      <c r="F2700" s="45"/>
      <c r="G2700" s="45"/>
      <c r="H2700" s="45">
        <f>+D2700</f>
        <v>0</v>
      </c>
      <c r="I2700" s="45"/>
      <c r="J2700" s="46" t="s">
        <v>35</v>
      </c>
    </row>
    <row r="2701" spans="2:10" x14ac:dyDescent="0.3">
      <c r="B2701" s="75" t="s">
        <v>344</v>
      </c>
      <c r="C2701" s="48" t="s">
        <v>339</v>
      </c>
      <c r="D2701" s="103"/>
      <c r="E2701" s="45"/>
      <c r="F2701" s="45"/>
      <c r="G2701" s="45"/>
      <c r="H2701" s="45"/>
      <c r="I2701" s="62">
        <f>SUM(H2702:H2704)*$E$123</f>
        <v>9</v>
      </c>
      <c r="J2701" s="63" t="str">
        <f>+J2702</f>
        <v>und</v>
      </c>
    </row>
    <row r="2702" spans="2:10" x14ac:dyDescent="0.3">
      <c r="B2702" s="75"/>
      <c r="C2702" s="131" t="s">
        <v>248</v>
      </c>
      <c r="D2702" s="45">
        <v>5</v>
      </c>
      <c r="E2702" s="45"/>
      <c r="F2702" s="45"/>
      <c r="G2702" s="45"/>
      <c r="H2702" s="45">
        <f>+D2702</f>
        <v>5</v>
      </c>
      <c r="I2702" s="45"/>
      <c r="J2702" s="46" t="s">
        <v>35</v>
      </c>
    </row>
    <row r="2703" spans="2:10" x14ac:dyDescent="0.3">
      <c r="B2703" s="75"/>
      <c r="C2703" s="131" t="s">
        <v>249</v>
      </c>
      <c r="D2703" s="45"/>
      <c r="E2703" s="45"/>
      <c r="F2703" s="45"/>
      <c r="G2703" s="45"/>
      <c r="H2703" s="45">
        <f>+D2703</f>
        <v>0</v>
      </c>
      <c r="I2703" s="45"/>
      <c r="J2703" s="46" t="s">
        <v>35</v>
      </c>
    </row>
    <row r="2704" spans="2:10" x14ac:dyDescent="0.3">
      <c r="B2704" s="75"/>
      <c r="C2704" s="131" t="s">
        <v>250</v>
      </c>
      <c r="D2704" s="45">
        <v>4</v>
      </c>
      <c r="E2704" s="45"/>
      <c r="F2704" s="45"/>
      <c r="G2704" s="45"/>
      <c r="H2704" s="45">
        <f>+D2704</f>
        <v>4</v>
      </c>
      <c r="I2704" s="45"/>
      <c r="J2704" s="46" t="s">
        <v>35</v>
      </c>
    </row>
    <row r="2705" spans="2:10" x14ac:dyDescent="0.3">
      <c r="B2705" s="75" t="s">
        <v>345</v>
      </c>
      <c r="C2705" s="48" t="s">
        <v>340</v>
      </c>
      <c r="D2705" s="103"/>
      <c r="E2705" s="45"/>
      <c r="F2705" s="45"/>
      <c r="G2705" s="45"/>
      <c r="H2705" s="45"/>
      <c r="I2705" s="62">
        <f>SUM(H2706:H2708)*$E$123</f>
        <v>0</v>
      </c>
      <c r="J2705" s="63" t="str">
        <f>+J2706</f>
        <v>und</v>
      </c>
    </row>
    <row r="2706" spans="2:10" x14ac:dyDescent="0.3">
      <c r="B2706" s="75"/>
      <c r="C2706" s="131" t="s">
        <v>248</v>
      </c>
      <c r="D2706" s="45"/>
      <c r="E2706" s="45"/>
      <c r="F2706" s="45"/>
      <c r="G2706" s="45"/>
      <c r="H2706" s="45">
        <f>+D2706</f>
        <v>0</v>
      </c>
      <c r="I2706" s="45"/>
      <c r="J2706" s="46" t="s">
        <v>35</v>
      </c>
    </row>
    <row r="2707" spans="2:10" x14ac:dyDescent="0.3">
      <c r="B2707" s="75"/>
      <c r="C2707" s="131" t="s">
        <v>249</v>
      </c>
      <c r="D2707" s="45"/>
      <c r="E2707" s="45"/>
      <c r="F2707" s="45"/>
      <c r="G2707" s="45"/>
      <c r="H2707" s="45">
        <f>+D2707</f>
        <v>0</v>
      </c>
      <c r="I2707" s="45"/>
      <c r="J2707" s="46" t="s">
        <v>35</v>
      </c>
    </row>
    <row r="2708" spans="2:10" x14ac:dyDescent="0.3">
      <c r="B2708" s="75"/>
      <c r="C2708" s="131" t="s">
        <v>250</v>
      </c>
      <c r="D2708" s="45"/>
      <c r="E2708" s="45"/>
      <c r="F2708" s="45"/>
      <c r="G2708" s="45"/>
      <c r="H2708" s="45">
        <f>+D2708</f>
        <v>0</v>
      </c>
      <c r="I2708" s="45"/>
      <c r="J2708" s="46" t="s">
        <v>35</v>
      </c>
    </row>
    <row r="2709" spans="2:10" x14ac:dyDescent="0.3">
      <c r="B2709" s="75" t="s">
        <v>346</v>
      </c>
      <c r="C2709" s="48" t="s">
        <v>341</v>
      </c>
      <c r="D2709" s="103"/>
      <c r="E2709" s="45"/>
      <c r="F2709" s="45"/>
      <c r="G2709" s="45"/>
      <c r="H2709" s="45"/>
      <c r="I2709" s="62">
        <f>SUM(H2710:H2712)*$E$123</f>
        <v>0</v>
      </c>
      <c r="J2709" s="63" t="str">
        <f>+J2710</f>
        <v>und</v>
      </c>
    </row>
    <row r="2710" spans="2:10" x14ac:dyDescent="0.3">
      <c r="B2710" s="75"/>
      <c r="C2710" s="131" t="s">
        <v>248</v>
      </c>
      <c r="D2710" s="45"/>
      <c r="E2710" s="45"/>
      <c r="F2710" s="45"/>
      <c r="G2710" s="45"/>
      <c r="H2710" s="45">
        <f>+D2710</f>
        <v>0</v>
      </c>
      <c r="I2710" s="45"/>
      <c r="J2710" s="46" t="s">
        <v>35</v>
      </c>
    </row>
    <row r="2711" spans="2:10" x14ac:dyDescent="0.3">
      <c r="B2711" s="75"/>
      <c r="C2711" s="131" t="s">
        <v>249</v>
      </c>
      <c r="D2711" s="45"/>
      <c r="E2711" s="45"/>
      <c r="F2711" s="45"/>
      <c r="G2711" s="45"/>
      <c r="H2711" s="45">
        <f>+D2711</f>
        <v>0</v>
      </c>
      <c r="I2711" s="45"/>
      <c r="J2711" s="46" t="s">
        <v>35</v>
      </c>
    </row>
    <row r="2712" spans="2:10" x14ac:dyDescent="0.3">
      <c r="B2712" s="75"/>
      <c r="C2712" s="131" t="s">
        <v>250</v>
      </c>
      <c r="D2712" s="45"/>
      <c r="E2712" s="45"/>
      <c r="F2712" s="45"/>
      <c r="G2712" s="45"/>
      <c r="H2712" s="45">
        <f>+D2712</f>
        <v>0</v>
      </c>
      <c r="I2712" s="45"/>
      <c r="J2712" s="46" t="s">
        <v>35</v>
      </c>
    </row>
    <row r="2713" spans="2:10" x14ac:dyDescent="0.3">
      <c r="B2713" s="75" t="s">
        <v>357</v>
      </c>
      <c r="C2713" s="48" t="s">
        <v>342</v>
      </c>
      <c r="D2713" s="103"/>
      <c r="E2713" s="45"/>
      <c r="F2713" s="45"/>
      <c r="G2713" s="45"/>
      <c r="H2713" s="45"/>
      <c r="I2713" s="62">
        <f>SUM(H2714:H2716)*$E$123</f>
        <v>1</v>
      </c>
      <c r="J2713" s="63" t="str">
        <f>+J2714</f>
        <v>und</v>
      </c>
    </row>
    <row r="2714" spans="2:10" x14ac:dyDescent="0.3">
      <c r="B2714" s="75"/>
      <c r="C2714" s="131" t="s">
        <v>248</v>
      </c>
      <c r="D2714" s="45"/>
      <c r="E2714" s="45"/>
      <c r="F2714" s="45"/>
      <c r="G2714" s="45"/>
      <c r="H2714" s="45">
        <f>+D2714</f>
        <v>0</v>
      </c>
      <c r="I2714" s="45"/>
      <c r="J2714" s="46" t="s">
        <v>35</v>
      </c>
    </row>
    <row r="2715" spans="2:10" x14ac:dyDescent="0.3">
      <c r="B2715" s="75"/>
      <c r="C2715" s="131" t="s">
        <v>249</v>
      </c>
      <c r="D2715" s="45"/>
      <c r="E2715" s="45"/>
      <c r="F2715" s="45"/>
      <c r="G2715" s="45"/>
      <c r="H2715" s="45">
        <f>+D2715</f>
        <v>0</v>
      </c>
      <c r="I2715" s="45"/>
      <c r="J2715" s="46" t="s">
        <v>35</v>
      </c>
    </row>
    <row r="2716" spans="2:10" x14ac:dyDescent="0.3">
      <c r="B2716" s="75"/>
      <c r="C2716" s="131" t="s">
        <v>250</v>
      </c>
      <c r="D2716" s="45">
        <v>1</v>
      </c>
      <c r="E2716" s="45"/>
      <c r="F2716" s="45"/>
      <c r="G2716" s="45"/>
      <c r="H2716" s="45">
        <f>+D2716</f>
        <v>1</v>
      </c>
      <c r="I2716" s="45"/>
      <c r="J2716" s="46" t="s">
        <v>35</v>
      </c>
    </row>
    <row r="2717" spans="2:10" x14ac:dyDescent="0.3">
      <c r="B2717" s="75" t="s">
        <v>392</v>
      </c>
      <c r="C2717" s="48" t="s">
        <v>356</v>
      </c>
      <c r="D2717" s="103"/>
      <c r="E2717" s="45"/>
      <c r="F2717" s="45"/>
      <c r="G2717" s="45"/>
      <c r="H2717" s="45"/>
      <c r="I2717" s="62">
        <f>SUM(H2718:H2720)*$E$123</f>
        <v>5</v>
      </c>
      <c r="J2717" s="63" t="str">
        <f>+J2718</f>
        <v>und</v>
      </c>
    </row>
    <row r="2718" spans="2:10" x14ac:dyDescent="0.3">
      <c r="B2718" s="75"/>
      <c r="C2718" s="131" t="s">
        <v>248</v>
      </c>
      <c r="D2718" s="45">
        <v>1</v>
      </c>
      <c r="E2718" s="45"/>
      <c r="F2718" s="45"/>
      <c r="G2718" s="45"/>
      <c r="H2718" s="45">
        <f>+D2718</f>
        <v>1</v>
      </c>
      <c r="I2718" s="45"/>
      <c r="J2718" s="46" t="s">
        <v>35</v>
      </c>
    </row>
    <row r="2719" spans="2:10" x14ac:dyDescent="0.3">
      <c r="B2719" s="75"/>
      <c r="C2719" s="131" t="s">
        <v>249</v>
      </c>
      <c r="D2719" s="45">
        <v>2</v>
      </c>
      <c r="E2719" s="45"/>
      <c r="F2719" s="45"/>
      <c r="G2719" s="45"/>
      <c r="H2719" s="45">
        <f>+D2719</f>
        <v>2</v>
      </c>
      <c r="I2719" s="45"/>
      <c r="J2719" s="46" t="s">
        <v>35</v>
      </c>
    </row>
    <row r="2720" spans="2:10" x14ac:dyDescent="0.3">
      <c r="B2720" s="75"/>
      <c r="C2720" s="131" t="s">
        <v>250</v>
      </c>
      <c r="D2720" s="45">
        <v>2</v>
      </c>
      <c r="E2720" s="45"/>
      <c r="F2720" s="45"/>
      <c r="G2720" s="45"/>
      <c r="H2720" s="45">
        <f>+D2720</f>
        <v>2</v>
      </c>
      <c r="I2720" s="45"/>
      <c r="J2720" s="46" t="s">
        <v>35</v>
      </c>
    </row>
    <row r="2721" spans="2:10" x14ac:dyDescent="0.3">
      <c r="B2721" s="75" t="s">
        <v>393</v>
      </c>
      <c r="C2721" s="48" t="s">
        <v>384</v>
      </c>
      <c r="D2721" s="103"/>
      <c r="E2721" s="45"/>
      <c r="F2721" s="45"/>
      <c r="G2721" s="45"/>
      <c r="H2721" s="45"/>
      <c r="I2721" s="62">
        <f>SUM(H2722:H2724)*$E$123</f>
        <v>2</v>
      </c>
      <c r="J2721" s="63" t="str">
        <f>+J2722</f>
        <v>und</v>
      </c>
    </row>
    <row r="2722" spans="2:10" x14ac:dyDescent="0.3">
      <c r="B2722" s="75"/>
      <c r="C2722" s="131" t="s">
        <v>248</v>
      </c>
      <c r="D2722" s="45"/>
      <c r="E2722" s="45"/>
      <c r="F2722" s="45"/>
      <c r="G2722" s="45"/>
      <c r="H2722" s="45">
        <f>+D2722</f>
        <v>0</v>
      </c>
      <c r="I2722" s="45"/>
      <c r="J2722" s="46" t="s">
        <v>35</v>
      </c>
    </row>
    <row r="2723" spans="2:10" x14ac:dyDescent="0.3">
      <c r="B2723" s="75"/>
      <c r="C2723" s="131" t="s">
        <v>249</v>
      </c>
      <c r="D2723" s="45">
        <v>2</v>
      </c>
      <c r="E2723" s="45"/>
      <c r="F2723" s="45"/>
      <c r="G2723" s="45"/>
      <c r="H2723" s="45">
        <f>+D2723</f>
        <v>2</v>
      </c>
      <c r="I2723" s="45"/>
      <c r="J2723" s="46" t="s">
        <v>35</v>
      </c>
    </row>
    <row r="2724" spans="2:10" x14ac:dyDescent="0.3">
      <c r="B2724" s="75"/>
      <c r="C2724" s="131" t="s">
        <v>250</v>
      </c>
      <c r="D2724" s="45"/>
      <c r="E2724" s="45"/>
      <c r="F2724" s="45"/>
      <c r="G2724" s="45"/>
      <c r="H2724" s="45">
        <f>+D2724</f>
        <v>0</v>
      </c>
      <c r="I2724" s="45"/>
      <c r="J2724" s="46" t="s">
        <v>35</v>
      </c>
    </row>
    <row r="2725" spans="2:10" x14ac:dyDescent="0.3">
      <c r="B2725" s="75" t="s">
        <v>394</v>
      </c>
      <c r="C2725" s="48" t="s">
        <v>385</v>
      </c>
      <c r="D2725" s="103"/>
      <c r="E2725" s="45"/>
      <c r="F2725" s="45"/>
      <c r="G2725" s="45"/>
      <c r="H2725" s="45"/>
      <c r="I2725" s="62">
        <f>SUM(H2726:H2728)*$E$123</f>
        <v>4</v>
      </c>
      <c r="J2725" s="63" t="str">
        <f>+J2726</f>
        <v>und</v>
      </c>
    </row>
    <row r="2726" spans="2:10" x14ac:dyDescent="0.3">
      <c r="B2726" s="75"/>
      <c r="C2726" s="131" t="s">
        <v>248</v>
      </c>
      <c r="D2726" s="45">
        <v>2</v>
      </c>
      <c r="E2726" s="45"/>
      <c r="F2726" s="45"/>
      <c r="G2726" s="45"/>
      <c r="H2726" s="45">
        <f>+D2726</f>
        <v>2</v>
      </c>
      <c r="I2726" s="45"/>
      <c r="J2726" s="46" t="s">
        <v>35</v>
      </c>
    </row>
    <row r="2727" spans="2:10" x14ac:dyDescent="0.3">
      <c r="B2727" s="75"/>
      <c r="C2727" s="131" t="s">
        <v>249</v>
      </c>
      <c r="D2727" s="45"/>
      <c r="E2727" s="45"/>
      <c r="F2727" s="45"/>
      <c r="G2727" s="45"/>
      <c r="H2727" s="45">
        <f>+D2727</f>
        <v>0</v>
      </c>
      <c r="I2727" s="45"/>
      <c r="J2727" s="46" t="s">
        <v>35</v>
      </c>
    </row>
    <row r="2728" spans="2:10" x14ac:dyDescent="0.3">
      <c r="B2728" s="75"/>
      <c r="C2728" s="131" t="s">
        <v>250</v>
      </c>
      <c r="D2728" s="45">
        <v>2</v>
      </c>
      <c r="E2728" s="45"/>
      <c r="F2728" s="45"/>
      <c r="G2728" s="45"/>
      <c r="H2728" s="45">
        <f>+D2728</f>
        <v>2</v>
      </c>
      <c r="I2728" s="45"/>
      <c r="J2728" s="46" t="s">
        <v>35</v>
      </c>
    </row>
    <row r="2729" spans="2:10" x14ac:dyDescent="0.3">
      <c r="B2729" s="75" t="s">
        <v>395</v>
      </c>
      <c r="C2729" s="48" t="s">
        <v>386</v>
      </c>
      <c r="D2729" s="103"/>
      <c r="E2729" s="45"/>
      <c r="F2729" s="45"/>
      <c r="G2729" s="45"/>
      <c r="H2729" s="45"/>
      <c r="I2729" s="62">
        <f>SUM(H2730:H2732)*$E$123</f>
        <v>0</v>
      </c>
      <c r="J2729" s="63" t="str">
        <f>+J2730</f>
        <v>und</v>
      </c>
    </row>
    <row r="2730" spans="2:10" x14ac:dyDescent="0.3">
      <c r="B2730" s="75"/>
      <c r="C2730" s="131" t="s">
        <v>248</v>
      </c>
      <c r="D2730" s="45"/>
      <c r="E2730" s="45"/>
      <c r="F2730" s="45"/>
      <c r="G2730" s="45"/>
      <c r="H2730" s="45">
        <f>+D2730</f>
        <v>0</v>
      </c>
      <c r="I2730" s="45"/>
      <c r="J2730" s="46" t="s">
        <v>35</v>
      </c>
    </row>
    <row r="2731" spans="2:10" x14ac:dyDescent="0.3">
      <c r="B2731" s="75"/>
      <c r="C2731" s="131" t="s">
        <v>249</v>
      </c>
      <c r="D2731" s="45"/>
      <c r="E2731" s="45"/>
      <c r="F2731" s="45"/>
      <c r="G2731" s="45"/>
      <c r="H2731" s="45">
        <f>+D2731</f>
        <v>0</v>
      </c>
      <c r="I2731" s="45"/>
      <c r="J2731" s="46" t="s">
        <v>35</v>
      </c>
    </row>
    <row r="2732" spans="2:10" x14ac:dyDescent="0.3">
      <c r="B2732" s="75"/>
      <c r="C2732" s="131" t="s">
        <v>250</v>
      </c>
      <c r="D2732" s="45"/>
      <c r="E2732" s="45"/>
      <c r="F2732" s="45"/>
      <c r="G2732" s="45"/>
      <c r="H2732" s="45">
        <f>+D2732</f>
        <v>0</v>
      </c>
      <c r="I2732" s="45"/>
      <c r="J2732" s="46" t="s">
        <v>35</v>
      </c>
    </row>
    <row r="2733" spans="2:10" x14ac:dyDescent="0.3">
      <c r="B2733" s="75" t="s">
        <v>396</v>
      </c>
      <c r="C2733" s="48" t="s">
        <v>387</v>
      </c>
      <c r="D2733" s="103"/>
      <c r="E2733" s="45"/>
      <c r="F2733" s="45"/>
      <c r="G2733" s="45"/>
      <c r="H2733" s="45"/>
      <c r="I2733" s="62">
        <f>SUM(H2734:H2736)*$E$123</f>
        <v>0</v>
      </c>
      <c r="J2733" s="63" t="str">
        <f>+J2734</f>
        <v>und</v>
      </c>
    </row>
    <row r="2734" spans="2:10" x14ac:dyDescent="0.3">
      <c r="B2734" s="75"/>
      <c r="C2734" s="131" t="s">
        <v>248</v>
      </c>
      <c r="D2734" s="45"/>
      <c r="E2734" s="45"/>
      <c r="F2734" s="45"/>
      <c r="G2734" s="45"/>
      <c r="H2734" s="45">
        <f>+D2734</f>
        <v>0</v>
      </c>
      <c r="I2734" s="45"/>
      <c r="J2734" s="46" t="s">
        <v>35</v>
      </c>
    </row>
    <row r="2735" spans="2:10" x14ac:dyDescent="0.3">
      <c r="B2735" s="75"/>
      <c r="C2735" s="131" t="s">
        <v>249</v>
      </c>
      <c r="D2735" s="45"/>
      <c r="E2735" s="45"/>
      <c r="F2735" s="45"/>
      <c r="G2735" s="45"/>
      <c r="H2735" s="45">
        <f>+D2735</f>
        <v>0</v>
      </c>
      <c r="I2735" s="45"/>
      <c r="J2735" s="46" t="s">
        <v>35</v>
      </c>
    </row>
    <row r="2736" spans="2:10" x14ac:dyDescent="0.3">
      <c r="B2736" s="75"/>
      <c r="C2736" s="131" t="s">
        <v>250</v>
      </c>
      <c r="D2736" s="45"/>
      <c r="E2736" s="45"/>
      <c r="F2736" s="45"/>
      <c r="G2736" s="45"/>
      <c r="H2736" s="45">
        <f>+D2736</f>
        <v>0</v>
      </c>
      <c r="I2736" s="45"/>
      <c r="J2736" s="46" t="s">
        <v>35</v>
      </c>
    </row>
    <row r="2737" spans="2:10" x14ac:dyDescent="0.3">
      <c r="B2737" s="100" t="s">
        <v>397</v>
      </c>
      <c r="C2737" s="101" t="s">
        <v>398</v>
      </c>
      <c r="D2737" s="103"/>
      <c r="E2737" s="45"/>
      <c r="F2737" s="45"/>
      <c r="G2737" s="45"/>
      <c r="H2737" s="45"/>
      <c r="I2737" s="45"/>
      <c r="J2737" s="46"/>
    </row>
    <row r="2738" spans="2:10" x14ac:dyDescent="0.3">
      <c r="B2738" s="75" t="s">
        <v>399</v>
      </c>
      <c r="C2738" s="48" t="s">
        <v>401</v>
      </c>
      <c r="D2738" s="103"/>
      <c r="E2738" s="45"/>
      <c r="F2738" s="45"/>
      <c r="G2738" s="45"/>
      <c r="H2738" s="45"/>
      <c r="I2738" s="62">
        <f>SUM(H2739:H2741)*$E$123</f>
        <v>12</v>
      </c>
      <c r="J2738" s="63" t="str">
        <f>+J2739</f>
        <v>und</v>
      </c>
    </row>
    <row r="2739" spans="2:10" x14ac:dyDescent="0.3">
      <c r="B2739" s="75"/>
      <c r="C2739" s="44" t="s">
        <v>248</v>
      </c>
      <c r="D2739" s="45">
        <v>5</v>
      </c>
      <c r="E2739" s="45"/>
      <c r="F2739" s="45"/>
      <c r="G2739" s="45"/>
      <c r="H2739" s="45">
        <f>+D2739</f>
        <v>5</v>
      </c>
      <c r="I2739" s="45"/>
      <c r="J2739" s="46" t="s">
        <v>35</v>
      </c>
    </row>
    <row r="2740" spans="2:10" x14ac:dyDescent="0.3">
      <c r="B2740" s="75"/>
      <c r="C2740" s="44" t="s">
        <v>249</v>
      </c>
      <c r="D2740" s="45">
        <v>2</v>
      </c>
      <c r="E2740" s="45"/>
      <c r="F2740" s="45"/>
      <c r="G2740" s="45"/>
      <c r="H2740" s="45">
        <f>+D2740</f>
        <v>2</v>
      </c>
      <c r="I2740" s="45"/>
      <c r="J2740" s="46" t="s">
        <v>35</v>
      </c>
    </row>
    <row r="2741" spans="2:10" x14ac:dyDescent="0.3">
      <c r="B2741" s="75"/>
      <c r="C2741" s="44" t="s">
        <v>250</v>
      </c>
      <c r="D2741" s="45">
        <v>5</v>
      </c>
      <c r="E2741" s="45"/>
      <c r="F2741" s="45"/>
      <c r="G2741" s="45"/>
      <c r="H2741" s="45">
        <f>+D2741</f>
        <v>5</v>
      </c>
      <c r="I2741" s="45"/>
      <c r="J2741" s="46" t="s">
        <v>35</v>
      </c>
    </row>
    <row r="2742" spans="2:10" x14ac:dyDescent="0.3">
      <c r="B2742" s="75" t="s">
        <v>402</v>
      </c>
      <c r="C2742" s="48" t="s">
        <v>400</v>
      </c>
      <c r="D2742" s="103"/>
      <c r="E2742" s="45"/>
      <c r="F2742" s="45"/>
      <c r="G2742" s="45"/>
      <c r="H2742" s="45"/>
      <c r="I2742" s="62">
        <f>SUM(H2743:H2745)*$E$123</f>
        <v>0</v>
      </c>
      <c r="J2742" s="63" t="str">
        <f>+J2743</f>
        <v>und</v>
      </c>
    </row>
    <row r="2743" spans="2:10" x14ac:dyDescent="0.3">
      <c r="B2743" s="75"/>
      <c r="C2743" s="44" t="s">
        <v>248</v>
      </c>
      <c r="D2743" s="45"/>
      <c r="E2743" s="45"/>
      <c r="F2743" s="45"/>
      <c r="G2743" s="45"/>
      <c r="H2743" s="45">
        <f>+D2743</f>
        <v>0</v>
      </c>
      <c r="I2743" s="45"/>
      <c r="J2743" s="46" t="s">
        <v>35</v>
      </c>
    </row>
    <row r="2744" spans="2:10" x14ac:dyDescent="0.3">
      <c r="B2744" s="75"/>
      <c r="C2744" s="44" t="s">
        <v>249</v>
      </c>
      <c r="D2744" s="45"/>
      <c r="E2744" s="45"/>
      <c r="F2744" s="45"/>
      <c r="G2744" s="45"/>
      <c r="H2744" s="45">
        <f>+D2744</f>
        <v>0</v>
      </c>
      <c r="I2744" s="45"/>
      <c r="J2744" s="46" t="s">
        <v>35</v>
      </c>
    </row>
    <row r="2745" spans="2:10" x14ac:dyDescent="0.3">
      <c r="B2745" s="75"/>
      <c r="C2745" s="44" t="s">
        <v>250</v>
      </c>
      <c r="D2745" s="45"/>
      <c r="E2745" s="45"/>
      <c r="F2745" s="45"/>
      <c r="G2745" s="45"/>
      <c r="H2745" s="45">
        <f>+D2745</f>
        <v>0</v>
      </c>
      <c r="I2745" s="45"/>
      <c r="J2745" s="46" t="s">
        <v>35</v>
      </c>
    </row>
    <row r="2746" spans="2:10" x14ac:dyDescent="0.3">
      <c r="B2746" s="75" t="s">
        <v>425</v>
      </c>
      <c r="C2746" s="48" t="s">
        <v>403</v>
      </c>
      <c r="D2746" s="103"/>
      <c r="E2746" s="45"/>
      <c r="F2746" s="45"/>
      <c r="G2746" s="45"/>
      <c r="H2746" s="45"/>
      <c r="I2746" s="62">
        <f>SUM(H2747:H2749)*$E$123</f>
        <v>1</v>
      </c>
      <c r="J2746" s="63" t="str">
        <f>+J2747</f>
        <v>und</v>
      </c>
    </row>
    <row r="2747" spans="2:10" x14ac:dyDescent="0.3">
      <c r="B2747" s="75"/>
      <c r="C2747" s="44" t="s">
        <v>248</v>
      </c>
      <c r="D2747" s="45">
        <v>1</v>
      </c>
      <c r="E2747" s="45"/>
      <c r="F2747" s="45"/>
      <c r="G2747" s="45"/>
      <c r="H2747" s="45">
        <f>+D2747</f>
        <v>1</v>
      </c>
      <c r="I2747" s="45"/>
      <c r="J2747" s="46" t="s">
        <v>35</v>
      </c>
    </row>
    <row r="2748" spans="2:10" x14ac:dyDescent="0.3">
      <c r="B2748" s="75"/>
      <c r="C2748" s="44" t="s">
        <v>249</v>
      </c>
      <c r="D2748" s="45"/>
      <c r="E2748" s="45"/>
      <c r="F2748" s="45"/>
      <c r="G2748" s="45"/>
      <c r="H2748" s="45">
        <f>+D2748</f>
        <v>0</v>
      </c>
      <c r="I2748" s="45"/>
      <c r="J2748" s="46" t="s">
        <v>35</v>
      </c>
    </row>
    <row r="2749" spans="2:10" x14ac:dyDescent="0.3">
      <c r="B2749" s="75"/>
      <c r="C2749" s="44" t="s">
        <v>250</v>
      </c>
      <c r="D2749" s="45"/>
      <c r="E2749" s="45"/>
      <c r="F2749" s="45"/>
      <c r="G2749" s="45"/>
      <c r="H2749" s="45">
        <f>+D2749</f>
        <v>0</v>
      </c>
      <c r="I2749" s="45"/>
      <c r="J2749" s="46" t="s">
        <v>35</v>
      </c>
    </row>
    <row r="2750" spans="2:10" x14ac:dyDescent="0.3">
      <c r="B2750" s="75" t="s">
        <v>1006</v>
      </c>
      <c r="C2750" s="48" t="s">
        <v>1007</v>
      </c>
      <c r="D2750" s="103"/>
      <c r="E2750" s="45"/>
      <c r="F2750" s="45"/>
      <c r="G2750" s="45"/>
      <c r="H2750" s="45"/>
      <c r="I2750" s="62">
        <f>SUM(H2751:H2753)*$E$123</f>
        <v>1</v>
      </c>
      <c r="J2750" s="63" t="str">
        <f>+J2751</f>
        <v>und</v>
      </c>
    </row>
    <row r="2751" spans="2:10" x14ac:dyDescent="0.3">
      <c r="B2751" s="75"/>
      <c r="C2751" s="44" t="s">
        <v>248</v>
      </c>
      <c r="D2751" s="45">
        <v>1</v>
      </c>
      <c r="E2751" s="45"/>
      <c r="F2751" s="45"/>
      <c r="G2751" s="45"/>
      <c r="H2751" s="45">
        <f>+D2751</f>
        <v>1</v>
      </c>
      <c r="I2751" s="45"/>
      <c r="J2751" s="46" t="s">
        <v>35</v>
      </c>
    </row>
    <row r="2752" spans="2:10" x14ac:dyDescent="0.3">
      <c r="B2752" s="75"/>
      <c r="C2752" s="44" t="s">
        <v>249</v>
      </c>
      <c r="D2752" s="45"/>
      <c r="E2752" s="45"/>
      <c r="F2752" s="45"/>
      <c r="G2752" s="45"/>
      <c r="H2752" s="45">
        <f>+D2752</f>
        <v>0</v>
      </c>
      <c r="I2752" s="45"/>
      <c r="J2752" s="46" t="s">
        <v>35</v>
      </c>
    </row>
    <row r="2753" spans="2:10" x14ac:dyDescent="0.3">
      <c r="B2753" s="75"/>
      <c r="C2753" s="44" t="s">
        <v>250</v>
      </c>
      <c r="D2753" s="45"/>
      <c r="E2753" s="45"/>
      <c r="F2753" s="45"/>
      <c r="G2753" s="45"/>
      <c r="H2753" s="45">
        <f>+D2753</f>
        <v>0</v>
      </c>
      <c r="I2753" s="45"/>
      <c r="J2753" s="46" t="s">
        <v>35</v>
      </c>
    </row>
    <row r="2754" spans="2:10" x14ac:dyDescent="0.3">
      <c r="B2754" s="100" t="s">
        <v>404</v>
      </c>
      <c r="C2754" s="101" t="s">
        <v>405</v>
      </c>
      <c r="D2754" s="103"/>
      <c r="E2754" s="45"/>
      <c r="F2754" s="45"/>
      <c r="G2754" s="45"/>
      <c r="H2754" s="45"/>
      <c r="I2754" s="45"/>
      <c r="J2754" s="46"/>
    </row>
    <row r="2755" spans="2:10" x14ac:dyDescent="0.3">
      <c r="B2755" s="75" t="s">
        <v>406</v>
      </c>
      <c r="C2755" s="48" t="s">
        <v>407</v>
      </c>
      <c r="D2755" s="103"/>
      <c r="E2755" s="45"/>
      <c r="F2755" s="45"/>
      <c r="G2755" s="45"/>
      <c r="H2755" s="45"/>
      <c r="I2755" s="62">
        <f>SUM(H2756:H2757)*$E$123</f>
        <v>0</v>
      </c>
      <c r="J2755" s="63" t="str">
        <f>+J2756</f>
        <v>Glb</v>
      </c>
    </row>
    <row r="2756" spans="2:10" x14ac:dyDescent="0.3">
      <c r="B2756" s="75"/>
      <c r="C2756" s="44" t="s">
        <v>408</v>
      </c>
      <c r="D2756" s="45"/>
      <c r="E2756" s="45"/>
      <c r="F2756" s="45"/>
      <c r="G2756" s="45"/>
      <c r="H2756" s="45">
        <f>+D2756</f>
        <v>0</v>
      </c>
      <c r="I2756" s="45"/>
      <c r="J2756" s="46" t="s">
        <v>409</v>
      </c>
    </row>
    <row r="2757" spans="2:10" x14ac:dyDescent="0.3">
      <c r="B2757" s="75" t="s">
        <v>426</v>
      </c>
      <c r="C2757" s="48" t="s">
        <v>410</v>
      </c>
      <c r="D2757" s="103"/>
      <c r="E2757" s="45"/>
      <c r="F2757" s="45"/>
      <c r="G2757" s="45"/>
      <c r="H2757" s="45"/>
      <c r="I2757" s="62">
        <f>SUM(H2758:H2759)*$E$123</f>
        <v>0</v>
      </c>
      <c r="J2757" s="63" t="str">
        <f>+J2758</f>
        <v>Glb</v>
      </c>
    </row>
    <row r="2758" spans="2:10" x14ac:dyDescent="0.3">
      <c r="B2758" s="75"/>
      <c r="C2758" s="44" t="s">
        <v>411</v>
      </c>
      <c r="D2758" s="45"/>
      <c r="E2758" s="45"/>
      <c r="F2758" s="45"/>
      <c r="G2758" s="45"/>
      <c r="H2758" s="45">
        <f>+D2758</f>
        <v>0</v>
      </c>
      <c r="I2758" s="45"/>
      <c r="J2758" s="46" t="s">
        <v>409</v>
      </c>
    </row>
    <row r="2759" spans="2:10" x14ac:dyDescent="0.3">
      <c r="B2759" s="100" t="s">
        <v>412</v>
      </c>
      <c r="C2759" s="101" t="s">
        <v>413</v>
      </c>
      <c r="D2759" s="103"/>
      <c r="E2759" s="45"/>
      <c r="F2759" s="45"/>
      <c r="G2759" s="45"/>
      <c r="H2759" s="45"/>
      <c r="I2759" s="45"/>
      <c r="J2759" s="46"/>
    </row>
    <row r="2760" spans="2:10" x14ac:dyDescent="0.3">
      <c r="B2760" s="75" t="s">
        <v>415</v>
      </c>
      <c r="C2760" s="48" t="s">
        <v>414</v>
      </c>
      <c r="D2760" s="103"/>
      <c r="E2760" s="45"/>
      <c r="F2760" s="45"/>
      <c r="G2760" s="45"/>
      <c r="H2760" s="45"/>
      <c r="I2760" s="62">
        <f>SUM(H2761:H2762)*$E$123</f>
        <v>0</v>
      </c>
      <c r="J2760" s="63" t="str">
        <f>+J2761</f>
        <v>und</v>
      </c>
    </row>
    <row r="2761" spans="2:10" x14ac:dyDescent="0.3">
      <c r="B2761" s="75"/>
      <c r="C2761" s="44" t="s">
        <v>411</v>
      </c>
      <c r="D2761" s="45"/>
      <c r="E2761" s="45"/>
      <c r="F2761" s="45"/>
      <c r="G2761" s="45"/>
      <c r="H2761" s="45">
        <f>+D2761</f>
        <v>0</v>
      </c>
      <c r="I2761" s="45"/>
      <c r="J2761" s="46" t="s">
        <v>35</v>
      </c>
    </row>
    <row r="2762" spans="2:10" x14ac:dyDescent="0.3">
      <c r="B2762" s="75" t="s">
        <v>416</v>
      </c>
      <c r="C2762" s="48" t="s">
        <v>417</v>
      </c>
      <c r="D2762" s="103"/>
      <c r="E2762" s="45"/>
      <c r="F2762" s="45"/>
      <c r="G2762" s="45"/>
      <c r="H2762" s="45"/>
      <c r="I2762" s="62">
        <f>SUM(H2763:H2763)*$E$123</f>
        <v>0</v>
      </c>
      <c r="J2762" s="63" t="str">
        <f>+J2763</f>
        <v>Glb</v>
      </c>
    </row>
    <row r="2763" spans="2:10" x14ac:dyDescent="0.3">
      <c r="B2763" s="75"/>
      <c r="C2763" s="44" t="s">
        <v>411</v>
      </c>
      <c r="D2763" s="45"/>
      <c r="E2763" s="45"/>
      <c r="F2763" s="45"/>
      <c r="G2763" s="45"/>
      <c r="H2763" s="45">
        <f>+D2763</f>
        <v>0</v>
      </c>
      <c r="I2763" s="45"/>
      <c r="J2763" s="46" t="s">
        <v>409</v>
      </c>
    </row>
    <row r="2764" spans="2:10" x14ac:dyDescent="0.3">
      <c r="B2764" s="75"/>
      <c r="C2764" s="44"/>
      <c r="D2764" s="45"/>
      <c r="E2764" s="45"/>
      <c r="F2764" s="45"/>
      <c r="G2764" s="45"/>
      <c r="H2764" s="45"/>
      <c r="I2764" s="45"/>
      <c r="J2764" s="46"/>
    </row>
    <row r="2765" spans="2:10" x14ac:dyDescent="0.3">
      <c r="B2765" s="75"/>
      <c r="C2765" s="44"/>
      <c r="D2765" s="45"/>
      <c r="E2765" s="45"/>
      <c r="F2765" s="45"/>
      <c r="G2765" s="45"/>
      <c r="H2765" s="45"/>
      <c r="I2765" s="45"/>
      <c r="J2765" s="46"/>
    </row>
    <row r="2766" spans="2:10" x14ac:dyDescent="0.3">
      <c r="B2766" s="75"/>
      <c r="C2766" s="44"/>
      <c r="D2766" s="45"/>
      <c r="E2766" s="45"/>
      <c r="F2766" s="45"/>
      <c r="G2766" s="45"/>
      <c r="H2766" s="45"/>
      <c r="I2766" s="45"/>
      <c r="J2766" s="46"/>
    </row>
    <row r="2767" spans="2:10" x14ac:dyDescent="0.3">
      <c r="B2767" s="75"/>
      <c r="C2767" s="44"/>
      <c r="D2767" s="45"/>
      <c r="E2767" s="45"/>
      <c r="F2767" s="45"/>
      <c r="G2767" s="45"/>
      <c r="H2767" s="45"/>
      <c r="I2767" s="45"/>
      <c r="J2767" s="46"/>
    </row>
    <row r="2768" spans="2:10" x14ac:dyDescent="0.3">
      <c r="B2768" s="75"/>
      <c r="C2768" s="44"/>
      <c r="D2768" s="45"/>
      <c r="E2768" s="45"/>
      <c r="F2768" s="45"/>
      <c r="G2768" s="45"/>
      <c r="H2768" s="45"/>
      <c r="I2768" s="45"/>
      <c r="J2768" s="46"/>
    </row>
    <row r="2769" spans="2:10" x14ac:dyDescent="0.3">
      <c r="B2769" s="75"/>
      <c r="C2769" s="44"/>
      <c r="D2769" s="45"/>
      <c r="E2769" s="45"/>
      <c r="F2769" s="45"/>
      <c r="G2769" s="45"/>
      <c r="H2769" s="45"/>
      <c r="I2769" s="45"/>
      <c r="J2769" s="46"/>
    </row>
    <row r="2770" spans="2:10" x14ac:dyDescent="0.3">
      <c r="B2770" s="75"/>
      <c r="C2770" s="44"/>
      <c r="D2770" s="45"/>
      <c r="E2770" s="45"/>
      <c r="F2770" s="45"/>
      <c r="G2770" s="45"/>
      <c r="H2770" s="45"/>
      <c r="I2770" s="45"/>
      <c r="J2770" s="46"/>
    </row>
    <row r="2771" spans="2:10" x14ac:dyDescent="0.3">
      <c r="B2771" s="75"/>
      <c r="C2771" s="44"/>
      <c r="D2771" s="45"/>
      <c r="E2771" s="45"/>
      <c r="F2771" s="45"/>
      <c r="G2771" s="45"/>
      <c r="H2771" s="45"/>
      <c r="I2771" s="45"/>
      <c r="J2771" s="46"/>
    </row>
    <row r="2772" spans="2:10" x14ac:dyDescent="0.3">
      <c r="B2772" s="75"/>
      <c r="C2772" s="44"/>
      <c r="D2772" s="45"/>
      <c r="E2772" s="45"/>
      <c r="F2772" s="45"/>
      <c r="G2772" s="45"/>
      <c r="H2772" s="45"/>
      <c r="I2772" s="45"/>
      <c r="J2772" s="46"/>
    </row>
    <row r="2773" spans="2:10" x14ac:dyDescent="0.3">
      <c r="B2773" s="75"/>
      <c r="C2773" s="44"/>
      <c r="D2773" s="45"/>
      <c r="E2773" s="45"/>
      <c r="F2773" s="45"/>
      <c r="G2773" s="45"/>
      <c r="H2773" s="45"/>
      <c r="I2773" s="45"/>
      <c r="J2773" s="46"/>
    </row>
    <row r="2774" spans="2:10" x14ac:dyDescent="0.3">
      <c r="B2774" s="75"/>
      <c r="C2774" s="44"/>
      <c r="D2774" s="45"/>
      <c r="E2774" s="45"/>
      <c r="F2774" s="45"/>
      <c r="G2774" s="45"/>
      <c r="H2774" s="45"/>
      <c r="I2774" s="45"/>
      <c r="J2774" s="46"/>
    </row>
    <row r="2775" spans="2:10" x14ac:dyDescent="0.3">
      <c r="B2775" s="75"/>
      <c r="C2775" s="44"/>
      <c r="D2775" s="45"/>
      <c r="E2775" s="45"/>
      <c r="F2775" s="45"/>
      <c r="G2775" s="45"/>
      <c r="H2775" s="45"/>
      <c r="I2775" s="45"/>
      <c r="J2775" s="46"/>
    </row>
    <row r="2776" spans="2:10" x14ac:dyDescent="0.3">
      <c r="B2776" s="75"/>
      <c r="C2776" s="44"/>
      <c r="D2776" s="45"/>
      <c r="E2776" s="45"/>
      <c r="F2776" s="45"/>
      <c r="G2776" s="45"/>
      <c r="H2776" s="45"/>
      <c r="I2776" s="45"/>
      <c r="J2776" s="46"/>
    </row>
    <row r="2777" spans="2:10" x14ac:dyDescent="0.3">
      <c r="B2777" s="75"/>
      <c r="C2777" s="44"/>
      <c r="D2777" s="45"/>
      <c r="E2777" s="45"/>
      <c r="F2777" s="45"/>
      <c r="G2777" s="45"/>
      <c r="H2777" s="45"/>
      <c r="I2777" s="45"/>
      <c r="J2777" s="46"/>
    </row>
    <row r="2778" spans="2:10" x14ac:dyDescent="0.3">
      <c r="B2778" s="75"/>
      <c r="C2778" s="44"/>
      <c r="D2778" s="45"/>
      <c r="E2778" s="45"/>
      <c r="F2778" s="45"/>
      <c r="G2778" s="45"/>
      <c r="H2778" s="45"/>
      <c r="I2778" s="45"/>
      <c r="J2778" s="46"/>
    </row>
    <row r="2779" spans="2:10" x14ac:dyDescent="0.3">
      <c r="B2779" s="75"/>
      <c r="C2779" s="44"/>
      <c r="D2779" s="45"/>
      <c r="E2779" s="45"/>
      <c r="F2779" s="45"/>
      <c r="G2779" s="45"/>
      <c r="H2779" s="45"/>
      <c r="I2779" s="45"/>
      <c r="J2779" s="46"/>
    </row>
    <row r="2780" spans="2:10" x14ac:dyDescent="0.3">
      <c r="B2780" s="75"/>
      <c r="C2780" s="44"/>
      <c r="D2780" s="45"/>
      <c r="E2780" s="45"/>
      <c r="F2780" s="45"/>
      <c r="G2780" s="45"/>
      <c r="H2780" s="45"/>
      <c r="I2780" s="45"/>
      <c r="J2780" s="46"/>
    </row>
    <row r="2781" spans="2:10" x14ac:dyDescent="0.3">
      <c r="B2781" s="75"/>
      <c r="C2781" s="44"/>
      <c r="D2781" s="45"/>
      <c r="E2781" s="45"/>
      <c r="F2781" s="45"/>
      <c r="G2781" s="45"/>
      <c r="H2781" s="45"/>
      <c r="I2781" s="45"/>
      <c r="J2781" s="46"/>
    </row>
    <row r="2782" spans="2:10" x14ac:dyDescent="0.3">
      <c r="B2782" s="75"/>
      <c r="C2782" s="44"/>
      <c r="D2782" s="45"/>
      <c r="E2782" s="45"/>
      <c r="F2782" s="45"/>
      <c r="G2782" s="45"/>
      <c r="H2782" s="45"/>
      <c r="I2782" s="45"/>
      <c r="J2782" s="46"/>
    </row>
    <row r="2783" spans="2:10" x14ac:dyDescent="0.3">
      <c r="B2783" s="75"/>
      <c r="C2783" s="44"/>
      <c r="D2783" s="45"/>
      <c r="E2783" s="45"/>
      <c r="F2783" s="45"/>
      <c r="G2783" s="45"/>
      <c r="H2783" s="45"/>
      <c r="I2783" s="45"/>
      <c r="J2783" s="46"/>
    </row>
    <row r="2784" spans="2:10" x14ac:dyDescent="0.3">
      <c r="B2784" s="75"/>
      <c r="C2784" s="44"/>
      <c r="D2784" s="45"/>
      <c r="E2784" s="45"/>
      <c r="F2784" s="45"/>
      <c r="G2784" s="45"/>
      <c r="H2784" s="45"/>
      <c r="I2784" s="45"/>
      <c r="J2784" s="46"/>
    </row>
    <row r="2785" spans="2:10" x14ac:dyDescent="0.3">
      <c r="B2785" s="75"/>
      <c r="C2785" s="44"/>
      <c r="D2785" s="45"/>
      <c r="E2785" s="45"/>
      <c r="F2785" s="45"/>
      <c r="G2785" s="45"/>
      <c r="H2785" s="45"/>
      <c r="I2785" s="45"/>
      <c r="J2785" s="46"/>
    </row>
    <row r="2786" spans="2:10" x14ac:dyDescent="0.3">
      <c r="B2786" s="75"/>
      <c r="C2786" s="44"/>
      <c r="D2786" s="45"/>
      <c r="E2786" s="45"/>
      <c r="F2786" s="45"/>
      <c r="G2786" s="45"/>
      <c r="H2786" s="45"/>
      <c r="I2786" s="45"/>
      <c r="J2786" s="46"/>
    </row>
    <row r="2787" spans="2:10" x14ac:dyDescent="0.3">
      <c r="B2787" s="75"/>
      <c r="C2787" s="44"/>
      <c r="D2787" s="45"/>
      <c r="E2787" s="45"/>
      <c r="F2787" s="45"/>
      <c r="G2787" s="45"/>
      <c r="H2787" s="45"/>
      <c r="I2787" s="45"/>
      <c r="J2787" s="46"/>
    </row>
    <row r="2788" spans="2:10" x14ac:dyDescent="0.3">
      <c r="B2788" s="75"/>
      <c r="C2788" s="44"/>
      <c r="D2788" s="45"/>
      <c r="E2788" s="45"/>
      <c r="F2788" s="45"/>
      <c r="G2788" s="45"/>
      <c r="H2788" s="45"/>
      <c r="I2788" s="45"/>
      <c r="J2788" s="46"/>
    </row>
    <row r="2789" spans="2:10" x14ac:dyDescent="0.3">
      <c r="B2789" s="75"/>
      <c r="C2789" s="44"/>
      <c r="D2789" s="45"/>
      <c r="E2789" s="45"/>
      <c r="F2789" s="45"/>
      <c r="G2789" s="45"/>
      <c r="H2789" s="45"/>
      <c r="I2789" s="45"/>
      <c r="J2789" s="46"/>
    </row>
    <row r="2790" spans="2:10" x14ac:dyDescent="0.3">
      <c r="B2790" s="75"/>
      <c r="C2790" s="44"/>
      <c r="D2790" s="45"/>
      <c r="E2790" s="45"/>
      <c r="F2790" s="45"/>
      <c r="G2790" s="45"/>
      <c r="H2790" s="45"/>
      <c r="I2790" s="45"/>
      <c r="J2790" s="46"/>
    </row>
    <row r="2791" spans="2:10" x14ac:dyDescent="0.3">
      <c r="B2791" s="75"/>
      <c r="C2791" s="44"/>
      <c r="D2791" s="45"/>
      <c r="E2791" s="45"/>
      <c r="F2791" s="45"/>
      <c r="G2791" s="45"/>
      <c r="H2791" s="45"/>
      <c r="I2791" s="45"/>
      <c r="J2791" s="46"/>
    </row>
    <row r="2792" spans="2:10" x14ac:dyDescent="0.3">
      <c r="B2792" s="75"/>
      <c r="C2792" s="44"/>
      <c r="D2792" s="45"/>
      <c r="E2792" s="45"/>
      <c r="F2792" s="45"/>
      <c r="G2792" s="45"/>
      <c r="H2792" s="45"/>
      <c r="I2792" s="45"/>
      <c r="J2792" s="46"/>
    </row>
    <row r="2793" spans="2:10" x14ac:dyDescent="0.3">
      <c r="B2793" s="75"/>
      <c r="C2793" s="44"/>
      <c r="D2793" s="45"/>
      <c r="E2793" s="45"/>
      <c r="F2793" s="45"/>
      <c r="G2793" s="45"/>
      <c r="H2793" s="45"/>
      <c r="I2793" s="45"/>
      <c r="J2793" s="46"/>
    </row>
    <row r="2794" spans="2:10" x14ac:dyDescent="0.3">
      <c r="B2794" s="75"/>
      <c r="C2794" s="44"/>
      <c r="D2794" s="45"/>
      <c r="E2794" s="45"/>
      <c r="F2794" s="45"/>
      <c r="G2794" s="45"/>
      <c r="H2794" s="45"/>
      <c r="I2794" s="45"/>
      <c r="J2794" s="46"/>
    </row>
    <row r="2795" spans="2:10" x14ac:dyDescent="0.3">
      <c r="B2795" s="75"/>
      <c r="C2795" s="44"/>
      <c r="D2795" s="45"/>
      <c r="E2795" s="45"/>
      <c r="F2795" s="45"/>
      <c r="G2795" s="45"/>
      <c r="H2795" s="45"/>
      <c r="I2795" s="45"/>
      <c r="J2795" s="46"/>
    </row>
    <row r="2796" spans="2:10" x14ac:dyDescent="0.3">
      <c r="B2796" s="75"/>
      <c r="C2796" s="44"/>
      <c r="D2796" s="45"/>
      <c r="E2796" s="45"/>
      <c r="F2796" s="45"/>
      <c r="G2796" s="45"/>
      <c r="H2796" s="45"/>
      <c r="I2796" s="45"/>
      <c r="J2796" s="46"/>
    </row>
    <row r="2797" spans="2:10" x14ac:dyDescent="0.3">
      <c r="B2797" s="75"/>
      <c r="C2797" s="44"/>
      <c r="D2797" s="45"/>
      <c r="E2797" s="45"/>
      <c r="F2797" s="45"/>
      <c r="G2797" s="45"/>
      <c r="H2797" s="45"/>
      <c r="I2797" s="45"/>
      <c r="J2797" s="46"/>
    </row>
    <row r="2798" spans="2:10" x14ac:dyDescent="0.3">
      <c r="B2798" s="75"/>
      <c r="C2798" s="44"/>
      <c r="D2798" s="45"/>
      <c r="E2798" s="45"/>
      <c r="F2798" s="45"/>
      <c r="G2798" s="45"/>
      <c r="H2798" s="45"/>
      <c r="I2798" s="45"/>
      <c r="J2798" s="46"/>
    </row>
    <row r="2799" spans="2:10" x14ac:dyDescent="0.3">
      <c r="B2799" s="75"/>
      <c r="C2799" s="44"/>
      <c r="D2799" s="45"/>
      <c r="E2799" s="45"/>
      <c r="F2799" s="45"/>
      <c r="G2799" s="45"/>
      <c r="H2799" s="45"/>
      <c r="I2799" s="45"/>
      <c r="J2799" s="46"/>
    </row>
    <row r="2800" spans="2:10" ht="22.8" x14ac:dyDescent="0.3">
      <c r="B2800" s="163" t="s">
        <v>692</v>
      </c>
      <c r="C2800" s="164"/>
      <c r="D2800" s="164"/>
      <c r="E2800" s="164"/>
      <c r="F2800" s="164"/>
      <c r="G2800" s="164"/>
      <c r="H2800" s="164"/>
      <c r="I2800" s="164"/>
      <c r="J2800" s="165"/>
    </row>
    <row r="2801" spans="2:10" x14ac:dyDescent="0.3">
      <c r="B2801" s="133"/>
      <c r="C2801" s="133"/>
      <c r="D2801" s="133"/>
      <c r="E2801" s="133"/>
      <c r="F2801" s="133"/>
      <c r="G2801" s="133"/>
      <c r="H2801" s="133"/>
      <c r="I2801" s="133"/>
      <c r="J2801" s="133"/>
    </row>
    <row r="2802" spans="2:10" x14ac:dyDescent="0.3">
      <c r="B2802" s="23" t="s">
        <v>7</v>
      </c>
      <c r="C2802" s="24" t="s">
        <v>0</v>
      </c>
      <c r="D2802" s="24" t="s">
        <v>23</v>
      </c>
      <c r="E2802" s="24" t="s">
        <v>24</v>
      </c>
      <c r="F2802" s="24" t="s">
        <v>2</v>
      </c>
      <c r="G2802" s="24" t="s">
        <v>3</v>
      </c>
      <c r="H2802" s="24" t="s">
        <v>25</v>
      </c>
      <c r="I2802" s="24" t="s">
        <v>8</v>
      </c>
      <c r="J2802" s="24" t="s">
        <v>9</v>
      </c>
    </row>
    <row r="2803" spans="2:10" x14ac:dyDescent="0.3">
      <c r="B2803" s="98" t="s">
        <v>244</v>
      </c>
      <c r="C2803" s="99" t="s">
        <v>242</v>
      </c>
      <c r="D2803" s="55"/>
      <c r="E2803" s="56">
        <v>1</v>
      </c>
      <c r="F2803" s="57"/>
      <c r="G2803" s="58"/>
      <c r="H2803" s="58"/>
      <c r="I2803" s="43"/>
      <c r="J2803" s="55"/>
    </row>
    <row r="2804" spans="2:10" x14ac:dyDescent="0.3">
      <c r="B2804" s="96" t="s">
        <v>245</v>
      </c>
      <c r="C2804" s="97" t="s">
        <v>243</v>
      </c>
      <c r="D2804" s="60"/>
      <c r="E2804" s="59"/>
      <c r="F2804" s="52"/>
      <c r="G2804" s="52"/>
      <c r="H2804" s="52"/>
      <c r="I2804" s="52"/>
      <c r="J2804" s="61"/>
    </row>
    <row r="2805" spans="2:10" x14ac:dyDescent="0.3">
      <c r="B2805" s="100" t="s">
        <v>246</v>
      </c>
      <c r="C2805" s="101" t="s">
        <v>285</v>
      </c>
      <c r="D2805" s="60"/>
      <c r="E2805" s="59"/>
      <c r="F2805" s="52"/>
      <c r="G2805" s="52"/>
      <c r="H2805" s="52"/>
      <c r="I2805" s="52"/>
      <c r="J2805" s="61"/>
    </row>
    <row r="2806" spans="2:10" x14ac:dyDescent="0.3">
      <c r="B2806" s="75" t="s">
        <v>247</v>
      </c>
      <c r="C2806" s="48" t="s">
        <v>348</v>
      </c>
      <c r="D2806" s="45"/>
      <c r="E2806" s="45"/>
      <c r="F2806" s="45"/>
      <c r="G2806" s="45"/>
      <c r="H2806" s="45"/>
      <c r="I2806" s="62">
        <f>SUM(H2807:H2812)*$E$123</f>
        <v>1</v>
      </c>
      <c r="J2806" s="63" t="str">
        <f>+J2807</f>
        <v>und</v>
      </c>
    </row>
    <row r="2807" spans="2:10" x14ac:dyDescent="0.3">
      <c r="B2807" s="75"/>
      <c r="C2807" s="130" t="s">
        <v>248</v>
      </c>
      <c r="D2807" s="45"/>
      <c r="E2807" s="45"/>
      <c r="F2807" s="45"/>
      <c r="G2807" s="45"/>
      <c r="H2807" s="45"/>
      <c r="I2807" s="45"/>
      <c r="J2807" s="46" t="s">
        <v>35</v>
      </c>
    </row>
    <row r="2808" spans="2:10" x14ac:dyDescent="0.3">
      <c r="B2808" s="75"/>
      <c r="C2808" s="129" t="s">
        <v>634</v>
      </c>
      <c r="D2808" s="45">
        <v>1</v>
      </c>
      <c r="E2808" s="45"/>
      <c r="F2808" s="45"/>
      <c r="G2808" s="45"/>
      <c r="H2808" s="45">
        <f>+D2808</f>
        <v>1</v>
      </c>
      <c r="I2808" s="45"/>
      <c r="J2808" s="46" t="s">
        <v>35</v>
      </c>
    </row>
    <row r="2809" spans="2:10" x14ac:dyDescent="0.3">
      <c r="B2809" s="75"/>
      <c r="C2809" s="130" t="s">
        <v>249</v>
      </c>
      <c r="D2809" s="45"/>
      <c r="E2809" s="45"/>
      <c r="F2809" s="45"/>
      <c r="G2809" s="45"/>
      <c r="H2809" s="45"/>
      <c r="I2809" s="45"/>
      <c r="J2809" s="46"/>
    </row>
    <row r="2810" spans="2:10" x14ac:dyDescent="0.3">
      <c r="B2810" s="75"/>
      <c r="C2810" s="129" t="s">
        <v>634</v>
      </c>
      <c r="D2810" s="45"/>
      <c r="E2810" s="45"/>
      <c r="F2810" s="45"/>
      <c r="G2810" s="45"/>
      <c r="H2810" s="45">
        <f>+D2810</f>
        <v>0</v>
      </c>
      <c r="I2810" s="45"/>
      <c r="J2810" s="46" t="s">
        <v>35</v>
      </c>
    </row>
    <row r="2811" spans="2:10" x14ac:dyDescent="0.3">
      <c r="B2811" s="75"/>
      <c r="C2811" s="130" t="s">
        <v>250</v>
      </c>
      <c r="D2811" s="45"/>
      <c r="E2811" s="45"/>
      <c r="F2811" s="45"/>
      <c r="G2811" s="45"/>
      <c r="H2811" s="45"/>
      <c r="I2811" s="45"/>
      <c r="J2811" s="46"/>
    </row>
    <row r="2812" spans="2:10" x14ac:dyDescent="0.3">
      <c r="B2812" s="75"/>
      <c r="C2812" s="129" t="s">
        <v>634</v>
      </c>
      <c r="D2812" s="45"/>
      <c r="E2812" s="45"/>
      <c r="F2812" s="45"/>
      <c r="G2812" s="45"/>
      <c r="H2812" s="45">
        <f>+D2812</f>
        <v>0</v>
      </c>
      <c r="I2812" s="45"/>
      <c r="J2812" s="46" t="s">
        <v>35</v>
      </c>
    </row>
    <row r="2813" spans="2:10" x14ac:dyDescent="0.3">
      <c r="B2813" s="75" t="s">
        <v>251</v>
      </c>
      <c r="C2813" s="75" t="s">
        <v>260</v>
      </c>
      <c r="D2813" s="45"/>
      <c r="E2813" s="45"/>
      <c r="F2813" s="45"/>
      <c r="G2813" s="45"/>
      <c r="H2813" s="45"/>
      <c r="I2813" s="62">
        <f>SUM(H2814:H2816)*$E$123</f>
        <v>0</v>
      </c>
      <c r="J2813" s="63" t="str">
        <f>+J2814</f>
        <v>und</v>
      </c>
    </row>
    <row r="2814" spans="2:10" x14ac:dyDescent="0.3">
      <c r="B2814" s="75"/>
      <c r="C2814" s="130" t="s">
        <v>248</v>
      </c>
      <c r="D2814" s="45"/>
      <c r="E2814" s="45"/>
      <c r="F2814" s="45"/>
      <c r="G2814" s="45"/>
      <c r="H2814" s="45">
        <f>+D2814</f>
        <v>0</v>
      </c>
      <c r="I2814" s="45"/>
      <c r="J2814" s="46" t="s">
        <v>35</v>
      </c>
    </row>
    <row r="2815" spans="2:10" x14ac:dyDescent="0.3">
      <c r="B2815" s="75"/>
      <c r="C2815" s="130" t="s">
        <v>249</v>
      </c>
      <c r="D2815" s="45"/>
      <c r="E2815" s="45"/>
      <c r="F2815" s="45"/>
      <c r="G2815" s="45"/>
      <c r="H2815" s="45">
        <f>+D2815</f>
        <v>0</v>
      </c>
      <c r="I2815" s="45"/>
      <c r="J2815" s="46" t="s">
        <v>35</v>
      </c>
    </row>
    <row r="2816" spans="2:10" x14ac:dyDescent="0.3">
      <c r="B2816" s="75"/>
      <c r="C2816" s="130" t="s">
        <v>250</v>
      </c>
      <c r="D2816" s="45"/>
      <c r="E2816" s="45"/>
      <c r="F2816" s="45"/>
      <c r="G2816" s="45"/>
      <c r="H2816" s="45">
        <f>+D2816</f>
        <v>0</v>
      </c>
      <c r="I2816" s="45"/>
      <c r="J2816" s="46" t="s">
        <v>35</v>
      </c>
    </row>
    <row r="2817" spans="2:10" x14ac:dyDescent="0.3">
      <c r="B2817" s="75" t="s">
        <v>252</v>
      </c>
      <c r="C2817" s="48" t="s">
        <v>537</v>
      </c>
      <c r="D2817" s="45"/>
      <c r="E2817" s="45"/>
      <c r="F2817" s="45"/>
      <c r="G2817" s="45"/>
      <c r="H2817" s="45"/>
      <c r="I2817" s="62">
        <f>SUM(H2818:H2823)*$E$123</f>
        <v>1</v>
      </c>
      <c r="J2817" s="63" t="str">
        <f>+J2818</f>
        <v>und</v>
      </c>
    </row>
    <row r="2818" spans="2:10" x14ac:dyDescent="0.3">
      <c r="B2818" s="75"/>
      <c r="C2818" s="130" t="s">
        <v>248</v>
      </c>
      <c r="D2818" s="45"/>
      <c r="E2818" s="45"/>
      <c r="F2818" s="45"/>
      <c r="G2818" s="45"/>
      <c r="H2818" s="45"/>
      <c r="I2818" s="45"/>
      <c r="J2818" s="46" t="s">
        <v>35</v>
      </c>
    </row>
    <row r="2819" spans="2:10" x14ac:dyDescent="0.3">
      <c r="B2819" s="75"/>
      <c r="C2819" s="129" t="s">
        <v>634</v>
      </c>
      <c r="D2819" s="45">
        <v>1</v>
      </c>
      <c r="E2819" s="45"/>
      <c r="F2819" s="45"/>
      <c r="G2819" s="45"/>
      <c r="H2819" s="45">
        <f>+D2819</f>
        <v>1</v>
      </c>
      <c r="I2819" s="45"/>
      <c r="J2819" s="46" t="s">
        <v>35</v>
      </c>
    </row>
    <row r="2820" spans="2:10" x14ac:dyDescent="0.3">
      <c r="B2820" s="75"/>
      <c r="C2820" s="130" t="s">
        <v>249</v>
      </c>
      <c r="D2820" s="45"/>
      <c r="E2820" s="45"/>
      <c r="F2820" s="45"/>
      <c r="G2820" s="45"/>
      <c r="H2820" s="45">
        <f>+D2820</f>
        <v>0</v>
      </c>
      <c r="I2820" s="45"/>
      <c r="J2820" s="46" t="s">
        <v>35</v>
      </c>
    </row>
    <row r="2821" spans="2:10" x14ac:dyDescent="0.3">
      <c r="B2821" s="75"/>
      <c r="C2821" s="129" t="s">
        <v>634</v>
      </c>
      <c r="D2821" s="45"/>
      <c r="E2821" s="45"/>
      <c r="F2821" s="45"/>
      <c r="G2821" s="45"/>
      <c r="H2821" s="45">
        <f>+D2821</f>
        <v>0</v>
      </c>
      <c r="I2821" s="45"/>
      <c r="J2821" s="46" t="s">
        <v>35</v>
      </c>
    </row>
    <row r="2822" spans="2:10" x14ac:dyDescent="0.3">
      <c r="B2822" s="75"/>
      <c r="C2822" s="130" t="s">
        <v>250</v>
      </c>
      <c r="D2822" s="45"/>
      <c r="E2822" s="45"/>
      <c r="F2822" s="45"/>
      <c r="G2822" s="45"/>
      <c r="H2822" s="45">
        <f>+D2822</f>
        <v>0</v>
      </c>
      <c r="I2822" s="45"/>
      <c r="J2822" s="46" t="s">
        <v>35</v>
      </c>
    </row>
    <row r="2823" spans="2:10" x14ac:dyDescent="0.3">
      <c r="B2823" s="75"/>
      <c r="C2823" s="129" t="s">
        <v>634</v>
      </c>
      <c r="D2823" s="45"/>
      <c r="E2823" s="45"/>
      <c r="F2823" s="45"/>
      <c r="G2823" s="45"/>
      <c r="H2823" s="45">
        <f>+D2823</f>
        <v>0</v>
      </c>
      <c r="I2823" s="45"/>
      <c r="J2823" s="46" t="s">
        <v>35</v>
      </c>
    </row>
    <row r="2824" spans="2:10" x14ac:dyDescent="0.3">
      <c r="B2824" s="75" t="s">
        <v>253</v>
      </c>
      <c r="C2824" s="48" t="s">
        <v>536</v>
      </c>
      <c r="D2824" s="45"/>
      <c r="E2824" s="45"/>
      <c r="F2824" s="45"/>
      <c r="G2824" s="45"/>
      <c r="H2824" s="45"/>
      <c r="I2824" s="62">
        <f>SUM(H2826:H2830)*$E$123</f>
        <v>0</v>
      </c>
      <c r="J2824" s="63" t="str">
        <f>+J2826</f>
        <v>und</v>
      </c>
    </row>
    <row r="2825" spans="2:10" x14ac:dyDescent="0.3">
      <c r="B2825" s="75"/>
      <c r="C2825" s="130" t="s">
        <v>248</v>
      </c>
      <c r="D2825" s="45"/>
      <c r="E2825" s="45"/>
      <c r="F2825" s="45"/>
      <c r="G2825" s="45"/>
      <c r="H2825" s="45"/>
      <c r="I2825" s="45"/>
      <c r="J2825" s="46" t="s">
        <v>35</v>
      </c>
    </row>
    <row r="2826" spans="2:10" x14ac:dyDescent="0.3">
      <c r="B2826" s="75"/>
      <c r="C2826" s="44" t="s">
        <v>622</v>
      </c>
      <c r="D2826" s="45"/>
      <c r="E2826" s="45"/>
      <c r="F2826" s="45"/>
      <c r="G2826" s="45"/>
      <c r="H2826" s="45">
        <f>+D2826</f>
        <v>0</v>
      </c>
      <c r="I2826" s="45"/>
      <c r="J2826" s="46" t="s">
        <v>35</v>
      </c>
    </row>
    <row r="2827" spans="2:10" x14ac:dyDescent="0.3">
      <c r="B2827" s="75"/>
      <c r="C2827" s="130" t="s">
        <v>249</v>
      </c>
      <c r="D2827" s="45"/>
      <c r="E2827" s="45"/>
      <c r="F2827" s="45"/>
      <c r="G2827" s="45"/>
      <c r="H2827" s="45"/>
      <c r="I2827" s="45"/>
      <c r="J2827" s="46" t="s">
        <v>35</v>
      </c>
    </row>
    <row r="2828" spans="2:10" x14ac:dyDescent="0.3">
      <c r="B2828" s="75"/>
      <c r="C2828" s="44" t="s">
        <v>622</v>
      </c>
      <c r="D2828" s="45"/>
      <c r="E2828" s="45"/>
      <c r="F2828" s="45"/>
      <c r="G2828" s="45"/>
      <c r="H2828" s="45">
        <f>+D2828</f>
        <v>0</v>
      </c>
      <c r="I2828" s="45"/>
      <c r="J2828" s="46" t="s">
        <v>35</v>
      </c>
    </row>
    <row r="2829" spans="2:10" x14ac:dyDescent="0.3">
      <c r="B2829" s="75"/>
      <c r="C2829" s="130" t="s">
        <v>250</v>
      </c>
      <c r="D2829" s="45"/>
      <c r="E2829" s="45"/>
      <c r="F2829" s="45"/>
      <c r="G2829" s="45"/>
      <c r="H2829" s="45"/>
      <c r="I2829" s="45"/>
      <c r="J2829" s="46" t="s">
        <v>35</v>
      </c>
    </row>
    <row r="2830" spans="2:10" x14ac:dyDescent="0.3">
      <c r="B2830" s="75"/>
      <c r="C2830" s="44" t="s">
        <v>622</v>
      </c>
      <c r="D2830" s="45"/>
      <c r="E2830" s="45"/>
      <c r="F2830" s="45"/>
      <c r="G2830" s="45"/>
      <c r="H2830" s="45">
        <f>+D2830</f>
        <v>0</v>
      </c>
      <c r="I2830" s="45"/>
      <c r="J2830" s="46" t="s">
        <v>35</v>
      </c>
    </row>
    <row r="2831" spans="2:10" x14ac:dyDescent="0.3">
      <c r="B2831" s="75" t="s">
        <v>257</v>
      </c>
      <c r="C2831" s="48" t="s">
        <v>363</v>
      </c>
      <c r="D2831" s="45"/>
      <c r="E2831" s="45"/>
      <c r="F2831" s="45"/>
      <c r="G2831" s="45"/>
      <c r="H2831" s="45"/>
      <c r="I2831" s="62">
        <f>SUM(H2832:H2834)*$E$123</f>
        <v>0</v>
      </c>
      <c r="J2831" s="63" t="str">
        <f>+J2832</f>
        <v>und</v>
      </c>
    </row>
    <row r="2832" spans="2:10" x14ac:dyDescent="0.3">
      <c r="B2832" s="75"/>
      <c r="C2832" s="130" t="s">
        <v>248</v>
      </c>
      <c r="D2832" s="45"/>
      <c r="E2832" s="45"/>
      <c r="F2832" s="45"/>
      <c r="G2832" s="45"/>
      <c r="H2832" s="45">
        <f>+D2832</f>
        <v>0</v>
      </c>
      <c r="I2832" s="45"/>
      <c r="J2832" s="46" t="s">
        <v>35</v>
      </c>
    </row>
    <row r="2833" spans="2:10" x14ac:dyDescent="0.3">
      <c r="B2833" s="75"/>
      <c r="C2833" s="130" t="s">
        <v>249</v>
      </c>
      <c r="D2833" s="45"/>
      <c r="E2833" s="45"/>
      <c r="F2833" s="45"/>
      <c r="G2833" s="45"/>
      <c r="H2833" s="45">
        <f>+D2833</f>
        <v>0</v>
      </c>
      <c r="I2833" s="45"/>
      <c r="J2833" s="46" t="s">
        <v>35</v>
      </c>
    </row>
    <row r="2834" spans="2:10" x14ac:dyDescent="0.3">
      <c r="B2834" s="75"/>
      <c r="C2834" s="130" t="s">
        <v>250</v>
      </c>
      <c r="D2834" s="45"/>
      <c r="E2834" s="45"/>
      <c r="F2834" s="45"/>
      <c r="G2834" s="45"/>
      <c r="H2834" s="45">
        <f>+D2834</f>
        <v>0</v>
      </c>
      <c r="I2834" s="45"/>
      <c r="J2834" s="46" t="s">
        <v>35</v>
      </c>
    </row>
    <row r="2835" spans="2:10" x14ac:dyDescent="0.3">
      <c r="B2835" s="75" t="s">
        <v>258</v>
      </c>
      <c r="C2835" s="48" t="s">
        <v>281</v>
      </c>
      <c r="D2835" s="45"/>
      <c r="E2835" s="45"/>
      <c r="F2835" s="45"/>
      <c r="G2835" s="45"/>
      <c r="H2835" s="45"/>
      <c r="I2835" s="62">
        <f>SUM(H2836:H2838)*$E$123</f>
        <v>0</v>
      </c>
      <c r="J2835" s="63" t="str">
        <f>+J2836</f>
        <v>und</v>
      </c>
    </row>
    <row r="2836" spans="2:10" x14ac:dyDescent="0.3">
      <c r="B2836" s="75"/>
      <c r="C2836" s="130" t="s">
        <v>248</v>
      </c>
      <c r="D2836" s="45"/>
      <c r="E2836" s="45"/>
      <c r="F2836" s="45"/>
      <c r="G2836" s="45"/>
      <c r="H2836" s="45">
        <f>+D2836</f>
        <v>0</v>
      </c>
      <c r="I2836" s="45"/>
      <c r="J2836" s="46" t="s">
        <v>35</v>
      </c>
    </row>
    <row r="2837" spans="2:10" x14ac:dyDescent="0.3">
      <c r="B2837" s="75"/>
      <c r="C2837" s="130" t="s">
        <v>249</v>
      </c>
      <c r="D2837" s="45"/>
      <c r="E2837" s="45"/>
      <c r="F2837" s="45"/>
      <c r="G2837" s="45"/>
      <c r="H2837" s="45">
        <f>+D2837</f>
        <v>0</v>
      </c>
      <c r="I2837" s="45"/>
      <c r="J2837" s="46" t="s">
        <v>35</v>
      </c>
    </row>
    <row r="2838" spans="2:10" x14ac:dyDescent="0.3">
      <c r="B2838" s="75"/>
      <c r="C2838" s="130" t="s">
        <v>250</v>
      </c>
      <c r="D2838" s="45"/>
      <c r="E2838" s="45"/>
      <c r="F2838" s="45"/>
      <c r="G2838" s="45"/>
      <c r="H2838" s="45">
        <f>+D2838</f>
        <v>0</v>
      </c>
      <c r="I2838" s="45"/>
      <c r="J2838" s="46" t="s">
        <v>35</v>
      </c>
    </row>
    <row r="2839" spans="2:10" x14ac:dyDescent="0.3">
      <c r="B2839" s="75" t="s">
        <v>259</v>
      </c>
      <c r="C2839" s="48" t="s">
        <v>254</v>
      </c>
      <c r="D2839" s="45"/>
      <c r="E2839" s="45"/>
      <c r="F2839" s="45"/>
      <c r="G2839" s="45"/>
      <c r="H2839" s="45"/>
      <c r="I2839" s="62">
        <f>SUM(H2840:H2842)*$E$123</f>
        <v>0</v>
      </c>
      <c r="J2839" s="63" t="str">
        <f>+J2840</f>
        <v>und</v>
      </c>
    </row>
    <row r="2840" spans="2:10" x14ac:dyDescent="0.3">
      <c r="B2840" s="75"/>
      <c r="C2840" s="130" t="s">
        <v>248</v>
      </c>
      <c r="D2840" s="45"/>
      <c r="E2840" s="45"/>
      <c r="F2840" s="45"/>
      <c r="G2840" s="45"/>
      <c r="H2840" s="45">
        <f>+D2840</f>
        <v>0</v>
      </c>
      <c r="I2840" s="45"/>
      <c r="J2840" s="46" t="s">
        <v>35</v>
      </c>
    </row>
    <row r="2841" spans="2:10" x14ac:dyDescent="0.3">
      <c r="B2841" s="75"/>
      <c r="C2841" s="130" t="s">
        <v>249</v>
      </c>
      <c r="D2841" s="45"/>
      <c r="E2841" s="45"/>
      <c r="F2841" s="45"/>
      <c r="G2841" s="45"/>
      <c r="H2841" s="45">
        <f>+D2841</f>
        <v>0</v>
      </c>
      <c r="I2841" s="45"/>
      <c r="J2841" s="46" t="s">
        <v>35</v>
      </c>
    </row>
    <row r="2842" spans="2:10" x14ac:dyDescent="0.3">
      <c r="B2842" s="75"/>
      <c r="C2842" s="130" t="s">
        <v>250</v>
      </c>
      <c r="D2842" s="45"/>
      <c r="E2842" s="45"/>
      <c r="F2842" s="45"/>
      <c r="G2842" s="45"/>
      <c r="H2842" s="45">
        <f>+D2842</f>
        <v>0</v>
      </c>
      <c r="I2842" s="45"/>
      <c r="J2842" s="46" t="s">
        <v>35</v>
      </c>
    </row>
    <row r="2843" spans="2:10" x14ac:dyDescent="0.3">
      <c r="B2843" s="100" t="s">
        <v>287</v>
      </c>
      <c r="C2843" s="101" t="s">
        <v>286</v>
      </c>
      <c r="D2843" s="45"/>
      <c r="E2843" s="45"/>
      <c r="F2843" s="45"/>
      <c r="G2843" s="45"/>
      <c r="H2843" s="45"/>
      <c r="I2843" s="45"/>
      <c r="J2843" s="46"/>
    </row>
    <row r="2844" spans="2:10" x14ac:dyDescent="0.3">
      <c r="B2844" s="75" t="s">
        <v>261</v>
      </c>
      <c r="C2844" s="48" t="s">
        <v>255</v>
      </c>
      <c r="D2844" s="45"/>
      <c r="E2844" s="45"/>
      <c r="F2844" s="45"/>
      <c r="G2844" s="45"/>
      <c r="H2844" s="45"/>
      <c r="I2844" s="62">
        <f>SUM(H2845:H2847)*$E$123</f>
        <v>1</v>
      </c>
      <c r="J2844" s="63" t="str">
        <f>+J2846</f>
        <v>und</v>
      </c>
    </row>
    <row r="2845" spans="2:10" x14ac:dyDescent="0.3">
      <c r="B2845" s="75"/>
      <c r="C2845" s="130" t="s">
        <v>652</v>
      </c>
      <c r="D2845" s="45">
        <v>1</v>
      </c>
      <c r="E2845" s="45"/>
      <c r="F2845" s="45"/>
      <c r="G2845" s="45"/>
      <c r="H2845" s="45">
        <f>+D2845</f>
        <v>1</v>
      </c>
      <c r="I2845" s="45"/>
      <c r="J2845" s="46" t="s">
        <v>35</v>
      </c>
    </row>
    <row r="2846" spans="2:10" x14ac:dyDescent="0.3">
      <c r="B2846" s="75"/>
      <c r="C2846" s="130" t="s">
        <v>653</v>
      </c>
      <c r="D2846" s="45"/>
      <c r="E2846" s="45"/>
      <c r="F2846" s="45"/>
      <c r="G2846" s="45"/>
      <c r="H2846" s="45">
        <f>+D2846</f>
        <v>0</v>
      </c>
      <c r="I2846" s="45"/>
      <c r="J2846" s="46" t="s">
        <v>35</v>
      </c>
    </row>
    <row r="2847" spans="2:10" x14ac:dyDescent="0.3">
      <c r="B2847" s="75"/>
      <c r="C2847" s="130" t="s">
        <v>654</v>
      </c>
      <c r="D2847" s="45"/>
      <c r="E2847" s="45"/>
      <c r="F2847" s="45"/>
      <c r="G2847" s="45"/>
      <c r="H2847" s="45">
        <f>+D2847</f>
        <v>0</v>
      </c>
      <c r="I2847" s="45"/>
      <c r="J2847" s="46" t="s">
        <v>35</v>
      </c>
    </row>
    <row r="2848" spans="2:10" x14ac:dyDescent="0.3">
      <c r="B2848" s="75" t="s">
        <v>263</v>
      </c>
      <c r="C2848" s="48" t="s">
        <v>639</v>
      </c>
      <c r="D2848" s="45"/>
      <c r="E2848" s="45"/>
      <c r="F2848" s="45"/>
      <c r="G2848" s="45"/>
      <c r="H2848" s="45"/>
      <c r="I2848" s="62">
        <f>SUM(H2849:H2851)*$E$123</f>
        <v>0</v>
      </c>
      <c r="J2848" s="63" t="str">
        <f>+J2849</f>
        <v>und</v>
      </c>
    </row>
    <row r="2849" spans="2:10" x14ac:dyDescent="0.3">
      <c r="B2849" s="75"/>
      <c r="C2849" s="130" t="s">
        <v>248</v>
      </c>
      <c r="D2849" s="45"/>
      <c r="E2849" s="45"/>
      <c r="F2849" s="45"/>
      <c r="G2849" s="45"/>
      <c r="H2849" s="45">
        <f>+D2849</f>
        <v>0</v>
      </c>
      <c r="I2849" s="45"/>
      <c r="J2849" s="46" t="s">
        <v>35</v>
      </c>
    </row>
    <row r="2850" spans="2:10" x14ac:dyDescent="0.3">
      <c r="B2850" s="75"/>
      <c r="C2850" s="130" t="s">
        <v>249</v>
      </c>
      <c r="D2850" s="45"/>
      <c r="E2850" s="45"/>
      <c r="F2850" s="45"/>
      <c r="G2850" s="45"/>
      <c r="H2850" s="45">
        <f>+D2850</f>
        <v>0</v>
      </c>
      <c r="I2850" s="45"/>
      <c r="J2850" s="46" t="s">
        <v>35</v>
      </c>
    </row>
    <row r="2851" spans="2:10" x14ac:dyDescent="0.3">
      <c r="B2851" s="75"/>
      <c r="C2851" s="130" t="s">
        <v>250</v>
      </c>
      <c r="D2851" s="45"/>
      <c r="E2851" s="45"/>
      <c r="F2851" s="45"/>
      <c r="G2851" s="45"/>
      <c r="H2851" s="45">
        <f>+D2851</f>
        <v>0</v>
      </c>
      <c r="I2851" s="45"/>
      <c r="J2851" s="46" t="s">
        <v>35</v>
      </c>
    </row>
    <row r="2852" spans="2:10" x14ac:dyDescent="0.3">
      <c r="B2852" s="75" t="s">
        <v>265</v>
      </c>
      <c r="C2852" s="48" t="s">
        <v>668</v>
      </c>
      <c r="D2852" s="45"/>
      <c r="E2852" s="45"/>
      <c r="F2852" s="45"/>
      <c r="G2852" s="45"/>
      <c r="H2852" s="45"/>
      <c r="I2852" s="62">
        <f>SUM(H2853:H2855)*$E$123</f>
        <v>0</v>
      </c>
      <c r="J2852" s="63" t="str">
        <f>+J2853</f>
        <v>und</v>
      </c>
    </row>
    <row r="2853" spans="2:10" x14ac:dyDescent="0.3">
      <c r="B2853" s="75"/>
      <c r="C2853" s="130" t="s">
        <v>248</v>
      </c>
      <c r="D2853" s="45"/>
      <c r="E2853" s="45"/>
      <c r="F2853" s="45"/>
      <c r="G2853" s="45"/>
      <c r="H2853" s="45">
        <f>+D2853</f>
        <v>0</v>
      </c>
      <c r="I2853" s="45"/>
      <c r="J2853" s="46" t="s">
        <v>35</v>
      </c>
    </row>
    <row r="2854" spans="2:10" x14ac:dyDescent="0.3">
      <c r="B2854" s="75"/>
      <c r="C2854" s="130" t="s">
        <v>249</v>
      </c>
      <c r="D2854" s="45"/>
      <c r="E2854" s="45"/>
      <c r="F2854" s="45"/>
      <c r="G2854" s="45"/>
      <c r="H2854" s="45">
        <f>+D2854</f>
        <v>0</v>
      </c>
      <c r="I2854" s="45"/>
      <c r="J2854" s="46" t="s">
        <v>35</v>
      </c>
    </row>
    <row r="2855" spans="2:10" x14ac:dyDescent="0.3">
      <c r="B2855" s="75"/>
      <c r="C2855" s="130" t="s">
        <v>250</v>
      </c>
      <c r="D2855" s="45"/>
      <c r="E2855" s="45"/>
      <c r="F2855" s="45"/>
      <c r="G2855" s="45"/>
      <c r="H2855" s="45">
        <f>+D2855</f>
        <v>0</v>
      </c>
      <c r="I2855" s="45"/>
      <c r="J2855" s="46" t="s">
        <v>35</v>
      </c>
    </row>
    <row r="2856" spans="2:10" x14ac:dyDescent="0.3">
      <c r="B2856" s="75" t="s">
        <v>266</v>
      </c>
      <c r="C2856" s="48" t="s">
        <v>669</v>
      </c>
      <c r="D2856" s="45"/>
      <c r="E2856" s="45"/>
      <c r="F2856" s="45"/>
      <c r="G2856" s="45"/>
      <c r="H2856" s="45"/>
      <c r="I2856" s="62">
        <f>SUM(H2857:H2859)*$E$123</f>
        <v>0</v>
      </c>
      <c r="J2856" s="63" t="str">
        <f>+J2857</f>
        <v>und</v>
      </c>
    </row>
    <row r="2857" spans="2:10" x14ac:dyDescent="0.3">
      <c r="B2857" s="75"/>
      <c r="C2857" s="130" t="s">
        <v>248</v>
      </c>
      <c r="D2857" s="45"/>
      <c r="E2857" s="45"/>
      <c r="F2857" s="45"/>
      <c r="G2857" s="45"/>
      <c r="H2857" s="45">
        <f>+D2857</f>
        <v>0</v>
      </c>
      <c r="I2857" s="45"/>
      <c r="J2857" s="46" t="s">
        <v>35</v>
      </c>
    </row>
    <row r="2858" spans="2:10" x14ac:dyDescent="0.3">
      <c r="B2858" s="75"/>
      <c r="C2858" s="130" t="s">
        <v>249</v>
      </c>
      <c r="D2858" s="45"/>
      <c r="E2858" s="45"/>
      <c r="F2858" s="45"/>
      <c r="G2858" s="45"/>
      <c r="H2858" s="45">
        <f>+D2858</f>
        <v>0</v>
      </c>
      <c r="I2858" s="45"/>
      <c r="J2858" s="46" t="s">
        <v>35</v>
      </c>
    </row>
    <row r="2859" spans="2:10" x14ac:dyDescent="0.3">
      <c r="B2859" s="75"/>
      <c r="C2859" s="130" t="s">
        <v>250</v>
      </c>
      <c r="D2859" s="45"/>
      <c r="E2859" s="45"/>
      <c r="F2859" s="45"/>
      <c r="G2859" s="45"/>
      <c r="H2859" s="45">
        <f>+D2859</f>
        <v>0</v>
      </c>
      <c r="I2859" s="45"/>
      <c r="J2859" s="46" t="s">
        <v>35</v>
      </c>
    </row>
    <row r="2860" spans="2:10" x14ac:dyDescent="0.3">
      <c r="B2860" s="75" t="s">
        <v>267</v>
      </c>
      <c r="C2860" s="48" t="s">
        <v>364</v>
      </c>
      <c r="D2860" s="45"/>
      <c r="E2860" s="45"/>
      <c r="F2860" s="45"/>
      <c r="G2860" s="45"/>
      <c r="H2860" s="45"/>
      <c r="I2860" s="62">
        <f>SUM(H2861:H2864)*$E$123</f>
        <v>1</v>
      </c>
      <c r="J2860" s="63" t="str">
        <f>+J2863</f>
        <v>und</v>
      </c>
    </row>
    <row r="2861" spans="2:10" x14ac:dyDescent="0.3">
      <c r="B2861" s="75"/>
      <c r="C2861" s="130" t="s">
        <v>671</v>
      </c>
      <c r="D2861" s="45">
        <v>1</v>
      </c>
      <c r="E2861" s="45"/>
      <c r="F2861" s="45"/>
      <c r="G2861" s="45"/>
      <c r="H2861" s="45">
        <f>+D2861</f>
        <v>1</v>
      </c>
      <c r="I2861" s="45"/>
      <c r="J2861" s="46" t="s">
        <v>35</v>
      </c>
    </row>
    <row r="2862" spans="2:10" x14ac:dyDescent="0.3">
      <c r="B2862" s="75"/>
      <c r="C2862" s="130" t="s">
        <v>655</v>
      </c>
      <c r="D2862" s="45"/>
      <c r="E2862" s="45"/>
      <c r="F2862" s="45"/>
      <c r="G2862" s="45"/>
      <c r="H2862" s="45">
        <f>+D2862</f>
        <v>0</v>
      </c>
      <c r="I2862" s="45"/>
      <c r="J2862" s="46" t="s">
        <v>35</v>
      </c>
    </row>
    <row r="2863" spans="2:10" x14ac:dyDescent="0.3">
      <c r="B2863" s="75"/>
      <c r="C2863" s="130" t="s">
        <v>656</v>
      </c>
      <c r="D2863" s="45"/>
      <c r="E2863" s="45"/>
      <c r="F2863" s="45"/>
      <c r="G2863" s="45"/>
      <c r="H2863" s="45">
        <f>+D2863</f>
        <v>0</v>
      </c>
      <c r="I2863" s="45"/>
      <c r="J2863" s="46" t="s">
        <v>35</v>
      </c>
    </row>
    <row r="2864" spans="2:10" x14ac:dyDescent="0.3">
      <c r="B2864" s="75"/>
      <c r="C2864" s="130" t="s">
        <v>657</v>
      </c>
      <c r="D2864" s="45"/>
      <c r="E2864" s="45"/>
      <c r="F2864" s="45"/>
      <c r="G2864" s="45"/>
      <c r="H2864" s="45">
        <f>+D2864</f>
        <v>0</v>
      </c>
      <c r="I2864" s="45"/>
      <c r="J2864" s="46" t="s">
        <v>35</v>
      </c>
    </row>
    <row r="2865" spans="2:10" x14ac:dyDescent="0.3">
      <c r="B2865" s="75" t="s">
        <v>269</v>
      </c>
      <c r="C2865" s="48" t="s">
        <v>366</v>
      </c>
      <c r="D2865" s="45"/>
      <c r="E2865" s="45"/>
      <c r="F2865" s="45"/>
      <c r="G2865" s="45"/>
      <c r="H2865" s="45"/>
      <c r="I2865" s="62">
        <f>SUM(H2866:H2868)*$E$123</f>
        <v>0</v>
      </c>
      <c r="J2865" s="63" t="str">
        <f>+J2866</f>
        <v>und</v>
      </c>
    </row>
    <row r="2866" spans="2:10" x14ac:dyDescent="0.3">
      <c r="B2866" s="75"/>
      <c r="C2866" s="44" t="s">
        <v>361</v>
      </c>
      <c r="D2866" s="45"/>
      <c r="E2866" s="45"/>
      <c r="F2866" s="45"/>
      <c r="G2866" s="45"/>
      <c r="H2866" s="45">
        <f>+D2866</f>
        <v>0</v>
      </c>
      <c r="I2866" s="45"/>
      <c r="J2866" s="46" t="s">
        <v>35</v>
      </c>
    </row>
    <row r="2867" spans="2:10" x14ac:dyDescent="0.3">
      <c r="B2867" s="75"/>
      <c r="C2867" s="44" t="s">
        <v>249</v>
      </c>
      <c r="D2867" s="45"/>
      <c r="E2867" s="45"/>
      <c r="F2867" s="45"/>
      <c r="G2867" s="45"/>
      <c r="H2867" s="45">
        <f>+D2867</f>
        <v>0</v>
      </c>
      <c r="I2867" s="45"/>
      <c r="J2867" s="46" t="s">
        <v>35</v>
      </c>
    </row>
    <row r="2868" spans="2:10" x14ac:dyDescent="0.3">
      <c r="B2868" s="75"/>
      <c r="C2868" s="44" t="s">
        <v>250</v>
      </c>
      <c r="D2868" s="45"/>
      <c r="E2868" s="45"/>
      <c r="F2868" s="45"/>
      <c r="G2868" s="45"/>
      <c r="H2868" s="45">
        <f>+D2868</f>
        <v>0</v>
      </c>
      <c r="I2868" s="45"/>
      <c r="J2868" s="46" t="s">
        <v>35</v>
      </c>
    </row>
    <row r="2869" spans="2:10" x14ac:dyDescent="0.3">
      <c r="B2869" s="75" t="s">
        <v>271</v>
      </c>
      <c r="C2869" s="48" t="s">
        <v>367</v>
      </c>
      <c r="D2869" s="45"/>
      <c r="E2869" s="45"/>
      <c r="F2869" s="45"/>
      <c r="G2869" s="45"/>
      <c r="H2869" s="45"/>
      <c r="I2869" s="62">
        <f>SUM(H2870:H2872)*$E$123</f>
        <v>0</v>
      </c>
      <c r="J2869" s="63" t="str">
        <f>+J2870</f>
        <v>und</v>
      </c>
    </row>
    <row r="2870" spans="2:10" x14ac:dyDescent="0.3">
      <c r="B2870" s="75"/>
      <c r="C2870" s="44" t="s">
        <v>248</v>
      </c>
      <c r="D2870" s="45"/>
      <c r="E2870" s="45"/>
      <c r="F2870" s="45"/>
      <c r="G2870" s="45"/>
      <c r="H2870" s="45">
        <f>+D2870</f>
        <v>0</v>
      </c>
      <c r="I2870" s="45"/>
      <c r="J2870" s="46" t="s">
        <v>35</v>
      </c>
    </row>
    <row r="2871" spans="2:10" x14ac:dyDescent="0.3">
      <c r="B2871" s="75"/>
      <c r="C2871" s="44" t="s">
        <v>249</v>
      </c>
      <c r="D2871" s="45"/>
      <c r="E2871" s="45"/>
      <c r="F2871" s="45"/>
      <c r="G2871" s="45"/>
      <c r="H2871" s="45">
        <f>+D2871</f>
        <v>0</v>
      </c>
      <c r="I2871" s="45"/>
      <c r="J2871" s="46" t="s">
        <v>35</v>
      </c>
    </row>
    <row r="2872" spans="2:10" x14ac:dyDescent="0.3">
      <c r="B2872" s="75"/>
      <c r="C2872" s="44" t="s">
        <v>250</v>
      </c>
      <c r="D2872" s="45"/>
      <c r="E2872" s="45"/>
      <c r="F2872" s="45"/>
      <c r="G2872" s="45"/>
      <c r="H2872" s="45">
        <f>+D2872</f>
        <v>0</v>
      </c>
      <c r="I2872" s="45"/>
      <c r="J2872" s="46" t="s">
        <v>35</v>
      </c>
    </row>
    <row r="2873" spans="2:10" x14ac:dyDescent="0.3">
      <c r="B2873" s="75" t="s">
        <v>273</v>
      </c>
      <c r="C2873" s="48" t="s">
        <v>368</v>
      </c>
      <c r="D2873" s="45"/>
      <c r="E2873" s="45"/>
      <c r="F2873" s="45"/>
      <c r="G2873" s="45"/>
      <c r="H2873" s="45"/>
      <c r="I2873" s="62">
        <f>SUM(H2874:H2876)*$E$123</f>
        <v>0</v>
      </c>
      <c r="J2873" s="63" t="str">
        <f>+J2874</f>
        <v>und</v>
      </c>
    </row>
    <row r="2874" spans="2:10" x14ac:dyDescent="0.3">
      <c r="B2874" s="75"/>
      <c r="C2874" s="44" t="s">
        <v>248</v>
      </c>
      <c r="D2874" s="45"/>
      <c r="E2874" s="45"/>
      <c r="F2874" s="45"/>
      <c r="G2874" s="45"/>
      <c r="H2874" s="45">
        <f>+D2874</f>
        <v>0</v>
      </c>
      <c r="I2874" s="45"/>
      <c r="J2874" s="46" t="s">
        <v>35</v>
      </c>
    </row>
    <row r="2875" spans="2:10" x14ac:dyDescent="0.3">
      <c r="B2875" s="75"/>
      <c r="C2875" s="44" t="s">
        <v>249</v>
      </c>
      <c r="D2875" s="45"/>
      <c r="E2875" s="45"/>
      <c r="F2875" s="45"/>
      <c r="G2875" s="45"/>
      <c r="H2875" s="45">
        <f>+D2875</f>
        <v>0</v>
      </c>
      <c r="I2875" s="45"/>
      <c r="J2875" s="46" t="s">
        <v>35</v>
      </c>
    </row>
    <row r="2876" spans="2:10" x14ac:dyDescent="0.3">
      <c r="B2876" s="75"/>
      <c r="C2876" s="44" t="s">
        <v>250</v>
      </c>
      <c r="D2876" s="45"/>
      <c r="E2876" s="45"/>
      <c r="F2876" s="45"/>
      <c r="G2876" s="45"/>
      <c r="H2876" s="45">
        <f>+D2876</f>
        <v>0</v>
      </c>
      <c r="I2876" s="45"/>
      <c r="J2876" s="46" t="s">
        <v>35</v>
      </c>
    </row>
    <row r="2877" spans="2:10" x14ac:dyDescent="0.3">
      <c r="B2877" s="75" t="s">
        <v>277</v>
      </c>
      <c r="C2877" s="48" t="s">
        <v>262</v>
      </c>
      <c r="D2877" s="45"/>
      <c r="E2877" s="45"/>
      <c r="F2877" s="45"/>
      <c r="G2877" s="45"/>
      <c r="H2877" s="45"/>
      <c r="I2877" s="62">
        <f>SUM(H2878:H2880)*$E$123</f>
        <v>1</v>
      </c>
      <c r="J2877" s="63" t="str">
        <f>+J2878</f>
        <v>und</v>
      </c>
    </row>
    <row r="2878" spans="2:10" x14ac:dyDescent="0.3">
      <c r="B2878" s="75"/>
      <c r="C2878" s="44" t="s">
        <v>360</v>
      </c>
      <c r="D2878" s="45">
        <v>1</v>
      </c>
      <c r="E2878" s="45"/>
      <c r="F2878" s="45"/>
      <c r="G2878" s="45"/>
      <c r="H2878" s="45">
        <f>+D2878</f>
        <v>1</v>
      </c>
      <c r="I2878" s="45"/>
      <c r="J2878" s="46" t="s">
        <v>35</v>
      </c>
    </row>
    <row r="2879" spans="2:10" x14ac:dyDescent="0.3">
      <c r="B2879" s="75"/>
      <c r="C2879" s="44" t="s">
        <v>249</v>
      </c>
      <c r="D2879" s="45"/>
      <c r="E2879" s="45"/>
      <c r="F2879" s="45"/>
      <c r="G2879" s="45"/>
      <c r="H2879" s="45">
        <f>+D2879</f>
        <v>0</v>
      </c>
      <c r="I2879" s="45"/>
      <c r="J2879" s="46" t="s">
        <v>35</v>
      </c>
    </row>
    <row r="2880" spans="2:10" x14ac:dyDescent="0.3">
      <c r="B2880" s="75"/>
      <c r="C2880" s="44" t="s">
        <v>250</v>
      </c>
      <c r="D2880" s="45"/>
      <c r="E2880" s="45"/>
      <c r="F2880" s="45"/>
      <c r="G2880" s="45"/>
      <c r="H2880" s="45">
        <f>+D2880</f>
        <v>0</v>
      </c>
      <c r="I2880" s="45"/>
      <c r="J2880" s="46" t="s">
        <v>35</v>
      </c>
    </row>
    <row r="2881" spans="2:10" x14ac:dyDescent="0.3">
      <c r="B2881" s="75" t="s">
        <v>275</v>
      </c>
      <c r="C2881" s="48" t="s">
        <v>264</v>
      </c>
      <c r="D2881" s="45"/>
      <c r="E2881" s="45"/>
      <c r="F2881" s="45"/>
      <c r="G2881" s="45"/>
      <c r="H2881" s="45"/>
      <c r="I2881" s="62">
        <f>SUM(H2882:H2884)*$E$123</f>
        <v>1</v>
      </c>
      <c r="J2881" s="63" t="str">
        <f>+J2882</f>
        <v>und</v>
      </c>
    </row>
    <row r="2882" spans="2:10" x14ac:dyDescent="0.3">
      <c r="B2882" s="75"/>
      <c r="C2882" s="44" t="s">
        <v>248</v>
      </c>
      <c r="D2882" s="45">
        <v>1</v>
      </c>
      <c r="E2882" s="45"/>
      <c r="F2882" s="45"/>
      <c r="G2882" s="45"/>
      <c r="H2882" s="45">
        <f>+D2882</f>
        <v>1</v>
      </c>
      <c r="I2882" s="45"/>
      <c r="J2882" s="46" t="s">
        <v>35</v>
      </c>
    </row>
    <row r="2883" spans="2:10" x14ac:dyDescent="0.3">
      <c r="B2883" s="75"/>
      <c r="C2883" s="44" t="s">
        <v>249</v>
      </c>
      <c r="D2883" s="45"/>
      <c r="E2883" s="45"/>
      <c r="F2883" s="45"/>
      <c r="G2883" s="45"/>
      <c r="H2883" s="45">
        <f>+D2883</f>
        <v>0</v>
      </c>
      <c r="I2883" s="45"/>
      <c r="J2883" s="46" t="s">
        <v>35</v>
      </c>
    </row>
    <row r="2884" spans="2:10" x14ac:dyDescent="0.3">
      <c r="B2884" s="75"/>
      <c r="C2884" s="44" t="s">
        <v>250</v>
      </c>
      <c r="D2884" s="45"/>
      <c r="E2884" s="45"/>
      <c r="F2884" s="45"/>
      <c r="G2884" s="45"/>
      <c r="H2884" s="45">
        <f>+D2884</f>
        <v>0</v>
      </c>
      <c r="I2884" s="45"/>
      <c r="J2884" s="46" t="s">
        <v>35</v>
      </c>
    </row>
    <row r="2885" spans="2:10" x14ac:dyDescent="0.3">
      <c r="B2885" s="75" t="s">
        <v>279</v>
      </c>
      <c r="C2885" s="48" t="s">
        <v>373</v>
      </c>
      <c r="D2885" s="45"/>
      <c r="E2885" s="45"/>
      <c r="F2885" s="45"/>
      <c r="G2885" s="45"/>
      <c r="H2885" s="45"/>
      <c r="I2885" s="62">
        <f>SUM(H2886:H2888)*$E$123</f>
        <v>0</v>
      </c>
      <c r="J2885" s="63" t="str">
        <f>+J2886</f>
        <v>und</v>
      </c>
    </row>
    <row r="2886" spans="2:10" x14ac:dyDescent="0.3">
      <c r="B2886" s="75"/>
      <c r="C2886" s="44" t="s">
        <v>248</v>
      </c>
      <c r="D2886" s="45"/>
      <c r="E2886" s="45"/>
      <c r="F2886" s="45"/>
      <c r="G2886" s="45"/>
      <c r="H2886" s="45">
        <f>+D2886</f>
        <v>0</v>
      </c>
      <c r="I2886" s="45"/>
      <c r="J2886" s="46" t="s">
        <v>35</v>
      </c>
    </row>
    <row r="2887" spans="2:10" x14ac:dyDescent="0.3">
      <c r="B2887" s="75"/>
      <c r="C2887" s="44" t="s">
        <v>249</v>
      </c>
      <c r="D2887" s="45"/>
      <c r="E2887" s="45"/>
      <c r="F2887" s="45"/>
      <c r="G2887" s="45"/>
      <c r="H2887" s="45">
        <f>+D2887</f>
        <v>0</v>
      </c>
      <c r="I2887" s="45"/>
      <c r="J2887" s="46" t="s">
        <v>35</v>
      </c>
    </row>
    <row r="2888" spans="2:10" x14ac:dyDescent="0.3">
      <c r="B2888" s="75"/>
      <c r="C2888" s="44" t="s">
        <v>250</v>
      </c>
      <c r="D2888" s="45"/>
      <c r="E2888" s="45"/>
      <c r="F2888" s="45"/>
      <c r="G2888" s="45"/>
      <c r="H2888" s="45">
        <f>+D2888</f>
        <v>0</v>
      </c>
      <c r="I2888" s="45"/>
      <c r="J2888" s="46" t="s">
        <v>35</v>
      </c>
    </row>
    <row r="2889" spans="2:10" x14ac:dyDescent="0.3">
      <c r="B2889" s="75" t="s">
        <v>283</v>
      </c>
      <c r="C2889" s="48" t="s">
        <v>372</v>
      </c>
      <c r="D2889" s="45"/>
      <c r="E2889" s="45"/>
      <c r="F2889" s="45"/>
      <c r="G2889" s="45"/>
      <c r="H2889" s="45"/>
      <c r="I2889" s="62">
        <f>SUM(H2890:H2892)*$E$123</f>
        <v>1</v>
      </c>
      <c r="J2889" s="63" t="str">
        <f>+J2890</f>
        <v>und</v>
      </c>
    </row>
    <row r="2890" spans="2:10" x14ac:dyDescent="0.3">
      <c r="B2890" s="75"/>
      <c r="C2890" s="44" t="s">
        <v>369</v>
      </c>
      <c r="D2890" s="45">
        <v>1</v>
      </c>
      <c r="E2890" s="45"/>
      <c r="F2890" s="45"/>
      <c r="G2890" s="45"/>
      <c r="H2890" s="45">
        <f>+D2890</f>
        <v>1</v>
      </c>
      <c r="I2890" s="45"/>
      <c r="J2890" s="46" t="s">
        <v>35</v>
      </c>
    </row>
    <row r="2891" spans="2:10" x14ac:dyDescent="0.3">
      <c r="B2891" s="75"/>
      <c r="C2891" s="44" t="s">
        <v>647</v>
      </c>
      <c r="D2891" s="45"/>
      <c r="E2891" s="45"/>
      <c r="F2891" s="45"/>
      <c r="G2891" s="45"/>
      <c r="H2891" s="45">
        <f>+D2891</f>
        <v>0</v>
      </c>
      <c r="I2891" s="45"/>
      <c r="J2891" s="46" t="s">
        <v>35</v>
      </c>
    </row>
    <row r="2892" spans="2:10" x14ac:dyDescent="0.3">
      <c r="B2892" s="75"/>
      <c r="C2892" s="44" t="s">
        <v>648</v>
      </c>
      <c r="D2892" s="45"/>
      <c r="E2892" s="45"/>
      <c r="F2892" s="45"/>
      <c r="G2892" s="45"/>
      <c r="H2892" s="45">
        <f>+D2892</f>
        <v>0</v>
      </c>
      <c r="I2892" s="45"/>
      <c r="J2892" s="46" t="s">
        <v>35</v>
      </c>
    </row>
    <row r="2893" spans="2:10" x14ac:dyDescent="0.3">
      <c r="B2893" s="75" t="s">
        <v>376</v>
      </c>
      <c r="C2893" s="48" t="s">
        <v>268</v>
      </c>
      <c r="D2893" s="45"/>
      <c r="E2893" s="45"/>
      <c r="F2893" s="45"/>
      <c r="G2893" s="45"/>
      <c r="H2893" s="45"/>
      <c r="I2893" s="62">
        <f>SUM(H2894:H2896)*$E$123</f>
        <v>0</v>
      </c>
      <c r="J2893" s="63" t="str">
        <f>+J2894</f>
        <v>und</v>
      </c>
    </row>
    <row r="2894" spans="2:10" x14ac:dyDescent="0.3">
      <c r="B2894" s="75"/>
      <c r="C2894" s="44" t="s">
        <v>248</v>
      </c>
      <c r="D2894" s="45"/>
      <c r="E2894" s="45"/>
      <c r="F2894" s="45"/>
      <c r="G2894" s="45"/>
      <c r="H2894" s="45">
        <f>+D2894</f>
        <v>0</v>
      </c>
      <c r="I2894" s="45"/>
      <c r="J2894" s="46" t="s">
        <v>35</v>
      </c>
    </row>
    <row r="2895" spans="2:10" x14ac:dyDescent="0.3">
      <c r="B2895" s="75"/>
      <c r="C2895" s="44" t="s">
        <v>249</v>
      </c>
      <c r="D2895" s="45"/>
      <c r="E2895" s="45"/>
      <c r="F2895" s="45"/>
      <c r="G2895" s="45"/>
      <c r="H2895" s="45">
        <f>+D2895</f>
        <v>0</v>
      </c>
      <c r="I2895" s="45"/>
      <c r="J2895" s="46" t="s">
        <v>35</v>
      </c>
    </row>
    <row r="2896" spans="2:10" x14ac:dyDescent="0.3">
      <c r="B2896" s="75"/>
      <c r="C2896" s="44" t="s">
        <v>250</v>
      </c>
      <c r="D2896" s="45"/>
      <c r="E2896" s="45"/>
      <c r="F2896" s="45"/>
      <c r="G2896" s="45"/>
      <c r="H2896" s="45">
        <f>+D2896</f>
        <v>0</v>
      </c>
      <c r="I2896" s="45"/>
      <c r="J2896" s="46" t="s">
        <v>35</v>
      </c>
    </row>
    <row r="2897" spans="2:10" x14ac:dyDescent="0.3">
      <c r="B2897" s="75" t="s">
        <v>377</v>
      </c>
      <c r="C2897" s="48" t="s">
        <v>270</v>
      </c>
      <c r="D2897" s="45"/>
      <c r="E2897" s="45"/>
      <c r="F2897" s="45"/>
      <c r="G2897" s="45"/>
      <c r="H2897" s="45"/>
      <c r="I2897" s="62">
        <f>SUM(H2898:H2900)*$E$123</f>
        <v>1</v>
      </c>
      <c r="J2897" s="63" t="str">
        <f>+J2898</f>
        <v>und</v>
      </c>
    </row>
    <row r="2898" spans="2:10" x14ac:dyDescent="0.3">
      <c r="B2898" s="75"/>
      <c r="C2898" s="44" t="s">
        <v>248</v>
      </c>
      <c r="D2898" s="45">
        <v>1</v>
      </c>
      <c r="E2898" s="45"/>
      <c r="F2898" s="45"/>
      <c r="G2898" s="45"/>
      <c r="H2898" s="45">
        <f>+D2898</f>
        <v>1</v>
      </c>
      <c r="I2898" s="45"/>
      <c r="J2898" s="46" t="s">
        <v>35</v>
      </c>
    </row>
    <row r="2899" spans="2:10" x14ac:dyDescent="0.3">
      <c r="B2899" s="75"/>
      <c r="C2899" s="44" t="s">
        <v>249</v>
      </c>
      <c r="D2899" s="45"/>
      <c r="E2899" s="45"/>
      <c r="F2899" s="45"/>
      <c r="G2899" s="45"/>
      <c r="H2899" s="45">
        <f>+D2899</f>
        <v>0</v>
      </c>
      <c r="I2899" s="45"/>
      <c r="J2899" s="46" t="s">
        <v>35</v>
      </c>
    </row>
    <row r="2900" spans="2:10" x14ac:dyDescent="0.3">
      <c r="B2900" s="75"/>
      <c r="C2900" s="44" t="s">
        <v>250</v>
      </c>
      <c r="D2900" s="45"/>
      <c r="E2900" s="45"/>
      <c r="F2900" s="45"/>
      <c r="G2900" s="45"/>
      <c r="H2900" s="45">
        <f>+D2900</f>
        <v>0</v>
      </c>
      <c r="I2900" s="45"/>
      <c r="J2900" s="46" t="s">
        <v>35</v>
      </c>
    </row>
    <row r="2901" spans="2:10" x14ac:dyDescent="0.3">
      <c r="B2901" s="75" t="s">
        <v>378</v>
      </c>
      <c r="C2901" s="75" t="s">
        <v>991</v>
      </c>
      <c r="D2901" s="45"/>
      <c r="E2901" s="45"/>
      <c r="F2901" s="45"/>
      <c r="G2901" s="45"/>
      <c r="H2901" s="45"/>
      <c r="I2901" s="62">
        <f>SUM(H2902:H2904)*$E$123</f>
        <v>0</v>
      </c>
      <c r="J2901" s="46" t="s">
        <v>35</v>
      </c>
    </row>
    <row r="2902" spans="2:10" x14ac:dyDescent="0.3">
      <c r="B2902" s="75"/>
      <c r="C2902" s="44" t="s">
        <v>369</v>
      </c>
      <c r="D2902" s="45"/>
      <c r="E2902" s="45"/>
      <c r="F2902" s="45"/>
      <c r="G2902" s="45"/>
      <c r="H2902" s="45">
        <f t="shared" ref="H2902:H2904" si="46">+D2902</f>
        <v>0</v>
      </c>
      <c r="I2902" s="45"/>
      <c r="J2902" s="46" t="s">
        <v>35</v>
      </c>
    </row>
    <row r="2903" spans="2:10" x14ac:dyDescent="0.3">
      <c r="B2903" s="75"/>
      <c r="C2903" s="44" t="s">
        <v>249</v>
      </c>
      <c r="D2903" s="45"/>
      <c r="E2903" s="45"/>
      <c r="F2903" s="45"/>
      <c r="G2903" s="45"/>
      <c r="H2903" s="45">
        <f t="shared" si="46"/>
        <v>0</v>
      </c>
      <c r="I2903" s="45"/>
      <c r="J2903" s="46" t="s">
        <v>35</v>
      </c>
    </row>
    <row r="2904" spans="2:10" x14ac:dyDescent="0.3">
      <c r="B2904" s="75"/>
      <c r="C2904" s="44"/>
      <c r="D2904" s="45"/>
      <c r="E2904" s="45"/>
      <c r="F2904" s="45"/>
      <c r="G2904" s="45"/>
      <c r="H2904" s="45">
        <f t="shared" si="46"/>
        <v>0</v>
      </c>
      <c r="I2904" s="45"/>
      <c r="J2904" s="46" t="s">
        <v>35</v>
      </c>
    </row>
    <row r="2905" spans="2:10" x14ac:dyDescent="0.3">
      <c r="B2905" s="75" t="s">
        <v>379</v>
      </c>
      <c r="C2905" s="48" t="s">
        <v>272</v>
      </c>
      <c r="D2905" s="45"/>
      <c r="E2905" s="45"/>
      <c r="F2905" s="45"/>
      <c r="G2905" s="45"/>
      <c r="H2905" s="45"/>
      <c r="I2905" s="62">
        <f>SUM(H2906:H2908)*$E$123</f>
        <v>0</v>
      </c>
      <c r="J2905" s="63" t="str">
        <f>+J2906</f>
        <v>und</v>
      </c>
    </row>
    <row r="2906" spans="2:10" x14ac:dyDescent="0.3">
      <c r="B2906" s="75"/>
      <c r="C2906" s="44" t="s">
        <v>369</v>
      </c>
      <c r="D2906" s="45"/>
      <c r="E2906" s="45"/>
      <c r="F2906" s="45"/>
      <c r="G2906" s="45"/>
      <c r="H2906" s="45">
        <f>+D2906</f>
        <v>0</v>
      </c>
      <c r="I2906" s="45"/>
      <c r="J2906" s="46" t="s">
        <v>35</v>
      </c>
    </row>
    <row r="2907" spans="2:10" x14ac:dyDescent="0.3">
      <c r="B2907" s="75"/>
      <c r="C2907" s="44" t="s">
        <v>647</v>
      </c>
      <c r="D2907" s="45"/>
      <c r="E2907" s="45"/>
      <c r="F2907" s="45"/>
      <c r="G2907" s="45"/>
      <c r="H2907" s="45">
        <f>+D2907</f>
        <v>0</v>
      </c>
      <c r="I2907" s="45"/>
      <c r="J2907" s="46" t="s">
        <v>35</v>
      </c>
    </row>
    <row r="2908" spans="2:10" x14ac:dyDescent="0.3">
      <c r="B2908" s="75"/>
      <c r="C2908" s="44" t="s">
        <v>648</v>
      </c>
      <c r="D2908" s="45"/>
      <c r="E2908" s="45"/>
      <c r="F2908" s="45"/>
      <c r="G2908" s="45"/>
      <c r="H2908" s="45">
        <f>+D2908</f>
        <v>0</v>
      </c>
      <c r="I2908" s="45"/>
      <c r="J2908" s="46" t="s">
        <v>35</v>
      </c>
    </row>
    <row r="2909" spans="2:10" x14ac:dyDescent="0.3">
      <c r="B2909" s="75" t="s">
        <v>380</v>
      </c>
      <c r="C2909" s="48" t="s">
        <v>274</v>
      </c>
      <c r="D2909" s="45"/>
      <c r="E2909" s="45"/>
      <c r="F2909" s="45"/>
      <c r="G2909" s="45"/>
      <c r="H2909" s="45"/>
      <c r="I2909" s="62">
        <f>SUM(H2910:H2912)*$E$123</f>
        <v>1</v>
      </c>
      <c r="J2909" s="63" t="str">
        <f>+J2910</f>
        <v>und</v>
      </c>
    </row>
    <row r="2910" spans="2:10" x14ac:dyDescent="0.3">
      <c r="B2910" s="75"/>
      <c r="C2910" s="44" t="s">
        <v>360</v>
      </c>
      <c r="D2910" s="45">
        <v>1</v>
      </c>
      <c r="E2910" s="45"/>
      <c r="F2910" s="45"/>
      <c r="G2910" s="45"/>
      <c r="H2910" s="45">
        <f>+D2910</f>
        <v>1</v>
      </c>
      <c r="I2910" s="45"/>
      <c r="J2910" s="46" t="s">
        <v>35</v>
      </c>
    </row>
    <row r="2911" spans="2:10" x14ac:dyDescent="0.3">
      <c r="B2911" s="75"/>
      <c r="C2911" s="44" t="s">
        <v>249</v>
      </c>
      <c r="D2911" s="45"/>
      <c r="E2911" s="45"/>
      <c r="F2911" s="45"/>
      <c r="G2911" s="45"/>
      <c r="H2911" s="45">
        <f>+D2911</f>
        <v>0</v>
      </c>
      <c r="I2911" s="45"/>
      <c r="J2911" s="46" t="s">
        <v>35</v>
      </c>
    </row>
    <row r="2912" spans="2:10" x14ac:dyDescent="0.3">
      <c r="B2912" s="75"/>
      <c r="C2912" s="44" t="s">
        <v>250</v>
      </c>
      <c r="D2912" s="45"/>
      <c r="E2912" s="45"/>
      <c r="F2912" s="45"/>
      <c r="G2912" s="45"/>
      <c r="H2912" s="45">
        <f>+D2912</f>
        <v>0</v>
      </c>
      <c r="I2912" s="45"/>
      <c r="J2912" s="46" t="s">
        <v>35</v>
      </c>
    </row>
    <row r="2913" spans="2:10" x14ac:dyDescent="0.3">
      <c r="B2913" s="75" t="s">
        <v>381</v>
      </c>
      <c r="C2913" s="48" t="s">
        <v>278</v>
      </c>
      <c r="D2913" s="45"/>
      <c r="E2913" s="45"/>
      <c r="F2913" s="45"/>
      <c r="G2913" s="45"/>
      <c r="H2913" s="45"/>
      <c r="I2913" s="62">
        <f>SUM(H2914:H2916)*$E$123</f>
        <v>0</v>
      </c>
      <c r="J2913" s="63" t="str">
        <f>+J2914</f>
        <v>und</v>
      </c>
    </row>
    <row r="2914" spans="2:10" x14ac:dyDescent="0.3">
      <c r="B2914" s="75"/>
      <c r="C2914" s="44" t="s">
        <v>649</v>
      </c>
      <c r="D2914" s="45"/>
      <c r="E2914" s="45"/>
      <c r="F2914" s="45"/>
      <c r="G2914" s="45"/>
      <c r="H2914" s="45">
        <f>+D2914</f>
        <v>0</v>
      </c>
      <c r="I2914" s="45"/>
      <c r="J2914" s="46" t="s">
        <v>35</v>
      </c>
    </row>
    <row r="2915" spans="2:10" x14ac:dyDescent="0.3">
      <c r="B2915" s="75"/>
      <c r="C2915" s="44" t="s">
        <v>650</v>
      </c>
      <c r="D2915" s="45"/>
      <c r="E2915" s="45"/>
      <c r="F2915" s="45"/>
      <c r="G2915" s="45"/>
      <c r="H2915" s="45">
        <f>+D2915</f>
        <v>0</v>
      </c>
      <c r="I2915" s="45"/>
      <c r="J2915" s="46" t="s">
        <v>35</v>
      </c>
    </row>
    <row r="2916" spans="2:10" x14ac:dyDescent="0.3">
      <c r="B2916" s="75"/>
      <c r="C2916" s="44" t="s">
        <v>651</v>
      </c>
      <c r="D2916" s="45"/>
      <c r="E2916" s="45"/>
      <c r="F2916" s="45"/>
      <c r="G2916" s="45"/>
      <c r="H2916" s="45">
        <f>+D2916</f>
        <v>0</v>
      </c>
      <c r="I2916" s="45"/>
      <c r="J2916" s="46" t="s">
        <v>35</v>
      </c>
    </row>
    <row r="2917" spans="2:10" x14ac:dyDescent="0.3">
      <c r="B2917" s="75" t="s">
        <v>382</v>
      </c>
      <c r="C2917" s="48" t="s">
        <v>276</v>
      </c>
      <c r="D2917" s="45"/>
      <c r="E2917" s="45"/>
      <c r="F2917" s="45"/>
      <c r="G2917" s="45"/>
      <c r="H2917" s="45"/>
      <c r="I2917" s="62">
        <f>SUM(H2918:H2920)*$E$123</f>
        <v>0</v>
      </c>
      <c r="J2917" s="63" t="str">
        <f>+J2918</f>
        <v>und</v>
      </c>
    </row>
    <row r="2918" spans="2:10" x14ac:dyDescent="0.3">
      <c r="B2918" s="75"/>
      <c r="C2918" s="44" t="s">
        <v>248</v>
      </c>
      <c r="D2918" s="45"/>
      <c r="E2918" s="45"/>
      <c r="F2918" s="45"/>
      <c r="G2918" s="45"/>
      <c r="H2918" s="45">
        <f>+D2918</f>
        <v>0</v>
      </c>
      <c r="I2918" s="45"/>
      <c r="J2918" s="46" t="s">
        <v>35</v>
      </c>
    </row>
    <row r="2919" spans="2:10" x14ac:dyDescent="0.3">
      <c r="B2919" s="75"/>
      <c r="C2919" s="44" t="s">
        <v>249</v>
      </c>
      <c r="D2919" s="45"/>
      <c r="E2919" s="45"/>
      <c r="F2919" s="45"/>
      <c r="G2919" s="45"/>
      <c r="H2919" s="45">
        <f>+D2919</f>
        <v>0</v>
      </c>
      <c r="I2919" s="45"/>
      <c r="J2919" s="46" t="s">
        <v>35</v>
      </c>
    </row>
    <row r="2920" spans="2:10" x14ac:dyDescent="0.3">
      <c r="B2920" s="75"/>
      <c r="C2920" s="44" t="s">
        <v>250</v>
      </c>
      <c r="D2920" s="45"/>
      <c r="E2920" s="45"/>
      <c r="F2920" s="45"/>
      <c r="G2920" s="45"/>
      <c r="H2920" s="45">
        <f>+D2920</f>
        <v>0</v>
      </c>
      <c r="I2920" s="45"/>
      <c r="J2920" s="46" t="s">
        <v>35</v>
      </c>
    </row>
    <row r="2921" spans="2:10" x14ac:dyDescent="0.3">
      <c r="B2921" s="75" t="s">
        <v>640</v>
      </c>
      <c r="C2921" s="48" t="s">
        <v>280</v>
      </c>
      <c r="D2921" s="45"/>
      <c r="E2921" s="45"/>
      <c r="F2921" s="45"/>
      <c r="G2921" s="45"/>
      <c r="H2921" s="45"/>
      <c r="I2921" s="62">
        <f>SUM(H2922:H2924)*$E$123</f>
        <v>0</v>
      </c>
      <c r="J2921" s="63" t="str">
        <f>+J2922</f>
        <v>und</v>
      </c>
    </row>
    <row r="2922" spans="2:10" x14ac:dyDescent="0.3">
      <c r="B2922" s="75"/>
      <c r="C2922" s="44" t="s">
        <v>248</v>
      </c>
      <c r="D2922" s="45"/>
      <c r="E2922" s="45"/>
      <c r="F2922" s="45"/>
      <c r="G2922" s="45"/>
      <c r="H2922" s="45">
        <f>+D2922</f>
        <v>0</v>
      </c>
      <c r="I2922" s="45"/>
      <c r="J2922" s="46" t="s">
        <v>35</v>
      </c>
    </row>
    <row r="2923" spans="2:10" x14ac:dyDescent="0.3">
      <c r="B2923" s="75"/>
      <c r="C2923" s="44" t="s">
        <v>249</v>
      </c>
      <c r="D2923" s="45"/>
      <c r="E2923" s="45"/>
      <c r="F2923" s="45"/>
      <c r="G2923" s="45"/>
      <c r="H2923" s="45">
        <f>+D2923</f>
        <v>0</v>
      </c>
      <c r="I2923" s="45"/>
      <c r="J2923" s="46" t="s">
        <v>35</v>
      </c>
    </row>
    <row r="2924" spans="2:10" x14ac:dyDescent="0.3">
      <c r="B2924" s="75"/>
      <c r="C2924" s="44" t="s">
        <v>250</v>
      </c>
      <c r="D2924" s="45"/>
      <c r="E2924" s="45"/>
      <c r="F2924" s="45"/>
      <c r="G2924" s="45"/>
      <c r="H2924" s="45">
        <f>+D2924</f>
        <v>0</v>
      </c>
      <c r="I2924" s="45"/>
      <c r="J2924" s="46" t="s">
        <v>35</v>
      </c>
    </row>
    <row r="2925" spans="2:10" x14ac:dyDescent="0.3">
      <c r="B2925" s="75" t="s">
        <v>990</v>
      </c>
      <c r="C2925" s="48" t="s">
        <v>284</v>
      </c>
      <c r="D2925" s="45"/>
      <c r="E2925" s="45"/>
      <c r="F2925" s="45"/>
      <c r="G2925" s="45"/>
      <c r="H2925" s="45"/>
      <c r="I2925" s="62">
        <f>SUM(H2926:H2928)*$E$123</f>
        <v>0</v>
      </c>
      <c r="J2925" s="63" t="str">
        <f>+J2926</f>
        <v>und</v>
      </c>
    </row>
    <row r="2926" spans="2:10" x14ac:dyDescent="0.3">
      <c r="B2926" s="75"/>
      <c r="C2926" s="44" t="s">
        <v>248</v>
      </c>
      <c r="D2926" s="45"/>
      <c r="E2926" s="45"/>
      <c r="F2926" s="45"/>
      <c r="G2926" s="45"/>
      <c r="H2926" s="45">
        <f>+D2926</f>
        <v>0</v>
      </c>
      <c r="I2926" s="45"/>
      <c r="J2926" s="46" t="s">
        <v>35</v>
      </c>
    </row>
    <row r="2927" spans="2:10" x14ac:dyDescent="0.3">
      <c r="B2927" s="75"/>
      <c r="C2927" s="44" t="s">
        <v>249</v>
      </c>
      <c r="D2927" s="45"/>
      <c r="E2927" s="45"/>
      <c r="F2927" s="45"/>
      <c r="G2927" s="45"/>
      <c r="H2927" s="45">
        <f>+D2927</f>
        <v>0</v>
      </c>
      <c r="I2927" s="45"/>
      <c r="J2927" s="46" t="s">
        <v>35</v>
      </c>
    </row>
    <row r="2928" spans="2:10" x14ac:dyDescent="0.3">
      <c r="B2928" s="75"/>
      <c r="C2928" s="44" t="s">
        <v>250</v>
      </c>
      <c r="D2928" s="45"/>
      <c r="E2928" s="45"/>
      <c r="F2928" s="45"/>
      <c r="G2928" s="45"/>
      <c r="H2928" s="45">
        <f>+D2928</f>
        <v>0</v>
      </c>
      <c r="I2928" s="45"/>
      <c r="J2928" s="46" t="s">
        <v>35</v>
      </c>
    </row>
    <row r="2929" spans="2:10" x14ac:dyDescent="0.3">
      <c r="B2929" s="100" t="s">
        <v>290</v>
      </c>
      <c r="C2929" s="101" t="s">
        <v>289</v>
      </c>
      <c r="D2929" s="103"/>
      <c r="E2929" s="45"/>
      <c r="F2929" s="45"/>
      <c r="G2929" s="45"/>
      <c r="H2929" s="45"/>
      <c r="I2929" s="62"/>
      <c r="J2929" s="63"/>
    </row>
    <row r="2930" spans="2:10" x14ac:dyDescent="0.3">
      <c r="B2930" s="75" t="s">
        <v>288</v>
      </c>
      <c r="C2930" s="48" t="s">
        <v>291</v>
      </c>
      <c r="D2930" s="103"/>
      <c r="E2930" s="45"/>
      <c r="F2930" s="45"/>
      <c r="G2930" s="45"/>
      <c r="H2930" s="45"/>
      <c r="I2930" s="62">
        <f>SUM(H2931:H2933)*$E$123</f>
        <v>2</v>
      </c>
      <c r="J2930" s="63" t="str">
        <f>+J2931</f>
        <v>und</v>
      </c>
    </row>
    <row r="2931" spans="2:10" x14ac:dyDescent="0.3">
      <c r="B2931" s="75"/>
      <c r="C2931" s="44" t="s">
        <v>248</v>
      </c>
      <c r="D2931" s="45">
        <f>+D2808+D2814+D2819+D2826+D2832+D2836+D2840</f>
        <v>2</v>
      </c>
      <c r="E2931" s="45"/>
      <c r="F2931" s="45"/>
      <c r="G2931" s="45"/>
      <c r="H2931" s="45">
        <f>+D2931</f>
        <v>2</v>
      </c>
      <c r="I2931" s="45"/>
      <c r="J2931" s="46" t="s">
        <v>35</v>
      </c>
    </row>
    <row r="2932" spans="2:10" x14ac:dyDescent="0.3">
      <c r="B2932" s="75"/>
      <c r="C2932" s="44" t="s">
        <v>249</v>
      </c>
      <c r="D2932" s="45">
        <f>+D2810+D2815+D2821+D2828+D2833+D2841</f>
        <v>0</v>
      </c>
      <c r="E2932" s="45"/>
      <c r="F2932" s="45"/>
      <c r="G2932" s="45"/>
      <c r="H2932" s="45">
        <f>+D2932</f>
        <v>0</v>
      </c>
      <c r="I2932" s="45"/>
      <c r="J2932" s="46" t="s">
        <v>35</v>
      </c>
    </row>
    <row r="2933" spans="2:10" x14ac:dyDescent="0.3">
      <c r="B2933" s="75"/>
      <c r="C2933" s="44" t="s">
        <v>250</v>
      </c>
      <c r="D2933" s="45">
        <f>+D2812+D2823+D2830+D2834+D2842</f>
        <v>0</v>
      </c>
      <c r="E2933" s="45"/>
      <c r="F2933" s="45"/>
      <c r="G2933" s="45"/>
      <c r="H2933" s="45">
        <f>+D2933</f>
        <v>0</v>
      </c>
      <c r="I2933" s="45"/>
      <c r="J2933" s="46" t="s">
        <v>35</v>
      </c>
    </row>
    <row r="2934" spans="2:10" x14ac:dyDescent="0.3">
      <c r="B2934" s="100" t="s">
        <v>292</v>
      </c>
      <c r="C2934" s="101" t="s">
        <v>293</v>
      </c>
      <c r="D2934" s="103"/>
      <c r="E2934" s="45"/>
      <c r="F2934" s="45"/>
      <c r="G2934" s="45"/>
      <c r="H2934" s="45"/>
      <c r="I2934" s="62"/>
      <c r="J2934" s="63"/>
    </row>
    <row r="2935" spans="2:10" x14ac:dyDescent="0.3">
      <c r="B2935" s="75" t="s">
        <v>490</v>
      </c>
      <c r="C2935" s="48" t="s">
        <v>294</v>
      </c>
      <c r="D2935" s="103"/>
      <c r="E2935" s="45"/>
      <c r="F2935" s="45"/>
      <c r="G2935" s="45"/>
      <c r="H2935" s="45"/>
      <c r="I2935" s="62">
        <f>SUM(H2936:H2938)*$E$123</f>
        <v>7</v>
      </c>
      <c r="J2935" s="63" t="str">
        <f>+J2936</f>
        <v>und</v>
      </c>
    </row>
    <row r="2936" spans="2:10" x14ac:dyDescent="0.3">
      <c r="B2936" s="75"/>
      <c r="C2936" s="44" t="s">
        <v>248</v>
      </c>
      <c r="D2936" s="45">
        <f>+D2845+D2849+D2853+D2857+D2861+D2866+D2870+D2874+D2878+D2882+D2886+D2890+D2894+D2898+D2906+D2910+D2914+D2918+D2922+D2926</f>
        <v>7</v>
      </c>
      <c r="E2936" s="45"/>
      <c r="F2936" s="45"/>
      <c r="G2936" s="45"/>
      <c r="H2936" s="45">
        <f>+D2936</f>
        <v>7</v>
      </c>
      <c r="I2936" s="45"/>
      <c r="J2936" s="46" t="s">
        <v>35</v>
      </c>
    </row>
    <row r="2937" spans="2:10" x14ac:dyDescent="0.3">
      <c r="B2937" s="75"/>
      <c r="C2937" s="44" t="s">
        <v>249</v>
      </c>
      <c r="D2937" s="45">
        <f>+D2846+D2850+D2854+D2858+D2863+D2867+D2871+D2875+D2879+D2883+D2887+D2891+D2895+D2899+D2907+D2911+D2915+D2919+D2923+D2927</f>
        <v>0</v>
      </c>
      <c r="E2937" s="45"/>
      <c r="F2937" s="45"/>
      <c r="G2937" s="45"/>
      <c r="H2937" s="45">
        <f>+D2937</f>
        <v>0</v>
      </c>
      <c r="I2937" s="45"/>
      <c r="J2937" s="46" t="s">
        <v>35</v>
      </c>
    </row>
    <row r="2938" spans="2:10" x14ac:dyDescent="0.3">
      <c r="B2938" s="75"/>
      <c r="C2938" s="44" t="s">
        <v>250</v>
      </c>
      <c r="D2938" s="45">
        <f>+D2847+D2851+D2855+D2859+D2864+D2868+D2872+D2876+D2880+D2884+D2888+D2892+D2896+D2900+D2908+D2912+D2916+D2920+D2924+D2928</f>
        <v>0</v>
      </c>
      <c r="E2938" s="45"/>
      <c r="F2938" s="45"/>
      <c r="G2938" s="45"/>
      <c r="H2938" s="45">
        <f>+D2938</f>
        <v>0</v>
      </c>
      <c r="I2938" s="45"/>
      <c r="J2938" s="46" t="s">
        <v>35</v>
      </c>
    </row>
    <row r="2939" spans="2:10" x14ac:dyDescent="0.3">
      <c r="B2939" s="96" t="s">
        <v>295</v>
      </c>
      <c r="C2939" s="97" t="s">
        <v>296</v>
      </c>
      <c r="D2939" s="103"/>
      <c r="E2939" s="45"/>
      <c r="F2939" s="45"/>
      <c r="G2939" s="45"/>
      <c r="H2939" s="45"/>
      <c r="I2939" s="45"/>
      <c r="J2939" s="46"/>
    </row>
    <row r="2940" spans="2:10" x14ac:dyDescent="0.3">
      <c r="B2940" s="100" t="s">
        <v>297</v>
      </c>
      <c r="C2940" s="101" t="s">
        <v>300</v>
      </c>
      <c r="D2940" s="103"/>
      <c r="E2940" s="45"/>
      <c r="F2940" s="45"/>
      <c r="G2940" s="45"/>
      <c r="H2940" s="45"/>
      <c r="I2940" s="45"/>
      <c r="J2940" s="46"/>
    </row>
    <row r="2941" spans="2:10" x14ac:dyDescent="0.3">
      <c r="B2941" s="75" t="s">
        <v>301</v>
      </c>
      <c r="C2941" s="48" t="s">
        <v>349</v>
      </c>
      <c r="D2941" s="103"/>
      <c r="E2941" s="45"/>
      <c r="F2941" s="45"/>
      <c r="G2941" s="45"/>
      <c r="H2941" s="45"/>
      <c r="I2941" s="62">
        <f>SUM(H2943:H2954)*$E$123</f>
        <v>3</v>
      </c>
      <c r="J2941" s="63" t="str">
        <f>+J2943</f>
        <v>Pto</v>
      </c>
    </row>
    <row r="2942" spans="2:10" x14ac:dyDescent="0.3">
      <c r="B2942" s="75"/>
      <c r="C2942" s="130" t="s">
        <v>248</v>
      </c>
      <c r="D2942" s="45"/>
      <c r="E2942" s="45"/>
      <c r="F2942" s="45"/>
      <c r="G2942" s="45"/>
      <c r="H2942" s="45"/>
      <c r="I2942" s="45"/>
      <c r="J2942" s="46"/>
    </row>
    <row r="2943" spans="2:10" x14ac:dyDescent="0.3">
      <c r="B2943" s="75"/>
      <c r="C2943" s="44" t="s">
        <v>621</v>
      </c>
      <c r="D2943" s="45">
        <v>1</v>
      </c>
      <c r="E2943" s="45"/>
      <c r="F2943" s="45"/>
      <c r="G2943" s="45"/>
      <c r="H2943" s="45">
        <f>+D2943</f>
        <v>1</v>
      </c>
      <c r="I2943" s="45"/>
      <c r="J2943" s="46" t="s">
        <v>298</v>
      </c>
    </row>
    <row r="2944" spans="2:10" x14ac:dyDescent="0.3">
      <c r="B2944" s="75"/>
      <c r="C2944" s="44" t="s">
        <v>622</v>
      </c>
      <c r="D2944" s="45">
        <v>1</v>
      </c>
      <c r="E2944" s="45"/>
      <c r="F2944" s="45"/>
      <c r="G2944" s="45"/>
      <c r="H2944" s="45">
        <f>+D2944</f>
        <v>1</v>
      </c>
      <c r="I2944" s="45"/>
      <c r="J2944" s="46" t="s">
        <v>298</v>
      </c>
    </row>
    <row r="2945" spans="2:10" x14ac:dyDescent="0.3">
      <c r="B2945" s="75"/>
      <c r="C2945" s="44" t="s">
        <v>623</v>
      </c>
      <c r="D2945" s="45">
        <v>1</v>
      </c>
      <c r="E2945" s="45"/>
      <c r="F2945" s="45"/>
      <c r="G2945" s="45"/>
      <c r="H2945" s="45">
        <f>+D2945</f>
        <v>1</v>
      </c>
      <c r="I2945" s="45"/>
      <c r="J2945" s="46" t="s">
        <v>298</v>
      </c>
    </row>
    <row r="2946" spans="2:10" x14ac:dyDescent="0.3">
      <c r="B2946" s="75"/>
      <c r="C2946" s="130" t="s">
        <v>249</v>
      </c>
      <c r="D2946" s="45"/>
      <c r="E2946" s="45"/>
      <c r="F2946" s="45"/>
      <c r="G2946" s="45"/>
      <c r="H2946" s="45"/>
      <c r="I2946" s="45"/>
      <c r="J2946" s="46"/>
    </row>
    <row r="2947" spans="2:10" x14ac:dyDescent="0.3">
      <c r="B2947" s="75"/>
      <c r="C2947" s="44" t="s">
        <v>621</v>
      </c>
      <c r="D2947" s="45"/>
      <c r="E2947" s="45"/>
      <c r="F2947" s="45"/>
      <c r="G2947" s="45"/>
      <c r="H2947" s="45">
        <f>+D2947</f>
        <v>0</v>
      </c>
      <c r="I2947" s="45"/>
      <c r="J2947" s="46" t="s">
        <v>298</v>
      </c>
    </row>
    <row r="2948" spans="2:10" x14ac:dyDescent="0.3">
      <c r="B2948" s="75"/>
      <c r="C2948" s="44" t="s">
        <v>622</v>
      </c>
      <c r="D2948" s="45"/>
      <c r="E2948" s="45"/>
      <c r="F2948" s="45"/>
      <c r="G2948" s="45"/>
      <c r="H2948" s="45">
        <f>+D2948</f>
        <v>0</v>
      </c>
      <c r="I2948" s="45"/>
      <c r="J2948" s="46" t="s">
        <v>298</v>
      </c>
    </row>
    <row r="2949" spans="2:10" x14ac:dyDescent="0.3">
      <c r="B2949" s="75"/>
      <c r="C2949" s="44" t="s">
        <v>623</v>
      </c>
      <c r="D2949" s="45"/>
      <c r="E2949" s="45"/>
      <c r="F2949" s="45"/>
      <c r="G2949" s="45"/>
      <c r="H2949" s="45">
        <f>+D2949</f>
        <v>0</v>
      </c>
      <c r="I2949" s="45"/>
      <c r="J2949" s="46" t="s">
        <v>298</v>
      </c>
    </row>
    <row r="2950" spans="2:10" x14ac:dyDescent="0.3">
      <c r="B2950" s="75"/>
      <c r="C2950" s="130" t="s">
        <v>250</v>
      </c>
      <c r="D2950" s="45"/>
      <c r="E2950" s="45"/>
      <c r="F2950" s="45"/>
      <c r="G2950" s="45"/>
      <c r="H2950" s="45"/>
      <c r="I2950" s="45"/>
      <c r="J2950" s="46"/>
    </row>
    <row r="2951" spans="2:10" x14ac:dyDescent="0.3">
      <c r="B2951" s="75"/>
      <c r="C2951" s="44" t="s">
        <v>621</v>
      </c>
      <c r="D2951" s="45"/>
      <c r="E2951" s="45"/>
      <c r="F2951" s="45"/>
      <c r="G2951" s="45"/>
      <c r="H2951" s="45">
        <f>+D2951</f>
        <v>0</v>
      </c>
      <c r="I2951" s="45"/>
      <c r="J2951" s="46" t="s">
        <v>298</v>
      </c>
    </row>
    <row r="2952" spans="2:10" x14ac:dyDescent="0.3">
      <c r="B2952" s="75"/>
      <c r="C2952" s="44" t="s">
        <v>622</v>
      </c>
      <c r="D2952" s="45"/>
      <c r="E2952" s="45"/>
      <c r="F2952" s="45"/>
      <c r="G2952" s="45"/>
      <c r="H2952" s="45">
        <f>+D2952</f>
        <v>0</v>
      </c>
      <c r="I2952" s="45"/>
      <c r="J2952" s="46" t="s">
        <v>298</v>
      </c>
    </row>
    <row r="2953" spans="2:10" x14ac:dyDescent="0.3">
      <c r="B2953" s="75"/>
      <c r="C2953" s="44" t="s">
        <v>677</v>
      </c>
      <c r="D2953" s="45"/>
      <c r="E2953" s="45"/>
      <c r="F2953" s="45"/>
      <c r="G2953" s="45"/>
      <c r="H2953" s="45">
        <f>+D2953</f>
        <v>0</v>
      </c>
      <c r="I2953" s="45"/>
      <c r="J2953" s="46" t="s">
        <v>298</v>
      </c>
    </row>
    <row r="2954" spans="2:10" x14ac:dyDescent="0.3">
      <c r="B2954" s="75"/>
      <c r="C2954" s="44" t="s">
        <v>623</v>
      </c>
      <c r="D2954" s="45"/>
      <c r="E2954" s="45"/>
      <c r="F2954" s="45"/>
      <c r="G2954" s="45"/>
      <c r="H2954" s="45">
        <f>+D2954</f>
        <v>0</v>
      </c>
      <c r="I2954" s="45"/>
      <c r="J2954" s="46" t="s">
        <v>298</v>
      </c>
    </row>
    <row r="2955" spans="2:10" x14ac:dyDescent="0.3">
      <c r="B2955" s="75" t="s">
        <v>302</v>
      </c>
      <c r="C2955" s="48" t="s">
        <v>350</v>
      </c>
      <c r="D2955" s="103"/>
      <c r="E2955" s="45"/>
      <c r="F2955" s="45"/>
      <c r="G2955" s="45"/>
      <c r="H2955" s="45"/>
      <c r="I2955" s="62">
        <f>SUM(H2956:H2958)*$E$123</f>
        <v>0</v>
      </c>
      <c r="J2955" s="63" t="str">
        <f>+J2956</f>
        <v>Pto</v>
      </c>
    </row>
    <row r="2956" spans="2:10" x14ac:dyDescent="0.3">
      <c r="B2956" s="75"/>
      <c r="C2956" s="44" t="s">
        <v>645</v>
      </c>
      <c r="D2956" s="45"/>
      <c r="E2956" s="45"/>
      <c r="F2956" s="45"/>
      <c r="G2956" s="45"/>
      <c r="H2956" s="45">
        <f>+D2956</f>
        <v>0</v>
      </c>
      <c r="I2956" s="45"/>
      <c r="J2956" s="46" t="s">
        <v>298</v>
      </c>
    </row>
    <row r="2957" spans="2:10" x14ac:dyDescent="0.3">
      <c r="B2957" s="75"/>
      <c r="C2957" s="44" t="s">
        <v>249</v>
      </c>
      <c r="D2957" s="45"/>
      <c r="E2957" s="45"/>
      <c r="F2957" s="45"/>
      <c r="G2957" s="45"/>
      <c r="H2957" s="45">
        <f>+D2957</f>
        <v>0</v>
      </c>
      <c r="I2957" s="45"/>
      <c r="J2957" s="46" t="s">
        <v>298</v>
      </c>
    </row>
    <row r="2958" spans="2:10" x14ac:dyDescent="0.3">
      <c r="B2958" s="75"/>
      <c r="C2958" s="44" t="s">
        <v>250</v>
      </c>
      <c r="D2958" s="45"/>
      <c r="E2958" s="45"/>
      <c r="F2958" s="45"/>
      <c r="G2958" s="45"/>
      <c r="H2958" s="45">
        <f>+D2958</f>
        <v>0</v>
      </c>
      <c r="I2958" s="45"/>
      <c r="J2958" s="46" t="s">
        <v>298</v>
      </c>
    </row>
    <row r="2959" spans="2:10" x14ac:dyDescent="0.3">
      <c r="B2959" s="100" t="s">
        <v>299</v>
      </c>
      <c r="C2959" s="101" t="s">
        <v>303</v>
      </c>
      <c r="D2959" s="103"/>
      <c r="E2959" s="45"/>
      <c r="F2959" s="45"/>
      <c r="G2959" s="45"/>
      <c r="H2959" s="45"/>
      <c r="I2959" s="45"/>
      <c r="J2959" s="46"/>
    </row>
    <row r="2960" spans="2:10" x14ac:dyDescent="0.3">
      <c r="B2960" s="75" t="s">
        <v>304</v>
      </c>
      <c r="C2960" s="48" t="s">
        <v>351</v>
      </c>
      <c r="D2960" s="103"/>
      <c r="E2960" s="45"/>
      <c r="F2960" s="45"/>
      <c r="G2960" s="45"/>
      <c r="H2960" s="45"/>
      <c r="I2960" s="62">
        <f>SUM(H2961:H2970)*$E$123</f>
        <v>31.2</v>
      </c>
      <c r="J2960" s="63" t="str">
        <f>+J2963</f>
        <v>ml</v>
      </c>
    </row>
    <row r="2961" spans="2:10" x14ac:dyDescent="0.3">
      <c r="B2961" s="75"/>
      <c r="C2961" s="131" t="s">
        <v>248</v>
      </c>
      <c r="D2961" s="45"/>
      <c r="E2961" s="45"/>
      <c r="F2961" s="45"/>
      <c r="G2961" s="45"/>
      <c r="H2961" s="45"/>
      <c r="I2961" s="45"/>
      <c r="J2961" s="46"/>
    </row>
    <row r="2962" spans="2:10" x14ac:dyDescent="0.3">
      <c r="B2962" s="75"/>
      <c r="C2962" s="44" t="s">
        <v>670</v>
      </c>
      <c r="D2962" s="45">
        <v>1</v>
      </c>
      <c r="E2962" s="45">
        <v>25</v>
      </c>
      <c r="F2962" s="45"/>
      <c r="G2962" s="45"/>
      <c r="H2962" s="45">
        <f>IF(AND(F2962=0,G2962=0),D2962*E2962,IF(AND(E2962=0,G2962=0),D2962*F2962,IF(AND(E2962=0,F2962=0),D2962*G2962,IF(AND(E2962=0),D2962*F2962*G2962,IF(AND(F2962=0),D2962*E2962*G2962,IF(AND(G2962=0),D2962*E2962*F2962,D2962*E2962*F2962*G2962))))))</f>
        <v>25</v>
      </c>
      <c r="I2962" s="45"/>
      <c r="J2962" s="46" t="str">
        <f t="shared" ref="J2962:J2970" si="47">IF(AND(E2962=0,F2962&lt;&gt;0,G2962&lt;&gt;0),"m2",IF(AND(F2962=0,E2962&lt;&gt;0,G2962&lt;&gt;0),"m2",IF(AND(G2962=0,E2962&lt;&gt;0,F2962&lt;&gt;0),"m2",IF(AND(F2962=0,G2962=0),"ml",IF(AND(E2962=0,G2962=0),"ml",IF(AND(E2962=0,F2962=0),"ml",IF(AND(E2962&lt;&gt;0,F2962&lt;&gt;0,G2962&lt;&gt;0),"m3",0)))))))</f>
        <v>ml</v>
      </c>
    </row>
    <row r="2963" spans="2:10" x14ac:dyDescent="0.3">
      <c r="B2963" s="75"/>
      <c r="C2963" s="44" t="s">
        <v>659</v>
      </c>
      <c r="D2963" s="45">
        <v>1</v>
      </c>
      <c r="E2963" s="45">
        <v>5.2</v>
      </c>
      <c r="F2963" s="45"/>
      <c r="G2963" s="45"/>
      <c r="H2963" s="45">
        <f>IF(AND(F2963=0,G2963=0),D2963*E2963,IF(AND(E2963=0,G2963=0),D2963*F2963,IF(AND(E2963=0,F2963=0),D2963*G2963,IF(AND(E2963=0),D2963*F2963*G2963,IF(AND(F2963=0),D2963*E2963*G2963,IF(AND(G2963=0),D2963*E2963*F2963,D2963*E2963*F2963*G2963))))))</f>
        <v>5.2</v>
      </c>
      <c r="I2963" s="45"/>
      <c r="J2963" s="46" t="str">
        <f t="shared" si="47"/>
        <v>ml</v>
      </c>
    </row>
    <row r="2964" spans="2:10" x14ac:dyDescent="0.3">
      <c r="B2964" s="75"/>
      <c r="C2964" s="44" t="s">
        <v>622</v>
      </c>
      <c r="D2964" s="45">
        <v>1</v>
      </c>
      <c r="E2964" s="45">
        <v>1</v>
      </c>
      <c r="F2964" s="45"/>
      <c r="G2964" s="45"/>
      <c r="H2964" s="45">
        <f>IF(AND(F2964=0,G2964=0),D2964*E2964,IF(AND(E2964=0,G2964=0),D2964*F2964,IF(AND(E2964=0,F2964=0),D2964*G2964,IF(AND(E2964=0),D2964*F2964*G2964,IF(AND(F2964=0),D2964*E2964*G2964,IF(AND(G2964=0),D2964*E2964*F2964,D2964*E2964*F2964*G2964))))))</f>
        <v>1</v>
      </c>
      <c r="I2964" s="45"/>
      <c r="J2964" s="46" t="str">
        <f t="shared" si="47"/>
        <v>ml</v>
      </c>
    </row>
    <row r="2965" spans="2:10" x14ac:dyDescent="0.3">
      <c r="B2965" s="75"/>
      <c r="C2965" s="131" t="s">
        <v>249</v>
      </c>
      <c r="D2965" s="45"/>
      <c r="E2965" s="45"/>
      <c r="F2965" s="45"/>
      <c r="G2965" s="45"/>
      <c r="H2965" s="45"/>
      <c r="I2965" s="45"/>
      <c r="J2965" s="46" t="str">
        <f t="shared" si="47"/>
        <v>ml</v>
      </c>
    </row>
    <row r="2966" spans="2:10" x14ac:dyDescent="0.3">
      <c r="B2966" s="75"/>
      <c r="C2966" s="44" t="s">
        <v>660</v>
      </c>
      <c r="D2966" s="45"/>
      <c r="E2966" s="45"/>
      <c r="F2966" s="45"/>
      <c r="G2966" s="45"/>
      <c r="H2966" s="45">
        <f>IF(AND(F2966=0,G2966=0),D2966*E2966,IF(AND(E2966=0,G2966=0),D2966*F2966,IF(AND(E2966=0,F2966=0),D2966*G2966,IF(AND(E2966=0),D2966*F2966*G2966,IF(AND(F2966=0),D2966*E2966*G2966,IF(AND(G2966=0),D2966*E2966*F2966,D2966*E2966*F2966*G2966))))))</f>
        <v>0</v>
      </c>
      <c r="I2966" s="45"/>
      <c r="J2966" s="46" t="str">
        <f t="shared" si="47"/>
        <v>ml</v>
      </c>
    </row>
    <row r="2967" spans="2:10" x14ac:dyDescent="0.3">
      <c r="B2967" s="75"/>
      <c r="C2967" s="44" t="s">
        <v>684</v>
      </c>
      <c r="D2967" s="45"/>
      <c r="E2967" s="45"/>
      <c r="F2967" s="45"/>
      <c r="G2967" s="45"/>
      <c r="H2967" s="45">
        <f>IF(AND(F2967=0,G2967=0),D2967*E2967,IF(AND(E2967=0,G2967=0),D2967*F2967,IF(AND(E2967=0,F2967=0),D2967*G2967,IF(AND(E2967=0),D2967*F2967*G2967,IF(AND(F2967=0),D2967*E2967*G2967,IF(AND(G2967=0),D2967*E2967*F2967,D2967*E2967*F2967*G2967))))))</f>
        <v>0</v>
      </c>
      <c r="I2967" s="45"/>
      <c r="J2967" s="46" t="str">
        <f t="shared" si="47"/>
        <v>ml</v>
      </c>
    </row>
    <row r="2968" spans="2:10" x14ac:dyDescent="0.3">
      <c r="B2968" s="75"/>
      <c r="C2968" s="131" t="s">
        <v>250</v>
      </c>
      <c r="D2968" s="45"/>
      <c r="E2968" s="45"/>
      <c r="F2968" s="45"/>
      <c r="G2968" s="45"/>
      <c r="H2968" s="45"/>
      <c r="I2968" s="45"/>
      <c r="J2968" s="46" t="str">
        <f t="shared" si="47"/>
        <v>ml</v>
      </c>
    </row>
    <row r="2969" spans="2:10" x14ac:dyDescent="0.3">
      <c r="B2969" s="75"/>
      <c r="C2969" s="44" t="s">
        <v>659</v>
      </c>
      <c r="D2969" s="45"/>
      <c r="E2969" s="45"/>
      <c r="F2969" s="45"/>
      <c r="G2969" s="45"/>
      <c r="H2969" s="45">
        <f>IF(AND(F2969=0,G2969=0),D2969*E2969,IF(AND(E2969=0,G2969=0),D2969*F2969,IF(AND(E2969=0,F2969=0),D2969*G2969,IF(AND(E2969=0),D2969*F2969*G2969,IF(AND(F2969=0),D2969*E2969*G2969,IF(AND(G2969=0),D2969*E2969*F2969,D2969*E2969*F2969*G2969))))))</f>
        <v>0</v>
      </c>
      <c r="I2969" s="45"/>
      <c r="J2969" s="46" t="str">
        <f t="shared" si="47"/>
        <v>ml</v>
      </c>
    </row>
    <row r="2970" spans="2:10" x14ac:dyDescent="0.3">
      <c r="B2970" s="75"/>
      <c r="C2970" s="44" t="s">
        <v>660</v>
      </c>
      <c r="D2970" s="45"/>
      <c r="E2970" s="45"/>
      <c r="F2970" s="45"/>
      <c r="G2970" s="45"/>
      <c r="H2970" s="45">
        <f>IF(AND(F2970=0,G2970=0),D2970*E2970,IF(AND(E2970=0,G2970=0),D2970*F2970,IF(AND(E2970=0,F2970=0),D2970*G2970,IF(AND(E2970=0),D2970*F2970*G2970,IF(AND(F2970=0),D2970*E2970*G2970,IF(AND(G2970=0),D2970*E2970*F2970,D2970*E2970*F2970*G2970))))))</f>
        <v>0</v>
      </c>
      <c r="I2970" s="45"/>
      <c r="J2970" s="46" t="str">
        <f t="shared" si="47"/>
        <v>ml</v>
      </c>
    </row>
    <row r="2971" spans="2:10" x14ac:dyDescent="0.3">
      <c r="B2971" s="75" t="s">
        <v>305</v>
      </c>
      <c r="C2971" s="48" t="s">
        <v>352</v>
      </c>
      <c r="D2971" s="103"/>
      <c r="E2971" s="45"/>
      <c r="F2971" s="45"/>
      <c r="G2971" s="45"/>
      <c r="H2971" s="45"/>
      <c r="I2971" s="62">
        <f>SUM(H2972:H2977)*$E$123</f>
        <v>0</v>
      </c>
      <c r="J2971" s="63" t="str">
        <f>+J2973</f>
        <v>ml</v>
      </c>
    </row>
    <row r="2972" spans="2:10" x14ac:dyDescent="0.3">
      <c r="B2972" s="75"/>
      <c r="C2972" s="131" t="s">
        <v>248</v>
      </c>
      <c r="D2972" s="45"/>
      <c r="E2972" s="45"/>
      <c r="F2972" s="45"/>
      <c r="G2972" s="45"/>
      <c r="H2972" s="45"/>
      <c r="I2972" s="45"/>
      <c r="J2972" s="46"/>
    </row>
    <row r="2973" spans="2:10" x14ac:dyDescent="0.3">
      <c r="B2973" s="75"/>
      <c r="C2973" s="44" t="s">
        <v>660</v>
      </c>
      <c r="D2973" s="45"/>
      <c r="E2973" s="45"/>
      <c r="F2973" s="45"/>
      <c r="G2973" s="45"/>
      <c r="H2973" s="45">
        <f>IF(AND(F2973=0,G2973=0),D2973*E2973,IF(AND(E2973=0,G2973=0),D2973*F2973,IF(AND(E2973=0,F2973=0),D2973*G2973,IF(AND(E2973=0),D2973*F2973*G2973,IF(AND(F2973=0),D2973*E2973*G2973,IF(AND(G2973=0),D2973*E2973*F2973,D2973*E2973*F2973*G2973))))))</f>
        <v>0</v>
      </c>
      <c r="I2973" s="45"/>
      <c r="J2973" s="46" t="str">
        <f>IF(AND(E2973=0,F2973&lt;&gt;0,G2973&lt;&gt;0),"m2",IF(AND(F2973=0,E2973&lt;&gt;0,G2973&lt;&gt;0),"m2",IF(AND(G2973=0,E2973&lt;&gt;0,F2973&lt;&gt;0),"m2",IF(AND(F2973=0,G2973=0),"ml",IF(AND(E2973=0,G2973=0),"ml",IF(AND(E2973=0,F2973=0),"ml",IF(AND(E2973&lt;&gt;0,F2973&lt;&gt;0,G2973&lt;&gt;0),"m3",0)))))))</f>
        <v>ml</v>
      </c>
    </row>
    <row r="2974" spans="2:10" x14ac:dyDescent="0.3">
      <c r="B2974" s="75"/>
      <c r="C2974" s="131" t="s">
        <v>249</v>
      </c>
      <c r="D2974" s="45"/>
      <c r="E2974" s="45"/>
      <c r="F2974" s="45"/>
      <c r="G2974" s="45"/>
      <c r="H2974" s="45">
        <f>IF(AND(F2974=0,G2974=0),D2974*E2974,IF(AND(E2974=0,G2974=0),D2974*F2974,IF(AND(E2974=0,F2974=0),D2974*G2974,IF(AND(E2974=0),D2974*F2974*G2974,IF(AND(F2974=0),D2974*E2974*G2974,IF(AND(G2974=0),D2974*E2974*F2974,D2974*E2974*F2974*G2974))))))</f>
        <v>0</v>
      </c>
      <c r="I2974" s="45"/>
      <c r="J2974" s="46" t="str">
        <f>IF(AND(E2974=0,F2974&lt;&gt;0,G2974&lt;&gt;0),"m2",IF(AND(F2974=0,E2974&lt;&gt;0,G2974&lt;&gt;0),"m2",IF(AND(G2974=0,E2974&lt;&gt;0,F2974&lt;&gt;0),"m2",IF(AND(F2974=0,G2974=0),"ml",IF(AND(E2974=0,G2974=0),"ml",IF(AND(E2974=0,F2974=0),"ml",IF(AND(E2974&lt;&gt;0,F2974&lt;&gt;0,G2974&lt;&gt;0),"m3",0)))))))</f>
        <v>ml</v>
      </c>
    </row>
    <row r="2975" spans="2:10" x14ac:dyDescent="0.3">
      <c r="B2975" s="75"/>
      <c r="C2975" s="44" t="s">
        <v>660</v>
      </c>
      <c r="D2975" s="45"/>
      <c r="E2975" s="45"/>
      <c r="F2975" s="45"/>
      <c r="G2975" s="45"/>
      <c r="H2975" s="45">
        <f>IF(AND(F2975=0,G2975=0),D2975*E2975,IF(AND(E2975=0,G2975=0),D2975*F2975,IF(AND(E2975=0,F2975=0),D2975*G2975,IF(AND(E2975=0),D2975*F2975*G2975,IF(AND(F2975=0),D2975*E2975*G2975,IF(AND(G2975=0),D2975*E2975*F2975,D2975*E2975*F2975*G2975))))))</f>
        <v>0</v>
      </c>
      <c r="I2975" s="45"/>
      <c r="J2975" s="46" t="str">
        <f>IF(AND(E2975=0,F2975&lt;&gt;0,G2975&lt;&gt;0),"m2",IF(AND(F2975=0,E2975&lt;&gt;0,G2975&lt;&gt;0),"m2",IF(AND(G2975=0,E2975&lt;&gt;0,F2975&lt;&gt;0),"m2",IF(AND(F2975=0,G2975=0),"ml",IF(AND(E2975=0,G2975=0),"ml",IF(AND(E2975=0,F2975=0),"ml",IF(AND(E2975&lt;&gt;0,F2975&lt;&gt;0,G2975&lt;&gt;0),"m3",0)))))))</f>
        <v>ml</v>
      </c>
    </row>
    <row r="2976" spans="2:10" x14ac:dyDescent="0.3">
      <c r="B2976" s="75"/>
      <c r="C2976" s="131" t="s">
        <v>250</v>
      </c>
      <c r="D2976" s="45"/>
      <c r="E2976" s="45"/>
      <c r="F2976" s="45"/>
      <c r="G2976" s="45"/>
      <c r="H2976" s="45">
        <f>IF(AND(F2976=0,G2976=0),D2976*E2976,IF(AND(E2976=0,G2976=0),D2976*F2976,IF(AND(E2976=0,F2976=0),D2976*G2976,IF(AND(E2976=0),D2976*F2976*G2976,IF(AND(F2976=0),D2976*E2976*G2976,IF(AND(G2976=0),D2976*E2976*F2976,D2976*E2976*F2976*G2976))))))</f>
        <v>0</v>
      </c>
      <c r="I2976" s="45"/>
      <c r="J2976" s="46" t="str">
        <f>IF(AND(E2976=0,F2976&lt;&gt;0,G2976&lt;&gt;0),"m2",IF(AND(F2976=0,E2976&lt;&gt;0,G2976&lt;&gt;0),"m2",IF(AND(G2976=0,E2976&lt;&gt;0,F2976&lt;&gt;0),"m2",IF(AND(F2976=0,G2976=0),"ml",IF(AND(E2976=0,G2976=0),"ml",IF(AND(E2976=0,F2976=0),"ml",IF(AND(E2976&lt;&gt;0,F2976&lt;&gt;0,G2976&lt;&gt;0),"m3",0)))))))</f>
        <v>ml</v>
      </c>
    </row>
    <row r="2977" spans="2:10" x14ac:dyDescent="0.3">
      <c r="B2977" s="75"/>
      <c r="C2977" s="44" t="s">
        <v>660</v>
      </c>
      <c r="D2977" s="45"/>
      <c r="E2977" s="45"/>
      <c r="F2977" s="45"/>
      <c r="G2977" s="45"/>
      <c r="H2977" s="45">
        <f>IF(AND(F2977=0,G2977=0),D2977*E2977,IF(AND(E2977=0,G2977=0),D2977*F2977,IF(AND(E2977=0,F2977=0),D2977*G2977,IF(AND(E2977=0),D2977*F2977*G2977,IF(AND(F2977=0),D2977*E2977*G2977,IF(AND(G2977=0),D2977*E2977*F2977,D2977*E2977*F2977*G2977))))))</f>
        <v>0</v>
      </c>
      <c r="I2977" s="45"/>
      <c r="J2977" s="46" t="str">
        <f>IF(AND(E2977=0,F2977&lt;&gt;0,G2977&lt;&gt;0),"m2",IF(AND(F2977=0,E2977&lt;&gt;0,G2977&lt;&gt;0),"m2",IF(AND(G2977=0,E2977&lt;&gt;0,F2977&lt;&gt;0),"m2",IF(AND(F2977=0,G2977=0),"ml",IF(AND(E2977=0,G2977=0),"ml",IF(AND(E2977=0,F2977=0),"ml",IF(AND(E2977&lt;&gt;0,F2977&lt;&gt;0,G2977&lt;&gt;0),"m3",0)))))))</f>
        <v>ml</v>
      </c>
    </row>
    <row r="2978" spans="2:10" x14ac:dyDescent="0.3">
      <c r="B2978" s="75" t="s">
        <v>306</v>
      </c>
      <c r="C2978" s="48" t="s">
        <v>353</v>
      </c>
      <c r="D2978" s="103"/>
      <c r="E2978" s="45"/>
      <c r="F2978" s="45"/>
      <c r="G2978" s="45"/>
      <c r="H2978" s="45"/>
      <c r="I2978" s="62">
        <f>SUM(H2979:H2984)*$E$123</f>
        <v>0</v>
      </c>
      <c r="J2978" s="63" t="str">
        <f>+J2980</f>
        <v>ml</v>
      </c>
    </row>
    <row r="2979" spans="2:10" x14ac:dyDescent="0.3">
      <c r="B2979" s="75"/>
      <c r="C2979" s="131" t="s">
        <v>248</v>
      </c>
      <c r="D2979" s="45"/>
      <c r="E2979" s="45"/>
      <c r="F2979" s="45"/>
      <c r="G2979" s="45"/>
      <c r="H2979" s="45"/>
      <c r="I2979" s="45"/>
      <c r="J2979" s="46"/>
    </row>
    <row r="2980" spans="2:10" x14ac:dyDescent="0.3">
      <c r="B2980" s="75"/>
      <c r="C2980" s="44" t="s">
        <v>659</v>
      </c>
      <c r="D2980" s="45"/>
      <c r="E2980" s="45"/>
      <c r="F2980" s="45"/>
      <c r="G2980" s="45"/>
      <c r="H2980" s="45">
        <f>IF(AND(F2980=0,G2980=0),D2980*E2980,IF(AND(E2980=0,G2980=0),D2980*F2980,IF(AND(E2980=0,F2980=0),D2980*G2980,IF(AND(E2980=0),D2980*F2980*G2980,IF(AND(F2980=0),D2980*E2980*G2980,IF(AND(G2980=0),D2980*E2980*F2980,D2980*E2980*F2980*G2980))))))</f>
        <v>0</v>
      </c>
      <c r="I2980" s="45"/>
      <c r="J2980" s="46" t="str">
        <f>IF(AND(E2980=0,F2980&lt;&gt;0,G2980&lt;&gt;0),"m2",IF(AND(F2980=0,E2980&lt;&gt;0,G2980&lt;&gt;0),"m2",IF(AND(G2980=0,E2980&lt;&gt;0,F2980&lt;&gt;0),"m2",IF(AND(F2980=0,G2980=0),"ml",IF(AND(E2980=0,G2980=0),"ml",IF(AND(E2980=0,F2980=0),"ml",IF(AND(E2980&lt;&gt;0,F2980&lt;&gt;0,G2980&lt;&gt;0),"m3",0)))))))</f>
        <v>ml</v>
      </c>
    </row>
    <row r="2981" spans="2:10" x14ac:dyDescent="0.3">
      <c r="B2981" s="75"/>
      <c r="C2981" s="131" t="s">
        <v>249</v>
      </c>
      <c r="D2981" s="45"/>
      <c r="E2981" s="45"/>
      <c r="F2981" s="45"/>
      <c r="G2981" s="45"/>
      <c r="H2981" s="45">
        <f>IF(AND(F2981=0,G2981=0),D2981*E2981,IF(AND(E2981=0,G2981=0),D2981*F2981,IF(AND(E2981=0,F2981=0),D2981*G2981,IF(AND(E2981=0),D2981*F2981*G2981,IF(AND(F2981=0),D2981*E2981*G2981,IF(AND(G2981=0),D2981*E2981*F2981,D2981*E2981*F2981*G2981))))))</f>
        <v>0</v>
      </c>
      <c r="I2981" s="45"/>
      <c r="J2981" s="46" t="str">
        <f>IF(AND(E2981=0,F2981&lt;&gt;0,G2981&lt;&gt;0),"m2",IF(AND(F2981=0,E2981&lt;&gt;0,G2981&lt;&gt;0),"m2",IF(AND(G2981=0,E2981&lt;&gt;0,F2981&lt;&gt;0),"m2",IF(AND(F2981=0,G2981=0),"ml",IF(AND(E2981=0,G2981=0),"ml",IF(AND(E2981=0,F2981=0),"ml",IF(AND(E2981&lt;&gt;0,F2981&lt;&gt;0,G2981&lt;&gt;0),"m3",0)))))))</f>
        <v>ml</v>
      </c>
    </row>
    <row r="2982" spans="2:10" x14ac:dyDescent="0.3">
      <c r="B2982" s="75"/>
      <c r="C2982" s="44" t="s">
        <v>659</v>
      </c>
      <c r="D2982" s="45"/>
      <c r="E2982" s="45"/>
      <c r="F2982" s="45"/>
      <c r="G2982" s="45"/>
      <c r="H2982" s="45">
        <f>IF(AND(F2982=0,G2982=0),D2982*E2982,IF(AND(E2982=0,G2982=0),D2982*F2982,IF(AND(E2982=0,F2982=0),D2982*G2982,IF(AND(E2982=0),D2982*F2982*G2982,IF(AND(F2982=0),D2982*E2982*G2982,IF(AND(G2982=0),D2982*E2982*F2982,D2982*E2982*F2982*G2982))))))</f>
        <v>0</v>
      </c>
      <c r="I2982" s="45"/>
      <c r="J2982" s="46" t="str">
        <f>IF(AND(E2982=0,F2982&lt;&gt;0,G2982&lt;&gt;0),"m2",IF(AND(F2982=0,E2982&lt;&gt;0,G2982&lt;&gt;0),"m2",IF(AND(G2982=0,E2982&lt;&gt;0,F2982&lt;&gt;0),"m2",IF(AND(F2982=0,G2982=0),"ml",IF(AND(E2982=0,G2982=0),"ml",IF(AND(E2982=0,F2982=0),"ml",IF(AND(E2982&lt;&gt;0,F2982&lt;&gt;0,G2982&lt;&gt;0),"m3",0)))))))</f>
        <v>ml</v>
      </c>
    </row>
    <row r="2983" spans="2:10" x14ac:dyDescent="0.3">
      <c r="B2983" s="75"/>
      <c r="C2983" s="131" t="s">
        <v>250</v>
      </c>
      <c r="D2983" s="45"/>
      <c r="E2983" s="45"/>
      <c r="F2983" s="45"/>
      <c r="G2983" s="45"/>
      <c r="H2983" s="45">
        <f>IF(AND(F2983=0,G2983=0),D2983*E2983,IF(AND(E2983=0,G2983=0),D2983*F2983,IF(AND(E2983=0,F2983=0),D2983*G2983,IF(AND(E2983=0),D2983*F2983*G2983,IF(AND(F2983=0),D2983*E2983*G2983,IF(AND(G2983=0),D2983*E2983*F2983,D2983*E2983*F2983*G2983))))))</f>
        <v>0</v>
      </c>
      <c r="I2983" s="45"/>
      <c r="J2983" s="46" t="str">
        <f>IF(AND(E2983=0,F2983&lt;&gt;0,G2983&lt;&gt;0),"m2",IF(AND(F2983=0,E2983&lt;&gt;0,G2983&lt;&gt;0),"m2",IF(AND(G2983=0,E2983&lt;&gt;0,F2983&lt;&gt;0),"m2",IF(AND(F2983=0,G2983=0),"ml",IF(AND(E2983=0,G2983=0),"ml",IF(AND(E2983=0,F2983=0),"ml",IF(AND(E2983&lt;&gt;0,F2983&lt;&gt;0,G2983&lt;&gt;0),"m3",0)))))))</f>
        <v>ml</v>
      </c>
    </row>
    <row r="2984" spans="2:10" x14ac:dyDescent="0.3">
      <c r="B2984" s="75"/>
      <c r="C2984" s="44" t="s">
        <v>659</v>
      </c>
      <c r="D2984" s="45"/>
      <c r="E2984" s="45"/>
      <c r="F2984" s="45"/>
      <c r="G2984" s="45"/>
      <c r="H2984" s="45">
        <f>IF(AND(F2984=0,G2984=0),D2984*E2984,IF(AND(E2984=0,G2984=0),D2984*F2984,IF(AND(E2984=0,F2984=0),D2984*G2984,IF(AND(E2984=0),D2984*F2984*G2984,IF(AND(F2984=0),D2984*E2984*G2984,IF(AND(G2984=0),D2984*E2984*F2984,D2984*E2984*F2984*G2984))))))</f>
        <v>0</v>
      </c>
      <c r="I2984" s="45"/>
      <c r="J2984" s="46" t="str">
        <f>IF(AND(E2984=0,F2984&lt;&gt;0,G2984&lt;&gt;0),"m2",IF(AND(F2984=0,E2984&lt;&gt;0,G2984&lt;&gt;0),"m2",IF(AND(G2984=0,E2984&lt;&gt;0,F2984&lt;&gt;0),"m2",IF(AND(F2984=0,G2984=0),"ml",IF(AND(E2984=0,G2984=0),"ml",IF(AND(E2984=0,F2984=0),"ml",IF(AND(E2984&lt;&gt;0,F2984&lt;&gt;0,G2984&lt;&gt;0),"m3",0)))))))</f>
        <v>ml</v>
      </c>
    </row>
    <row r="2985" spans="2:10" x14ac:dyDescent="0.3">
      <c r="B2985" s="75" t="s">
        <v>308</v>
      </c>
      <c r="C2985" s="48" t="s">
        <v>354</v>
      </c>
      <c r="D2985" s="103"/>
      <c r="E2985" s="45"/>
      <c r="F2985" s="45"/>
      <c r="G2985" s="45"/>
      <c r="H2985" s="45"/>
      <c r="I2985" s="62">
        <f>SUM(H2986:H2991)*$E$123</f>
        <v>0</v>
      </c>
      <c r="J2985" s="63" t="str">
        <f>+J2986</f>
        <v>ml</v>
      </c>
    </row>
    <row r="2986" spans="2:10" x14ac:dyDescent="0.3">
      <c r="B2986" s="75"/>
      <c r="C2986" s="131" t="s">
        <v>248</v>
      </c>
      <c r="D2986" s="45"/>
      <c r="E2986" s="45"/>
      <c r="F2986" s="45"/>
      <c r="G2986" s="45"/>
      <c r="H2986" s="45"/>
      <c r="I2986" s="45"/>
      <c r="J2986" s="46" t="str">
        <f>IF(AND(E2986=0,F2986&lt;&gt;0,G2986&lt;&gt;0),"m2",IF(AND(F2986=0,E2986&lt;&gt;0,G2986&lt;&gt;0),"m2",IF(AND(G2986=0,E2986&lt;&gt;0,F2986&lt;&gt;0),"m2",IF(AND(F2986=0,G2986=0),"ml",IF(AND(E2986=0,G2986=0),"ml",IF(AND(E2986=0,F2986=0),"ml",IF(AND(E2986&lt;&gt;0,F2986&lt;&gt;0,G2986&lt;&gt;0),"m3",0)))))))</f>
        <v>ml</v>
      </c>
    </row>
    <row r="2987" spans="2:10" x14ac:dyDescent="0.3">
      <c r="B2987" s="75"/>
      <c r="C2987" s="44" t="s">
        <v>689</v>
      </c>
      <c r="D2987" s="45"/>
      <c r="E2987" s="45"/>
      <c r="F2987" s="45"/>
      <c r="G2987" s="45"/>
      <c r="H2987" s="45">
        <f>IF(AND(F2987=0,G2987=0),D2987*E2987,IF(AND(E2987=0,G2987=0),D2987*F2987,IF(AND(E2987=0,F2987=0),D2987*G2987,IF(AND(E2987=0),D2987*F2987*G2987,IF(AND(F2987=0),D2987*E2987*G2987,IF(AND(G2987=0),D2987*E2987*F2987,D2987*E2987*F2987*G2987))))))</f>
        <v>0</v>
      </c>
      <c r="I2987" s="45"/>
      <c r="J2987" s="46" t="str">
        <f>IF(AND(E2987=0,F2987&lt;&gt;0,G2987&lt;&gt;0),"m2",IF(AND(F2987=0,E2987&lt;&gt;0,G2987&lt;&gt;0),"m2",IF(AND(G2987=0,E2987&lt;&gt;0,F2987&lt;&gt;0),"m2",IF(AND(F2987=0,G2987=0),"ml",IF(AND(E2987=0,G2987=0),"ml",IF(AND(E2987=0,F2987=0),"ml",IF(AND(E2987&lt;&gt;0,F2987&lt;&gt;0,G2987&lt;&gt;0),"m3",0)))))))</f>
        <v>ml</v>
      </c>
    </row>
    <row r="2988" spans="2:10" x14ac:dyDescent="0.3">
      <c r="B2988" s="75"/>
      <c r="C2988" s="131" t="s">
        <v>249</v>
      </c>
      <c r="D2988" s="45"/>
      <c r="E2988" s="45"/>
      <c r="F2988" s="45"/>
      <c r="G2988" s="45"/>
      <c r="H2988" s="45"/>
      <c r="I2988" s="45"/>
      <c r="J2988" s="46"/>
    </row>
    <row r="2989" spans="2:10" x14ac:dyDescent="0.3">
      <c r="B2989" s="75"/>
      <c r="C2989" s="44" t="s">
        <v>549</v>
      </c>
      <c r="D2989" s="45"/>
      <c r="E2989" s="45"/>
      <c r="F2989" s="45"/>
      <c r="G2989" s="45"/>
      <c r="H2989" s="45">
        <f>IF(AND(F2989=0,G2989=0),D2989*E2989,IF(AND(E2989=0,G2989=0),D2989*F2989,IF(AND(E2989=0,F2989=0),D2989*G2989,IF(AND(E2989=0),D2989*F2989*G2989,IF(AND(F2989=0),D2989*E2989*G2989,IF(AND(G2989=0),D2989*E2989*F2989,D2989*E2989*F2989*G2989))))))</f>
        <v>0</v>
      </c>
      <c r="I2989" s="45"/>
      <c r="J2989" s="46" t="str">
        <f>IF(AND(E2989=0,F2989&lt;&gt;0,G2989&lt;&gt;0),"m2",IF(AND(F2989=0,E2989&lt;&gt;0,G2989&lt;&gt;0),"m2",IF(AND(G2989=0,E2989&lt;&gt;0,F2989&lt;&gt;0),"m2",IF(AND(F2989=0,G2989=0),"ml",IF(AND(E2989=0,G2989=0),"ml",IF(AND(E2989=0,F2989=0),"ml",IF(AND(E2989&lt;&gt;0,F2989&lt;&gt;0,G2989&lt;&gt;0),"m3",0)))))))</f>
        <v>ml</v>
      </c>
    </row>
    <row r="2990" spans="2:10" x14ac:dyDescent="0.3">
      <c r="B2990" s="75"/>
      <c r="C2990" s="131" t="s">
        <v>250</v>
      </c>
      <c r="D2990" s="45"/>
      <c r="E2990" s="45"/>
      <c r="F2990" s="45"/>
      <c r="G2990" s="45"/>
      <c r="H2990" s="45"/>
      <c r="I2990" s="45"/>
      <c r="J2990" s="46"/>
    </row>
    <row r="2991" spans="2:10" x14ac:dyDescent="0.3">
      <c r="C2991" s="44" t="s">
        <v>549</v>
      </c>
      <c r="D2991" s="45"/>
      <c r="E2991" s="45"/>
      <c r="F2991" s="45"/>
      <c r="G2991" s="45"/>
      <c r="H2991" s="45">
        <f>IF(AND(F2991=0,G2991=0),D2991*E2991,IF(AND(E2991=0,G2991=0),D2991*F2991,IF(AND(E2991=0,F2991=0),D2991*G2991,IF(AND(E2991=0),D2991*F2991*G2991,IF(AND(F2991=0),D2991*E2991*G2991,IF(AND(G2991=0),D2991*E2991*F2991,D2991*E2991*F2991*G2991))))))</f>
        <v>0</v>
      </c>
      <c r="I2991" s="45"/>
      <c r="J2991" s="46" t="str">
        <f>IF(AND(E2991=0,F2991&lt;&gt;0,G2991&lt;&gt;0),"m2",IF(AND(F2991=0,E2991&lt;&gt;0,G2991&lt;&gt;0),"m2",IF(AND(G2991=0,E2991&lt;&gt;0,F2991&lt;&gt;0),"m2",IF(AND(F2991=0,G2991=0),"ml",IF(AND(E2991=0,G2991=0),"ml",IF(AND(E2991=0,F2991=0),"ml",IF(AND(E2991&lt;&gt;0,F2991&lt;&gt;0,G2991&lt;&gt;0),"m3",0)))))))</f>
        <v>ml</v>
      </c>
    </row>
    <row r="2992" spans="2:10" x14ac:dyDescent="0.3">
      <c r="B2992" s="75" t="s">
        <v>309</v>
      </c>
      <c r="C2992" s="48" t="s">
        <v>355</v>
      </c>
      <c r="D2992" s="103"/>
      <c r="E2992" s="45"/>
      <c r="F2992" s="45"/>
      <c r="G2992" s="45"/>
      <c r="H2992" s="45"/>
      <c r="I2992" s="62">
        <f>SUM(H2993:H2995)*$E$123</f>
        <v>0</v>
      </c>
      <c r="J2992" s="63" t="str">
        <f>+J2993</f>
        <v>ml</v>
      </c>
    </row>
    <row r="2993" spans="2:10" x14ac:dyDescent="0.3">
      <c r="B2993" s="75"/>
      <c r="C2993" s="131" t="s">
        <v>248</v>
      </c>
      <c r="D2993" s="45"/>
      <c r="E2993" s="45"/>
      <c r="F2993" s="45"/>
      <c r="G2993" s="45"/>
      <c r="H2993" s="45">
        <f>IF(AND(F2993=0,G2993=0),D2993*E2993,IF(AND(E2993=0,G2993=0),D2993*F2993,IF(AND(E2993=0,F2993=0),D2993*G2993,IF(AND(E2993=0),D2993*F2993*G2993,IF(AND(F2993=0),D2993*E2993*G2993,IF(AND(G2993=0),D2993*E2993*F2993,D2993*E2993*F2993*G2993))))))</f>
        <v>0</v>
      </c>
      <c r="I2993" s="45"/>
      <c r="J2993" s="46" t="str">
        <f>IF(AND(E2993=0,F2993&lt;&gt;0,G2993&lt;&gt;0),"m2",IF(AND(F2993=0,E2993&lt;&gt;0,G2993&lt;&gt;0),"m2",IF(AND(G2993=0,E2993&lt;&gt;0,F2993&lt;&gt;0),"m2",IF(AND(F2993=0,G2993=0),"ml",IF(AND(E2993=0,G2993=0),"ml",IF(AND(E2993=0,F2993=0),"ml",IF(AND(E2993&lt;&gt;0,F2993&lt;&gt;0,G2993&lt;&gt;0),"m3",0)))))))</f>
        <v>ml</v>
      </c>
    </row>
    <row r="2994" spans="2:10" x14ac:dyDescent="0.3">
      <c r="B2994" s="75"/>
      <c r="C2994" s="131" t="s">
        <v>249</v>
      </c>
      <c r="D2994" s="45"/>
      <c r="E2994" s="45"/>
      <c r="F2994" s="45"/>
      <c r="G2994" s="45"/>
      <c r="H2994" s="45">
        <f>IF(AND(F2994=0,G2994=0),D2994*E2994,IF(AND(E2994=0,G2994=0),D2994*F2994,IF(AND(E2994=0,F2994=0),D2994*G2994,IF(AND(E2994=0),D2994*F2994*G2994,IF(AND(F2994=0),D2994*E2994*G2994,IF(AND(G2994=0),D2994*E2994*F2994,D2994*E2994*F2994*G2994))))))</f>
        <v>0</v>
      </c>
      <c r="I2994" s="45"/>
      <c r="J2994" s="46" t="str">
        <f>IF(AND(E2994=0,F2994&lt;&gt;0,G2994&lt;&gt;0),"m2",IF(AND(F2994=0,E2994&lt;&gt;0,G2994&lt;&gt;0),"m2",IF(AND(G2994=0,E2994&lt;&gt;0,F2994&lt;&gt;0),"m2",IF(AND(F2994=0,G2994=0),"ml",IF(AND(E2994=0,G2994=0),"ml",IF(AND(E2994=0,F2994=0),"ml",IF(AND(E2994&lt;&gt;0,F2994&lt;&gt;0,G2994&lt;&gt;0),"m3",0)))))))</f>
        <v>ml</v>
      </c>
    </row>
    <row r="2995" spans="2:10" x14ac:dyDescent="0.3">
      <c r="B2995" s="75"/>
      <c r="C2995" s="131" t="s">
        <v>250</v>
      </c>
      <c r="D2995" s="45"/>
      <c r="E2995" s="45"/>
      <c r="F2995" s="45"/>
      <c r="G2995" s="45"/>
      <c r="H2995" s="45">
        <f>IF(AND(F2995=0,G2995=0),D2995*E2995,IF(AND(E2995=0,G2995=0),D2995*F2995,IF(AND(E2995=0,F2995=0),D2995*G2995,IF(AND(E2995=0),D2995*F2995*G2995,IF(AND(F2995=0),D2995*E2995*G2995,IF(AND(G2995=0),D2995*E2995*F2995,D2995*E2995*F2995*G2995))))))</f>
        <v>0</v>
      </c>
      <c r="I2995" s="45"/>
      <c r="J2995" s="46" t="str">
        <f>IF(AND(E2995=0,F2995&lt;&gt;0,G2995&lt;&gt;0),"m2",IF(AND(F2995=0,E2995&lt;&gt;0,G2995&lt;&gt;0),"m2",IF(AND(G2995=0,E2995&lt;&gt;0,F2995&lt;&gt;0),"m2",IF(AND(F2995=0,G2995=0),"ml",IF(AND(E2995=0,G2995=0),"ml",IF(AND(E2995=0,F2995=0),"ml",IF(AND(E2995&lt;&gt;0,F2995&lt;&gt;0,G2995&lt;&gt;0),"m3",0)))))))</f>
        <v>ml</v>
      </c>
    </row>
    <row r="2996" spans="2:10" x14ac:dyDescent="0.3">
      <c r="B2996" s="75" t="s">
        <v>311</v>
      </c>
      <c r="C2996" s="48" t="s">
        <v>312</v>
      </c>
      <c r="D2996" s="103"/>
      <c r="E2996" s="45"/>
      <c r="F2996" s="45"/>
      <c r="G2996" s="45"/>
      <c r="H2996" s="45"/>
      <c r="I2996" s="62">
        <f>SUM(H2997:H2999)*$E$123</f>
        <v>0</v>
      </c>
      <c r="J2996" s="63" t="str">
        <f>+J2997</f>
        <v>ml</v>
      </c>
    </row>
    <row r="2997" spans="2:10" x14ac:dyDescent="0.3">
      <c r="B2997" s="75"/>
      <c r="C2997" s="131" t="s">
        <v>248</v>
      </c>
      <c r="D2997" s="45"/>
      <c r="E2997" s="45"/>
      <c r="F2997" s="45"/>
      <c r="G2997" s="45"/>
      <c r="H2997" s="45">
        <f>IF(AND(F2997=0,G2997=0),D2997*E2997,IF(AND(E2997=0,G2997=0),D2997*F2997,IF(AND(E2997=0,F2997=0),D2997*G2997,IF(AND(E2997=0),D2997*F2997*G2997,IF(AND(F2997=0),D2997*E2997*G2997,IF(AND(G2997=0),D2997*E2997*F2997,D2997*E2997*F2997*G2997))))))</f>
        <v>0</v>
      </c>
      <c r="I2997" s="45"/>
      <c r="J2997" s="46" t="str">
        <f>IF(AND(E2997=0,F2997&lt;&gt;0,G2997&lt;&gt;0),"m2",IF(AND(F2997=0,E2997&lt;&gt;0,G2997&lt;&gt;0),"m2",IF(AND(G2997=0,E2997&lt;&gt;0,F2997&lt;&gt;0),"m2",IF(AND(F2997=0,G2997=0),"ml",IF(AND(E2997=0,G2997=0),"ml",IF(AND(E2997=0,F2997=0),"ml",IF(AND(E2997&lt;&gt;0,F2997&lt;&gt;0,G2997&lt;&gt;0),"m3",0)))))))</f>
        <v>ml</v>
      </c>
    </row>
    <row r="2998" spans="2:10" x14ac:dyDescent="0.3">
      <c r="B2998" s="75"/>
      <c r="C2998" s="131" t="s">
        <v>249</v>
      </c>
      <c r="D2998" s="45"/>
      <c r="E2998" s="45"/>
      <c r="F2998" s="45"/>
      <c r="G2998" s="45"/>
      <c r="H2998" s="45">
        <f>IF(AND(F2998=0,G2998=0),D2998*E2998,IF(AND(E2998=0,G2998=0),D2998*F2998,IF(AND(E2998=0,F2998=0),D2998*G2998,IF(AND(E2998=0),D2998*F2998*G2998,IF(AND(F2998=0),D2998*E2998*G2998,IF(AND(G2998=0),D2998*E2998*F2998,D2998*E2998*F2998*G2998))))))</f>
        <v>0</v>
      </c>
      <c r="I2998" s="45"/>
      <c r="J2998" s="46" t="str">
        <f>IF(AND(E2998=0,F2998&lt;&gt;0,G2998&lt;&gt;0),"m2",IF(AND(F2998=0,E2998&lt;&gt;0,G2998&lt;&gt;0),"m2",IF(AND(G2998=0,E2998&lt;&gt;0,F2998&lt;&gt;0),"m2",IF(AND(F2998=0,G2998=0),"ml",IF(AND(E2998=0,G2998=0),"ml",IF(AND(E2998=0,F2998=0),"ml",IF(AND(E2998&lt;&gt;0,F2998&lt;&gt;0,G2998&lt;&gt;0),"m3",0)))))))</f>
        <v>ml</v>
      </c>
    </row>
    <row r="2999" spans="2:10" x14ac:dyDescent="0.3">
      <c r="B2999" s="75"/>
      <c r="C2999" s="131" t="s">
        <v>662</v>
      </c>
      <c r="D2999" s="45"/>
      <c r="E2999" s="45"/>
      <c r="F2999" s="45"/>
      <c r="G2999" s="45"/>
      <c r="H2999" s="45">
        <f>IF(AND(F2999=0,G2999=0),D2999*E2999,IF(AND(E2999=0,G2999=0),D2999*F2999,IF(AND(E2999=0,F2999=0),D2999*G2999,IF(AND(E2999=0),D2999*F2999*G2999,IF(AND(F2999=0),D2999*E2999*G2999,IF(AND(G2999=0),D2999*E2999*F2999,D2999*E2999*F2999*G2999))))))</f>
        <v>0</v>
      </c>
      <c r="I2999" s="45"/>
      <c r="J2999" s="46" t="str">
        <f>IF(AND(E2999=0,F2999&lt;&gt;0,G2999&lt;&gt;0),"m2",IF(AND(F2999=0,E2999&lt;&gt;0,G2999&lt;&gt;0),"m2",IF(AND(G2999=0,E2999&lt;&gt;0,F2999&lt;&gt;0),"m2",IF(AND(F2999=0,G2999=0),"ml",IF(AND(E2999=0,G2999=0),"ml",IF(AND(E2999=0,F2999=0),"ml",IF(AND(E2999&lt;&gt;0,F2999&lt;&gt;0,G2999&lt;&gt;0),"m3",0)))))))</f>
        <v>ml</v>
      </c>
    </row>
    <row r="3000" spans="2:10" x14ac:dyDescent="0.3">
      <c r="B3000" s="100" t="s">
        <v>313</v>
      </c>
      <c r="C3000" s="101" t="s">
        <v>314</v>
      </c>
      <c r="D3000" s="103"/>
      <c r="E3000" s="45"/>
      <c r="F3000" s="45"/>
      <c r="G3000" s="45"/>
      <c r="H3000" s="45"/>
      <c r="I3000" s="45"/>
      <c r="J3000" s="46"/>
    </row>
    <row r="3001" spans="2:10" x14ac:dyDescent="0.3">
      <c r="B3001" s="75" t="s">
        <v>315</v>
      </c>
      <c r="C3001" s="48" t="s">
        <v>664</v>
      </c>
      <c r="D3001" s="103"/>
      <c r="E3001" s="45"/>
      <c r="F3001" s="45"/>
      <c r="G3001" s="45"/>
      <c r="H3001" s="45"/>
      <c r="I3001" s="62">
        <f>SUM(H3002:H3005)*$E$123</f>
        <v>5</v>
      </c>
      <c r="J3001" s="63" t="str">
        <f>+J3002</f>
        <v>ml</v>
      </c>
    </row>
    <row r="3002" spans="2:10" x14ac:dyDescent="0.3">
      <c r="B3002" s="75"/>
      <c r="C3002" s="131" t="s">
        <v>248</v>
      </c>
      <c r="D3002" s="45"/>
      <c r="E3002" s="45"/>
      <c r="F3002" s="45"/>
      <c r="G3002" s="45"/>
      <c r="H3002" s="45">
        <f>IF(AND(F3002=0,G3002=0),D3002*E3002,IF(AND(E3002=0,G3002=0),D3002*F3002,IF(AND(E3002=0,F3002=0),D3002*G3002,IF(AND(E3002=0),D3002*F3002*G3002,IF(AND(F3002=0),D3002*E3002*G3002,IF(AND(G3002=0),D3002*E3002*F3002,D3002*E3002*F3002*G3002))))))</f>
        <v>0</v>
      </c>
      <c r="I3002" s="45"/>
      <c r="J3002" s="46" t="str">
        <f>IF(AND(E3002=0,F3002&lt;&gt;0,G3002&lt;&gt;0),"m2",IF(AND(F3002=0,E3002&lt;&gt;0,G3002&lt;&gt;0),"m2",IF(AND(G3002=0,E3002&lt;&gt;0,F3002&lt;&gt;0),"m2",IF(AND(F3002=0,G3002=0),"ml",IF(AND(E3002=0,G3002=0),"ml",IF(AND(E3002=0,F3002=0),"ml",IF(AND(E3002&lt;&gt;0,F3002&lt;&gt;0,G3002&lt;&gt;0),"m3",0)))))))</f>
        <v>ml</v>
      </c>
    </row>
    <row r="3003" spans="2:10" x14ac:dyDescent="0.3">
      <c r="B3003" s="75"/>
      <c r="C3003" s="44" t="s">
        <v>693</v>
      </c>
      <c r="D3003" s="45">
        <v>1</v>
      </c>
      <c r="E3003" s="45">
        <v>5</v>
      </c>
      <c r="F3003" s="45"/>
      <c r="G3003" s="45"/>
      <c r="H3003" s="45">
        <f>IF(AND(F3003=0,G3003=0),D3003*E3003,IF(AND(E3003=0,G3003=0),D3003*F3003,IF(AND(E3003=0,F3003=0),D3003*G3003,IF(AND(E3003=0),D3003*F3003*G3003,IF(AND(F3003=0),D3003*E3003*G3003,IF(AND(G3003=0),D3003*E3003*F3003,D3003*E3003*F3003*G3003))))))</f>
        <v>5</v>
      </c>
      <c r="I3003" s="45"/>
      <c r="J3003" s="46" t="str">
        <f>IF(AND(E3003=0,F3003&lt;&gt;0,G3003&lt;&gt;0),"m2",IF(AND(F3003=0,E3003&lt;&gt;0,G3003&lt;&gt;0),"m2",IF(AND(G3003=0,E3003&lt;&gt;0,F3003&lt;&gt;0),"m2",IF(AND(F3003=0,G3003=0),"ml",IF(AND(E3003=0,G3003=0),"ml",IF(AND(E3003=0,F3003=0),"ml",IF(AND(E3003&lt;&gt;0,F3003&lt;&gt;0,G3003&lt;&gt;0),"m3",0)))))))</f>
        <v>ml</v>
      </c>
    </row>
    <row r="3004" spans="2:10" x14ac:dyDescent="0.3">
      <c r="B3004" s="75"/>
      <c r="C3004" s="131" t="s">
        <v>249</v>
      </c>
      <c r="D3004" s="45"/>
      <c r="E3004" s="45"/>
      <c r="F3004" s="45"/>
      <c r="G3004" s="45"/>
      <c r="H3004" s="45">
        <f>IF(AND(F3004=0,G3004=0),D3004*E3004,IF(AND(E3004=0,G3004=0),D3004*F3004,IF(AND(E3004=0,F3004=0),D3004*G3004,IF(AND(E3004=0),D3004*F3004*G3004,IF(AND(F3004=0),D3004*E3004*G3004,IF(AND(G3004=0),D3004*E3004*F3004,D3004*E3004*F3004*G3004))))))</f>
        <v>0</v>
      </c>
      <c r="I3004" s="45"/>
      <c r="J3004" s="46" t="str">
        <f>IF(AND(E3004=0,F3004&lt;&gt;0,G3004&lt;&gt;0),"m2",IF(AND(F3004=0,E3004&lt;&gt;0,G3004&lt;&gt;0),"m2",IF(AND(G3004=0,E3004&lt;&gt;0,F3004&lt;&gt;0),"m2",IF(AND(F3004=0,G3004=0),"ml",IF(AND(E3004=0,G3004=0),"ml",IF(AND(E3004=0,F3004=0),"ml",IF(AND(E3004&lt;&gt;0,F3004&lt;&gt;0,G3004&lt;&gt;0),"m3",0)))))))</f>
        <v>ml</v>
      </c>
    </row>
    <row r="3005" spans="2:10" x14ac:dyDescent="0.3">
      <c r="B3005" s="75"/>
      <c r="C3005" s="131" t="s">
        <v>250</v>
      </c>
      <c r="D3005" s="45"/>
      <c r="E3005" s="45"/>
      <c r="F3005" s="45"/>
      <c r="G3005" s="45"/>
      <c r="H3005" s="45">
        <f>IF(AND(F3005=0,G3005=0),D3005*E3005,IF(AND(E3005=0,G3005=0),D3005*F3005,IF(AND(E3005=0,F3005=0),D3005*G3005,IF(AND(E3005=0),D3005*F3005*G3005,IF(AND(F3005=0),D3005*E3005*G3005,IF(AND(G3005=0),D3005*E3005*F3005,D3005*E3005*F3005*G3005))))))</f>
        <v>0</v>
      </c>
      <c r="I3005" s="45"/>
      <c r="J3005" s="46" t="str">
        <f>IF(AND(E3005=0,F3005&lt;&gt;0,G3005&lt;&gt;0),"m2",IF(AND(F3005=0,E3005&lt;&gt;0,G3005&lt;&gt;0),"m2",IF(AND(G3005=0,E3005&lt;&gt;0,F3005&lt;&gt;0),"m2",IF(AND(F3005=0,G3005=0),"ml",IF(AND(E3005=0,G3005=0),"ml",IF(AND(E3005=0,F3005=0),"ml",IF(AND(E3005&lt;&gt;0,F3005&lt;&gt;0,G3005&lt;&gt;0),"m3",0)))))))</f>
        <v>ml</v>
      </c>
    </row>
    <row r="3006" spans="2:10" x14ac:dyDescent="0.3">
      <c r="B3006" s="75" t="s">
        <v>665</v>
      </c>
      <c r="C3006" s="48" t="s">
        <v>310</v>
      </c>
      <c r="D3006" s="103"/>
      <c r="E3006" s="45"/>
      <c r="F3006" s="45"/>
      <c r="G3006" s="45"/>
      <c r="H3006" s="45"/>
      <c r="I3006" s="62">
        <f>SUM(H3007:H3009)*$E$123</f>
        <v>0</v>
      </c>
      <c r="J3006" s="63" t="str">
        <f>+J3007</f>
        <v>ml</v>
      </c>
    </row>
    <row r="3007" spans="2:10" x14ac:dyDescent="0.3">
      <c r="B3007" s="75"/>
      <c r="C3007" s="131" t="s">
        <v>248</v>
      </c>
      <c r="D3007" s="45"/>
      <c r="E3007" s="45"/>
      <c r="F3007" s="45"/>
      <c r="G3007" s="45"/>
      <c r="H3007" s="45">
        <f>IF(AND(F3007=0,G3007=0),D3007*E3007,IF(AND(E3007=0,G3007=0),D3007*F3007,IF(AND(E3007=0,F3007=0),D3007*G3007,IF(AND(E3007=0),D3007*F3007*G3007,IF(AND(F3007=0),D3007*E3007*G3007,IF(AND(G3007=0),D3007*E3007*F3007,D3007*E3007*F3007*G3007))))))</f>
        <v>0</v>
      </c>
      <c r="I3007" s="45"/>
      <c r="J3007" s="46" t="str">
        <f>IF(AND(E3007=0,F3007&lt;&gt;0,G3007&lt;&gt;0),"m2",IF(AND(F3007=0,E3007&lt;&gt;0,G3007&lt;&gt;0),"m2",IF(AND(G3007=0,E3007&lt;&gt;0,F3007&lt;&gt;0),"m2",IF(AND(F3007=0,G3007=0),"ml",IF(AND(E3007=0,G3007=0),"ml",IF(AND(E3007=0,F3007=0),"ml",IF(AND(E3007&lt;&gt;0,F3007&lt;&gt;0,G3007&lt;&gt;0),"m3",0)))))))</f>
        <v>ml</v>
      </c>
    </row>
    <row r="3008" spans="2:10" x14ac:dyDescent="0.3">
      <c r="B3008" s="75"/>
      <c r="C3008" s="131" t="s">
        <v>249</v>
      </c>
      <c r="D3008" s="45"/>
      <c r="E3008" s="45"/>
      <c r="F3008" s="45"/>
      <c r="G3008" s="45"/>
      <c r="H3008" s="45">
        <f>IF(AND(F3008=0,G3008=0),D3008*E3008,IF(AND(E3008=0,G3008=0),D3008*F3008,IF(AND(E3008=0,F3008=0),D3008*G3008,IF(AND(E3008=0),D3008*F3008*G3008,IF(AND(F3008=0),D3008*E3008*G3008,IF(AND(G3008=0),D3008*E3008*F3008,D3008*E3008*F3008*G3008))))))</f>
        <v>0</v>
      </c>
      <c r="I3008" s="45"/>
      <c r="J3008" s="46" t="str">
        <f>IF(AND(E3008=0,F3008&lt;&gt;0,G3008&lt;&gt;0),"m2",IF(AND(F3008=0,E3008&lt;&gt;0,G3008&lt;&gt;0),"m2",IF(AND(G3008=0,E3008&lt;&gt;0,F3008&lt;&gt;0),"m2",IF(AND(F3008=0,G3008=0),"ml",IF(AND(E3008=0,G3008=0),"ml",IF(AND(E3008=0,F3008=0),"ml",IF(AND(E3008&lt;&gt;0,F3008&lt;&gt;0,G3008&lt;&gt;0),"m3",0)))))))</f>
        <v>ml</v>
      </c>
    </row>
    <row r="3009" spans="2:10" x14ac:dyDescent="0.3">
      <c r="B3009" s="75"/>
      <c r="C3009" s="131" t="s">
        <v>250</v>
      </c>
      <c r="D3009" s="45"/>
      <c r="E3009" s="45"/>
      <c r="F3009" s="45"/>
      <c r="G3009" s="45"/>
      <c r="H3009" s="45">
        <f>IF(AND(F3009=0,G3009=0),D3009*E3009,IF(AND(E3009=0,G3009=0),D3009*F3009,IF(AND(E3009=0,F3009=0),D3009*G3009,IF(AND(E3009=0),D3009*F3009*G3009,IF(AND(F3009=0),D3009*E3009*G3009,IF(AND(G3009=0),D3009*E3009*F3009,D3009*E3009*F3009*G3009))))))</f>
        <v>0</v>
      </c>
      <c r="I3009" s="45"/>
      <c r="J3009" s="46" t="str">
        <f>IF(AND(E3009=0,F3009&lt;&gt;0,G3009&lt;&gt;0),"m2",IF(AND(F3009=0,E3009&lt;&gt;0,G3009&lt;&gt;0),"m2",IF(AND(G3009=0,E3009&lt;&gt;0,F3009&lt;&gt;0),"m2",IF(AND(F3009=0,G3009=0),"ml",IF(AND(E3009=0,G3009=0),"ml",IF(AND(E3009=0,F3009=0),"ml",IF(AND(E3009&lt;&gt;0,F3009&lt;&gt;0,G3009&lt;&gt;0),"m3",0)))))))</f>
        <v>ml</v>
      </c>
    </row>
    <row r="3010" spans="2:10" x14ac:dyDescent="0.3">
      <c r="B3010" s="100" t="s">
        <v>316</v>
      </c>
      <c r="C3010" s="101" t="s">
        <v>317</v>
      </c>
      <c r="D3010" s="103"/>
      <c r="E3010" s="45"/>
      <c r="F3010" s="45"/>
      <c r="G3010" s="45"/>
      <c r="H3010" s="45"/>
      <c r="I3010" s="45"/>
      <c r="J3010" s="46"/>
    </row>
    <row r="3011" spans="2:10" x14ac:dyDescent="0.3">
      <c r="B3011" s="75" t="s">
        <v>318</v>
      </c>
      <c r="C3011" s="48" t="s">
        <v>319</v>
      </c>
      <c r="D3011" s="103"/>
      <c r="E3011" s="45"/>
      <c r="F3011" s="45"/>
      <c r="G3011" s="45"/>
      <c r="H3011" s="45"/>
      <c r="I3011" s="62">
        <f>SUM(H3012:H3014)*$E$123</f>
        <v>3</v>
      </c>
      <c r="J3011" s="63" t="str">
        <f>+J3012</f>
        <v>und</v>
      </c>
    </row>
    <row r="3012" spans="2:10" x14ac:dyDescent="0.3">
      <c r="B3012" s="75"/>
      <c r="C3012" s="131" t="s">
        <v>248</v>
      </c>
      <c r="D3012" s="45">
        <v>3</v>
      </c>
      <c r="E3012" s="45"/>
      <c r="F3012" s="45"/>
      <c r="G3012" s="45"/>
      <c r="H3012" s="45">
        <f>+D3012</f>
        <v>3</v>
      </c>
      <c r="I3012" s="45"/>
      <c r="J3012" s="46" t="s">
        <v>35</v>
      </c>
    </row>
    <row r="3013" spans="2:10" x14ac:dyDescent="0.3">
      <c r="B3013" s="75"/>
      <c r="C3013" s="131" t="s">
        <v>249</v>
      </c>
      <c r="D3013" s="45"/>
      <c r="E3013" s="45"/>
      <c r="F3013" s="45"/>
      <c r="G3013" s="45"/>
      <c r="H3013" s="45">
        <f>+D3013</f>
        <v>0</v>
      </c>
      <c r="I3013" s="45"/>
      <c r="J3013" s="46" t="s">
        <v>35</v>
      </c>
    </row>
    <row r="3014" spans="2:10" x14ac:dyDescent="0.3">
      <c r="B3014" s="75"/>
      <c r="C3014" s="131" t="s">
        <v>250</v>
      </c>
      <c r="D3014" s="45"/>
      <c r="E3014" s="45"/>
      <c r="F3014" s="45"/>
      <c r="G3014" s="45"/>
      <c r="H3014" s="45">
        <f>+D3014</f>
        <v>0</v>
      </c>
      <c r="I3014" s="45"/>
      <c r="J3014" s="46" t="s">
        <v>35</v>
      </c>
    </row>
    <row r="3015" spans="2:10" x14ac:dyDescent="0.3">
      <c r="B3015" s="75" t="s">
        <v>320</v>
      </c>
      <c r="C3015" s="48" t="s">
        <v>321</v>
      </c>
      <c r="D3015" s="103"/>
      <c r="E3015" s="45"/>
      <c r="F3015" s="45"/>
      <c r="G3015" s="45"/>
      <c r="H3015" s="45"/>
      <c r="I3015" s="62">
        <f>SUM(H3016:H3018)*$E$123</f>
        <v>0</v>
      </c>
      <c r="J3015" s="63" t="str">
        <f>+J3016</f>
        <v>und</v>
      </c>
    </row>
    <row r="3016" spans="2:10" x14ac:dyDescent="0.3">
      <c r="B3016" s="75"/>
      <c r="C3016" s="131" t="s">
        <v>248</v>
      </c>
      <c r="D3016" s="45"/>
      <c r="E3016" s="45"/>
      <c r="F3016" s="45"/>
      <c r="G3016" s="45"/>
      <c r="H3016" s="45">
        <f>+D3016</f>
        <v>0</v>
      </c>
      <c r="I3016" s="45"/>
      <c r="J3016" s="46" t="s">
        <v>35</v>
      </c>
    </row>
    <row r="3017" spans="2:10" x14ac:dyDescent="0.3">
      <c r="B3017" s="75"/>
      <c r="C3017" s="131" t="s">
        <v>249</v>
      </c>
      <c r="D3017" s="45"/>
      <c r="E3017" s="45"/>
      <c r="F3017" s="45"/>
      <c r="G3017" s="45"/>
      <c r="H3017" s="45">
        <f>+D3017</f>
        <v>0</v>
      </c>
      <c r="I3017" s="45"/>
      <c r="J3017" s="46" t="s">
        <v>35</v>
      </c>
    </row>
    <row r="3018" spans="2:10" x14ac:dyDescent="0.3">
      <c r="B3018" s="75"/>
      <c r="C3018" s="131" t="s">
        <v>250</v>
      </c>
      <c r="D3018" s="45"/>
      <c r="E3018" s="45"/>
      <c r="F3018" s="45"/>
      <c r="G3018" s="45"/>
      <c r="H3018" s="45">
        <f>+D3018</f>
        <v>0</v>
      </c>
      <c r="I3018" s="45"/>
      <c r="J3018" s="46" t="s">
        <v>35</v>
      </c>
    </row>
    <row r="3019" spans="2:10" x14ac:dyDescent="0.3">
      <c r="B3019" s="75" t="s">
        <v>322</v>
      </c>
      <c r="C3019" s="48" t="s">
        <v>323</v>
      </c>
      <c r="D3019" s="103"/>
      <c r="E3019" s="45"/>
      <c r="F3019" s="45"/>
      <c r="G3019" s="45"/>
      <c r="H3019" s="45"/>
      <c r="I3019" s="62">
        <f>SUM(H3020:H3022)*$E$123</f>
        <v>0</v>
      </c>
      <c r="J3019" s="63" t="str">
        <f>+J3020</f>
        <v>und</v>
      </c>
    </row>
    <row r="3020" spans="2:10" x14ac:dyDescent="0.3">
      <c r="B3020" s="75"/>
      <c r="C3020" s="131" t="s">
        <v>248</v>
      </c>
      <c r="D3020" s="45"/>
      <c r="E3020" s="45"/>
      <c r="F3020" s="45"/>
      <c r="G3020" s="45"/>
      <c r="H3020" s="45">
        <f>+D3020</f>
        <v>0</v>
      </c>
      <c r="I3020" s="45"/>
      <c r="J3020" s="46" t="s">
        <v>35</v>
      </c>
    </row>
    <row r="3021" spans="2:10" x14ac:dyDescent="0.3">
      <c r="B3021" s="75"/>
      <c r="C3021" s="131" t="s">
        <v>249</v>
      </c>
      <c r="D3021" s="45"/>
      <c r="E3021" s="45"/>
      <c r="F3021" s="45"/>
      <c r="G3021" s="45"/>
      <c r="H3021" s="45">
        <f>+D3021</f>
        <v>0</v>
      </c>
      <c r="I3021" s="45"/>
      <c r="J3021" s="46" t="s">
        <v>35</v>
      </c>
    </row>
    <row r="3022" spans="2:10" x14ac:dyDescent="0.3">
      <c r="B3022" s="75"/>
      <c r="C3022" s="131" t="s">
        <v>250</v>
      </c>
      <c r="D3022" s="45"/>
      <c r="E3022" s="45"/>
      <c r="F3022" s="45"/>
      <c r="G3022" s="45"/>
      <c r="H3022" s="45">
        <f>+D3022</f>
        <v>0</v>
      </c>
      <c r="I3022" s="45"/>
      <c r="J3022" s="46" t="s">
        <v>35</v>
      </c>
    </row>
    <row r="3023" spans="2:10" x14ac:dyDescent="0.3">
      <c r="B3023" s="75" t="s">
        <v>324</v>
      </c>
      <c r="C3023" s="48" t="s">
        <v>325</v>
      </c>
      <c r="D3023" s="103"/>
      <c r="E3023" s="45"/>
      <c r="F3023" s="45"/>
      <c r="G3023" s="45"/>
      <c r="H3023" s="45"/>
      <c r="I3023" s="62">
        <f>SUM(H3024:H3027)*$E$123</f>
        <v>3</v>
      </c>
      <c r="J3023" s="63" t="str">
        <f>+J3024</f>
        <v>und</v>
      </c>
    </row>
    <row r="3024" spans="2:10" x14ac:dyDescent="0.3">
      <c r="B3024" s="75"/>
      <c r="C3024" s="131" t="s">
        <v>248</v>
      </c>
      <c r="D3024" s="45">
        <v>3</v>
      </c>
      <c r="E3024" s="45"/>
      <c r="F3024" s="45"/>
      <c r="G3024" s="45"/>
      <c r="H3024" s="45">
        <f>+D3024</f>
        <v>3</v>
      </c>
      <c r="I3024" s="45"/>
      <c r="J3024" s="46" t="s">
        <v>35</v>
      </c>
    </row>
    <row r="3025" spans="2:10" x14ac:dyDescent="0.3">
      <c r="B3025" s="75"/>
      <c r="C3025" s="131" t="s">
        <v>249</v>
      </c>
      <c r="D3025" s="45"/>
      <c r="E3025" s="45"/>
      <c r="F3025" s="45"/>
      <c r="G3025" s="45"/>
      <c r="H3025" s="45">
        <f>+D3025</f>
        <v>0</v>
      </c>
      <c r="I3025" s="45"/>
      <c r="J3025" s="46" t="s">
        <v>35</v>
      </c>
    </row>
    <row r="3026" spans="2:10" x14ac:dyDescent="0.3">
      <c r="B3026" s="75"/>
      <c r="C3026" s="131" t="s">
        <v>250</v>
      </c>
      <c r="D3026" s="45"/>
      <c r="E3026" s="45"/>
      <c r="F3026" s="45"/>
      <c r="G3026" s="45"/>
      <c r="H3026" s="45">
        <f>+D3026</f>
        <v>0</v>
      </c>
      <c r="I3026" s="45"/>
      <c r="J3026" s="46" t="s">
        <v>35</v>
      </c>
    </row>
    <row r="3027" spans="2:10" x14ac:dyDescent="0.3">
      <c r="B3027" s="75"/>
      <c r="C3027" s="131" t="s">
        <v>666</v>
      </c>
      <c r="D3027" s="45"/>
      <c r="E3027" s="45"/>
      <c r="F3027" s="45"/>
      <c r="G3027" s="45"/>
      <c r="H3027" s="45">
        <f>+D3027</f>
        <v>0</v>
      </c>
      <c r="I3027" s="45"/>
      <c r="J3027" s="46" t="s">
        <v>35</v>
      </c>
    </row>
    <row r="3028" spans="2:10" x14ac:dyDescent="0.3">
      <c r="B3028" s="75" t="s">
        <v>326</v>
      </c>
      <c r="C3028" s="48" t="s">
        <v>327</v>
      </c>
      <c r="D3028" s="103"/>
      <c r="E3028" s="45"/>
      <c r="F3028" s="45"/>
      <c r="G3028" s="45"/>
      <c r="H3028" s="45"/>
      <c r="I3028" s="62">
        <f>SUM(H3029:H3031)*$E$123</f>
        <v>0</v>
      </c>
      <c r="J3028" s="63" t="str">
        <f>+J3029</f>
        <v>und</v>
      </c>
    </row>
    <row r="3029" spans="2:10" x14ac:dyDescent="0.3">
      <c r="B3029" s="75"/>
      <c r="C3029" s="131" t="s">
        <v>248</v>
      </c>
      <c r="D3029" s="45"/>
      <c r="E3029" s="45"/>
      <c r="F3029" s="45"/>
      <c r="G3029" s="45"/>
      <c r="H3029" s="45">
        <f>+D3029</f>
        <v>0</v>
      </c>
      <c r="I3029" s="45"/>
      <c r="J3029" s="46" t="s">
        <v>35</v>
      </c>
    </row>
    <row r="3030" spans="2:10" x14ac:dyDescent="0.3">
      <c r="B3030" s="75"/>
      <c r="C3030" s="131" t="s">
        <v>249</v>
      </c>
      <c r="D3030" s="45"/>
      <c r="E3030" s="45"/>
      <c r="F3030" s="45"/>
      <c r="G3030" s="45"/>
      <c r="H3030" s="45">
        <f>+D3030</f>
        <v>0</v>
      </c>
      <c r="I3030" s="45"/>
      <c r="J3030" s="46" t="s">
        <v>35</v>
      </c>
    </row>
    <row r="3031" spans="2:10" x14ac:dyDescent="0.3">
      <c r="B3031" s="75"/>
      <c r="C3031" s="131" t="s">
        <v>250</v>
      </c>
      <c r="D3031" s="45"/>
      <c r="E3031" s="45"/>
      <c r="F3031" s="45"/>
      <c r="G3031" s="45"/>
      <c r="H3031" s="45">
        <f>+D3031</f>
        <v>0</v>
      </c>
      <c r="I3031" s="45"/>
      <c r="J3031" s="46" t="s">
        <v>35</v>
      </c>
    </row>
    <row r="3032" spans="2:10" x14ac:dyDescent="0.3">
      <c r="B3032" s="75" t="s">
        <v>329</v>
      </c>
      <c r="C3032" s="48" t="s">
        <v>390</v>
      </c>
      <c r="D3032" s="103"/>
      <c r="E3032" s="45"/>
      <c r="F3032" s="45"/>
      <c r="G3032" s="45"/>
      <c r="H3032" s="45"/>
      <c r="I3032" s="62">
        <f>SUM(H3033:H3036)*$E$123</f>
        <v>0</v>
      </c>
      <c r="J3032" s="63" t="str">
        <f>+J3033</f>
        <v>und</v>
      </c>
    </row>
    <row r="3033" spans="2:10" x14ac:dyDescent="0.3">
      <c r="B3033" s="75"/>
      <c r="C3033" s="131" t="s">
        <v>248</v>
      </c>
      <c r="D3033" s="45"/>
      <c r="E3033" s="45"/>
      <c r="F3033" s="45"/>
      <c r="G3033" s="45"/>
      <c r="H3033" s="45">
        <f>+D3033</f>
        <v>0</v>
      </c>
      <c r="I3033" s="45"/>
      <c r="J3033" s="46" t="s">
        <v>35</v>
      </c>
    </row>
    <row r="3034" spans="2:10" x14ac:dyDescent="0.3">
      <c r="B3034" s="75"/>
      <c r="C3034" s="131" t="s">
        <v>249</v>
      </c>
      <c r="D3034" s="45"/>
      <c r="E3034" s="45"/>
      <c r="F3034" s="45"/>
      <c r="G3034" s="45"/>
      <c r="H3034" s="45">
        <f>+D3034</f>
        <v>0</v>
      </c>
      <c r="I3034" s="45"/>
      <c r="J3034" s="46" t="s">
        <v>35</v>
      </c>
    </row>
    <row r="3035" spans="2:10" x14ac:dyDescent="0.3">
      <c r="B3035" s="75"/>
      <c r="C3035" s="131" t="s">
        <v>250</v>
      </c>
      <c r="D3035" s="45"/>
      <c r="E3035" s="45"/>
      <c r="F3035" s="45"/>
      <c r="G3035" s="45"/>
      <c r="H3035" s="45">
        <f>+D3035</f>
        <v>0</v>
      </c>
      <c r="I3035" s="45"/>
      <c r="J3035" s="46" t="s">
        <v>35</v>
      </c>
    </row>
    <row r="3036" spans="2:10" x14ac:dyDescent="0.3">
      <c r="B3036" s="75"/>
      <c r="C3036" s="131" t="s">
        <v>666</v>
      </c>
      <c r="D3036" s="45"/>
      <c r="E3036" s="45"/>
      <c r="F3036" s="45"/>
      <c r="G3036" s="45"/>
      <c r="H3036" s="45">
        <f>+D3036</f>
        <v>0</v>
      </c>
      <c r="I3036" s="45"/>
      <c r="J3036" s="46" t="s">
        <v>35</v>
      </c>
    </row>
    <row r="3037" spans="2:10" x14ac:dyDescent="0.3">
      <c r="B3037" s="75" t="s">
        <v>334</v>
      </c>
      <c r="C3037" s="48" t="s">
        <v>330</v>
      </c>
      <c r="D3037" s="103"/>
      <c r="E3037" s="45"/>
      <c r="F3037" s="45"/>
      <c r="G3037" s="45"/>
      <c r="H3037" s="45"/>
      <c r="I3037" s="62">
        <f>SUM(H3038:H3040)*$E$123</f>
        <v>2</v>
      </c>
      <c r="J3037" s="63" t="str">
        <f>+J3038</f>
        <v>und</v>
      </c>
    </row>
    <row r="3038" spans="2:10" x14ac:dyDescent="0.3">
      <c r="B3038" s="75"/>
      <c r="C3038" s="131" t="s">
        <v>248</v>
      </c>
      <c r="D3038" s="45">
        <v>2</v>
      </c>
      <c r="E3038" s="45"/>
      <c r="F3038" s="45"/>
      <c r="G3038" s="45"/>
      <c r="H3038" s="45">
        <f>+D3038</f>
        <v>2</v>
      </c>
      <c r="I3038" s="45"/>
      <c r="J3038" s="46" t="s">
        <v>35</v>
      </c>
    </row>
    <row r="3039" spans="2:10" x14ac:dyDescent="0.3">
      <c r="B3039" s="75"/>
      <c r="C3039" s="131" t="s">
        <v>249</v>
      </c>
      <c r="D3039" s="45"/>
      <c r="E3039" s="45"/>
      <c r="F3039" s="45"/>
      <c r="G3039" s="45"/>
      <c r="H3039" s="45">
        <f>+D3039</f>
        <v>0</v>
      </c>
      <c r="I3039" s="45"/>
      <c r="J3039" s="46" t="s">
        <v>35</v>
      </c>
    </row>
    <row r="3040" spans="2:10" x14ac:dyDescent="0.3">
      <c r="B3040" s="75"/>
      <c r="C3040" s="131" t="s">
        <v>250</v>
      </c>
      <c r="D3040" s="45"/>
      <c r="E3040" s="45"/>
      <c r="F3040" s="45"/>
      <c r="G3040" s="45"/>
      <c r="H3040" s="45">
        <f>+D3040</f>
        <v>0</v>
      </c>
      <c r="I3040" s="45"/>
      <c r="J3040" s="46" t="s">
        <v>35</v>
      </c>
    </row>
    <row r="3041" spans="2:10" x14ac:dyDescent="0.3">
      <c r="B3041" s="75" t="s">
        <v>335</v>
      </c>
      <c r="C3041" s="48" t="s">
        <v>328</v>
      </c>
      <c r="D3041" s="103"/>
      <c r="E3041" s="45"/>
      <c r="F3041" s="45"/>
      <c r="G3041" s="45"/>
      <c r="H3041" s="45"/>
      <c r="I3041" s="62">
        <f>SUM(H3042:H3044)*$E$123</f>
        <v>0</v>
      </c>
      <c r="J3041" s="63" t="str">
        <f>+J3042</f>
        <v>und</v>
      </c>
    </row>
    <row r="3042" spans="2:10" x14ac:dyDescent="0.3">
      <c r="B3042" s="75"/>
      <c r="C3042" s="131" t="s">
        <v>248</v>
      </c>
      <c r="D3042" s="45"/>
      <c r="E3042" s="45"/>
      <c r="F3042" s="45"/>
      <c r="G3042" s="45"/>
      <c r="H3042" s="45">
        <f>+D3042</f>
        <v>0</v>
      </c>
      <c r="I3042" s="45"/>
      <c r="J3042" s="46" t="s">
        <v>35</v>
      </c>
    </row>
    <row r="3043" spans="2:10" x14ac:dyDescent="0.3">
      <c r="B3043" s="75"/>
      <c r="C3043" s="131" t="s">
        <v>249</v>
      </c>
      <c r="D3043" s="45"/>
      <c r="E3043" s="45"/>
      <c r="F3043" s="45"/>
      <c r="G3043" s="45"/>
      <c r="H3043" s="45">
        <f>+D3043</f>
        <v>0</v>
      </c>
      <c r="I3043" s="45"/>
      <c r="J3043" s="46" t="s">
        <v>35</v>
      </c>
    </row>
    <row r="3044" spans="2:10" x14ac:dyDescent="0.3">
      <c r="B3044" s="75"/>
      <c r="C3044" s="131" t="s">
        <v>250</v>
      </c>
      <c r="D3044" s="45"/>
      <c r="E3044" s="45"/>
      <c r="F3044" s="45"/>
      <c r="G3044" s="45"/>
      <c r="H3044" s="45">
        <f>+D3044</f>
        <v>0</v>
      </c>
      <c r="I3044" s="45"/>
      <c r="J3044" s="46" t="s">
        <v>35</v>
      </c>
    </row>
    <row r="3045" spans="2:10" x14ac:dyDescent="0.3">
      <c r="B3045" s="75" t="s">
        <v>336</v>
      </c>
      <c r="C3045" s="48" t="s">
        <v>331</v>
      </c>
      <c r="D3045" s="103"/>
      <c r="E3045" s="45"/>
      <c r="F3045" s="45"/>
      <c r="G3045" s="45"/>
      <c r="H3045" s="45"/>
      <c r="I3045" s="62">
        <f>SUM(H3046:H3048)*$E$123</f>
        <v>0</v>
      </c>
      <c r="J3045" s="63" t="str">
        <f>+J3046</f>
        <v>und</v>
      </c>
    </row>
    <row r="3046" spans="2:10" x14ac:dyDescent="0.3">
      <c r="B3046" s="75"/>
      <c r="C3046" s="131" t="s">
        <v>248</v>
      </c>
      <c r="D3046" s="45"/>
      <c r="E3046" s="45"/>
      <c r="F3046" s="45"/>
      <c r="G3046" s="45"/>
      <c r="H3046" s="45">
        <f>+D3046</f>
        <v>0</v>
      </c>
      <c r="I3046" s="45"/>
      <c r="J3046" s="46" t="s">
        <v>35</v>
      </c>
    </row>
    <row r="3047" spans="2:10" x14ac:dyDescent="0.3">
      <c r="B3047" s="75"/>
      <c r="C3047" s="131" t="s">
        <v>249</v>
      </c>
      <c r="D3047" s="45"/>
      <c r="E3047" s="45"/>
      <c r="F3047" s="45"/>
      <c r="G3047" s="45"/>
      <c r="H3047" s="45">
        <f>+D3047</f>
        <v>0</v>
      </c>
      <c r="I3047" s="45"/>
      <c r="J3047" s="46" t="s">
        <v>35</v>
      </c>
    </row>
    <row r="3048" spans="2:10" x14ac:dyDescent="0.3">
      <c r="B3048" s="75"/>
      <c r="C3048" s="131" t="s">
        <v>250</v>
      </c>
      <c r="D3048" s="45"/>
      <c r="E3048" s="45"/>
      <c r="F3048" s="45"/>
      <c r="G3048" s="45"/>
      <c r="H3048" s="45">
        <f>+D3048</f>
        <v>0</v>
      </c>
      <c r="I3048" s="45"/>
      <c r="J3048" s="46" t="s">
        <v>35</v>
      </c>
    </row>
    <row r="3049" spans="2:10" x14ac:dyDescent="0.3">
      <c r="B3049" s="75" t="s">
        <v>337</v>
      </c>
      <c r="C3049" s="48" t="s">
        <v>332</v>
      </c>
      <c r="D3049" s="103"/>
      <c r="E3049" s="45"/>
      <c r="F3049" s="45"/>
      <c r="G3049" s="45"/>
      <c r="H3049" s="45"/>
      <c r="I3049" s="62">
        <f>SUM(H3050:H3052)*$E$123</f>
        <v>2</v>
      </c>
      <c r="J3049" s="63" t="str">
        <f>+J3050</f>
        <v>und</v>
      </c>
    </row>
    <row r="3050" spans="2:10" x14ac:dyDescent="0.3">
      <c r="B3050" s="75"/>
      <c r="C3050" s="131" t="s">
        <v>248</v>
      </c>
      <c r="D3050" s="45">
        <v>2</v>
      </c>
      <c r="E3050" s="45"/>
      <c r="F3050" s="45"/>
      <c r="G3050" s="45"/>
      <c r="H3050" s="45">
        <f>+D3050</f>
        <v>2</v>
      </c>
      <c r="I3050" s="45"/>
      <c r="J3050" s="46" t="s">
        <v>35</v>
      </c>
    </row>
    <row r="3051" spans="2:10" x14ac:dyDescent="0.3">
      <c r="B3051" s="75"/>
      <c r="C3051" s="131" t="s">
        <v>249</v>
      </c>
      <c r="D3051" s="45"/>
      <c r="E3051" s="45"/>
      <c r="F3051" s="45"/>
      <c r="G3051" s="45"/>
      <c r="H3051" s="45">
        <f>+D3051</f>
        <v>0</v>
      </c>
      <c r="I3051" s="45"/>
      <c r="J3051" s="46" t="s">
        <v>35</v>
      </c>
    </row>
    <row r="3052" spans="2:10" x14ac:dyDescent="0.3">
      <c r="B3052" s="75"/>
      <c r="C3052" s="131" t="s">
        <v>250</v>
      </c>
      <c r="D3052" s="45"/>
      <c r="E3052" s="45"/>
      <c r="F3052" s="45"/>
      <c r="G3052" s="45"/>
      <c r="H3052" s="45">
        <f>+D3052</f>
        <v>0</v>
      </c>
      <c r="I3052" s="45"/>
      <c r="J3052" s="46" t="s">
        <v>35</v>
      </c>
    </row>
    <row r="3053" spans="2:10" x14ac:dyDescent="0.3">
      <c r="B3053" s="75" t="s">
        <v>338</v>
      </c>
      <c r="C3053" s="48" t="s">
        <v>333</v>
      </c>
      <c r="D3053" s="103"/>
      <c r="E3053" s="45"/>
      <c r="F3053" s="45"/>
      <c r="G3053" s="45"/>
      <c r="H3053" s="45"/>
      <c r="I3053" s="62">
        <f>SUM(H3054:H3057)*$E$123</f>
        <v>0</v>
      </c>
      <c r="J3053" s="63" t="str">
        <f>+J3054</f>
        <v>und</v>
      </c>
    </row>
    <row r="3054" spans="2:10" x14ac:dyDescent="0.3">
      <c r="B3054" s="75"/>
      <c r="C3054" s="131" t="s">
        <v>248</v>
      </c>
      <c r="D3054" s="45"/>
      <c r="E3054" s="45"/>
      <c r="F3054" s="45"/>
      <c r="G3054" s="45"/>
      <c r="H3054" s="45">
        <f>+D3054</f>
        <v>0</v>
      </c>
      <c r="I3054" s="45"/>
      <c r="J3054" s="46" t="s">
        <v>35</v>
      </c>
    </row>
    <row r="3055" spans="2:10" x14ac:dyDescent="0.3">
      <c r="B3055" s="75"/>
      <c r="C3055" s="131" t="s">
        <v>249</v>
      </c>
      <c r="D3055" s="45"/>
      <c r="E3055" s="45"/>
      <c r="F3055" s="45"/>
      <c r="G3055" s="45"/>
      <c r="H3055" s="45">
        <f>+D3055</f>
        <v>0</v>
      </c>
      <c r="I3055" s="45"/>
      <c r="J3055" s="46" t="s">
        <v>35</v>
      </c>
    </row>
    <row r="3056" spans="2:10" x14ac:dyDescent="0.3">
      <c r="B3056" s="75"/>
      <c r="C3056" s="131" t="s">
        <v>250</v>
      </c>
      <c r="D3056" s="45"/>
      <c r="E3056" s="45"/>
      <c r="F3056" s="45"/>
      <c r="G3056" s="45"/>
      <c r="H3056" s="45">
        <f>+D3056</f>
        <v>0</v>
      </c>
      <c r="I3056" s="45"/>
      <c r="J3056" s="46" t="s">
        <v>35</v>
      </c>
    </row>
    <row r="3057" spans="2:10" x14ac:dyDescent="0.3">
      <c r="B3057" s="75"/>
      <c r="C3057" s="131" t="s">
        <v>666</v>
      </c>
      <c r="D3057" s="45"/>
      <c r="E3057" s="45"/>
      <c r="F3057" s="45"/>
      <c r="G3057" s="45"/>
      <c r="H3057" s="45">
        <f>+D3057</f>
        <v>0</v>
      </c>
      <c r="I3057" s="45"/>
      <c r="J3057" s="46" t="s">
        <v>35</v>
      </c>
    </row>
    <row r="3058" spans="2:10" x14ac:dyDescent="0.3">
      <c r="B3058" s="75" t="s">
        <v>343</v>
      </c>
      <c r="C3058" s="48" t="s">
        <v>347</v>
      </c>
      <c r="D3058" s="103"/>
      <c r="E3058" s="45"/>
      <c r="F3058" s="45"/>
      <c r="G3058" s="45"/>
      <c r="H3058" s="45"/>
      <c r="I3058" s="62">
        <f>SUM(H3059:H3061)*$E$123</f>
        <v>0</v>
      </c>
      <c r="J3058" s="63" t="str">
        <f>+J3059</f>
        <v>und</v>
      </c>
    </row>
    <row r="3059" spans="2:10" x14ac:dyDescent="0.3">
      <c r="B3059" s="75"/>
      <c r="C3059" s="131" t="s">
        <v>248</v>
      </c>
      <c r="D3059" s="45"/>
      <c r="E3059" s="45"/>
      <c r="F3059" s="45"/>
      <c r="G3059" s="45"/>
      <c r="H3059" s="45">
        <f>+D3059</f>
        <v>0</v>
      </c>
      <c r="I3059" s="45"/>
      <c r="J3059" s="46" t="s">
        <v>35</v>
      </c>
    </row>
    <row r="3060" spans="2:10" x14ac:dyDescent="0.3">
      <c r="B3060" s="75"/>
      <c r="C3060" s="131" t="s">
        <v>249</v>
      </c>
      <c r="D3060" s="45"/>
      <c r="E3060" s="45"/>
      <c r="F3060" s="45"/>
      <c r="G3060" s="45"/>
      <c r="H3060" s="45">
        <f>+D3060</f>
        <v>0</v>
      </c>
      <c r="I3060" s="45"/>
      <c r="J3060" s="46" t="s">
        <v>35</v>
      </c>
    </row>
    <row r="3061" spans="2:10" x14ac:dyDescent="0.3">
      <c r="B3061" s="75"/>
      <c r="C3061" s="131" t="s">
        <v>250</v>
      </c>
      <c r="D3061" s="45"/>
      <c r="E3061" s="45"/>
      <c r="F3061" s="45"/>
      <c r="G3061" s="45"/>
      <c r="H3061" s="45">
        <f>+D3061</f>
        <v>0</v>
      </c>
      <c r="I3061" s="45"/>
      <c r="J3061" s="46" t="s">
        <v>35</v>
      </c>
    </row>
    <row r="3062" spans="2:10" x14ac:dyDescent="0.3">
      <c r="B3062" s="75" t="s">
        <v>344</v>
      </c>
      <c r="C3062" s="48" t="s">
        <v>339</v>
      </c>
      <c r="D3062" s="103"/>
      <c r="E3062" s="45"/>
      <c r="F3062" s="45"/>
      <c r="G3062" s="45"/>
      <c r="H3062" s="45"/>
      <c r="I3062" s="62">
        <f>SUM(H3063:H3065)*$E$123</f>
        <v>1</v>
      </c>
      <c r="J3062" s="63" t="str">
        <f>+J3063</f>
        <v>und</v>
      </c>
    </row>
    <row r="3063" spans="2:10" x14ac:dyDescent="0.3">
      <c r="B3063" s="75"/>
      <c r="C3063" s="131" t="s">
        <v>248</v>
      </c>
      <c r="D3063" s="45">
        <v>1</v>
      </c>
      <c r="E3063" s="45"/>
      <c r="F3063" s="45"/>
      <c r="G3063" s="45"/>
      <c r="H3063" s="45">
        <f>+D3063</f>
        <v>1</v>
      </c>
      <c r="I3063" s="45"/>
      <c r="J3063" s="46" t="s">
        <v>35</v>
      </c>
    </row>
    <row r="3064" spans="2:10" x14ac:dyDescent="0.3">
      <c r="B3064" s="75"/>
      <c r="C3064" s="131" t="s">
        <v>249</v>
      </c>
      <c r="D3064" s="45"/>
      <c r="E3064" s="45"/>
      <c r="F3064" s="45"/>
      <c r="G3064" s="45"/>
      <c r="H3064" s="45">
        <f>+D3064</f>
        <v>0</v>
      </c>
      <c r="I3064" s="45"/>
      <c r="J3064" s="46" t="s">
        <v>35</v>
      </c>
    </row>
    <row r="3065" spans="2:10" x14ac:dyDescent="0.3">
      <c r="B3065" s="75"/>
      <c r="C3065" s="131" t="s">
        <v>250</v>
      </c>
      <c r="D3065" s="45"/>
      <c r="E3065" s="45"/>
      <c r="F3065" s="45"/>
      <c r="G3065" s="45"/>
      <c r="H3065" s="45">
        <f>+D3065</f>
        <v>0</v>
      </c>
      <c r="I3065" s="45"/>
      <c r="J3065" s="46" t="s">
        <v>35</v>
      </c>
    </row>
    <row r="3066" spans="2:10" x14ac:dyDescent="0.3">
      <c r="B3066" s="75" t="s">
        <v>345</v>
      </c>
      <c r="C3066" s="48" t="s">
        <v>340</v>
      </c>
      <c r="D3066" s="103"/>
      <c r="E3066" s="45"/>
      <c r="F3066" s="45"/>
      <c r="G3066" s="45"/>
      <c r="H3066" s="45"/>
      <c r="I3066" s="62">
        <f>SUM(H3067:H3069)*$E$123</f>
        <v>0</v>
      </c>
      <c r="J3066" s="63" t="str">
        <f>+J3067</f>
        <v>und</v>
      </c>
    </row>
    <row r="3067" spans="2:10" x14ac:dyDescent="0.3">
      <c r="B3067" s="75"/>
      <c r="C3067" s="131" t="s">
        <v>248</v>
      </c>
      <c r="D3067" s="45"/>
      <c r="E3067" s="45"/>
      <c r="F3067" s="45"/>
      <c r="G3067" s="45"/>
      <c r="H3067" s="45">
        <f>+D3067</f>
        <v>0</v>
      </c>
      <c r="I3067" s="45"/>
      <c r="J3067" s="46" t="s">
        <v>35</v>
      </c>
    </row>
    <row r="3068" spans="2:10" x14ac:dyDescent="0.3">
      <c r="B3068" s="75"/>
      <c r="C3068" s="131" t="s">
        <v>249</v>
      </c>
      <c r="D3068" s="45"/>
      <c r="E3068" s="45"/>
      <c r="F3068" s="45"/>
      <c r="G3068" s="45"/>
      <c r="H3068" s="45">
        <f>+D3068</f>
        <v>0</v>
      </c>
      <c r="I3068" s="45"/>
      <c r="J3068" s="46" t="s">
        <v>35</v>
      </c>
    </row>
    <row r="3069" spans="2:10" x14ac:dyDescent="0.3">
      <c r="B3069" s="75"/>
      <c r="C3069" s="131" t="s">
        <v>250</v>
      </c>
      <c r="D3069" s="45"/>
      <c r="E3069" s="45"/>
      <c r="F3069" s="45"/>
      <c r="G3069" s="45"/>
      <c r="H3069" s="45">
        <f>+D3069</f>
        <v>0</v>
      </c>
      <c r="I3069" s="45"/>
      <c r="J3069" s="46" t="s">
        <v>35</v>
      </c>
    </row>
    <row r="3070" spans="2:10" x14ac:dyDescent="0.3">
      <c r="B3070" s="75" t="s">
        <v>346</v>
      </c>
      <c r="C3070" s="48" t="s">
        <v>341</v>
      </c>
      <c r="D3070" s="103"/>
      <c r="E3070" s="45"/>
      <c r="F3070" s="45"/>
      <c r="G3070" s="45"/>
      <c r="H3070" s="45"/>
      <c r="I3070" s="62">
        <f>SUM(H3071:H3073)*$E$123</f>
        <v>0</v>
      </c>
      <c r="J3070" s="63" t="str">
        <f>+J3071</f>
        <v>und</v>
      </c>
    </row>
    <row r="3071" spans="2:10" x14ac:dyDescent="0.3">
      <c r="B3071" s="75"/>
      <c r="C3071" s="131" t="s">
        <v>248</v>
      </c>
      <c r="D3071" s="45"/>
      <c r="E3071" s="45"/>
      <c r="F3071" s="45"/>
      <c r="G3071" s="45"/>
      <c r="H3071" s="45">
        <f>+D3071</f>
        <v>0</v>
      </c>
      <c r="I3071" s="45"/>
      <c r="J3071" s="46" t="s">
        <v>35</v>
      </c>
    </row>
    <row r="3072" spans="2:10" x14ac:dyDescent="0.3">
      <c r="B3072" s="75"/>
      <c r="C3072" s="131" t="s">
        <v>249</v>
      </c>
      <c r="D3072" s="45"/>
      <c r="E3072" s="45"/>
      <c r="F3072" s="45"/>
      <c r="G3072" s="45"/>
      <c r="H3072" s="45">
        <f>+D3072</f>
        <v>0</v>
      </c>
      <c r="I3072" s="45"/>
      <c r="J3072" s="46" t="s">
        <v>35</v>
      </c>
    </row>
    <row r="3073" spans="2:10" x14ac:dyDescent="0.3">
      <c r="B3073" s="75"/>
      <c r="C3073" s="131" t="s">
        <v>250</v>
      </c>
      <c r="D3073" s="45"/>
      <c r="E3073" s="45"/>
      <c r="F3073" s="45"/>
      <c r="G3073" s="45"/>
      <c r="H3073" s="45">
        <f>+D3073</f>
        <v>0</v>
      </c>
      <c r="I3073" s="45"/>
      <c r="J3073" s="46" t="s">
        <v>35</v>
      </c>
    </row>
    <row r="3074" spans="2:10" x14ac:dyDescent="0.3">
      <c r="B3074" s="75" t="s">
        <v>357</v>
      </c>
      <c r="C3074" s="48" t="s">
        <v>342</v>
      </c>
      <c r="D3074" s="103"/>
      <c r="E3074" s="45"/>
      <c r="F3074" s="45"/>
      <c r="G3074" s="45"/>
      <c r="H3074" s="45"/>
      <c r="I3074" s="62">
        <f>SUM(H3075:H3077)*$E$123</f>
        <v>1</v>
      </c>
      <c r="J3074" s="63" t="str">
        <f>+J3075</f>
        <v>und</v>
      </c>
    </row>
    <row r="3075" spans="2:10" x14ac:dyDescent="0.3">
      <c r="B3075" s="75"/>
      <c r="C3075" s="131" t="s">
        <v>248</v>
      </c>
      <c r="D3075" s="45">
        <v>1</v>
      </c>
      <c r="E3075" s="45"/>
      <c r="F3075" s="45"/>
      <c r="G3075" s="45"/>
      <c r="H3075" s="45">
        <f>+D3075</f>
        <v>1</v>
      </c>
      <c r="I3075" s="45"/>
      <c r="J3075" s="46" t="s">
        <v>35</v>
      </c>
    </row>
    <row r="3076" spans="2:10" x14ac:dyDescent="0.3">
      <c r="B3076" s="75"/>
      <c r="C3076" s="131" t="s">
        <v>249</v>
      </c>
      <c r="D3076" s="45"/>
      <c r="E3076" s="45"/>
      <c r="F3076" s="45"/>
      <c r="G3076" s="45"/>
      <c r="H3076" s="45">
        <f>+D3076</f>
        <v>0</v>
      </c>
      <c r="I3076" s="45"/>
      <c r="J3076" s="46" t="s">
        <v>35</v>
      </c>
    </row>
    <row r="3077" spans="2:10" x14ac:dyDescent="0.3">
      <c r="B3077" s="75"/>
      <c r="C3077" s="131" t="s">
        <v>250</v>
      </c>
      <c r="D3077" s="45"/>
      <c r="E3077" s="45"/>
      <c r="F3077" s="45"/>
      <c r="G3077" s="45"/>
      <c r="H3077" s="45">
        <f>+D3077</f>
        <v>0</v>
      </c>
      <c r="I3077" s="45"/>
      <c r="J3077" s="46" t="s">
        <v>35</v>
      </c>
    </row>
    <row r="3078" spans="2:10" x14ac:dyDescent="0.3">
      <c r="B3078" s="75" t="s">
        <v>392</v>
      </c>
      <c r="C3078" s="48" t="s">
        <v>356</v>
      </c>
      <c r="D3078" s="103"/>
      <c r="E3078" s="45"/>
      <c r="F3078" s="45"/>
      <c r="G3078" s="45"/>
      <c r="H3078" s="45"/>
      <c r="I3078" s="62">
        <f>SUM(H3079:H3081)*$E$123</f>
        <v>2</v>
      </c>
      <c r="J3078" s="63" t="str">
        <f>+J3079</f>
        <v>und</v>
      </c>
    </row>
    <row r="3079" spans="2:10" x14ac:dyDescent="0.3">
      <c r="B3079" s="75"/>
      <c r="C3079" s="131" t="s">
        <v>248</v>
      </c>
      <c r="D3079" s="45">
        <v>2</v>
      </c>
      <c r="E3079" s="45"/>
      <c r="F3079" s="45"/>
      <c r="G3079" s="45"/>
      <c r="H3079" s="45">
        <f>+D3079</f>
        <v>2</v>
      </c>
      <c r="I3079" s="45"/>
      <c r="J3079" s="46" t="s">
        <v>35</v>
      </c>
    </row>
    <row r="3080" spans="2:10" x14ac:dyDescent="0.3">
      <c r="B3080" s="75"/>
      <c r="C3080" s="131" t="s">
        <v>249</v>
      </c>
      <c r="D3080" s="45"/>
      <c r="E3080" s="45"/>
      <c r="F3080" s="45"/>
      <c r="G3080" s="45"/>
      <c r="H3080" s="45">
        <f>+D3080</f>
        <v>0</v>
      </c>
      <c r="I3080" s="45"/>
      <c r="J3080" s="46" t="s">
        <v>35</v>
      </c>
    </row>
    <row r="3081" spans="2:10" x14ac:dyDescent="0.3">
      <c r="B3081" s="75"/>
      <c r="C3081" s="131" t="s">
        <v>250</v>
      </c>
      <c r="D3081" s="45"/>
      <c r="E3081" s="45"/>
      <c r="F3081" s="45"/>
      <c r="G3081" s="45"/>
      <c r="H3081" s="45">
        <f>+D3081</f>
        <v>0</v>
      </c>
      <c r="I3081" s="45"/>
      <c r="J3081" s="46" t="s">
        <v>35</v>
      </c>
    </row>
    <row r="3082" spans="2:10" x14ac:dyDescent="0.3">
      <c r="B3082" s="75" t="s">
        <v>393</v>
      </c>
      <c r="C3082" s="48" t="s">
        <v>384</v>
      </c>
      <c r="D3082" s="103"/>
      <c r="E3082" s="45"/>
      <c r="F3082" s="45"/>
      <c r="G3082" s="45"/>
      <c r="H3082" s="45"/>
      <c r="I3082" s="62">
        <f>SUM(H3083:H3085)*$E$123</f>
        <v>0</v>
      </c>
      <c r="J3082" s="63" t="str">
        <f>+J3083</f>
        <v>und</v>
      </c>
    </row>
    <row r="3083" spans="2:10" x14ac:dyDescent="0.3">
      <c r="B3083" s="75"/>
      <c r="C3083" s="131" t="s">
        <v>248</v>
      </c>
      <c r="D3083" s="45"/>
      <c r="E3083" s="45"/>
      <c r="F3083" s="45"/>
      <c r="G3083" s="45"/>
      <c r="H3083" s="45">
        <f>+D3083</f>
        <v>0</v>
      </c>
      <c r="I3083" s="45"/>
      <c r="J3083" s="46" t="s">
        <v>35</v>
      </c>
    </row>
    <row r="3084" spans="2:10" x14ac:dyDescent="0.3">
      <c r="B3084" s="75"/>
      <c r="C3084" s="131" t="s">
        <v>249</v>
      </c>
      <c r="D3084" s="45"/>
      <c r="E3084" s="45"/>
      <c r="F3084" s="45"/>
      <c r="G3084" s="45"/>
      <c r="H3084" s="45">
        <f>+D3084</f>
        <v>0</v>
      </c>
      <c r="I3084" s="45"/>
      <c r="J3084" s="46" t="s">
        <v>35</v>
      </c>
    </row>
    <row r="3085" spans="2:10" x14ac:dyDescent="0.3">
      <c r="B3085" s="75"/>
      <c r="C3085" s="131" t="s">
        <v>250</v>
      </c>
      <c r="D3085" s="45"/>
      <c r="E3085" s="45"/>
      <c r="F3085" s="45"/>
      <c r="G3085" s="45"/>
      <c r="H3085" s="45">
        <f>+D3085</f>
        <v>0</v>
      </c>
      <c r="I3085" s="45"/>
      <c r="J3085" s="46" t="s">
        <v>35</v>
      </c>
    </row>
    <row r="3086" spans="2:10" x14ac:dyDescent="0.3">
      <c r="B3086" s="75" t="s">
        <v>394</v>
      </c>
      <c r="C3086" s="48" t="s">
        <v>385</v>
      </c>
      <c r="D3086" s="103"/>
      <c r="E3086" s="45"/>
      <c r="F3086" s="45"/>
      <c r="G3086" s="45"/>
      <c r="H3086" s="45"/>
      <c r="I3086" s="62">
        <f>SUM(H3087:H3089)*$E$123</f>
        <v>0</v>
      </c>
      <c r="J3086" s="63" t="str">
        <f>+J3087</f>
        <v>und</v>
      </c>
    </row>
    <row r="3087" spans="2:10" x14ac:dyDescent="0.3">
      <c r="B3087" s="75"/>
      <c r="C3087" s="131" t="s">
        <v>248</v>
      </c>
      <c r="D3087" s="45"/>
      <c r="E3087" s="45"/>
      <c r="F3087" s="45"/>
      <c r="G3087" s="45"/>
      <c r="H3087" s="45">
        <f>+D3087</f>
        <v>0</v>
      </c>
      <c r="I3087" s="45"/>
      <c r="J3087" s="46" t="s">
        <v>35</v>
      </c>
    </row>
    <row r="3088" spans="2:10" x14ac:dyDescent="0.3">
      <c r="B3088" s="75"/>
      <c r="C3088" s="131" t="s">
        <v>249</v>
      </c>
      <c r="D3088" s="45"/>
      <c r="E3088" s="45"/>
      <c r="F3088" s="45"/>
      <c r="G3088" s="45"/>
      <c r="H3088" s="45">
        <f>+D3088</f>
        <v>0</v>
      </c>
      <c r="I3088" s="45"/>
      <c r="J3088" s="46" t="s">
        <v>35</v>
      </c>
    </row>
    <row r="3089" spans="2:10" x14ac:dyDescent="0.3">
      <c r="B3089" s="75"/>
      <c r="C3089" s="131" t="s">
        <v>250</v>
      </c>
      <c r="D3089" s="45"/>
      <c r="E3089" s="45"/>
      <c r="F3089" s="45"/>
      <c r="G3089" s="45"/>
      <c r="H3089" s="45">
        <f>+D3089</f>
        <v>0</v>
      </c>
      <c r="I3089" s="45"/>
      <c r="J3089" s="46" t="s">
        <v>35</v>
      </c>
    </row>
    <row r="3090" spans="2:10" x14ac:dyDescent="0.3">
      <c r="B3090" s="75" t="s">
        <v>395</v>
      </c>
      <c r="C3090" s="48" t="s">
        <v>386</v>
      </c>
      <c r="D3090" s="103"/>
      <c r="E3090" s="45"/>
      <c r="F3090" s="45"/>
      <c r="G3090" s="45"/>
      <c r="H3090" s="45"/>
      <c r="I3090" s="62">
        <f>SUM(H3091:H3093)*$E$123</f>
        <v>1</v>
      </c>
      <c r="J3090" s="63" t="str">
        <f>+J3091</f>
        <v>und</v>
      </c>
    </row>
    <row r="3091" spans="2:10" x14ac:dyDescent="0.3">
      <c r="B3091" s="75"/>
      <c r="C3091" s="131" t="s">
        <v>248</v>
      </c>
      <c r="D3091" s="45">
        <v>1</v>
      </c>
      <c r="E3091" s="45"/>
      <c r="F3091" s="45"/>
      <c r="G3091" s="45"/>
      <c r="H3091" s="45">
        <f>+D3091</f>
        <v>1</v>
      </c>
      <c r="I3091" s="45"/>
      <c r="J3091" s="46" t="s">
        <v>35</v>
      </c>
    </row>
    <row r="3092" spans="2:10" x14ac:dyDescent="0.3">
      <c r="B3092" s="75"/>
      <c r="C3092" s="131" t="s">
        <v>249</v>
      </c>
      <c r="D3092" s="45"/>
      <c r="E3092" s="45"/>
      <c r="F3092" s="45"/>
      <c r="G3092" s="45"/>
      <c r="H3092" s="45">
        <f>+D3092</f>
        <v>0</v>
      </c>
      <c r="I3092" s="45"/>
      <c r="J3092" s="46" t="s">
        <v>35</v>
      </c>
    </row>
    <row r="3093" spans="2:10" x14ac:dyDescent="0.3">
      <c r="B3093" s="75"/>
      <c r="C3093" s="131" t="s">
        <v>250</v>
      </c>
      <c r="D3093" s="45"/>
      <c r="E3093" s="45"/>
      <c r="F3093" s="45"/>
      <c r="G3093" s="45"/>
      <c r="H3093" s="45">
        <f>+D3093</f>
        <v>0</v>
      </c>
      <c r="I3093" s="45"/>
      <c r="J3093" s="46" t="s">
        <v>35</v>
      </c>
    </row>
    <row r="3094" spans="2:10" x14ac:dyDescent="0.3">
      <c r="B3094" s="75" t="s">
        <v>396</v>
      </c>
      <c r="C3094" s="48" t="s">
        <v>387</v>
      </c>
      <c r="D3094" s="103"/>
      <c r="E3094" s="45"/>
      <c r="F3094" s="45"/>
      <c r="G3094" s="45"/>
      <c r="H3094" s="45"/>
      <c r="I3094" s="62">
        <f>SUM(H3095:H3097)*$E$123</f>
        <v>0</v>
      </c>
      <c r="J3094" s="63" t="str">
        <f>+J3095</f>
        <v>und</v>
      </c>
    </row>
    <row r="3095" spans="2:10" x14ac:dyDescent="0.3">
      <c r="B3095" s="75"/>
      <c r="C3095" s="131" t="s">
        <v>248</v>
      </c>
      <c r="D3095" s="45"/>
      <c r="E3095" s="45"/>
      <c r="F3095" s="45"/>
      <c r="G3095" s="45"/>
      <c r="H3095" s="45">
        <f>+D3095</f>
        <v>0</v>
      </c>
      <c r="I3095" s="45"/>
      <c r="J3095" s="46" t="s">
        <v>35</v>
      </c>
    </row>
    <row r="3096" spans="2:10" x14ac:dyDescent="0.3">
      <c r="B3096" s="75"/>
      <c r="C3096" s="131" t="s">
        <v>249</v>
      </c>
      <c r="D3096" s="45"/>
      <c r="E3096" s="45"/>
      <c r="F3096" s="45"/>
      <c r="G3096" s="45"/>
      <c r="H3096" s="45">
        <f>+D3096</f>
        <v>0</v>
      </c>
      <c r="I3096" s="45"/>
      <c r="J3096" s="46" t="s">
        <v>35</v>
      </c>
    </row>
    <row r="3097" spans="2:10" x14ac:dyDescent="0.3">
      <c r="B3097" s="75"/>
      <c r="C3097" s="131" t="s">
        <v>250</v>
      </c>
      <c r="D3097" s="45"/>
      <c r="E3097" s="45"/>
      <c r="F3097" s="45"/>
      <c r="G3097" s="45"/>
      <c r="H3097" s="45">
        <f>+D3097</f>
        <v>0</v>
      </c>
      <c r="I3097" s="45"/>
      <c r="J3097" s="46" t="s">
        <v>35</v>
      </c>
    </row>
    <row r="3098" spans="2:10" x14ac:dyDescent="0.3">
      <c r="B3098" s="100" t="s">
        <v>397</v>
      </c>
      <c r="C3098" s="101" t="s">
        <v>398</v>
      </c>
      <c r="D3098" s="103"/>
      <c r="E3098" s="45"/>
      <c r="F3098" s="45"/>
      <c r="G3098" s="45"/>
      <c r="H3098" s="45"/>
      <c r="I3098" s="45"/>
      <c r="J3098" s="46"/>
    </row>
    <row r="3099" spans="2:10" x14ac:dyDescent="0.3">
      <c r="B3099" s="75" t="s">
        <v>399</v>
      </c>
      <c r="C3099" s="48" t="s">
        <v>401</v>
      </c>
      <c r="D3099" s="103"/>
      <c r="E3099" s="45"/>
      <c r="F3099" s="45"/>
      <c r="G3099" s="45"/>
      <c r="H3099" s="45"/>
      <c r="I3099" s="62">
        <f>SUM(H3100:H3102)*$E$123</f>
        <v>1</v>
      </c>
      <c r="J3099" s="63" t="str">
        <f>+J3100</f>
        <v>und</v>
      </c>
    </row>
    <row r="3100" spans="2:10" x14ac:dyDescent="0.3">
      <c r="B3100" s="75"/>
      <c r="C3100" s="44" t="s">
        <v>248</v>
      </c>
      <c r="D3100" s="45">
        <v>1</v>
      </c>
      <c r="E3100" s="45"/>
      <c r="F3100" s="45"/>
      <c r="G3100" s="45"/>
      <c r="H3100" s="45">
        <f>+D3100</f>
        <v>1</v>
      </c>
      <c r="I3100" s="45"/>
      <c r="J3100" s="46" t="s">
        <v>35</v>
      </c>
    </row>
    <row r="3101" spans="2:10" x14ac:dyDescent="0.3">
      <c r="B3101" s="75"/>
      <c r="C3101" s="44" t="s">
        <v>249</v>
      </c>
      <c r="D3101" s="45"/>
      <c r="E3101" s="45"/>
      <c r="F3101" s="45"/>
      <c r="G3101" s="45"/>
      <c r="H3101" s="45">
        <f>+D3101</f>
        <v>0</v>
      </c>
      <c r="I3101" s="45"/>
      <c r="J3101" s="46" t="s">
        <v>35</v>
      </c>
    </row>
    <row r="3102" spans="2:10" x14ac:dyDescent="0.3">
      <c r="B3102" s="75"/>
      <c r="C3102" s="44" t="s">
        <v>250</v>
      </c>
      <c r="D3102" s="45"/>
      <c r="E3102" s="45"/>
      <c r="F3102" s="45"/>
      <c r="G3102" s="45"/>
      <c r="H3102" s="45">
        <f>+D3102</f>
        <v>0</v>
      </c>
      <c r="I3102" s="45"/>
      <c r="J3102" s="46" t="s">
        <v>35</v>
      </c>
    </row>
    <row r="3103" spans="2:10" x14ac:dyDescent="0.3">
      <c r="B3103" s="75" t="s">
        <v>402</v>
      </c>
      <c r="C3103" s="48" t="s">
        <v>400</v>
      </c>
      <c r="D3103" s="103"/>
      <c r="E3103" s="45"/>
      <c r="F3103" s="45"/>
      <c r="G3103" s="45"/>
      <c r="H3103" s="45"/>
      <c r="I3103" s="62">
        <f>SUM(H3104:H3106)*$E$123</f>
        <v>0</v>
      </c>
      <c r="J3103" s="63" t="str">
        <f>+J3104</f>
        <v>und</v>
      </c>
    </row>
    <row r="3104" spans="2:10" x14ac:dyDescent="0.3">
      <c r="B3104" s="75"/>
      <c r="C3104" s="44" t="s">
        <v>248</v>
      </c>
      <c r="D3104" s="45"/>
      <c r="E3104" s="45"/>
      <c r="F3104" s="45"/>
      <c r="G3104" s="45"/>
      <c r="H3104" s="45">
        <f>+D3104</f>
        <v>0</v>
      </c>
      <c r="I3104" s="45"/>
      <c r="J3104" s="46" t="s">
        <v>35</v>
      </c>
    </row>
    <row r="3105" spans="2:10" x14ac:dyDescent="0.3">
      <c r="B3105" s="75"/>
      <c r="C3105" s="44" t="s">
        <v>249</v>
      </c>
      <c r="D3105" s="45"/>
      <c r="E3105" s="45"/>
      <c r="F3105" s="45"/>
      <c r="G3105" s="45"/>
      <c r="H3105" s="45">
        <f>+D3105</f>
        <v>0</v>
      </c>
      <c r="I3105" s="45"/>
      <c r="J3105" s="46" t="s">
        <v>35</v>
      </c>
    </row>
    <row r="3106" spans="2:10" x14ac:dyDescent="0.3">
      <c r="B3106" s="75"/>
      <c r="C3106" s="44" t="s">
        <v>250</v>
      </c>
      <c r="D3106" s="45"/>
      <c r="E3106" s="45"/>
      <c r="F3106" s="45"/>
      <c r="G3106" s="45"/>
      <c r="H3106" s="45">
        <f>+D3106</f>
        <v>0</v>
      </c>
      <c r="I3106" s="45"/>
      <c r="J3106" s="46" t="s">
        <v>35</v>
      </c>
    </row>
    <row r="3107" spans="2:10" x14ac:dyDescent="0.3">
      <c r="B3107" s="75" t="s">
        <v>425</v>
      </c>
      <c r="C3107" s="48" t="s">
        <v>403</v>
      </c>
      <c r="D3107" s="103"/>
      <c r="E3107" s="45"/>
      <c r="F3107" s="45"/>
      <c r="G3107" s="45"/>
      <c r="H3107" s="45"/>
      <c r="I3107" s="62">
        <f>SUM(H3108:H3110)*$E$123</f>
        <v>0</v>
      </c>
      <c r="J3107" s="63" t="str">
        <f>+J3108</f>
        <v>und</v>
      </c>
    </row>
    <row r="3108" spans="2:10" x14ac:dyDescent="0.3">
      <c r="B3108" s="75"/>
      <c r="C3108" s="44" t="s">
        <v>248</v>
      </c>
      <c r="D3108" s="45"/>
      <c r="E3108" s="45"/>
      <c r="F3108" s="45"/>
      <c r="G3108" s="45"/>
      <c r="H3108" s="45">
        <f>+D3108</f>
        <v>0</v>
      </c>
      <c r="I3108" s="45"/>
      <c r="J3108" s="46" t="s">
        <v>35</v>
      </c>
    </row>
    <row r="3109" spans="2:10" x14ac:dyDescent="0.3">
      <c r="B3109" s="75"/>
      <c r="C3109" s="44" t="s">
        <v>249</v>
      </c>
      <c r="D3109" s="45"/>
      <c r="E3109" s="45"/>
      <c r="F3109" s="45"/>
      <c r="G3109" s="45"/>
      <c r="H3109" s="45">
        <f>+D3109</f>
        <v>0</v>
      </c>
      <c r="I3109" s="45"/>
      <c r="J3109" s="46" t="s">
        <v>35</v>
      </c>
    </row>
    <row r="3110" spans="2:10" x14ac:dyDescent="0.3">
      <c r="B3110" s="75"/>
      <c r="C3110" s="44" t="s">
        <v>250</v>
      </c>
      <c r="D3110" s="45"/>
      <c r="E3110" s="45"/>
      <c r="F3110" s="45"/>
      <c r="G3110" s="45"/>
      <c r="H3110" s="45">
        <f>+D3110</f>
        <v>0</v>
      </c>
      <c r="I3110" s="45"/>
      <c r="J3110" s="46" t="s">
        <v>35</v>
      </c>
    </row>
    <row r="3111" spans="2:10" x14ac:dyDescent="0.3">
      <c r="B3111" s="75" t="s">
        <v>1006</v>
      </c>
      <c r="C3111" s="48" t="s">
        <v>1007</v>
      </c>
      <c r="D3111" s="103"/>
      <c r="E3111" s="45"/>
      <c r="F3111" s="45"/>
      <c r="G3111" s="45"/>
      <c r="H3111" s="45"/>
      <c r="I3111" s="62">
        <f>SUM(H3112:H3114)*$E$123</f>
        <v>1</v>
      </c>
      <c r="J3111" s="63" t="str">
        <f>+J3112</f>
        <v>und</v>
      </c>
    </row>
    <row r="3112" spans="2:10" x14ac:dyDescent="0.3">
      <c r="B3112" s="75"/>
      <c r="C3112" s="44" t="s">
        <v>248</v>
      </c>
      <c r="D3112" s="45">
        <v>1</v>
      </c>
      <c r="E3112" s="45"/>
      <c r="F3112" s="45"/>
      <c r="G3112" s="45"/>
      <c r="H3112" s="45">
        <f>+D3112</f>
        <v>1</v>
      </c>
      <c r="I3112" s="45"/>
      <c r="J3112" s="46" t="s">
        <v>35</v>
      </c>
    </row>
    <row r="3113" spans="2:10" x14ac:dyDescent="0.3">
      <c r="B3113" s="75"/>
      <c r="C3113" s="44" t="s">
        <v>249</v>
      </c>
      <c r="D3113" s="45"/>
      <c r="E3113" s="45"/>
      <c r="F3113" s="45"/>
      <c r="G3113" s="45"/>
      <c r="H3113" s="45">
        <f>+D3113</f>
        <v>0</v>
      </c>
      <c r="I3113" s="45"/>
      <c r="J3113" s="46" t="s">
        <v>35</v>
      </c>
    </row>
    <row r="3114" spans="2:10" x14ac:dyDescent="0.3">
      <c r="B3114" s="75"/>
      <c r="C3114" s="44" t="s">
        <v>250</v>
      </c>
      <c r="D3114" s="45"/>
      <c r="E3114" s="45"/>
      <c r="F3114" s="45"/>
      <c r="G3114" s="45"/>
      <c r="H3114" s="45">
        <f>+D3114</f>
        <v>0</v>
      </c>
      <c r="I3114" s="45"/>
      <c r="J3114" s="46" t="s">
        <v>35</v>
      </c>
    </row>
    <row r="3115" spans="2:10" x14ac:dyDescent="0.3">
      <c r="B3115" s="100" t="s">
        <v>404</v>
      </c>
      <c r="C3115" s="101" t="s">
        <v>405</v>
      </c>
      <c r="D3115" s="103"/>
      <c r="E3115" s="45"/>
      <c r="F3115" s="45"/>
      <c r="G3115" s="45"/>
      <c r="H3115" s="45"/>
      <c r="I3115" s="45"/>
      <c r="J3115" s="46"/>
    </row>
    <row r="3116" spans="2:10" x14ac:dyDescent="0.3">
      <c r="B3116" s="75" t="s">
        <v>406</v>
      </c>
      <c r="C3116" s="48" t="s">
        <v>407</v>
      </c>
      <c r="D3116" s="103"/>
      <c r="E3116" s="45"/>
      <c r="F3116" s="45"/>
      <c r="G3116" s="45"/>
      <c r="H3116" s="45"/>
      <c r="I3116" s="62">
        <f>SUM(H3117:H3118)*$E$123</f>
        <v>0</v>
      </c>
      <c r="J3116" s="63" t="str">
        <f>+J3117</f>
        <v>Glb</v>
      </c>
    </row>
    <row r="3117" spans="2:10" x14ac:dyDescent="0.3">
      <c r="B3117" s="75"/>
      <c r="C3117" s="44" t="s">
        <v>408</v>
      </c>
      <c r="D3117" s="45"/>
      <c r="E3117" s="45"/>
      <c r="F3117" s="45"/>
      <c r="G3117" s="45"/>
      <c r="H3117" s="45">
        <f>+D3117</f>
        <v>0</v>
      </c>
      <c r="I3117" s="45"/>
      <c r="J3117" s="46" t="s">
        <v>409</v>
      </c>
    </row>
    <row r="3118" spans="2:10" x14ac:dyDescent="0.3">
      <c r="B3118" s="75" t="s">
        <v>426</v>
      </c>
      <c r="C3118" s="48" t="s">
        <v>410</v>
      </c>
      <c r="D3118" s="103"/>
      <c r="E3118" s="45"/>
      <c r="F3118" s="45"/>
      <c r="G3118" s="45"/>
      <c r="H3118" s="45"/>
      <c r="I3118" s="62">
        <f>SUM(H3119:H3120)*$E$123</f>
        <v>1</v>
      </c>
      <c r="J3118" s="63" t="str">
        <f>+J3119</f>
        <v>Glb</v>
      </c>
    </row>
    <row r="3119" spans="2:10" x14ac:dyDescent="0.3">
      <c r="B3119" s="75"/>
      <c r="C3119" s="44" t="s">
        <v>411</v>
      </c>
      <c r="D3119" s="45">
        <v>1</v>
      </c>
      <c r="E3119" s="45"/>
      <c r="F3119" s="45"/>
      <c r="G3119" s="45"/>
      <c r="H3119" s="45">
        <f>+D3119</f>
        <v>1</v>
      </c>
      <c r="I3119" s="45"/>
      <c r="J3119" s="46" t="s">
        <v>409</v>
      </c>
    </row>
    <row r="3120" spans="2:10" x14ac:dyDescent="0.3">
      <c r="B3120" s="100" t="s">
        <v>412</v>
      </c>
      <c r="C3120" s="101" t="s">
        <v>413</v>
      </c>
      <c r="D3120" s="103"/>
      <c r="E3120" s="45"/>
      <c r="F3120" s="45"/>
      <c r="G3120" s="45"/>
      <c r="H3120" s="45"/>
      <c r="I3120" s="45"/>
      <c r="J3120" s="46"/>
    </row>
    <row r="3121" spans="2:10" x14ac:dyDescent="0.3">
      <c r="B3121" s="75" t="s">
        <v>415</v>
      </c>
      <c r="C3121" s="48" t="s">
        <v>414</v>
      </c>
      <c r="D3121" s="103"/>
      <c r="E3121" s="45"/>
      <c r="F3121" s="45"/>
      <c r="G3121" s="45"/>
      <c r="H3121" s="45"/>
      <c r="I3121" s="62">
        <f>SUM(H3122:H3123)*$E$123</f>
        <v>0</v>
      </c>
      <c r="J3121" s="63" t="str">
        <f>+J3122</f>
        <v>und</v>
      </c>
    </row>
    <row r="3122" spans="2:10" x14ac:dyDescent="0.3">
      <c r="B3122" s="75"/>
      <c r="C3122" s="44" t="s">
        <v>411</v>
      </c>
      <c r="D3122" s="45"/>
      <c r="E3122" s="45"/>
      <c r="F3122" s="45"/>
      <c r="G3122" s="45"/>
      <c r="H3122" s="45">
        <f>+D3122</f>
        <v>0</v>
      </c>
      <c r="I3122" s="45"/>
      <c r="J3122" s="46" t="s">
        <v>35</v>
      </c>
    </row>
    <row r="3123" spans="2:10" x14ac:dyDescent="0.3">
      <c r="B3123" s="75" t="s">
        <v>416</v>
      </c>
      <c r="C3123" s="48" t="s">
        <v>417</v>
      </c>
      <c r="D3123" s="103"/>
      <c r="E3123" s="45"/>
      <c r="F3123" s="45"/>
      <c r="G3123" s="45"/>
      <c r="H3123" s="45"/>
      <c r="I3123" s="62">
        <f>SUM(H3124:H3124)*$E$123</f>
        <v>1</v>
      </c>
      <c r="J3123" s="63" t="str">
        <f>+J3124</f>
        <v>Glb</v>
      </c>
    </row>
    <row r="3124" spans="2:10" x14ac:dyDescent="0.3">
      <c r="B3124" s="75"/>
      <c r="C3124" s="44" t="s">
        <v>411</v>
      </c>
      <c r="D3124" s="45">
        <v>1</v>
      </c>
      <c r="E3124" s="45"/>
      <c r="F3124" s="45"/>
      <c r="G3124" s="45"/>
      <c r="H3124" s="45">
        <f>+D3124</f>
        <v>1</v>
      </c>
      <c r="I3124" s="45"/>
      <c r="J3124" s="46" t="s">
        <v>409</v>
      </c>
    </row>
    <row r="3125" spans="2:10" x14ac:dyDescent="0.3">
      <c r="B3125" s="75" t="s">
        <v>983</v>
      </c>
      <c r="C3125" s="48" t="s">
        <v>984</v>
      </c>
      <c r="D3125" s="103"/>
      <c r="E3125" s="45"/>
      <c r="F3125" s="45"/>
      <c r="G3125" s="45"/>
      <c r="H3125" s="45"/>
      <c r="I3125" s="62">
        <f>SUM(H3126:H3127)*$E$123</f>
        <v>1</v>
      </c>
      <c r="J3125" s="63" t="str">
        <f>+J3126</f>
        <v>und</v>
      </c>
    </row>
    <row r="3126" spans="2:10" x14ac:dyDescent="0.3">
      <c r="B3126" s="75"/>
      <c r="C3126" s="44" t="s">
        <v>985</v>
      </c>
      <c r="D3126" s="45"/>
      <c r="E3126" s="45"/>
      <c r="F3126" s="45"/>
      <c r="G3126" s="45"/>
      <c r="H3126" s="45">
        <f>+D3126</f>
        <v>0</v>
      </c>
      <c r="I3126" s="45"/>
      <c r="J3126" s="46" t="s">
        <v>35</v>
      </c>
    </row>
    <row r="3127" spans="2:10" x14ac:dyDescent="0.3">
      <c r="B3127" s="51"/>
      <c r="C3127" s="44" t="s">
        <v>986</v>
      </c>
      <c r="D3127" s="45"/>
      <c r="E3127" s="45"/>
      <c r="F3127" s="45"/>
      <c r="G3127" s="45"/>
      <c r="H3127" s="45">
        <v>1</v>
      </c>
      <c r="I3127" s="45"/>
      <c r="J3127" s="46" t="s">
        <v>35</v>
      </c>
    </row>
    <row r="3128" spans="2:10" x14ac:dyDescent="0.3">
      <c r="B3128" s="75"/>
      <c r="C3128" s="44"/>
      <c r="D3128" s="45"/>
      <c r="E3128" s="45"/>
      <c r="F3128" s="45"/>
      <c r="G3128" s="45"/>
      <c r="H3128" s="45"/>
      <c r="I3128" s="45"/>
      <c r="J3128" s="46"/>
    </row>
    <row r="3129" spans="2:10" x14ac:dyDescent="0.3">
      <c r="B3129" s="75"/>
      <c r="C3129" s="44"/>
      <c r="D3129" s="45"/>
      <c r="E3129" s="45"/>
      <c r="F3129" s="45"/>
      <c r="G3129" s="45"/>
      <c r="H3129" s="45"/>
      <c r="I3129" s="45"/>
      <c r="J3129" s="46"/>
    </row>
    <row r="3130" spans="2:10" x14ac:dyDescent="0.3">
      <c r="B3130" s="75"/>
      <c r="C3130" s="44"/>
      <c r="D3130" s="45"/>
      <c r="E3130" s="45"/>
      <c r="F3130" s="45"/>
      <c r="G3130" s="45"/>
      <c r="H3130" s="45"/>
      <c r="I3130" s="45"/>
      <c r="J3130" s="46"/>
    </row>
    <row r="3131" spans="2:10" x14ac:dyDescent="0.3">
      <c r="B3131" s="75"/>
      <c r="C3131" s="44"/>
      <c r="D3131" s="45"/>
      <c r="E3131" s="45"/>
      <c r="F3131" s="45"/>
      <c r="G3131" s="45"/>
      <c r="H3131" s="45"/>
      <c r="I3131" s="45"/>
      <c r="J3131" s="46"/>
    </row>
    <row r="3132" spans="2:10" x14ac:dyDescent="0.3">
      <c r="B3132" s="75"/>
      <c r="C3132" s="44"/>
      <c r="D3132" s="45"/>
      <c r="E3132" s="45"/>
      <c r="F3132" s="45"/>
      <c r="G3132" s="45"/>
      <c r="H3132" s="45"/>
      <c r="I3132" s="45"/>
      <c r="J3132" s="46"/>
    </row>
    <row r="3133" spans="2:10" x14ac:dyDescent="0.3">
      <c r="B3133" s="75"/>
      <c r="C3133" s="44"/>
      <c r="D3133" s="45"/>
      <c r="E3133" s="45"/>
      <c r="F3133" s="45"/>
      <c r="G3133" s="45"/>
      <c r="H3133" s="45"/>
      <c r="I3133" s="45"/>
      <c r="J3133" s="46"/>
    </row>
    <row r="3134" spans="2:10" x14ac:dyDescent="0.3">
      <c r="B3134" s="75"/>
      <c r="C3134" s="44"/>
      <c r="D3134" s="45"/>
      <c r="E3134" s="45"/>
      <c r="F3134" s="45"/>
      <c r="G3134" s="45"/>
      <c r="H3134" s="45"/>
      <c r="I3134" s="45"/>
      <c r="J3134" s="46"/>
    </row>
    <row r="3135" spans="2:10" x14ac:dyDescent="0.3">
      <c r="B3135" s="75"/>
      <c r="C3135" s="44"/>
      <c r="D3135" s="45"/>
      <c r="E3135" s="45"/>
      <c r="F3135" s="45"/>
      <c r="G3135" s="45"/>
      <c r="H3135" s="45"/>
      <c r="I3135" s="45"/>
      <c r="J3135" s="46"/>
    </row>
    <row r="3136" spans="2:10" x14ac:dyDescent="0.3">
      <c r="B3136" s="75"/>
      <c r="C3136" s="44"/>
      <c r="D3136" s="45"/>
      <c r="E3136" s="45"/>
      <c r="F3136" s="45"/>
      <c r="G3136" s="45"/>
      <c r="H3136" s="45"/>
      <c r="I3136" s="45"/>
      <c r="J3136" s="46"/>
    </row>
    <row r="3137" spans="2:10" x14ac:dyDescent="0.3">
      <c r="B3137" s="75"/>
      <c r="C3137" s="44"/>
      <c r="D3137" s="45"/>
      <c r="E3137" s="45"/>
      <c r="F3137" s="45"/>
      <c r="G3137" s="45"/>
      <c r="H3137" s="45"/>
      <c r="I3137" s="45"/>
      <c r="J3137" s="46"/>
    </row>
    <row r="3138" spans="2:10" x14ac:dyDescent="0.3">
      <c r="B3138" s="75"/>
      <c r="C3138" s="44"/>
      <c r="D3138" s="45"/>
      <c r="E3138" s="45"/>
      <c r="F3138" s="45"/>
      <c r="G3138" s="45"/>
      <c r="H3138" s="45"/>
      <c r="I3138" s="45"/>
      <c r="J3138" s="46"/>
    </row>
    <row r="3139" spans="2:10" x14ac:dyDescent="0.3">
      <c r="B3139" s="75"/>
      <c r="C3139" s="44"/>
      <c r="D3139" s="45"/>
      <c r="E3139" s="45"/>
      <c r="F3139" s="45"/>
      <c r="G3139" s="45"/>
      <c r="H3139" s="45"/>
      <c r="I3139" s="45"/>
      <c r="J3139" s="46"/>
    </row>
    <row r="3140" spans="2:10" x14ac:dyDescent="0.3">
      <c r="B3140" s="75"/>
      <c r="C3140" s="44"/>
      <c r="D3140" s="45"/>
      <c r="E3140" s="45"/>
      <c r="F3140" s="45"/>
      <c r="G3140" s="45"/>
      <c r="H3140" s="45"/>
      <c r="I3140" s="45"/>
      <c r="J3140" s="46"/>
    </row>
    <row r="3141" spans="2:10" x14ac:dyDescent="0.3">
      <c r="B3141" s="75"/>
      <c r="C3141" s="44"/>
      <c r="D3141" s="45"/>
      <c r="E3141" s="45"/>
      <c r="F3141" s="45"/>
      <c r="G3141" s="45"/>
      <c r="H3141" s="45"/>
      <c r="I3141" s="45"/>
      <c r="J3141" s="46"/>
    </row>
    <row r="3142" spans="2:10" x14ac:dyDescent="0.3">
      <c r="B3142" s="75"/>
      <c r="C3142" s="44"/>
      <c r="D3142" s="45"/>
      <c r="E3142" s="45"/>
      <c r="F3142" s="45"/>
      <c r="G3142" s="45"/>
      <c r="H3142" s="45"/>
      <c r="I3142" s="45"/>
      <c r="J3142" s="46"/>
    </row>
    <row r="3143" spans="2:10" x14ac:dyDescent="0.3">
      <c r="B3143" s="75"/>
      <c r="C3143" s="44"/>
      <c r="D3143" s="45"/>
      <c r="E3143" s="45"/>
      <c r="F3143" s="45"/>
      <c r="G3143" s="45"/>
      <c r="H3143" s="45"/>
      <c r="I3143" s="45"/>
      <c r="J3143" s="46"/>
    </row>
    <row r="3144" spans="2:10" x14ac:dyDescent="0.3">
      <c r="B3144" s="75"/>
      <c r="C3144" s="44"/>
      <c r="D3144" s="45"/>
      <c r="E3144" s="45"/>
      <c r="F3144" s="45"/>
      <c r="G3144" s="45"/>
      <c r="H3144" s="45"/>
      <c r="I3144" s="45"/>
      <c r="J3144" s="46"/>
    </row>
    <row r="3145" spans="2:10" x14ac:dyDescent="0.3">
      <c r="B3145" s="75"/>
      <c r="C3145" s="44"/>
      <c r="D3145" s="45"/>
      <c r="E3145" s="45"/>
      <c r="F3145" s="45"/>
      <c r="G3145" s="45"/>
      <c r="H3145" s="45"/>
      <c r="I3145" s="45"/>
      <c r="J3145" s="46"/>
    </row>
    <row r="3146" spans="2:10" x14ac:dyDescent="0.3">
      <c r="B3146" s="75"/>
      <c r="C3146" s="44"/>
      <c r="D3146" s="45"/>
      <c r="E3146" s="45"/>
      <c r="F3146" s="45"/>
      <c r="G3146" s="45"/>
      <c r="H3146" s="45"/>
      <c r="I3146" s="45"/>
      <c r="J3146" s="46"/>
    </row>
    <row r="3147" spans="2:10" x14ac:dyDescent="0.3">
      <c r="B3147" s="75"/>
      <c r="C3147" s="44"/>
      <c r="D3147" s="45"/>
      <c r="E3147" s="45"/>
      <c r="F3147" s="45"/>
      <c r="G3147" s="45"/>
      <c r="H3147" s="45"/>
      <c r="I3147" s="45"/>
      <c r="J3147" s="46"/>
    </row>
    <row r="3148" spans="2:10" x14ac:dyDescent="0.3">
      <c r="B3148" s="75"/>
      <c r="C3148" s="44"/>
      <c r="D3148" s="45"/>
      <c r="E3148" s="45"/>
      <c r="F3148" s="45"/>
      <c r="G3148" s="45"/>
      <c r="H3148" s="45"/>
      <c r="I3148" s="45"/>
      <c r="J3148" s="46"/>
    </row>
    <row r="3149" spans="2:10" x14ac:dyDescent="0.3">
      <c r="B3149" s="75"/>
      <c r="C3149" s="44"/>
      <c r="D3149" s="45"/>
      <c r="E3149" s="45"/>
      <c r="F3149" s="45"/>
      <c r="G3149" s="45"/>
      <c r="H3149" s="45"/>
      <c r="I3149" s="45"/>
      <c r="J3149" s="46"/>
    </row>
    <row r="3150" spans="2:10" x14ac:dyDescent="0.3">
      <c r="B3150" s="75"/>
      <c r="C3150" s="44"/>
      <c r="D3150" s="45"/>
      <c r="E3150" s="45"/>
      <c r="F3150" s="45"/>
      <c r="G3150" s="45"/>
      <c r="H3150" s="45"/>
      <c r="I3150" s="45"/>
      <c r="J3150" s="46"/>
    </row>
    <row r="3151" spans="2:10" x14ac:dyDescent="0.3">
      <c r="B3151" s="75"/>
      <c r="C3151" s="44"/>
      <c r="D3151" s="45"/>
      <c r="E3151" s="45"/>
      <c r="F3151" s="45"/>
      <c r="G3151" s="45"/>
      <c r="H3151" s="45"/>
      <c r="I3151" s="45"/>
      <c r="J3151" s="46"/>
    </row>
    <row r="3152" spans="2:10" x14ac:dyDescent="0.3">
      <c r="B3152" s="75"/>
      <c r="C3152" s="44"/>
      <c r="D3152" s="45"/>
      <c r="E3152" s="45"/>
      <c r="F3152" s="45"/>
      <c r="G3152" s="45"/>
      <c r="H3152" s="45"/>
      <c r="I3152" s="45"/>
      <c r="J3152" s="46"/>
    </row>
    <row r="3153" spans="2:10" x14ac:dyDescent="0.3">
      <c r="B3153" s="75"/>
      <c r="C3153" s="44"/>
      <c r="D3153" s="45"/>
      <c r="E3153" s="45"/>
      <c r="F3153" s="45"/>
      <c r="G3153" s="45"/>
      <c r="H3153" s="45"/>
      <c r="I3153" s="45"/>
      <c r="J3153" s="46"/>
    </row>
    <row r="3154" spans="2:10" x14ac:dyDescent="0.3">
      <c r="B3154" s="75"/>
      <c r="C3154" s="44"/>
      <c r="D3154" s="45"/>
      <c r="E3154" s="45"/>
      <c r="F3154" s="45"/>
      <c r="G3154" s="45"/>
      <c r="H3154" s="45"/>
      <c r="I3154" s="45"/>
      <c r="J3154" s="46"/>
    </row>
    <row r="3155" spans="2:10" x14ac:dyDescent="0.3">
      <c r="B3155" s="75"/>
      <c r="C3155" s="44"/>
      <c r="D3155" s="45"/>
      <c r="E3155" s="45"/>
      <c r="F3155" s="45"/>
      <c r="G3155" s="45"/>
      <c r="H3155" s="45"/>
      <c r="I3155" s="45"/>
      <c r="J3155" s="46"/>
    </row>
    <row r="3156" spans="2:10" x14ac:dyDescent="0.3">
      <c r="B3156" s="75"/>
      <c r="C3156" s="44"/>
      <c r="D3156" s="45"/>
      <c r="E3156" s="45"/>
      <c r="F3156" s="45"/>
      <c r="G3156" s="45"/>
      <c r="H3156" s="45"/>
      <c r="I3156" s="45"/>
      <c r="J3156" s="46"/>
    </row>
    <row r="3157" spans="2:10" x14ac:dyDescent="0.3">
      <c r="B3157" s="75"/>
      <c r="C3157" s="44"/>
      <c r="D3157" s="45"/>
      <c r="E3157" s="45"/>
      <c r="F3157" s="45"/>
      <c r="G3157" s="45"/>
      <c r="H3157" s="45"/>
      <c r="I3157" s="45"/>
      <c r="J3157" s="46"/>
    </row>
    <row r="3158" spans="2:10" x14ac:dyDescent="0.3">
      <c r="B3158" s="75"/>
      <c r="C3158" s="44"/>
      <c r="D3158" s="45"/>
      <c r="E3158" s="45"/>
      <c r="F3158" s="45"/>
      <c r="G3158" s="45"/>
      <c r="H3158" s="45"/>
      <c r="I3158" s="45"/>
      <c r="J3158" s="46"/>
    </row>
    <row r="3159" spans="2:10" x14ac:dyDescent="0.3">
      <c r="B3159" s="75"/>
      <c r="C3159" s="44"/>
      <c r="D3159" s="45"/>
      <c r="E3159" s="45"/>
      <c r="F3159" s="45"/>
      <c r="G3159" s="45"/>
      <c r="H3159" s="45"/>
      <c r="I3159" s="45"/>
      <c r="J3159" s="46"/>
    </row>
    <row r="3160" spans="2:10" x14ac:dyDescent="0.3">
      <c r="B3160" s="75"/>
      <c r="C3160" s="44"/>
      <c r="D3160" s="45"/>
      <c r="E3160" s="45"/>
      <c r="F3160" s="45"/>
      <c r="G3160" s="45"/>
      <c r="H3160" s="45"/>
      <c r="I3160" s="45"/>
      <c r="J3160" s="46"/>
    </row>
    <row r="3161" spans="2:10" x14ac:dyDescent="0.3">
      <c r="B3161" s="75"/>
      <c r="C3161" s="44"/>
      <c r="D3161" s="45"/>
      <c r="E3161" s="45"/>
      <c r="F3161" s="45"/>
      <c r="G3161" s="45"/>
      <c r="H3161" s="45"/>
      <c r="I3161" s="45"/>
      <c r="J3161" s="46"/>
    </row>
    <row r="3162" spans="2:10" x14ac:dyDescent="0.3">
      <c r="B3162" s="75"/>
      <c r="C3162" s="44"/>
      <c r="D3162" s="45"/>
      <c r="E3162" s="45"/>
      <c r="F3162" s="45"/>
      <c r="G3162" s="45"/>
      <c r="H3162" s="45"/>
      <c r="I3162" s="45"/>
      <c r="J3162" s="46"/>
    </row>
    <row r="3163" spans="2:10" x14ac:dyDescent="0.3">
      <c r="B3163" s="75"/>
      <c r="C3163" s="44"/>
      <c r="D3163" s="45"/>
      <c r="E3163" s="45"/>
      <c r="F3163" s="45"/>
      <c r="G3163" s="45"/>
      <c r="H3163" s="45"/>
      <c r="I3163" s="45"/>
      <c r="J3163" s="46"/>
    </row>
    <row r="3164" spans="2:10" x14ac:dyDescent="0.3">
      <c r="B3164" s="75"/>
      <c r="C3164" s="44"/>
      <c r="D3164" s="45"/>
      <c r="E3164" s="45"/>
      <c r="F3164" s="45"/>
      <c r="G3164" s="45"/>
      <c r="H3164" s="45"/>
      <c r="I3164" s="45"/>
      <c r="J3164" s="46"/>
    </row>
    <row r="3165" spans="2:10" x14ac:dyDescent="0.3">
      <c r="B3165" s="75"/>
      <c r="C3165" s="44"/>
      <c r="D3165" s="45"/>
      <c r="E3165" s="45"/>
      <c r="F3165" s="45"/>
      <c r="G3165" s="45"/>
      <c r="H3165" s="45"/>
      <c r="I3165" s="45"/>
      <c r="J3165" s="46"/>
    </row>
    <row r="3166" spans="2:10" ht="22.8" x14ac:dyDescent="0.3">
      <c r="B3166" s="163" t="s">
        <v>694</v>
      </c>
      <c r="C3166" s="164"/>
      <c r="D3166" s="164"/>
      <c r="E3166" s="164"/>
      <c r="F3166" s="164"/>
      <c r="G3166" s="164"/>
      <c r="H3166" s="164"/>
      <c r="I3166" s="164"/>
      <c r="J3166" s="165"/>
    </row>
    <row r="3167" spans="2:10" x14ac:dyDescent="0.3">
      <c r="B3167" s="134"/>
      <c r="C3167" s="134"/>
      <c r="D3167" s="134"/>
      <c r="E3167" s="134"/>
      <c r="F3167" s="134"/>
      <c r="G3167" s="134"/>
      <c r="H3167" s="134"/>
      <c r="I3167" s="134"/>
      <c r="J3167" s="134"/>
    </row>
    <row r="3168" spans="2:10" x14ac:dyDescent="0.3">
      <c r="B3168" s="23" t="s">
        <v>7</v>
      </c>
      <c r="C3168" s="24" t="s">
        <v>0</v>
      </c>
      <c r="D3168" s="24" t="s">
        <v>23</v>
      </c>
      <c r="E3168" s="24" t="s">
        <v>24</v>
      </c>
      <c r="F3168" s="24" t="s">
        <v>2</v>
      </c>
      <c r="G3168" s="24" t="s">
        <v>3</v>
      </c>
      <c r="H3168" s="24" t="s">
        <v>25</v>
      </c>
      <c r="I3168" s="24" t="s">
        <v>8</v>
      </c>
      <c r="J3168" s="24" t="s">
        <v>9</v>
      </c>
    </row>
    <row r="3169" spans="2:10" x14ac:dyDescent="0.3">
      <c r="B3169" s="98" t="s">
        <v>244</v>
      </c>
      <c r="C3169" s="99" t="s">
        <v>242</v>
      </c>
      <c r="D3169" s="55"/>
      <c r="E3169" s="56">
        <v>1</v>
      </c>
      <c r="F3169" s="57"/>
      <c r="G3169" s="58"/>
      <c r="H3169" s="58"/>
      <c r="I3169" s="43"/>
      <c r="J3169" s="55"/>
    </row>
    <row r="3170" spans="2:10" x14ac:dyDescent="0.3">
      <c r="B3170" s="96" t="s">
        <v>245</v>
      </c>
      <c r="C3170" s="97" t="s">
        <v>243</v>
      </c>
      <c r="D3170" s="60"/>
      <c r="E3170" s="59"/>
      <c r="F3170" s="52"/>
      <c r="G3170" s="52"/>
      <c r="H3170" s="52"/>
      <c r="I3170" s="52"/>
      <c r="J3170" s="61"/>
    </row>
    <row r="3171" spans="2:10" x14ac:dyDescent="0.3">
      <c r="B3171" s="100" t="s">
        <v>246</v>
      </c>
      <c r="C3171" s="101" t="s">
        <v>285</v>
      </c>
      <c r="D3171" s="60"/>
      <c r="E3171" s="59"/>
      <c r="F3171" s="52"/>
      <c r="G3171" s="52"/>
      <c r="H3171" s="52"/>
      <c r="I3171" s="52"/>
      <c r="J3171" s="61"/>
    </row>
    <row r="3172" spans="2:10" x14ac:dyDescent="0.3">
      <c r="B3172" s="75" t="s">
        <v>247</v>
      </c>
      <c r="C3172" s="48" t="s">
        <v>348</v>
      </c>
      <c r="D3172" s="45"/>
      <c r="E3172" s="45"/>
      <c r="F3172" s="45"/>
      <c r="G3172" s="45"/>
      <c r="H3172" s="45"/>
      <c r="I3172" s="62">
        <f>SUM(H3173:H3178)*$E$123</f>
        <v>1</v>
      </c>
      <c r="J3172" s="63" t="str">
        <f>+J3173</f>
        <v>und</v>
      </c>
    </row>
    <row r="3173" spans="2:10" x14ac:dyDescent="0.3">
      <c r="B3173" s="75"/>
      <c r="C3173" s="130" t="s">
        <v>248</v>
      </c>
      <c r="D3173" s="45"/>
      <c r="E3173" s="45"/>
      <c r="F3173" s="45"/>
      <c r="G3173" s="45"/>
      <c r="H3173" s="45"/>
      <c r="I3173" s="45"/>
      <c r="J3173" s="46" t="s">
        <v>35</v>
      </c>
    </row>
    <row r="3174" spans="2:10" x14ac:dyDescent="0.3">
      <c r="B3174" s="75"/>
      <c r="C3174" s="129" t="s">
        <v>634</v>
      </c>
      <c r="D3174" s="45">
        <v>1</v>
      </c>
      <c r="E3174" s="45"/>
      <c r="F3174" s="45"/>
      <c r="G3174" s="45"/>
      <c r="H3174" s="45">
        <f>+D3174</f>
        <v>1</v>
      </c>
      <c r="I3174" s="45"/>
      <c r="J3174" s="46" t="s">
        <v>35</v>
      </c>
    </row>
    <row r="3175" spans="2:10" x14ac:dyDescent="0.3">
      <c r="B3175" s="75"/>
      <c r="C3175" s="130" t="s">
        <v>249</v>
      </c>
      <c r="D3175" s="45"/>
      <c r="E3175" s="45"/>
      <c r="F3175" s="45"/>
      <c r="G3175" s="45"/>
      <c r="H3175" s="45"/>
      <c r="I3175" s="45"/>
      <c r="J3175" s="46"/>
    </row>
    <row r="3176" spans="2:10" x14ac:dyDescent="0.3">
      <c r="B3176" s="75"/>
      <c r="C3176" s="129" t="s">
        <v>634</v>
      </c>
      <c r="D3176" s="45"/>
      <c r="E3176" s="45"/>
      <c r="F3176" s="45"/>
      <c r="G3176" s="45"/>
      <c r="H3176" s="45">
        <f>+D3176</f>
        <v>0</v>
      </c>
      <c r="I3176" s="45"/>
      <c r="J3176" s="46" t="s">
        <v>35</v>
      </c>
    </row>
    <row r="3177" spans="2:10" x14ac:dyDescent="0.3">
      <c r="B3177" s="75"/>
      <c r="C3177" s="130" t="s">
        <v>250</v>
      </c>
      <c r="D3177" s="45"/>
      <c r="E3177" s="45"/>
      <c r="F3177" s="45"/>
      <c r="G3177" s="45"/>
      <c r="H3177" s="45"/>
      <c r="I3177" s="45"/>
      <c r="J3177" s="46"/>
    </row>
    <row r="3178" spans="2:10" x14ac:dyDescent="0.3">
      <c r="B3178" s="75"/>
      <c r="C3178" s="129" t="s">
        <v>634</v>
      </c>
      <c r="D3178" s="45"/>
      <c r="E3178" s="45"/>
      <c r="F3178" s="45"/>
      <c r="G3178" s="45"/>
      <c r="H3178" s="45">
        <f>+D3178</f>
        <v>0</v>
      </c>
      <c r="I3178" s="45"/>
      <c r="J3178" s="46" t="s">
        <v>35</v>
      </c>
    </row>
    <row r="3179" spans="2:10" x14ac:dyDescent="0.3">
      <c r="B3179" s="75" t="s">
        <v>251</v>
      </c>
      <c r="C3179" s="75" t="s">
        <v>260</v>
      </c>
      <c r="D3179" s="45"/>
      <c r="E3179" s="45"/>
      <c r="F3179" s="45"/>
      <c r="G3179" s="45"/>
      <c r="H3179" s="45"/>
      <c r="I3179" s="62">
        <f>SUM(H3180:H3182)*$E$123</f>
        <v>0</v>
      </c>
      <c r="J3179" s="63" t="str">
        <f>+J3180</f>
        <v>und</v>
      </c>
    </row>
    <row r="3180" spans="2:10" x14ac:dyDescent="0.3">
      <c r="B3180" s="75"/>
      <c r="C3180" s="130" t="s">
        <v>248</v>
      </c>
      <c r="D3180" s="45"/>
      <c r="E3180" s="45"/>
      <c r="F3180" s="45"/>
      <c r="G3180" s="45"/>
      <c r="H3180" s="45">
        <f>+D3180</f>
        <v>0</v>
      </c>
      <c r="I3180" s="45"/>
      <c r="J3180" s="46" t="s">
        <v>35</v>
      </c>
    </row>
    <row r="3181" spans="2:10" x14ac:dyDescent="0.3">
      <c r="B3181" s="75"/>
      <c r="C3181" s="130" t="s">
        <v>249</v>
      </c>
      <c r="D3181" s="45"/>
      <c r="E3181" s="45"/>
      <c r="F3181" s="45"/>
      <c r="G3181" s="45"/>
      <c r="H3181" s="45">
        <f>+D3181</f>
        <v>0</v>
      </c>
      <c r="I3181" s="45"/>
      <c r="J3181" s="46" t="s">
        <v>35</v>
      </c>
    </row>
    <row r="3182" spans="2:10" x14ac:dyDescent="0.3">
      <c r="B3182" s="75"/>
      <c r="C3182" s="130" t="s">
        <v>250</v>
      </c>
      <c r="D3182" s="45"/>
      <c r="E3182" s="45"/>
      <c r="F3182" s="45"/>
      <c r="G3182" s="45"/>
      <c r="H3182" s="45">
        <f>+D3182</f>
        <v>0</v>
      </c>
      <c r="I3182" s="45"/>
      <c r="J3182" s="46" t="s">
        <v>35</v>
      </c>
    </row>
    <row r="3183" spans="2:10" x14ac:dyDescent="0.3">
      <c r="B3183" s="75" t="s">
        <v>252</v>
      </c>
      <c r="C3183" s="48" t="s">
        <v>537</v>
      </c>
      <c r="D3183" s="45"/>
      <c r="E3183" s="45"/>
      <c r="F3183" s="45"/>
      <c r="G3183" s="45"/>
      <c r="H3183" s="45"/>
      <c r="I3183" s="62">
        <f>SUM(H3184:H3189)*$E$123</f>
        <v>1</v>
      </c>
      <c r="J3183" s="63" t="str">
        <f>+J3184</f>
        <v>und</v>
      </c>
    </row>
    <row r="3184" spans="2:10" x14ac:dyDescent="0.3">
      <c r="B3184" s="75"/>
      <c r="C3184" s="130" t="s">
        <v>248</v>
      </c>
      <c r="D3184" s="45"/>
      <c r="E3184" s="45"/>
      <c r="F3184" s="45"/>
      <c r="G3184" s="45"/>
      <c r="H3184" s="45"/>
      <c r="I3184" s="45"/>
      <c r="J3184" s="46" t="s">
        <v>35</v>
      </c>
    </row>
    <row r="3185" spans="2:10" x14ac:dyDescent="0.3">
      <c r="B3185" s="75"/>
      <c r="C3185" s="129" t="s">
        <v>634</v>
      </c>
      <c r="D3185" s="45">
        <v>1</v>
      </c>
      <c r="E3185" s="45"/>
      <c r="F3185" s="45"/>
      <c r="G3185" s="45"/>
      <c r="H3185" s="45">
        <f>+D3185</f>
        <v>1</v>
      </c>
      <c r="I3185" s="45"/>
      <c r="J3185" s="46" t="s">
        <v>35</v>
      </c>
    </row>
    <row r="3186" spans="2:10" x14ac:dyDescent="0.3">
      <c r="B3186" s="75"/>
      <c r="C3186" s="130" t="s">
        <v>249</v>
      </c>
      <c r="D3186" s="45"/>
      <c r="E3186" s="45"/>
      <c r="F3186" s="45"/>
      <c r="G3186" s="45"/>
      <c r="H3186" s="45">
        <f>+D3186</f>
        <v>0</v>
      </c>
      <c r="I3186" s="45"/>
      <c r="J3186" s="46" t="s">
        <v>35</v>
      </c>
    </row>
    <row r="3187" spans="2:10" x14ac:dyDescent="0.3">
      <c r="B3187" s="75"/>
      <c r="C3187" s="129" t="s">
        <v>634</v>
      </c>
      <c r="D3187" s="45"/>
      <c r="E3187" s="45"/>
      <c r="F3187" s="45"/>
      <c r="G3187" s="45"/>
      <c r="H3187" s="45">
        <f>+D3187</f>
        <v>0</v>
      </c>
      <c r="I3187" s="45"/>
      <c r="J3187" s="46" t="s">
        <v>35</v>
      </c>
    </row>
    <row r="3188" spans="2:10" x14ac:dyDescent="0.3">
      <c r="B3188" s="75"/>
      <c r="C3188" s="130" t="s">
        <v>250</v>
      </c>
      <c r="D3188" s="45"/>
      <c r="E3188" s="45"/>
      <c r="F3188" s="45"/>
      <c r="G3188" s="45"/>
      <c r="H3188" s="45">
        <f>+D3188</f>
        <v>0</v>
      </c>
      <c r="I3188" s="45"/>
      <c r="J3188" s="46" t="s">
        <v>35</v>
      </c>
    </row>
    <row r="3189" spans="2:10" x14ac:dyDescent="0.3">
      <c r="B3189" s="75"/>
      <c r="C3189" s="129" t="s">
        <v>634</v>
      </c>
      <c r="D3189" s="45"/>
      <c r="E3189" s="45"/>
      <c r="F3189" s="45"/>
      <c r="G3189" s="45"/>
      <c r="H3189" s="45">
        <f>+D3189</f>
        <v>0</v>
      </c>
      <c r="I3189" s="45"/>
      <c r="J3189" s="46" t="s">
        <v>35</v>
      </c>
    </row>
    <row r="3190" spans="2:10" x14ac:dyDescent="0.3">
      <c r="B3190" s="75" t="s">
        <v>253</v>
      </c>
      <c r="C3190" s="48" t="s">
        <v>536</v>
      </c>
      <c r="D3190" s="45"/>
      <c r="E3190" s="45"/>
      <c r="F3190" s="45"/>
      <c r="G3190" s="45"/>
      <c r="H3190" s="45"/>
      <c r="I3190" s="62">
        <f>SUM(H3192:H3196)*$E$123</f>
        <v>0</v>
      </c>
      <c r="J3190" s="63" t="str">
        <f>+J3192</f>
        <v>und</v>
      </c>
    </row>
    <row r="3191" spans="2:10" x14ac:dyDescent="0.3">
      <c r="B3191" s="75"/>
      <c r="C3191" s="130" t="s">
        <v>248</v>
      </c>
      <c r="D3191" s="45"/>
      <c r="E3191" s="45"/>
      <c r="F3191" s="45"/>
      <c r="G3191" s="45"/>
      <c r="H3191" s="45"/>
      <c r="I3191" s="45"/>
      <c r="J3191" s="46" t="s">
        <v>35</v>
      </c>
    </row>
    <row r="3192" spans="2:10" x14ac:dyDescent="0.3">
      <c r="B3192" s="75"/>
      <c r="C3192" s="44" t="s">
        <v>622</v>
      </c>
      <c r="D3192" s="45"/>
      <c r="E3192" s="45"/>
      <c r="F3192" s="45"/>
      <c r="G3192" s="45"/>
      <c r="H3192" s="45">
        <f>+D3192</f>
        <v>0</v>
      </c>
      <c r="I3192" s="45"/>
      <c r="J3192" s="46" t="s">
        <v>35</v>
      </c>
    </row>
    <row r="3193" spans="2:10" x14ac:dyDescent="0.3">
      <c r="B3193" s="75"/>
      <c r="C3193" s="130" t="s">
        <v>249</v>
      </c>
      <c r="D3193" s="45"/>
      <c r="E3193" s="45"/>
      <c r="F3193" s="45"/>
      <c r="G3193" s="45"/>
      <c r="H3193" s="45"/>
      <c r="I3193" s="45"/>
      <c r="J3193" s="46" t="s">
        <v>35</v>
      </c>
    </row>
    <row r="3194" spans="2:10" x14ac:dyDescent="0.3">
      <c r="B3194" s="75"/>
      <c r="C3194" s="44" t="s">
        <v>622</v>
      </c>
      <c r="D3194" s="45"/>
      <c r="E3194" s="45"/>
      <c r="F3194" s="45"/>
      <c r="G3194" s="45"/>
      <c r="H3194" s="45">
        <f>+D3194</f>
        <v>0</v>
      </c>
      <c r="I3194" s="45"/>
      <c r="J3194" s="46" t="s">
        <v>35</v>
      </c>
    </row>
    <row r="3195" spans="2:10" x14ac:dyDescent="0.3">
      <c r="B3195" s="75"/>
      <c r="C3195" s="130" t="s">
        <v>250</v>
      </c>
      <c r="D3195" s="45"/>
      <c r="E3195" s="45"/>
      <c r="F3195" s="45"/>
      <c r="G3195" s="45"/>
      <c r="H3195" s="45"/>
      <c r="I3195" s="45"/>
      <c r="J3195" s="46" t="s">
        <v>35</v>
      </c>
    </row>
    <row r="3196" spans="2:10" x14ac:dyDescent="0.3">
      <c r="B3196" s="75"/>
      <c r="C3196" s="44" t="s">
        <v>622</v>
      </c>
      <c r="D3196" s="45"/>
      <c r="E3196" s="45"/>
      <c r="F3196" s="45"/>
      <c r="G3196" s="45"/>
      <c r="H3196" s="45">
        <f>+D3196</f>
        <v>0</v>
      </c>
      <c r="I3196" s="45"/>
      <c r="J3196" s="46" t="s">
        <v>35</v>
      </c>
    </row>
    <row r="3197" spans="2:10" x14ac:dyDescent="0.3">
      <c r="B3197" s="75" t="s">
        <v>257</v>
      </c>
      <c r="C3197" s="48" t="s">
        <v>363</v>
      </c>
      <c r="D3197" s="45"/>
      <c r="E3197" s="45"/>
      <c r="F3197" s="45"/>
      <c r="G3197" s="45"/>
      <c r="H3197" s="45"/>
      <c r="I3197" s="62">
        <f>SUM(H3198:H3200)*$E$123</f>
        <v>0</v>
      </c>
      <c r="J3197" s="63" t="str">
        <f>+J3198</f>
        <v>und</v>
      </c>
    </row>
    <row r="3198" spans="2:10" x14ac:dyDescent="0.3">
      <c r="B3198" s="75"/>
      <c r="C3198" s="130" t="s">
        <v>248</v>
      </c>
      <c r="D3198" s="45"/>
      <c r="E3198" s="45"/>
      <c r="F3198" s="45"/>
      <c r="G3198" s="45"/>
      <c r="H3198" s="45">
        <f>+D3198</f>
        <v>0</v>
      </c>
      <c r="I3198" s="45"/>
      <c r="J3198" s="46" t="s">
        <v>35</v>
      </c>
    </row>
    <row r="3199" spans="2:10" x14ac:dyDescent="0.3">
      <c r="B3199" s="75"/>
      <c r="C3199" s="130" t="s">
        <v>249</v>
      </c>
      <c r="D3199" s="45"/>
      <c r="E3199" s="45"/>
      <c r="F3199" s="45"/>
      <c r="G3199" s="45"/>
      <c r="H3199" s="45">
        <f>+D3199</f>
        <v>0</v>
      </c>
      <c r="I3199" s="45"/>
      <c r="J3199" s="46" t="s">
        <v>35</v>
      </c>
    </row>
    <row r="3200" spans="2:10" x14ac:dyDescent="0.3">
      <c r="B3200" s="75"/>
      <c r="C3200" s="130" t="s">
        <v>250</v>
      </c>
      <c r="D3200" s="45"/>
      <c r="E3200" s="45"/>
      <c r="F3200" s="45"/>
      <c r="G3200" s="45"/>
      <c r="H3200" s="45">
        <f>+D3200</f>
        <v>0</v>
      </c>
      <c r="I3200" s="45"/>
      <c r="J3200" s="46" t="s">
        <v>35</v>
      </c>
    </row>
    <row r="3201" spans="2:10" x14ac:dyDescent="0.3">
      <c r="B3201" s="75" t="s">
        <v>258</v>
      </c>
      <c r="C3201" s="48" t="s">
        <v>281</v>
      </c>
      <c r="D3201" s="45"/>
      <c r="E3201" s="45"/>
      <c r="F3201" s="45"/>
      <c r="G3201" s="45"/>
      <c r="H3201" s="45"/>
      <c r="I3201" s="62">
        <f>SUM(H3202:H3204)*$E$123</f>
        <v>0</v>
      </c>
      <c r="J3201" s="63" t="str">
        <f>+J3202</f>
        <v>und</v>
      </c>
    </row>
    <row r="3202" spans="2:10" x14ac:dyDescent="0.3">
      <c r="B3202" s="75"/>
      <c r="C3202" s="130" t="s">
        <v>248</v>
      </c>
      <c r="D3202" s="45"/>
      <c r="E3202" s="45"/>
      <c r="F3202" s="45"/>
      <c r="G3202" s="45"/>
      <c r="H3202" s="45">
        <f>+D3202</f>
        <v>0</v>
      </c>
      <c r="I3202" s="45"/>
      <c r="J3202" s="46" t="s">
        <v>35</v>
      </c>
    </row>
    <row r="3203" spans="2:10" x14ac:dyDescent="0.3">
      <c r="B3203" s="75"/>
      <c r="C3203" s="130" t="s">
        <v>249</v>
      </c>
      <c r="D3203" s="45"/>
      <c r="E3203" s="45"/>
      <c r="F3203" s="45"/>
      <c r="G3203" s="45"/>
      <c r="H3203" s="45">
        <f>+D3203</f>
        <v>0</v>
      </c>
      <c r="I3203" s="45"/>
      <c r="J3203" s="46" t="s">
        <v>35</v>
      </c>
    </row>
    <row r="3204" spans="2:10" x14ac:dyDescent="0.3">
      <c r="B3204" s="75"/>
      <c r="C3204" s="130" t="s">
        <v>250</v>
      </c>
      <c r="D3204" s="45"/>
      <c r="E3204" s="45"/>
      <c r="F3204" s="45"/>
      <c r="G3204" s="45"/>
      <c r="H3204" s="45">
        <f>+D3204</f>
        <v>0</v>
      </c>
      <c r="I3204" s="45"/>
      <c r="J3204" s="46" t="s">
        <v>35</v>
      </c>
    </row>
    <row r="3205" spans="2:10" x14ac:dyDescent="0.3">
      <c r="B3205" s="75" t="s">
        <v>259</v>
      </c>
      <c r="C3205" s="48" t="s">
        <v>254</v>
      </c>
      <c r="D3205" s="45"/>
      <c r="E3205" s="45"/>
      <c r="F3205" s="45"/>
      <c r="G3205" s="45"/>
      <c r="H3205" s="45"/>
      <c r="I3205" s="62">
        <f>SUM(H3206:H3208)*$E$123</f>
        <v>0</v>
      </c>
      <c r="J3205" s="63" t="str">
        <f>+J3206</f>
        <v>und</v>
      </c>
    </row>
    <row r="3206" spans="2:10" x14ac:dyDescent="0.3">
      <c r="B3206" s="75"/>
      <c r="C3206" s="130" t="s">
        <v>248</v>
      </c>
      <c r="D3206" s="45"/>
      <c r="E3206" s="45"/>
      <c r="F3206" s="45"/>
      <c r="G3206" s="45"/>
      <c r="H3206" s="45">
        <f>+D3206</f>
        <v>0</v>
      </c>
      <c r="I3206" s="45"/>
      <c r="J3206" s="46" t="s">
        <v>35</v>
      </c>
    </row>
    <row r="3207" spans="2:10" x14ac:dyDescent="0.3">
      <c r="B3207" s="75"/>
      <c r="C3207" s="130" t="s">
        <v>249</v>
      </c>
      <c r="D3207" s="45"/>
      <c r="E3207" s="45"/>
      <c r="F3207" s="45"/>
      <c r="G3207" s="45"/>
      <c r="H3207" s="45">
        <f>+D3207</f>
        <v>0</v>
      </c>
      <c r="I3207" s="45"/>
      <c r="J3207" s="46" t="s">
        <v>35</v>
      </c>
    </row>
    <row r="3208" spans="2:10" x14ac:dyDescent="0.3">
      <c r="B3208" s="75"/>
      <c r="C3208" s="130" t="s">
        <v>250</v>
      </c>
      <c r="D3208" s="45"/>
      <c r="E3208" s="45"/>
      <c r="F3208" s="45"/>
      <c r="G3208" s="45"/>
      <c r="H3208" s="45">
        <f>+D3208</f>
        <v>0</v>
      </c>
      <c r="I3208" s="45"/>
      <c r="J3208" s="46" t="s">
        <v>35</v>
      </c>
    </row>
    <row r="3209" spans="2:10" x14ac:dyDescent="0.3">
      <c r="B3209" s="100" t="s">
        <v>287</v>
      </c>
      <c r="C3209" s="101" t="s">
        <v>286</v>
      </c>
      <c r="D3209" s="45"/>
      <c r="E3209" s="45"/>
      <c r="F3209" s="45"/>
      <c r="G3209" s="45"/>
      <c r="H3209" s="45"/>
      <c r="I3209" s="45"/>
      <c r="J3209" s="46"/>
    </row>
    <row r="3210" spans="2:10" x14ac:dyDescent="0.3">
      <c r="B3210" s="75" t="s">
        <v>261</v>
      </c>
      <c r="C3210" s="48" t="s">
        <v>255</v>
      </c>
      <c r="D3210" s="45"/>
      <c r="E3210" s="45"/>
      <c r="F3210" s="45"/>
      <c r="G3210" s="45"/>
      <c r="H3210" s="45"/>
      <c r="I3210" s="62">
        <f>SUM(H3211:H3213)*$E$123</f>
        <v>1</v>
      </c>
      <c r="J3210" s="63" t="str">
        <f>+J3212</f>
        <v>und</v>
      </c>
    </row>
    <row r="3211" spans="2:10" x14ac:dyDescent="0.3">
      <c r="B3211" s="75"/>
      <c r="C3211" s="130" t="s">
        <v>652</v>
      </c>
      <c r="D3211" s="45">
        <v>1</v>
      </c>
      <c r="E3211" s="45"/>
      <c r="F3211" s="45"/>
      <c r="G3211" s="45"/>
      <c r="H3211" s="45">
        <f>+D3211</f>
        <v>1</v>
      </c>
      <c r="I3211" s="45"/>
      <c r="J3211" s="46" t="s">
        <v>35</v>
      </c>
    </row>
    <row r="3212" spans="2:10" x14ac:dyDescent="0.3">
      <c r="B3212" s="75"/>
      <c r="C3212" s="130" t="s">
        <v>653</v>
      </c>
      <c r="D3212" s="45"/>
      <c r="E3212" s="45"/>
      <c r="F3212" s="45"/>
      <c r="G3212" s="45"/>
      <c r="H3212" s="45">
        <f>+D3212</f>
        <v>0</v>
      </c>
      <c r="I3212" s="45"/>
      <c r="J3212" s="46" t="s">
        <v>35</v>
      </c>
    </row>
    <row r="3213" spans="2:10" x14ac:dyDescent="0.3">
      <c r="B3213" s="75"/>
      <c r="C3213" s="130" t="s">
        <v>654</v>
      </c>
      <c r="D3213" s="45"/>
      <c r="E3213" s="45"/>
      <c r="F3213" s="45"/>
      <c r="G3213" s="45"/>
      <c r="H3213" s="45">
        <f>+D3213</f>
        <v>0</v>
      </c>
      <c r="I3213" s="45"/>
      <c r="J3213" s="46" t="s">
        <v>35</v>
      </c>
    </row>
    <row r="3214" spans="2:10" x14ac:dyDescent="0.3">
      <c r="B3214" s="75" t="s">
        <v>263</v>
      </c>
      <c r="C3214" s="48" t="s">
        <v>639</v>
      </c>
      <c r="D3214" s="45"/>
      <c r="E3214" s="45"/>
      <c r="F3214" s="45"/>
      <c r="G3214" s="45"/>
      <c r="H3214" s="45"/>
      <c r="I3214" s="62">
        <f>SUM(H3215:H3217)*$E$123</f>
        <v>0</v>
      </c>
      <c r="J3214" s="63" t="str">
        <f>+J3215</f>
        <v>und</v>
      </c>
    </row>
    <row r="3215" spans="2:10" x14ac:dyDescent="0.3">
      <c r="B3215" s="75"/>
      <c r="C3215" s="130" t="s">
        <v>248</v>
      </c>
      <c r="D3215" s="45"/>
      <c r="E3215" s="45"/>
      <c r="F3215" s="45"/>
      <c r="G3215" s="45"/>
      <c r="H3215" s="45">
        <f>+D3215</f>
        <v>0</v>
      </c>
      <c r="I3215" s="45"/>
      <c r="J3215" s="46" t="s">
        <v>35</v>
      </c>
    </row>
    <row r="3216" spans="2:10" x14ac:dyDescent="0.3">
      <c r="B3216" s="75"/>
      <c r="C3216" s="130" t="s">
        <v>249</v>
      </c>
      <c r="D3216" s="45"/>
      <c r="E3216" s="45"/>
      <c r="F3216" s="45"/>
      <c r="G3216" s="45"/>
      <c r="H3216" s="45">
        <f>+D3216</f>
        <v>0</v>
      </c>
      <c r="I3216" s="45"/>
      <c r="J3216" s="46" t="s">
        <v>35</v>
      </c>
    </row>
    <row r="3217" spans="2:10" x14ac:dyDescent="0.3">
      <c r="B3217" s="75"/>
      <c r="C3217" s="130" t="s">
        <v>250</v>
      </c>
      <c r="D3217" s="45"/>
      <c r="E3217" s="45"/>
      <c r="F3217" s="45"/>
      <c r="G3217" s="45"/>
      <c r="H3217" s="45">
        <f>+D3217</f>
        <v>0</v>
      </c>
      <c r="I3217" s="45"/>
      <c r="J3217" s="46" t="s">
        <v>35</v>
      </c>
    </row>
    <row r="3218" spans="2:10" x14ac:dyDescent="0.3">
      <c r="B3218" s="75" t="s">
        <v>265</v>
      </c>
      <c r="C3218" s="48" t="s">
        <v>668</v>
      </c>
      <c r="D3218" s="45"/>
      <c r="E3218" s="45"/>
      <c r="F3218" s="45"/>
      <c r="G3218" s="45"/>
      <c r="H3218" s="45"/>
      <c r="I3218" s="62">
        <f>SUM(H3219:H3221)*$E$123</f>
        <v>0</v>
      </c>
      <c r="J3218" s="63" t="str">
        <f>+J3219</f>
        <v>und</v>
      </c>
    </row>
    <row r="3219" spans="2:10" x14ac:dyDescent="0.3">
      <c r="B3219" s="75"/>
      <c r="C3219" s="130" t="s">
        <v>248</v>
      </c>
      <c r="D3219" s="45"/>
      <c r="E3219" s="45"/>
      <c r="F3219" s="45"/>
      <c r="G3219" s="45"/>
      <c r="H3219" s="45">
        <f>+D3219</f>
        <v>0</v>
      </c>
      <c r="I3219" s="45"/>
      <c r="J3219" s="46" t="s">
        <v>35</v>
      </c>
    </row>
    <row r="3220" spans="2:10" x14ac:dyDescent="0.3">
      <c r="B3220" s="75"/>
      <c r="C3220" s="130" t="s">
        <v>249</v>
      </c>
      <c r="D3220" s="45"/>
      <c r="E3220" s="45"/>
      <c r="F3220" s="45"/>
      <c r="G3220" s="45"/>
      <c r="H3220" s="45">
        <f>+D3220</f>
        <v>0</v>
      </c>
      <c r="I3220" s="45"/>
      <c r="J3220" s="46" t="s">
        <v>35</v>
      </c>
    </row>
    <row r="3221" spans="2:10" x14ac:dyDescent="0.3">
      <c r="B3221" s="75"/>
      <c r="C3221" s="130" t="s">
        <v>250</v>
      </c>
      <c r="D3221" s="45"/>
      <c r="E3221" s="45"/>
      <c r="F3221" s="45"/>
      <c r="G3221" s="45"/>
      <c r="H3221" s="45">
        <f>+D3221</f>
        <v>0</v>
      </c>
      <c r="I3221" s="45"/>
      <c r="J3221" s="46" t="s">
        <v>35</v>
      </c>
    </row>
    <row r="3222" spans="2:10" x14ac:dyDescent="0.3">
      <c r="B3222" s="75" t="s">
        <v>266</v>
      </c>
      <c r="C3222" s="48" t="s">
        <v>669</v>
      </c>
      <c r="D3222" s="45"/>
      <c r="E3222" s="45"/>
      <c r="F3222" s="45"/>
      <c r="G3222" s="45"/>
      <c r="H3222" s="45"/>
      <c r="I3222" s="62">
        <f>SUM(H3223:H3225)*$E$123</f>
        <v>0</v>
      </c>
      <c r="J3222" s="63" t="str">
        <f>+J3223</f>
        <v>und</v>
      </c>
    </row>
    <row r="3223" spans="2:10" x14ac:dyDescent="0.3">
      <c r="B3223" s="75"/>
      <c r="C3223" s="130" t="s">
        <v>248</v>
      </c>
      <c r="D3223" s="45"/>
      <c r="E3223" s="45"/>
      <c r="F3223" s="45"/>
      <c r="G3223" s="45"/>
      <c r="H3223" s="45">
        <f>+D3223</f>
        <v>0</v>
      </c>
      <c r="I3223" s="45"/>
      <c r="J3223" s="46" t="s">
        <v>35</v>
      </c>
    </row>
    <row r="3224" spans="2:10" x14ac:dyDescent="0.3">
      <c r="B3224" s="75"/>
      <c r="C3224" s="130" t="s">
        <v>249</v>
      </c>
      <c r="D3224" s="45"/>
      <c r="E3224" s="45"/>
      <c r="F3224" s="45"/>
      <c r="G3224" s="45"/>
      <c r="H3224" s="45">
        <f>+D3224</f>
        <v>0</v>
      </c>
      <c r="I3224" s="45"/>
      <c r="J3224" s="46" t="s">
        <v>35</v>
      </c>
    </row>
    <row r="3225" spans="2:10" x14ac:dyDescent="0.3">
      <c r="B3225" s="75"/>
      <c r="C3225" s="130" t="s">
        <v>250</v>
      </c>
      <c r="D3225" s="45"/>
      <c r="E3225" s="45"/>
      <c r="F3225" s="45"/>
      <c r="G3225" s="45"/>
      <c r="H3225" s="45">
        <f>+D3225</f>
        <v>0</v>
      </c>
      <c r="I3225" s="45"/>
      <c r="J3225" s="46" t="s">
        <v>35</v>
      </c>
    </row>
    <row r="3226" spans="2:10" x14ac:dyDescent="0.3">
      <c r="B3226" s="75" t="s">
        <v>267</v>
      </c>
      <c r="C3226" s="48" t="s">
        <v>364</v>
      </c>
      <c r="D3226" s="45"/>
      <c r="E3226" s="45"/>
      <c r="F3226" s="45"/>
      <c r="G3226" s="45"/>
      <c r="H3226" s="45"/>
      <c r="I3226" s="62">
        <f>SUM(H3227:H3230)*$E$123</f>
        <v>1</v>
      </c>
      <c r="J3226" s="63" t="str">
        <f>+J3229</f>
        <v>und</v>
      </c>
    </row>
    <row r="3227" spans="2:10" x14ac:dyDescent="0.3">
      <c r="B3227" s="75"/>
      <c r="C3227" s="130" t="s">
        <v>671</v>
      </c>
      <c r="D3227" s="45">
        <v>1</v>
      </c>
      <c r="E3227" s="45"/>
      <c r="F3227" s="45"/>
      <c r="G3227" s="45"/>
      <c r="H3227" s="45">
        <f>+D3227</f>
        <v>1</v>
      </c>
      <c r="I3227" s="45"/>
      <c r="J3227" s="46" t="s">
        <v>35</v>
      </c>
    </row>
    <row r="3228" spans="2:10" x14ac:dyDescent="0.3">
      <c r="B3228" s="75"/>
      <c r="C3228" s="130" t="s">
        <v>655</v>
      </c>
      <c r="D3228" s="45"/>
      <c r="E3228" s="45"/>
      <c r="F3228" s="45"/>
      <c r="G3228" s="45"/>
      <c r="H3228" s="45">
        <f>+D3228</f>
        <v>0</v>
      </c>
      <c r="I3228" s="45"/>
      <c r="J3228" s="46" t="s">
        <v>35</v>
      </c>
    </row>
    <row r="3229" spans="2:10" x14ac:dyDescent="0.3">
      <c r="B3229" s="75"/>
      <c r="C3229" s="130" t="s">
        <v>656</v>
      </c>
      <c r="D3229" s="45"/>
      <c r="E3229" s="45"/>
      <c r="F3229" s="45"/>
      <c r="G3229" s="45"/>
      <c r="H3229" s="45">
        <f>+D3229</f>
        <v>0</v>
      </c>
      <c r="I3229" s="45"/>
      <c r="J3229" s="46" t="s">
        <v>35</v>
      </c>
    </row>
    <row r="3230" spans="2:10" x14ac:dyDescent="0.3">
      <c r="B3230" s="75"/>
      <c r="C3230" s="130" t="s">
        <v>657</v>
      </c>
      <c r="D3230" s="45"/>
      <c r="E3230" s="45"/>
      <c r="F3230" s="45"/>
      <c r="G3230" s="45"/>
      <c r="H3230" s="45">
        <f>+D3230</f>
        <v>0</v>
      </c>
      <c r="I3230" s="45"/>
      <c r="J3230" s="46" t="s">
        <v>35</v>
      </c>
    </row>
    <row r="3231" spans="2:10" x14ac:dyDescent="0.3">
      <c r="B3231" s="75" t="s">
        <v>269</v>
      </c>
      <c r="C3231" s="48" t="s">
        <v>366</v>
      </c>
      <c r="D3231" s="45"/>
      <c r="E3231" s="45"/>
      <c r="F3231" s="45"/>
      <c r="G3231" s="45"/>
      <c r="H3231" s="45"/>
      <c r="I3231" s="62">
        <f>SUM(H3232:H3234)*$E$123</f>
        <v>0</v>
      </c>
      <c r="J3231" s="63" t="str">
        <f>+J3232</f>
        <v>und</v>
      </c>
    </row>
    <row r="3232" spans="2:10" x14ac:dyDescent="0.3">
      <c r="B3232" s="75"/>
      <c r="C3232" s="44" t="s">
        <v>361</v>
      </c>
      <c r="D3232" s="45"/>
      <c r="E3232" s="45"/>
      <c r="F3232" s="45"/>
      <c r="G3232" s="45"/>
      <c r="H3232" s="45">
        <f>+D3232</f>
        <v>0</v>
      </c>
      <c r="I3232" s="45"/>
      <c r="J3232" s="46" t="s">
        <v>35</v>
      </c>
    </row>
    <row r="3233" spans="2:10" x14ac:dyDescent="0.3">
      <c r="B3233" s="75"/>
      <c r="C3233" s="44" t="s">
        <v>249</v>
      </c>
      <c r="D3233" s="45"/>
      <c r="E3233" s="45"/>
      <c r="F3233" s="45"/>
      <c r="G3233" s="45"/>
      <c r="H3233" s="45">
        <f>+D3233</f>
        <v>0</v>
      </c>
      <c r="I3233" s="45"/>
      <c r="J3233" s="46" t="s">
        <v>35</v>
      </c>
    </row>
    <row r="3234" spans="2:10" x14ac:dyDescent="0.3">
      <c r="B3234" s="75"/>
      <c r="C3234" s="44" t="s">
        <v>250</v>
      </c>
      <c r="D3234" s="45"/>
      <c r="E3234" s="45"/>
      <c r="F3234" s="45"/>
      <c r="G3234" s="45"/>
      <c r="H3234" s="45">
        <f>+D3234</f>
        <v>0</v>
      </c>
      <c r="I3234" s="45"/>
      <c r="J3234" s="46" t="s">
        <v>35</v>
      </c>
    </row>
    <row r="3235" spans="2:10" x14ac:dyDescent="0.3">
      <c r="B3235" s="75" t="s">
        <v>271</v>
      </c>
      <c r="C3235" s="48" t="s">
        <v>367</v>
      </c>
      <c r="D3235" s="45"/>
      <c r="E3235" s="45"/>
      <c r="F3235" s="45"/>
      <c r="G3235" s="45"/>
      <c r="H3235" s="45"/>
      <c r="I3235" s="62">
        <f>SUM(H3236:H3238)*$E$123</f>
        <v>0</v>
      </c>
      <c r="J3235" s="63" t="str">
        <f>+J3236</f>
        <v>und</v>
      </c>
    </row>
    <row r="3236" spans="2:10" x14ac:dyDescent="0.3">
      <c r="B3236" s="75"/>
      <c r="C3236" s="44" t="s">
        <v>248</v>
      </c>
      <c r="D3236" s="45"/>
      <c r="E3236" s="45"/>
      <c r="F3236" s="45"/>
      <c r="G3236" s="45"/>
      <c r="H3236" s="45">
        <f>+D3236</f>
        <v>0</v>
      </c>
      <c r="I3236" s="45"/>
      <c r="J3236" s="46" t="s">
        <v>35</v>
      </c>
    </row>
    <row r="3237" spans="2:10" x14ac:dyDescent="0.3">
      <c r="B3237" s="75"/>
      <c r="C3237" s="44" t="s">
        <v>249</v>
      </c>
      <c r="D3237" s="45"/>
      <c r="E3237" s="45"/>
      <c r="F3237" s="45"/>
      <c r="G3237" s="45"/>
      <c r="H3237" s="45">
        <f>+D3237</f>
        <v>0</v>
      </c>
      <c r="I3237" s="45"/>
      <c r="J3237" s="46" t="s">
        <v>35</v>
      </c>
    </row>
    <row r="3238" spans="2:10" x14ac:dyDescent="0.3">
      <c r="B3238" s="75"/>
      <c r="C3238" s="44" t="s">
        <v>250</v>
      </c>
      <c r="D3238" s="45"/>
      <c r="E3238" s="45"/>
      <c r="F3238" s="45"/>
      <c r="G3238" s="45"/>
      <c r="H3238" s="45">
        <f>+D3238</f>
        <v>0</v>
      </c>
      <c r="I3238" s="45"/>
      <c r="J3238" s="46" t="s">
        <v>35</v>
      </c>
    </row>
    <row r="3239" spans="2:10" x14ac:dyDescent="0.3">
      <c r="B3239" s="75" t="s">
        <v>273</v>
      </c>
      <c r="C3239" s="48" t="s">
        <v>368</v>
      </c>
      <c r="D3239" s="45"/>
      <c r="E3239" s="45"/>
      <c r="F3239" s="45"/>
      <c r="G3239" s="45"/>
      <c r="H3239" s="45"/>
      <c r="I3239" s="62">
        <f>SUM(H3240:H3242)*$E$123</f>
        <v>0</v>
      </c>
      <c r="J3239" s="63" t="str">
        <f>+J3240</f>
        <v>und</v>
      </c>
    </row>
    <row r="3240" spans="2:10" x14ac:dyDescent="0.3">
      <c r="B3240" s="75"/>
      <c r="C3240" s="44" t="s">
        <v>248</v>
      </c>
      <c r="D3240" s="45"/>
      <c r="E3240" s="45"/>
      <c r="F3240" s="45"/>
      <c r="G3240" s="45"/>
      <c r="H3240" s="45">
        <f>+D3240</f>
        <v>0</v>
      </c>
      <c r="I3240" s="45"/>
      <c r="J3240" s="46" t="s">
        <v>35</v>
      </c>
    </row>
    <row r="3241" spans="2:10" x14ac:dyDescent="0.3">
      <c r="B3241" s="75"/>
      <c r="C3241" s="44" t="s">
        <v>249</v>
      </c>
      <c r="D3241" s="45"/>
      <c r="E3241" s="45"/>
      <c r="F3241" s="45"/>
      <c r="G3241" s="45"/>
      <c r="H3241" s="45">
        <f>+D3241</f>
        <v>0</v>
      </c>
      <c r="I3241" s="45"/>
      <c r="J3241" s="46" t="s">
        <v>35</v>
      </c>
    </row>
    <row r="3242" spans="2:10" x14ac:dyDescent="0.3">
      <c r="B3242" s="75"/>
      <c r="C3242" s="44" t="s">
        <v>250</v>
      </c>
      <c r="D3242" s="45"/>
      <c r="E3242" s="45"/>
      <c r="F3242" s="45"/>
      <c r="G3242" s="45"/>
      <c r="H3242" s="45">
        <f>+D3242</f>
        <v>0</v>
      </c>
      <c r="I3242" s="45"/>
      <c r="J3242" s="46" t="s">
        <v>35</v>
      </c>
    </row>
    <row r="3243" spans="2:10" x14ac:dyDescent="0.3">
      <c r="B3243" s="75" t="s">
        <v>277</v>
      </c>
      <c r="C3243" s="48" t="s">
        <v>262</v>
      </c>
      <c r="D3243" s="45"/>
      <c r="E3243" s="45"/>
      <c r="F3243" s="45"/>
      <c r="G3243" s="45"/>
      <c r="H3243" s="45"/>
      <c r="I3243" s="62">
        <f>SUM(H3244:H3246)*$E$123</f>
        <v>1</v>
      </c>
      <c r="J3243" s="63" t="str">
        <f>+J3244</f>
        <v>und</v>
      </c>
    </row>
    <row r="3244" spans="2:10" x14ac:dyDescent="0.3">
      <c r="B3244" s="75"/>
      <c r="C3244" s="44" t="s">
        <v>360</v>
      </c>
      <c r="D3244" s="45">
        <v>1</v>
      </c>
      <c r="E3244" s="45"/>
      <c r="F3244" s="45"/>
      <c r="G3244" s="45"/>
      <c r="H3244" s="45">
        <f>+D3244</f>
        <v>1</v>
      </c>
      <c r="I3244" s="45"/>
      <c r="J3244" s="46" t="s">
        <v>35</v>
      </c>
    </row>
    <row r="3245" spans="2:10" x14ac:dyDescent="0.3">
      <c r="B3245" s="75"/>
      <c r="C3245" s="44" t="s">
        <v>249</v>
      </c>
      <c r="D3245" s="45"/>
      <c r="E3245" s="45"/>
      <c r="F3245" s="45"/>
      <c r="G3245" s="45"/>
      <c r="H3245" s="45">
        <f>+D3245</f>
        <v>0</v>
      </c>
      <c r="I3245" s="45"/>
      <c r="J3245" s="46" t="s">
        <v>35</v>
      </c>
    </row>
    <row r="3246" spans="2:10" x14ac:dyDescent="0.3">
      <c r="B3246" s="75"/>
      <c r="C3246" s="44" t="s">
        <v>250</v>
      </c>
      <c r="D3246" s="45"/>
      <c r="E3246" s="45"/>
      <c r="F3246" s="45"/>
      <c r="G3246" s="45"/>
      <c r="H3246" s="45">
        <f>+D3246</f>
        <v>0</v>
      </c>
      <c r="I3246" s="45"/>
      <c r="J3246" s="46" t="s">
        <v>35</v>
      </c>
    </row>
    <row r="3247" spans="2:10" x14ac:dyDescent="0.3">
      <c r="B3247" s="75" t="s">
        <v>275</v>
      </c>
      <c r="C3247" s="48" t="s">
        <v>264</v>
      </c>
      <c r="D3247" s="45"/>
      <c r="E3247" s="45"/>
      <c r="F3247" s="45"/>
      <c r="G3247" s="45"/>
      <c r="H3247" s="45"/>
      <c r="I3247" s="62">
        <f>SUM(H3248:H3250)*$E$123</f>
        <v>1</v>
      </c>
      <c r="J3247" s="63" t="str">
        <f>+J3248</f>
        <v>und</v>
      </c>
    </row>
    <row r="3248" spans="2:10" x14ac:dyDescent="0.3">
      <c r="B3248" s="75"/>
      <c r="C3248" s="44" t="s">
        <v>248</v>
      </c>
      <c r="D3248" s="45">
        <v>1</v>
      </c>
      <c r="E3248" s="45"/>
      <c r="F3248" s="45"/>
      <c r="G3248" s="45"/>
      <c r="H3248" s="45">
        <f>+D3248</f>
        <v>1</v>
      </c>
      <c r="I3248" s="45"/>
      <c r="J3248" s="46" t="s">
        <v>35</v>
      </c>
    </row>
    <row r="3249" spans="2:10" x14ac:dyDescent="0.3">
      <c r="B3249" s="75"/>
      <c r="C3249" s="44" t="s">
        <v>249</v>
      </c>
      <c r="D3249" s="45"/>
      <c r="E3249" s="45"/>
      <c r="F3249" s="45"/>
      <c r="G3249" s="45"/>
      <c r="H3249" s="45">
        <f>+D3249</f>
        <v>0</v>
      </c>
      <c r="I3249" s="45"/>
      <c r="J3249" s="46" t="s">
        <v>35</v>
      </c>
    </row>
    <row r="3250" spans="2:10" x14ac:dyDescent="0.3">
      <c r="B3250" s="75"/>
      <c r="C3250" s="44" t="s">
        <v>250</v>
      </c>
      <c r="D3250" s="45"/>
      <c r="E3250" s="45"/>
      <c r="F3250" s="45"/>
      <c r="G3250" s="45"/>
      <c r="H3250" s="45">
        <f>+D3250</f>
        <v>0</v>
      </c>
      <c r="I3250" s="45"/>
      <c r="J3250" s="46" t="s">
        <v>35</v>
      </c>
    </row>
    <row r="3251" spans="2:10" x14ac:dyDescent="0.3">
      <c r="B3251" s="75" t="s">
        <v>279</v>
      </c>
      <c r="C3251" s="48" t="s">
        <v>373</v>
      </c>
      <c r="D3251" s="45"/>
      <c r="E3251" s="45"/>
      <c r="F3251" s="45"/>
      <c r="G3251" s="45"/>
      <c r="H3251" s="45"/>
      <c r="I3251" s="62">
        <f>SUM(H3252:H3254)*$E$123</f>
        <v>0</v>
      </c>
      <c r="J3251" s="63" t="str">
        <f>+J3252</f>
        <v>und</v>
      </c>
    </row>
    <row r="3252" spans="2:10" x14ac:dyDescent="0.3">
      <c r="B3252" s="75"/>
      <c r="C3252" s="44" t="s">
        <v>248</v>
      </c>
      <c r="D3252" s="45"/>
      <c r="E3252" s="45"/>
      <c r="F3252" s="45"/>
      <c r="G3252" s="45"/>
      <c r="H3252" s="45">
        <f>+D3252</f>
        <v>0</v>
      </c>
      <c r="I3252" s="45"/>
      <c r="J3252" s="46" t="s">
        <v>35</v>
      </c>
    </row>
    <row r="3253" spans="2:10" x14ac:dyDescent="0.3">
      <c r="B3253" s="75"/>
      <c r="C3253" s="44" t="s">
        <v>249</v>
      </c>
      <c r="D3253" s="45"/>
      <c r="E3253" s="45"/>
      <c r="F3253" s="45"/>
      <c r="G3253" s="45"/>
      <c r="H3253" s="45">
        <f>+D3253</f>
        <v>0</v>
      </c>
      <c r="I3253" s="45"/>
      <c r="J3253" s="46" t="s">
        <v>35</v>
      </c>
    </row>
    <row r="3254" spans="2:10" x14ac:dyDescent="0.3">
      <c r="B3254" s="75"/>
      <c r="C3254" s="44" t="s">
        <v>250</v>
      </c>
      <c r="D3254" s="45"/>
      <c r="E3254" s="45"/>
      <c r="F3254" s="45"/>
      <c r="G3254" s="45"/>
      <c r="H3254" s="45">
        <f>+D3254</f>
        <v>0</v>
      </c>
      <c r="I3254" s="45"/>
      <c r="J3254" s="46" t="s">
        <v>35</v>
      </c>
    </row>
    <row r="3255" spans="2:10" x14ac:dyDescent="0.3">
      <c r="B3255" s="75" t="s">
        <v>283</v>
      </c>
      <c r="C3255" s="48" t="s">
        <v>372</v>
      </c>
      <c r="D3255" s="45"/>
      <c r="E3255" s="45"/>
      <c r="F3255" s="45"/>
      <c r="G3255" s="45"/>
      <c r="H3255" s="45"/>
      <c r="I3255" s="62">
        <f>SUM(H3256:H3258)*$E$123</f>
        <v>1</v>
      </c>
      <c r="J3255" s="63" t="str">
        <f>+J3256</f>
        <v>und</v>
      </c>
    </row>
    <row r="3256" spans="2:10" x14ac:dyDescent="0.3">
      <c r="B3256" s="75"/>
      <c r="C3256" s="44" t="s">
        <v>369</v>
      </c>
      <c r="D3256" s="45">
        <v>1</v>
      </c>
      <c r="E3256" s="45"/>
      <c r="F3256" s="45"/>
      <c r="G3256" s="45"/>
      <c r="H3256" s="45">
        <f>+D3256</f>
        <v>1</v>
      </c>
      <c r="I3256" s="45"/>
      <c r="J3256" s="46" t="s">
        <v>35</v>
      </c>
    </row>
    <row r="3257" spans="2:10" x14ac:dyDescent="0.3">
      <c r="B3257" s="75"/>
      <c r="C3257" s="44" t="s">
        <v>647</v>
      </c>
      <c r="D3257" s="45"/>
      <c r="E3257" s="45"/>
      <c r="F3257" s="45"/>
      <c r="G3257" s="45"/>
      <c r="H3257" s="45">
        <f>+D3257</f>
        <v>0</v>
      </c>
      <c r="I3257" s="45"/>
      <c r="J3257" s="46" t="s">
        <v>35</v>
      </c>
    </row>
    <row r="3258" spans="2:10" x14ac:dyDescent="0.3">
      <c r="B3258" s="75"/>
      <c r="C3258" s="44" t="s">
        <v>648</v>
      </c>
      <c r="D3258" s="45"/>
      <c r="E3258" s="45"/>
      <c r="F3258" s="45"/>
      <c r="G3258" s="45"/>
      <c r="H3258" s="45">
        <f>+D3258</f>
        <v>0</v>
      </c>
      <c r="I3258" s="45"/>
      <c r="J3258" s="46" t="s">
        <v>35</v>
      </c>
    </row>
    <row r="3259" spans="2:10" x14ac:dyDescent="0.3">
      <c r="B3259" s="75" t="s">
        <v>376</v>
      </c>
      <c r="C3259" s="48" t="s">
        <v>268</v>
      </c>
      <c r="D3259" s="45"/>
      <c r="E3259" s="45"/>
      <c r="F3259" s="45"/>
      <c r="G3259" s="45"/>
      <c r="H3259" s="45"/>
      <c r="I3259" s="62">
        <f>SUM(H3260:H3262)*$E$123</f>
        <v>0</v>
      </c>
      <c r="J3259" s="63" t="str">
        <f>+J3260</f>
        <v>und</v>
      </c>
    </row>
    <row r="3260" spans="2:10" x14ac:dyDescent="0.3">
      <c r="B3260" s="75"/>
      <c r="C3260" s="44" t="s">
        <v>248</v>
      </c>
      <c r="D3260" s="45"/>
      <c r="E3260" s="45"/>
      <c r="F3260" s="45"/>
      <c r="G3260" s="45"/>
      <c r="H3260" s="45">
        <f>+D3260</f>
        <v>0</v>
      </c>
      <c r="I3260" s="45"/>
      <c r="J3260" s="46" t="s">
        <v>35</v>
      </c>
    </row>
    <row r="3261" spans="2:10" x14ac:dyDescent="0.3">
      <c r="B3261" s="75"/>
      <c r="C3261" s="44" t="s">
        <v>249</v>
      </c>
      <c r="D3261" s="45"/>
      <c r="E3261" s="45"/>
      <c r="F3261" s="45"/>
      <c r="G3261" s="45"/>
      <c r="H3261" s="45">
        <f>+D3261</f>
        <v>0</v>
      </c>
      <c r="I3261" s="45"/>
      <c r="J3261" s="46" t="s">
        <v>35</v>
      </c>
    </row>
    <row r="3262" spans="2:10" x14ac:dyDescent="0.3">
      <c r="B3262" s="75"/>
      <c r="C3262" s="44" t="s">
        <v>250</v>
      </c>
      <c r="D3262" s="45"/>
      <c r="E3262" s="45"/>
      <c r="F3262" s="45"/>
      <c r="G3262" s="45"/>
      <c r="H3262" s="45">
        <f>+D3262</f>
        <v>0</v>
      </c>
      <c r="I3262" s="45"/>
      <c r="J3262" s="46" t="s">
        <v>35</v>
      </c>
    </row>
    <row r="3263" spans="2:10" x14ac:dyDescent="0.3">
      <c r="B3263" s="75" t="s">
        <v>377</v>
      </c>
      <c r="C3263" s="48" t="s">
        <v>270</v>
      </c>
      <c r="D3263" s="45"/>
      <c r="E3263" s="45"/>
      <c r="F3263" s="45"/>
      <c r="G3263" s="45"/>
      <c r="H3263" s="45"/>
      <c r="I3263" s="62">
        <f>SUM(H3264:H3266)*$E$123</f>
        <v>1</v>
      </c>
      <c r="J3263" s="63" t="str">
        <f>+J3264</f>
        <v>und</v>
      </c>
    </row>
    <row r="3264" spans="2:10" x14ac:dyDescent="0.3">
      <c r="B3264" s="75"/>
      <c r="C3264" s="44" t="s">
        <v>248</v>
      </c>
      <c r="D3264" s="45">
        <v>1</v>
      </c>
      <c r="E3264" s="45"/>
      <c r="F3264" s="45"/>
      <c r="G3264" s="45"/>
      <c r="H3264" s="45">
        <f>+D3264</f>
        <v>1</v>
      </c>
      <c r="I3264" s="45"/>
      <c r="J3264" s="46" t="s">
        <v>35</v>
      </c>
    </row>
    <row r="3265" spans="2:10" x14ac:dyDescent="0.3">
      <c r="B3265" s="75"/>
      <c r="C3265" s="44" t="s">
        <v>249</v>
      </c>
      <c r="D3265" s="45"/>
      <c r="E3265" s="45"/>
      <c r="F3265" s="45"/>
      <c r="G3265" s="45"/>
      <c r="H3265" s="45">
        <f>+D3265</f>
        <v>0</v>
      </c>
      <c r="I3265" s="45"/>
      <c r="J3265" s="46" t="s">
        <v>35</v>
      </c>
    </row>
    <row r="3266" spans="2:10" x14ac:dyDescent="0.3">
      <c r="B3266" s="75"/>
      <c r="C3266" s="44" t="s">
        <v>250</v>
      </c>
      <c r="D3266" s="45"/>
      <c r="E3266" s="45"/>
      <c r="F3266" s="45"/>
      <c r="G3266" s="45"/>
      <c r="H3266" s="45">
        <f>+D3266</f>
        <v>0</v>
      </c>
      <c r="I3266" s="45"/>
      <c r="J3266" s="46" t="s">
        <v>35</v>
      </c>
    </row>
    <row r="3267" spans="2:10" x14ac:dyDescent="0.3">
      <c r="B3267" s="75" t="s">
        <v>378</v>
      </c>
      <c r="C3267" s="75" t="s">
        <v>991</v>
      </c>
      <c r="D3267" s="45"/>
      <c r="E3267" s="45"/>
      <c r="F3267" s="45"/>
      <c r="G3267" s="45"/>
      <c r="H3267" s="45"/>
      <c r="I3267" s="62">
        <f>SUM(H3268:H3270)*$E$123</f>
        <v>0</v>
      </c>
      <c r="J3267" s="46" t="s">
        <v>35</v>
      </c>
    </row>
    <row r="3268" spans="2:10" x14ac:dyDescent="0.3">
      <c r="B3268" s="75"/>
      <c r="C3268" s="44" t="s">
        <v>369</v>
      </c>
      <c r="D3268" s="45"/>
      <c r="E3268" s="45"/>
      <c r="F3268" s="45"/>
      <c r="G3268" s="45"/>
      <c r="H3268" s="45">
        <f t="shared" ref="H3268:H3270" si="48">+D3268</f>
        <v>0</v>
      </c>
      <c r="I3268" s="45"/>
      <c r="J3268" s="46" t="s">
        <v>35</v>
      </c>
    </row>
    <row r="3269" spans="2:10" x14ac:dyDescent="0.3">
      <c r="B3269" s="75"/>
      <c r="C3269" s="44" t="s">
        <v>249</v>
      </c>
      <c r="D3269" s="45"/>
      <c r="E3269" s="45"/>
      <c r="F3269" s="45"/>
      <c r="G3269" s="45"/>
      <c r="H3269" s="45">
        <f t="shared" si="48"/>
        <v>0</v>
      </c>
      <c r="I3269" s="45"/>
      <c r="J3269" s="46" t="s">
        <v>35</v>
      </c>
    </row>
    <row r="3270" spans="2:10" x14ac:dyDescent="0.3">
      <c r="B3270" s="75"/>
      <c r="C3270" s="44"/>
      <c r="D3270" s="45"/>
      <c r="E3270" s="45"/>
      <c r="F3270" s="45"/>
      <c r="G3270" s="45"/>
      <c r="H3270" s="45">
        <f t="shared" si="48"/>
        <v>0</v>
      </c>
      <c r="I3270" s="45"/>
      <c r="J3270" s="46" t="s">
        <v>35</v>
      </c>
    </row>
    <row r="3271" spans="2:10" x14ac:dyDescent="0.3">
      <c r="B3271" s="75" t="s">
        <v>379</v>
      </c>
      <c r="C3271" s="48" t="s">
        <v>272</v>
      </c>
      <c r="D3271" s="45"/>
      <c r="E3271" s="45"/>
      <c r="F3271" s="45"/>
      <c r="G3271" s="45"/>
      <c r="H3271" s="45"/>
      <c r="I3271" s="62">
        <f>SUM(H3272:H3274)*$E$123</f>
        <v>0</v>
      </c>
      <c r="J3271" s="63" t="str">
        <f>+J3272</f>
        <v>und</v>
      </c>
    </row>
    <row r="3272" spans="2:10" x14ac:dyDescent="0.3">
      <c r="B3272" s="75"/>
      <c r="C3272" s="44" t="s">
        <v>369</v>
      </c>
      <c r="D3272" s="45"/>
      <c r="E3272" s="45"/>
      <c r="F3272" s="45"/>
      <c r="G3272" s="45"/>
      <c r="H3272" s="45">
        <f>+D3272</f>
        <v>0</v>
      </c>
      <c r="I3272" s="45"/>
      <c r="J3272" s="46" t="s">
        <v>35</v>
      </c>
    </row>
    <row r="3273" spans="2:10" x14ac:dyDescent="0.3">
      <c r="B3273" s="75"/>
      <c r="C3273" s="44" t="s">
        <v>647</v>
      </c>
      <c r="D3273" s="45"/>
      <c r="E3273" s="45"/>
      <c r="F3273" s="45"/>
      <c r="G3273" s="45"/>
      <c r="H3273" s="45">
        <f>+D3273</f>
        <v>0</v>
      </c>
      <c r="I3273" s="45"/>
      <c r="J3273" s="46" t="s">
        <v>35</v>
      </c>
    </row>
    <row r="3274" spans="2:10" x14ac:dyDescent="0.3">
      <c r="B3274" s="75"/>
      <c r="C3274" s="44" t="s">
        <v>648</v>
      </c>
      <c r="D3274" s="45"/>
      <c r="E3274" s="45"/>
      <c r="F3274" s="45"/>
      <c r="G3274" s="45"/>
      <c r="H3274" s="45">
        <f>+D3274</f>
        <v>0</v>
      </c>
      <c r="I3274" s="45"/>
      <c r="J3274" s="46" t="s">
        <v>35</v>
      </c>
    </row>
    <row r="3275" spans="2:10" x14ac:dyDescent="0.3">
      <c r="B3275" s="75" t="s">
        <v>380</v>
      </c>
      <c r="C3275" s="48" t="s">
        <v>274</v>
      </c>
      <c r="D3275" s="45"/>
      <c r="E3275" s="45"/>
      <c r="F3275" s="45"/>
      <c r="G3275" s="45"/>
      <c r="H3275" s="45"/>
      <c r="I3275" s="62">
        <f>SUM(H3276:H3278)*$E$123</f>
        <v>1</v>
      </c>
      <c r="J3275" s="63" t="str">
        <f>+J3276</f>
        <v>und</v>
      </c>
    </row>
    <row r="3276" spans="2:10" x14ac:dyDescent="0.3">
      <c r="B3276" s="75"/>
      <c r="C3276" s="44" t="s">
        <v>360</v>
      </c>
      <c r="D3276" s="45">
        <v>1</v>
      </c>
      <c r="E3276" s="45"/>
      <c r="F3276" s="45"/>
      <c r="G3276" s="45"/>
      <c r="H3276" s="45">
        <f>+D3276</f>
        <v>1</v>
      </c>
      <c r="I3276" s="45"/>
      <c r="J3276" s="46" t="s">
        <v>35</v>
      </c>
    </row>
    <row r="3277" spans="2:10" x14ac:dyDescent="0.3">
      <c r="B3277" s="75"/>
      <c r="C3277" s="44" t="s">
        <v>249</v>
      </c>
      <c r="D3277" s="45"/>
      <c r="E3277" s="45"/>
      <c r="F3277" s="45"/>
      <c r="G3277" s="45"/>
      <c r="H3277" s="45">
        <f>+D3277</f>
        <v>0</v>
      </c>
      <c r="I3277" s="45"/>
      <c r="J3277" s="46" t="s">
        <v>35</v>
      </c>
    </row>
    <row r="3278" spans="2:10" x14ac:dyDescent="0.3">
      <c r="B3278" s="75"/>
      <c r="C3278" s="44" t="s">
        <v>250</v>
      </c>
      <c r="D3278" s="45"/>
      <c r="E3278" s="45"/>
      <c r="F3278" s="45"/>
      <c r="G3278" s="45"/>
      <c r="H3278" s="45">
        <f>+D3278</f>
        <v>0</v>
      </c>
      <c r="I3278" s="45"/>
      <c r="J3278" s="46" t="s">
        <v>35</v>
      </c>
    </row>
    <row r="3279" spans="2:10" x14ac:dyDescent="0.3">
      <c r="B3279" s="75" t="s">
        <v>381</v>
      </c>
      <c r="C3279" s="48" t="s">
        <v>278</v>
      </c>
      <c r="D3279" s="45"/>
      <c r="E3279" s="45"/>
      <c r="F3279" s="45"/>
      <c r="G3279" s="45"/>
      <c r="H3279" s="45"/>
      <c r="I3279" s="62">
        <f>SUM(H3280:H3282)*$E$123</f>
        <v>0</v>
      </c>
      <c r="J3279" s="63" t="str">
        <f>+J3280</f>
        <v>und</v>
      </c>
    </row>
    <row r="3280" spans="2:10" x14ac:dyDescent="0.3">
      <c r="B3280" s="75"/>
      <c r="C3280" s="44" t="s">
        <v>649</v>
      </c>
      <c r="D3280" s="45"/>
      <c r="E3280" s="45"/>
      <c r="F3280" s="45"/>
      <c r="G3280" s="45"/>
      <c r="H3280" s="45">
        <f>+D3280</f>
        <v>0</v>
      </c>
      <c r="I3280" s="45"/>
      <c r="J3280" s="46" t="s">
        <v>35</v>
      </c>
    </row>
    <row r="3281" spans="2:10" x14ac:dyDescent="0.3">
      <c r="B3281" s="75"/>
      <c r="C3281" s="44" t="s">
        <v>650</v>
      </c>
      <c r="D3281" s="45"/>
      <c r="E3281" s="45"/>
      <c r="F3281" s="45"/>
      <c r="G3281" s="45"/>
      <c r="H3281" s="45">
        <f>+D3281</f>
        <v>0</v>
      </c>
      <c r="I3281" s="45"/>
      <c r="J3281" s="46" t="s">
        <v>35</v>
      </c>
    </row>
    <row r="3282" spans="2:10" x14ac:dyDescent="0.3">
      <c r="B3282" s="75"/>
      <c r="C3282" s="44" t="s">
        <v>651</v>
      </c>
      <c r="D3282" s="45"/>
      <c r="E3282" s="45"/>
      <c r="F3282" s="45"/>
      <c r="G3282" s="45"/>
      <c r="H3282" s="45">
        <f>+D3282</f>
        <v>0</v>
      </c>
      <c r="I3282" s="45"/>
      <c r="J3282" s="46" t="s">
        <v>35</v>
      </c>
    </row>
    <row r="3283" spans="2:10" x14ac:dyDescent="0.3">
      <c r="B3283" s="75" t="s">
        <v>382</v>
      </c>
      <c r="C3283" s="48" t="s">
        <v>276</v>
      </c>
      <c r="D3283" s="45"/>
      <c r="E3283" s="45"/>
      <c r="F3283" s="45"/>
      <c r="G3283" s="45"/>
      <c r="H3283" s="45"/>
      <c r="I3283" s="62">
        <f>SUM(H3284:H3286)*$E$123</f>
        <v>0</v>
      </c>
      <c r="J3283" s="63" t="str">
        <f>+J3284</f>
        <v>und</v>
      </c>
    </row>
    <row r="3284" spans="2:10" x14ac:dyDescent="0.3">
      <c r="B3284" s="75"/>
      <c r="C3284" s="44" t="s">
        <v>248</v>
      </c>
      <c r="D3284" s="45"/>
      <c r="E3284" s="45"/>
      <c r="F3284" s="45"/>
      <c r="G3284" s="45"/>
      <c r="H3284" s="45">
        <f>+D3284</f>
        <v>0</v>
      </c>
      <c r="I3284" s="45"/>
      <c r="J3284" s="46" t="s">
        <v>35</v>
      </c>
    </row>
    <row r="3285" spans="2:10" x14ac:dyDescent="0.3">
      <c r="B3285" s="75"/>
      <c r="C3285" s="44" t="s">
        <v>249</v>
      </c>
      <c r="D3285" s="45"/>
      <c r="E3285" s="45"/>
      <c r="F3285" s="45"/>
      <c r="G3285" s="45"/>
      <c r="H3285" s="45">
        <f>+D3285</f>
        <v>0</v>
      </c>
      <c r="I3285" s="45"/>
      <c r="J3285" s="46" t="s">
        <v>35</v>
      </c>
    </row>
    <row r="3286" spans="2:10" x14ac:dyDescent="0.3">
      <c r="B3286" s="75"/>
      <c r="C3286" s="44" t="s">
        <v>250</v>
      </c>
      <c r="D3286" s="45"/>
      <c r="E3286" s="45"/>
      <c r="F3286" s="45"/>
      <c r="G3286" s="45"/>
      <c r="H3286" s="45">
        <f>+D3286</f>
        <v>0</v>
      </c>
      <c r="I3286" s="45"/>
      <c r="J3286" s="46" t="s">
        <v>35</v>
      </c>
    </row>
    <row r="3287" spans="2:10" x14ac:dyDescent="0.3">
      <c r="B3287" s="75" t="s">
        <v>640</v>
      </c>
      <c r="C3287" s="48" t="s">
        <v>280</v>
      </c>
      <c r="D3287" s="45"/>
      <c r="E3287" s="45"/>
      <c r="F3287" s="45"/>
      <c r="G3287" s="45"/>
      <c r="H3287" s="45"/>
      <c r="I3287" s="62">
        <f>SUM(H3288:H3290)*$E$123</f>
        <v>0</v>
      </c>
      <c r="J3287" s="63" t="str">
        <f>+J3288</f>
        <v>und</v>
      </c>
    </row>
    <row r="3288" spans="2:10" x14ac:dyDescent="0.3">
      <c r="B3288" s="75"/>
      <c r="C3288" s="44" t="s">
        <v>248</v>
      </c>
      <c r="D3288" s="45"/>
      <c r="E3288" s="45"/>
      <c r="F3288" s="45"/>
      <c r="G3288" s="45"/>
      <c r="H3288" s="45">
        <f>+D3288</f>
        <v>0</v>
      </c>
      <c r="I3288" s="45"/>
      <c r="J3288" s="46" t="s">
        <v>35</v>
      </c>
    </row>
    <row r="3289" spans="2:10" x14ac:dyDescent="0.3">
      <c r="B3289" s="75"/>
      <c r="C3289" s="44" t="s">
        <v>249</v>
      </c>
      <c r="D3289" s="45"/>
      <c r="E3289" s="45"/>
      <c r="F3289" s="45"/>
      <c r="G3289" s="45"/>
      <c r="H3289" s="45">
        <f>+D3289</f>
        <v>0</v>
      </c>
      <c r="I3289" s="45"/>
      <c r="J3289" s="46" t="s">
        <v>35</v>
      </c>
    </row>
    <row r="3290" spans="2:10" x14ac:dyDescent="0.3">
      <c r="B3290" s="75"/>
      <c r="C3290" s="44" t="s">
        <v>250</v>
      </c>
      <c r="D3290" s="45"/>
      <c r="E3290" s="45"/>
      <c r="F3290" s="45"/>
      <c r="G3290" s="45"/>
      <c r="H3290" s="45">
        <f>+D3290</f>
        <v>0</v>
      </c>
      <c r="I3290" s="45"/>
      <c r="J3290" s="46" t="s">
        <v>35</v>
      </c>
    </row>
    <row r="3291" spans="2:10" x14ac:dyDescent="0.3">
      <c r="B3291" s="75" t="s">
        <v>990</v>
      </c>
      <c r="C3291" s="48" t="s">
        <v>284</v>
      </c>
      <c r="D3291" s="45"/>
      <c r="E3291" s="45"/>
      <c r="F3291" s="45"/>
      <c r="G3291" s="45"/>
      <c r="H3291" s="45"/>
      <c r="I3291" s="62">
        <f>SUM(H3292:H3294)*$E$123</f>
        <v>0</v>
      </c>
      <c r="J3291" s="63" t="str">
        <f>+J3292</f>
        <v>und</v>
      </c>
    </row>
    <row r="3292" spans="2:10" x14ac:dyDescent="0.3">
      <c r="B3292" s="75"/>
      <c r="C3292" s="44" t="s">
        <v>248</v>
      </c>
      <c r="D3292" s="45"/>
      <c r="E3292" s="45"/>
      <c r="F3292" s="45"/>
      <c r="G3292" s="45"/>
      <c r="H3292" s="45">
        <f>+D3292</f>
        <v>0</v>
      </c>
      <c r="I3292" s="45"/>
      <c r="J3292" s="46" t="s">
        <v>35</v>
      </c>
    </row>
    <row r="3293" spans="2:10" x14ac:dyDescent="0.3">
      <c r="B3293" s="75"/>
      <c r="C3293" s="44" t="s">
        <v>249</v>
      </c>
      <c r="D3293" s="45"/>
      <c r="E3293" s="45"/>
      <c r="F3293" s="45"/>
      <c r="G3293" s="45"/>
      <c r="H3293" s="45">
        <f>+D3293</f>
        <v>0</v>
      </c>
      <c r="I3293" s="45"/>
      <c r="J3293" s="46" t="s">
        <v>35</v>
      </c>
    </row>
    <row r="3294" spans="2:10" x14ac:dyDescent="0.3">
      <c r="B3294" s="75"/>
      <c r="C3294" s="44" t="s">
        <v>250</v>
      </c>
      <c r="D3294" s="45"/>
      <c r="E3294" s="45"/>
      <c r="F3294" s="45"/>
      <c r="G3294" s="45"/>
      <c r="H3294" s="45">
        <f>+D3294</f>
        <v>0</v>
      </c>
      <c r="I3294" s="45"/>
      <c r="J3294" s="46" t="s">
        <v>35</v>
      </c>
    </row>
    <row r="3295" spans="2:10" x14ac:dyDescent="0.3">
      <c r="B3295" s="100" t="s">
        <v>290</v>
      </c>
      <c r="C3295" s="101" t="s">
        <v>289</v>
      </c>
      <c r="D3295" s="103"/>
      <c r="E3295" s="45"/>
      <c r="F3295" s="45"/>
      <c r="G3295" s="45"/>
      <c r="H3295" s="45"/>
      <c r="I3295" s="62"/>
      <c r="J3295" s="63"/>
    </row>
    <row r="3296" spans="2:10" x14ac:dyDescent="0.3">
      <c r="B3296" s="75" t="s">
        <v>288</v>
      </c>
      <c r="C3296" s="48" t="s">
        <v>291</v>
      </c>
      <c r="D3296" s="103"/>
      <c r="E3296" s="45"/>
      <c r="F3296" s="45"/>
      <c r="G3296" s="45"/>
      <c r="H3296" s="45"/>
      <c r="I3296" s="62">
        <f>SUM(H3297:H3299)*$E$123</f>
        <v>2</v>
      </c>
      <c r="J3296" s="63" t="str">
        <f>+J3297</f>
        <v>und</v>
      </c>
    </row>
    <row r="3297" spans="2:10" x14ac:dyDescent="0.3">
      <c r="B3297" s="75"/>
      <c r="C3297" s="44" t="s">
        <v>248</v>
      </c>
      <c r="D3297" s="45">
        <f>+D3174+D3180+D3185+D3192+D3198+D3202+D3206</f>
        <v>2</v>
      </c>
      <c r="E3297" s="45"/>
      <c r="F3297" s="45"/>
      <c r="G3297" s="45"/>
      <c r="H3297" s="45">
        <f>+D3297</f>
        <v>2</v>
      </c>
      <c r="I3297" s="45"/>
      <c r="J3297" s="46" t="s">
        <v>35</v>
      </c>
    </row>
    <row r="3298" spans="2:10" x14ac:dyDescent="0.3">
      <c r="B3298" s="75"/>
      <c r="C3298" s="44" t="s">
        <v>249</v>
      </c>
      <c r="D3298" s="45">
        <f>+D3176+D3181+D3187+D3194+D3199+D3207</f>
        <v>0</v>
      </c>
      <c r="E3298" s="45"/>
      <c r="F3298" s="45"/>
      <c r="G3298" s="45"/>
      <c r="H3298" s="45">
        <f>+D3298</f>
        <v>0</v>
      </c>
      <c r="I3298" s="45"/>
      <c r="J3298" s="46" t="s">
        <v>35</v>
      </c>
    </row>
    <row r="3299" spans="2:10" x14ac:dyDescent="0.3">
      <c r="B3299" s="75"/>
      <c r="C3299" s="44" t="s">
        <v>250</v>
      </c>
      <c r="D3299" s="45">
        <f>+D3178+D3189+D3196+D3200+D3208</f>
        <v>0</v>
      </c>
      <c r="E3299" s="45"/>
      <c r="F3299" s="45"/>
      <c r="G3299" s="45"/>
      <c r="H3299" s="45">
        <f>+D3299</f>
        <v>0</v>
      </c>
      <c r="I3299" s="45"/>
      <c r="J3299" s="46" t="s">
        <v>35</v>
      </c>
    </row>
    <row r="3300" spans="2:10" x14ac:dyDescent="0.3">
      <c r="B3300" s="100" t="s">
        <v>292</v>
      </c>
      <c r="C3300" s="101" t="s">
        <v>293</v>
      </c>
      <c r="D3300" s="103"/>
      <c r="E3300" s="45"/>
      <c r="F3300" s="45"/>
      <c r="G3300" s="45"/>
      <c r="H3300" s="45"/>
      <c r="I3300" s="62"/>
      <c r="J3300" s="63"/>
    </row>
    <row r="3301" spans="2:10" x14ac:dyDescent="0.3">
      <c r="B3301" s="75" t="s">
        <v>490</v>
      </c>
      <c r="C3301" s="48" t="s">
        <v>294</v>
      </c>
      <c r="D3301" s="103"/>
      <c r="E3301" s="45"/>
      <c r="F3301" s="45"/>
      <c r="G3301" s="45"/>
      <c r="H3301" s="45"/>
      <c r="I3301" s="62">
        <f>SUM(H3302:H3304)*$E$123</f>
        <v>7</v>
      </c>
      <c r="J3301" s="63" t="str">
        <f>+J3302</f>
        <v>und</v>
      </c>
    </row>
    <row r="3302" spans="2:10" x14ac:dyDescent="0.3">
      <c r="B3302" s="75"/>
      <c r="C3302" s="44" t="s">
        <v>248</v>
      </c>
      <c r="D3302" s="45">
        <f>+D3211+D3215+D3219+D3223+D3227+D3232+D3236+D3240+D3244+D3248+D3252+D3256+D3260+D3264+D3272+D3276+D3280+D3284+D3288+D3292</f>
        <v>7</v>
      </c>
      <c r="E3302" s="45"/>
      <c r="F3302" s="45"/>
      <c r="G3302" s="45"/>
      <c r="H3302" s="45">
        <f>+D3302</f>
        <v>7</v>
      </c>
      <c r="I3302" s="45"/>
      <c r="J3302" s="46" t="s">
        <v>35</v>
      </c>
    </row>
    <row r="3303" spans="2:10" x14ac:dyDescent="0.3">
      <c r="B3303" s="75"/>
      <c r="C3303" s="44" t="s">
        <v>249</v>
      </c>
      <c r="D3303" s="45">
        <f>+D3212+D3216+D3220+D3224+D3229+D3233+D3237+D3241+D3245+D3249+D3253+D3257+D3261+D3265+D3273+D3277+D3281+D3285+D3289+D3293</f>
        <v>0</v>
      </c>
      <c r="E3303" s="45"/>
      <c r="F3303" s="45"/>
      <c r="G3303" s="45"/>
      <c r="H3303" s="45">
        <f>+D3303</f>
        <v>0</v>
      </c>
      <c r="I3303" s="45"/>
      <c r="J3303" s="46" t="s">
        <v>35</v>
      </c>
    </row>
    <row r="3304" spans="2:10" x14ac:dyDescent="0.3">
      <c r="B3304" s="75"/>
      <c r="C3304" s="44" t="s">
        <v>250</v>
      </c>
      <c r="D3304" s="45">
        <f>+D3213+D3217+D3221+D3225+D3230+D3234+D3238+D3242+D3246+D3250+D3254+D3258+D3262+D3266+D3274+D3278+D3282+D3286+D3290+D3294</f>
        <v>0</v>
      </c>
      <c r="E3304" s="45"/>
      <c r="F3304" s="45"/>
      <c r="G3304" s="45"/>
      <c r="H3304" s="45">
        <f>+D3304</f>
        <v>0</v>
      </c>
      <c r="I3304" s="45"/>
      <c r="J3304" s="46" t="s">
        <v>35</v>
      </c>
    </row>
    <row r="3305" spans="2:10" x14ac:dyDescent="0.3">
      <c r="B3305" s="96" t="s">
        <v>295</v>
      </c>
      <c r="C3305" s="97" t="s">
        <v>296</v>
      </c>
      <c r="D3305" s="103"/>
      <c r="E3305" s="45"/>
      <c r="F3305" s="45"/>
      <c r="G3305" s="45"/>
      <c r="H3305" s="45"/>
      <c r="I3305" s="45"/>
      <c r="J3305" s="46"/>
    </row>
    <row r="3306" spans="2:10" x14ac:dyDescent="0.3">
      <c r="B3306" s="100" t="s">
        <v>297</v>
      </c>
      <c r="C3306" s="101" t="s">
        <v>300</v>
      </c>
      <c r="D3306" s="103"/>
      <c r="E3306" s="45"/>
      <c r="F3306" s="45"/>
      <c r="G3306" s="45"/>
      <c r="H3306" s="45"/>
      <c r="I3306" s="45"/>
      <c r="J3306" s="46"/>
    </row>
    <row r="3307" spans="2:10" x14ac:dyDescent="0.3">
      <c r="B3307" s="75" t="s">
        <v>301</v>
      </c>
      <c r="C3307" s="48" t="s">
        <v>349</v>
      </c>
      <c r="D3307" s="103"/>
      <c r="E3307" s="45"/>
      <c r="F3307" s="45"/>
      <c r="G3307" s="45"/>
      <c r="H3307" s="45"/>
      <c r="I3307" s="62">
        <f>SUM(H3309:H3320)*$E$123</f>
        <v>3</v>
      </c>
      <c r="J3307" s="63" t="str">
        <f>+J3309</f>
        <v>Pto</v>
      </c>
    </row>
    <row r="3308" spans="2:10" x14ac:dyDescent="0.3">
      <c r="B3308" s="75"/>
      <c r="C3308" s="130" t="s">
        <v>248</v>
      </c>
      <c r="D3308" s="45"/>
      <c r="E3308" s="45"/>
      <c r="F3308" s="45"/>
      <c r="G3308" s="45"/>
      <c r="H3308" s="45"/>
      <c r="I3308" s="45"/>
      <c r="J3308" s="46"/>
    </row>
    <row r="3309" spans="2:10" x14ac:dyDescent="0.3">
      <c r="B3309" s="75"/>
      <c r="C3309" s="44" t="s">
        <v>621</v>
      </c>
      <c r="D3309" s="45">
        <v>1</v>
      </c>
      <c r="E3309" s="45"/>
      <c r="F3309" s="45"/>
      <c r="G3309" s="45"/>
      <c r="H3309" s="45">
        <f>+D3309</f>
        <v>1</v>
      </c>
      <c r="I3309" s="45"/>
      <c r="J3309" s="46" t="s">
        <v>298</v>
      </c>
    </row>
    <row r="3310" spans="2:10" x14ac:dyDescent="0.3">
      <c r="B3310" s="75"/>
      <c r="C3310" s="44" t="s">
        <v>622</v>
      </c>
      <c r="D3310" s="45">
        <v>1</v>
      </c>
      <c r="E3310" s="45"/>
      <c r="F3310" s="45"/>
      <c r="G3310" s="45"/>
      <c r="H3310" s="45">
        <f>+D3310</f>
        <v>1</v>
      </c>
      <c r="I3310" s="45"/>
      <c r="J3310" s="46" t="s">
        <v>298</v>
      </c>
    </row>
    <row r="3311" spans="2:10" x14ac:dyDescent="0.3">
      <c r="B3311" s="75"/>
      <c r="C3311" s="44" t="s">
        <v>623</v>
      </c>
      <c r="D3311" s="45">
        <v>1</v>
      </c>
      <c r="E3311" s="45"/>
      <c r="F3311" s="45"/>
      <c r="G3311" s="45"/>
      <c r="H3311" s="45">
        <f>+D3311</f>
        <v>1</v>
      </c>
      <c r="I3311" s="45"/>
      <c r="J3311" s="46" t="s">
        <v>298</v>
      </c>
    </row>
    <row r="3312" spans="2:10" x14ac:dyDescent="0.3">
      <c r="B3312" s="75"/>
      <c r="C3312" s="130" t="s">
        <v>249</v>
      </c>
      <c r="D3312" s="45"/>
      <c r="E3312" s="45"/>
      <c r="F3312" s="45"/>
      <c r="G3312" s="45"/>
      <c r="H3312" s="45"/>
      <c r="I3312" s="45"/>
      <c r="J3312" s="46"/>
    </row>
    <row r="3313" spans="2:10" x14ac:dyDescent="0.3">
      <c r="B3313" s="75"/>
      <c r="C3313" s="44" t="s">
        <v>621</v>
      </c>
      <c r="D3313" s="45"/>
      <c r="E3313" s="45"/>
      <c r="F3313" s="45"/>
      <c r="G3313" s="45"/>
      <c r="H3313" s="45">
        <f>+D3313</f>
        <v>0</v>
      </c>
      <c r="I3313" s="45"/>
      <c r="J3313" s="46" t="s">
        <v>298</v>
      </c>
    </row>
    <row r="3314" spans="2:10" x14ac:dyDescent="0.3">
      <c r="B3314" s="75"/>
      <c r="C3314" s="44" t="s">
        <v>622</v>
      </c>
      <c r="D3314" s="45"/>
      <c r="E3314" s="45"/>
      <c r="F3314" s="45"/>
      <c r="G3314" s="45"/>
      <c r="H3314" s="45">
        <f>+D3314</f>
        <v>0</v>
      </c>
      <c r="I3314" s="45"/>
      <c r="J3314" s="46" t="s">
        <v>298</v>
      </c>
    </row>
    <row r="3315" spans="2:10" x14ac:dyDescent="0.3">
      <c r="B3315" s="75"/>
      <c r="C3315" s="44" t="s">
        <v>623</v>
      </c>
      <c r="D3315" s="45"/>
      <c r="E3315" s="45"/>
      <c r="F3315" s="45"/>
      <c r="G3315" s="45"/>
      <c r="H3315" s="45">
        <f>+D3315</f>
        <v>0</v>
      </c>
      <c r="I3315" s="45"/>
      <c r="J3315" s="46" t="s">
        <v>298</v>
      </c>
    </row>
    <row r="3316" spans="2:10" x14ac:dyDescent="0.3">
      <c r="B3316" s="75"/>
      <c r="C3316" s="130" t="s">
        <v>250</v>
      </c>
      <c r="D3316" s="45"/>
      <c r="E3316" s="45"/>
      <c r="F3316" s="45"/>
      <c r="G3316" s="45"/>
      <c r="H3316" s="45"/>
      <c r="I3316" s="45"/>
      <c r="J3316" s="46"/>
    </row>
    <row r="3317" spans="2:10" x14ac:dyDescent="0.3">
      <c r="B3317" s="75"/>
      <c r="C3317" s="44" t="s">
        <v>621</v>
      </c>
      <c r="D3317" s="45"/>
      <c r="E3317" s="45"/>
      <c r="F3317" s="45"/>
      <c r="G3317" s="45"/>
      <c r="H3317" s="45">
        <f>+D3317</f>
        <v>0</v>
      </c>
      <c r="I3317" s="45"/>
      <c r="J3317" s="46" t="s">
        <v>298</v>
      </c>
    </row>
    <row r="3318" spans="2:10" x14ac:dyDescent="0.3">
      <c r="B3318" s="75"/>
      <c r="C3318" s="44" t="s">
        <v>622</v>
      </c>
      <c r="D3318" s="45"/>
      <c r="E3318" s="45"/>
      <c r="F3318" s="45"/>
      <c r="G3318" s="45"/>
      <c r="H3318" s="45">
        <f>+D3318</f>
        <v>0</v>
      </c>
      <c r="I3318" s="45"/>
      <c r="J3318" s="46" t="s">
        <v>298</v>
      </c>
    </row>
    <row r="3319" spans="2:10" x14ac:dyDescent="0.3">
      <c r="B3319" s="75"/>
      <c r="C3319" s="44" t="s">
        <v>677</v>
      </c>
      <c r="D3319" s="45"/>
      <c r="E3319" s="45"/>
      <c r="F3319" s="45"/>
      <c r="G3319" s="45"/>
      <c r="H3319" s="45">
        <f>+D3319</f>
        <v>0</v>
      </c>
      <c r="I3319" s="45"/>
      <c r="J3319" s="46" t="s">
        <v>298</v>
      </c>
    </row>
    <row r="3320" spans="2:10" x14ac:dyDescent="0.3">
      <c r="B3320" s="75"/>
      <c r="C3320" s="44" t="s">
        <v>623</v>
      </c>
      <c r="D3320" s="45"/>
      <c r="E3320" s="45"/>
      <c r="F3320" s="45"/>
      <c r="G3320" s="45"/>
      <c r="H3320" s="45">
        <f>+D3320</f>
        <v>0</v>
      </c>
      <c r="I3320" s="45"/>
      <c r="J3320" s="46" t="s">
        <v>298</v>
      </c>
    </row>
    <row r="3321" spans="2:10" x14ac:dyDescent="0.3">
      <c r="B3321" s="75" t="s">
        <v>302</v>
      </c>
      <c r="C3321" s="48" t="s">
        <v>350</v>
      </c>
      <c r="D3321" s="103"/>
      <c r="E3321" s="45"/>
      <c r="F3321" s="45"/>
      <c r="G3321" s="45"/>
      <c r="H3321" s="45"/>
      <c r="I3321" s="62">
        <f>SUM(H3322:H3324)*$E$123</f>
        <v>0</v>
      </c>
      <c r="J3321" s="63" t="str">
        <f>+J3322</f>
        <v>Pto</v>
      </c>
    </row>
    <row r="3322" spans="2:10" x14ac:dyDescent="0.3">
      <c r="B3322" s="75"/>
      <c r="C3322" s="44" t="s">
        <v>645</v>
      </c>
      <c r="D3322" s="45"/>
      <c r="E3322" s="45"/>
      <c r="F3322" s="45"/>
      <c r="G3322" s="45"/>
      <c r="H3322" s="45">
        <f>+D3322</f>
        <v>0</v>
      </c>
      <c r="I3322" s="45"/>
      <c r="J3322" s="46" t="s">
        <v>298</v>
      </c>
    </row>
    <row r="3323" spans="2:10" x14ac:dyDescent="0.3">
      <c r="B3323" s="75"/>
      <c r="C3323" s="44" t="s">
        <v>249</v>
      </c>
      <c r="D3323" s="45"/>
      <c r="E3323" s="45"/>
      <c r="F3323" s="45"/>
      <c r="G3323" s="45"/>
      <c r="H3323" s="45">
        <f>+D3323</f>
        <v>0</v>
      </c>
      <c r="I3323" s="45"/>
      <c r="J3323" s="46" t="s">
        <v>298</v>
      </c>
    </row>
    <row r="3324" spans="2:10" x14ac:dyDescent="0.3">
      <c r="B3324" s="75"/>
      <c r="C3324" s="44" t="s">
        <v>250</v>
      </c>
      <c r="D3324" s="45"/>
      <c r="E3324" s="45"/>
      <c r="F3324" s="45"/>
      <c r="G3324" s="45"/>
      <c r="H3324" s="45">
        <f>+D3324</f>
        <v>0</v>
      </c>
      <c r="I3324" s="45"/>
      <c r="J3324" s="46" t="s">
        <v>298</v>
      </c>
    </row>
    <row r="3325" spans="2:10" x14ac:dyDescent="0.3">
      <c r="B3325" s="100" t="s">
        <v>299</v>
      </c>
      <c r="C3325" s="101" t="s">
        <v>303</v>
      </c>
      <c r="D3325" s="103"/>
      <c r="E3325" s="45"/>
      <c r="F3325" s="45"/>
      <c r="G3325" s="45"/>
      <c r="H3325" s="45"/>
      <c r="I3325" s="45"/>
      <c r="J3325" s="46"/>
    </row>
    <row r="3326" spans="2:10" x14ac:dyDescent="0.3">
      <c r="B3326" s="75" t="s">
        <v>304</v>
      </c>
      <c r="C3326" s="48" t="s">
        <v>351</v>
      </c>
      <c r="D3326" s="103"/>
      <c r="E3326" s="45"/>
      <c r="F3326" s="45"/>
      <c r="G3326" s="45"/>
      <c r="H3326" s="45"/>
      <c r="I3326" s="62">
        <f>SUM(H3327:H3336)*$E$123</f>
        <v>31.2</v>
      </c>
      <c r="J3326" s="63" t="str">
        <f>+J3329</f>
        <v>ml</v>
      </c>
    </row>
    <row r="3327" spans="2:10" x14ac:dyDescent="0.3">
      <c r="B3327" s="75"/>
      <c r="C3327" s="131" t="s">
        <v>248</v>
      </c>
      <c r="D3327" s="45"/>
      <c r="E3327" s="45"/>
      <c r="F3327" s="45"/>
      <c r="G3327" s="45"/>
      <c r="H3327" s="45"/>
      <c r="I3327" s="45"/>
      <c r="J3327" s="46"/>
    </row>
    <row r="3328" spans="2:10" x14ac:dyDescent="0.3">
      <c r="B3328" s="75"/>
      <c r="C3328" s="44" t="s">
        <v>670</v>
      </c>
      <c r="D3328" s="45">
        <v>1</v>
      </c>
      <c r="E3328" s="45">
        <v>25</v>
      </c>
      <c r="F3328" s="45"/>
      <c r="G3328" s="45"/>
      <c r="H3328" s="45">
        <f>IF(AND(F3328=0,G3328=0),D3328*E3328,IF(AND(E3328=0,G3328=0),D3328*F3328,IF(AND(E3328=0,F3328=0),D3328*G3328,IF(AND(E3328=0),D3328*F3328*G3328,IF(AND(F3328=0),D3328*E3328*G3328,IF(AND(G3328=0),D3328*E3328*F3328,D3328*E3328*F3328*G3328))))))</f>
        <v>25</v>
      </c>
      <c r="I3328" s="45"/>
      <c r="J3328" s="46" t="str">
        <f t="shared" ref="J3328:J3336" si="49">IF(AND(E3328=0,F3328&lt;&gt;0,G3328&lt;&gt;0),"m2",IF(AND(F3328=0,E3328&lt;&gt;0,G3328&lt;&gt;0),"m2",IF(AND(G3328=0,E3328&lt;&gt;0,F3328&lt;&gt;0),"m2",IF(AND(F3328=0,G3328=0),"ml",IF(AND(E3328=0,G3328=0),"ml",IF(AND(E3328=0,F3328=0),"ml",IF(AND(E3328&lt;&gt;0,F3328&lt;&gt;0,G3328&lt;&gt;0),"m3",0)))))))</f>
        <v>ml</v>
      </c>
    </row>
    <row r="3329" spans="2:10" x14ac:dyDescent="0.3">
      <c r="B3329" s="75"/>
      <c r="C3329" s="44" t="s">
        <v>659</v>
      </c>
      <c r="D3329" s="45">
        <v>1</v>
      </c>
      <c r="E3329" s="45">
        <v>5.2</v>
      </c>
      <c r="F3329" s="45"/>
      <c r="G3329" s="45"/>
      <c r="H3329" s="45">
        <f>IF(AND(F3329=0,G3329=0),D3329*E3329,IF(AND(E3329=0,G3329=0),D3329*F3329,IF(AND(E3329=0,F3329=0),D3329*G3329,IF(AND(E3329=0),D3329*F3329*G3329,IF(AND(F3329=0),D3329*E3329*G3329,IF(AND(G3329=0),D3329*E3329*F3329,D3329*E3329*F3329*G3329))))))</f>
        <v>5.2</v>
      </c>
      <c r="I3329" s="45"/>
      <c r="J3329" s="46" t="str">
        <f t="shared" si="49"/>
        <v>ml</v>
      </c>
    </row>
    <row r="3330" spans="2:10" x14ac:dyDescent="0.3">
      <c r="B3330" s="75"/>
      <c r="C3330" s="44" t="s">
        <v>622</v>
      </c>
      <c r="D3330" s="45">
        <v>1</v>
      </c>
      <c r="E3330" s="45">
        <v>1</v>
      </c>
      <c r="F3330" s="45"/>
      <c r="G3330" s="45"/>
      <c r="H3330" s="45">
        <f>IF(AND(F3330=0,G3330=0),D3330*E3330,IF(AND(E3330=0,G3330=0),D3330*F3330,IF(AND(E3330=0,F3330=0),D3330*G3330,IF(AND(E3330=0),D3330*F3330*G3330,IF(AND(F3330=0),D3330*E3330*G3330,IF(AND(G3330=0),D3330*E3330*F3330,D3330*E3330*F3330*G3330))))))</f>
        <v>1</v>
      </c>
      <c r="I3330" s="45"/>
      <c r="J3330" s="46" t="str">
        <f t="shared" si="49"/>
        <v>ml</v>
      </c>
    </row>
    <row r="3331" spans="2:10" x14ac:dyDescent="0.3">
      <c r="B3331" s="75"/>
      <c r="C3331" s="131" t="s">
        <v>249</v>
      </c>
      <c r="D3331" s="45"/>
      <c r="E3331" s="45"/>
      <c r="F3331" s="45"/>
      <c r="G3331" s="45"/>
      <c r="H3331" s="45"/>
      <c r="I3331" s="45"/>
      <c r="J3331" s="46" t="str">
        <f t="shared" si="49"/>
        <v>ml</v>
      </c>
    </row>
    <row r="3332" spans="2:10" x14ac:dyDescent="0.3">
      <c r="B3332" s="75"/>
      <c r="C3332" s="44" t="s">
        <v>660</v>
      </c>
      <c r="D3332" s="45"/>
      <c r="E3332" s="45"/>
      <c r="F3332" s="45"/>
      <c r="G3332" s="45"/>
      <c r="H3332" s="45">
        <f>IF(AND(F3332=0,G3332=0),D3332*E3332,IF(AND(E3332=0,G3332=0),D3332*F3332,IF(AND(E3332=0,F3332=0),D3332*G3332,IF(AND(E3332=0),D3332*F3332*G3332,IF(AND(F3332=0),D3332*E3332*G3332,IF(AND(G3332=0),D3332*E3332*F3332,D3332*E3332*F3332*G3332))))))</f>
        <v>0</v>
      </c>
      <c r="I3332" s="45"/>
      <c r="J3332" s="46" t="str">
        <f t="shared" si="49"/>
        <v>ml</v>
      </c>
    </row>
    <row r="3333" spans="2:10" x14ac:dyDescent="0.3">
      <c r="B3333" s="75"/>
      <c r="C3333" s="44" t="s">
        <v>684</v>
      </c>
      <c r="D3333" s="45"/>
      <c r="E3333" s="45"/>
      <c r="F3333" s="45"/>
      <c r="G3333" s="45"/>
      <c r="H3333" s="45">
        <f>IF(AND(F3333=0,G3333=0),D3333*E3333,IF(AND(E3333=0,G3333=0),D3333*F3333,IF(AND(E3333=0,F3333=0),D3333*G3333,IF(AND(E3333=0),D3333*F3333*G3333,IF(AND(F3333=0),D3333*E3333*G3333,IF(AND(G3333=0),D3333*E3333*F3333,D3333*E3333*F3333*G3333))))))</f>
        <v>0</v>
      </c>
      <c r="I3333" s="45"/>
      <c r="J3333" s="46" t="str">
        <f t="shared" si="49"/>
        <v>ml</v>
      </c>
    </row>
    <row r="3334" spans="2:10" x14ac:dyDescent="0.3">
      <c r="B3334" s="75"/>
      <c r="C3334" s="131" t="s">
        <v>250</v>
      </c>
      <c r="D3334" s="45"/>
      <c r="E3334" s="45"/>
      <c r="F3334" s="45"/>
      <c r="G3334" s="45"/>
      <c r="H3334" s="45"/>
      <c r="I3334" s="45"/>
      <c r="J3334" s="46" t="str">
        <f t="shared" si="49"/>
        <v>ml</v>
      </c>
    </row>
    <row r="3335" spans="2:10" x14ac:dyDescent="0.3">
      <c r="B3335" s="75"/>
      <c r="C3335" s="44" t="s">
        <v>659</v>
      </c>
      <c r="D3335" s="45"/>
      <c r="E3335" s="45"/>
      <c r="F3335" s="45"/>
      <c r="G3335" s="45"/>
      <c r="H3335" s="45">
        <f>IF(AND(F3335=0,G3335=0),D3335*E3335,IF(AND(E3335=0,G3335=0),D3335*F3335,IF(AND(E3335=0,F3335=0),D3335*G3335,IF(AND(E3335=0),D3335*F3335*G3335,IF(AND(F3335=0),D3335*E3335*G3335,IF(AND(G3335=0),D3335*E3335*F3335,D3335*E3335*F3335*G3335))))))</f>
        <v>0</v>
      </c>
      <c r="I3335" s="45"/>
      <c r="J3335" s="46" t="str">
        <f t="shared" si="49"/>
        <v>ml</v>
      </c>
    </row>
    <row r="3336" spans="2:10" x14ac:dyDescent="0.3">
      <c r="B3336" s="75"/>
      <c r="C3336" s="44" t="s">
        <v>660</v>
      </c>
      <c r="D3336" s="45"/>
      <c r="E3336" s="45"/>
      <c r="F3336" s="45"/>
      <c r="G3336" s="45"/>
      <c r="H3336" s="45">
        <f>IF(AND(F3336=0,G3336=0),D3336*E3336,IF(AND(E3336=0,G3336=0),D3336*F3336,IF(AND(E3336=0,F3336=0),D3336*G3336,IF(AND(E3336=0),D3336*F3336*G3336,IF(AND(F3336=0),D3336*E3336*G3336,IF(AND(G3336=0),D3336*E3336*F3336,D3336*E3336*F3336*G3336))))))</f>
        <v>0</v>
      </c>
      <c r="I3336" s="45"/>
      <c r="J3336" s="46" t="str">
        <f t="shared" si="49"/>
        <v>ml</v>
      </c>
    </row>
    <row r="3337" spans="2:10" x14ac:dyDescent="0.3">
      <c r="B3337" s="75" t="s">
        <v>305</v>
      </c>
      <c r="C3337" s="48" t="s">
        <v>352</v>
      </c>
      <c r="D3337" s="103"/>
      <c r="E3337" s="45"/>
      <c r="F3337" s="45"/>
      <c r="G3337" s="45"/>
      <c r="H3337" s="45"/>
      <c r="I3337" s="62">
        <f>SUM(H3338:H3343)*$E$123</f>
        <v>0</v>
      </c>
      <c r="J3337" s="63" t="str">
        <f>+J3339</f>
        <v>ml</v>
      </c>
    </row>
    <row r="3338" spans="2:10" x14ac:dyDescent="0.3">
      <c r="B3338" s="75"/>
      <c r="C3338" s="131" t="s">
        <v>248</v>
      </c>
      <c r="D3338" s="45"/>
      <c r="E3338" s="45"/>
      <c r="F3338" s="45"/>
      <c r="G3338" s="45"/>
      <c r="H3338" s="45"/>
      <c r="I3338" s="45"/>
      <c r="J3338" s="46"/>
    </row>
    <row r="3339" spans="2:10" x14ac:dyDescent="0.3">
      <c r="B3339" s="75"/>
      <c r="C3339" s="44" t="s">
        <v>660</v>
      </c>
      <c r="D3339" s="45"/>
      <c r="E3339" s="45"/>
      <c r="F3339" s="45"/>
      <c r="G3339" s="45"/>
      <c r="H3339" s="45">
        <f>IF(AND(F3339=0,G3339=0),D3339*E3339,IF(AND(E3339=0,G3339=0),D3339*F3339,IF(AND(E3339=0,F3339=0),D3339*G3339,IF(AND(E3339=0),D3339*F3339*G3339,IF(AND(F3339=0),D3339*E3339*G3339,IF(AND(G3339=0),D3339*E3339*F3339,D3339*E3339*F3339*G3339))))))</f>
        <v>0</v>
      </c>
      <c r="I3339" s="45"/>
      <c r="J3339" s="46" t="str">
        <f>IF(AND(E3339=0,F3339&lt;&gt;0,G3339&lt;&gt;0),"m2",IF(AND(F3339=0,E3339&lt;&gt;0,G3339&lt;&gt;0),"m2",IF(AND(G3339=0,E3339&lt;&gt;0,F3339&lt;&gt;0),"m2",IF(AND(F3339=0,G3339=0),"ml",IF(AND(E3339=0,G3339=0),"ml",IF(AND(E3339=0,F3339=0),"ml",IF(AND(E3339&lt;&gt;0,F3339&lt;&gt;0,G3339&lt;&gt;0),"m3",0)))))))</f>
        <v>ml</v>
      </c>
    </row>
    <row r="3340" spans="2:10" x14ac:dyDescent="0.3">
      <c r="B3340" s="75"/>
      <c r="C3340" s="131" t="s">
        <v>249</v>
      </c>
      <c r="D3340" s="45"/>
      <c r="E3340" s="45"/>
      <c r="F3340" s="45"/>
      <c r="G3340" s="45"/>
      <c r="H3340" s="45">
        <f>IF(AND(F3340=0,G3340=0),D3340*E3340,IF(AND(E3340=0,G3340=0),D3340*F3340,IF(AND(E3340=0,F3340=0),D3340*G3340,IF(AND(E3340=0),D3340*F3340*G3340,IF(AND(F3340=0),D3340*E3340*G3340,IF(AND(G3340=0),D3340*E3340*F3340,D3340*E3340*F3340*G3340))))))</f>
        <v>0</v>
      </c>
      <c r="I3340" s="45"/>
      <c r="J3340" s="46" t="str">
        <f>IF(AND(E3340=0,F3340&lt;&gt;0,G3340&lt;&gt;0),"m2",IF(AND(F3340=0,E3340&lt;&gt;0,G3340&lt;&gt;0),"m2",IF(AND(G3340=0,E3340&lt;&gt;0,F3340&lt;&gt;0),"m2",IF(AND(F3340=0,G3340=0),"ml",IF(AND(E3340=0,G3340=0),"ml",IF(AND(E3340=0,F3340=0),"ml",IF(AND(E3340&lt;&gt;0,F3340&lt;&gt;0,G3340&lt;&gt;0),"m3",0)))))))</f>
        <v>ml</v>
      </c>
    </row>
    <row r="3341" spans="2:10" x14ac:dyDescent="0.3">
      <c r="B3341" s="75"/>
      <c r="C3341" s="44" t="s">
        <v>660</v>
      </c>
      <c r="D3341" s="45"/>
      <c r="E3341" s="45"/>
      <c r="F3341" s="45"/>
      <c r="G3341" s="45"/>
      <c r="H3341" s="45">
        <f>IF(AND(F3341=0,G3341=0),D3341*E3341,IF(AND(E3341=0,G3341=0),D3341*F3341,IF(AND(E3341=0,F3341=0),D3341*G3341,IF(AND(E3341=0),D3341*F3341*G3341,IF(AND(F3341=0),D3341*E3341*G3341,IF(AND(G3341=0),D3341*E3341*F3341,D3341*E3341*F3341*G3341))))))</f>
        <v>0</v>
      </c>
      <c r="I3341" s="45"/>
      <c r="J3341" s="46" t="str">
        <f>IF(AND(E3341=0,F3341&lt;&gt;0,G3341&lt;&gt;0),"m2",IF(AND(F3341=0,E3341&lt;&gt;0,G3341&lt;&gt;0),"m2",IF(AND(G3341=0,E3341&lt;&gt;0,F3341&lt;&gt;0),"m2",IF(AND(F3341=0,G3341=0),"ml",IF(AND(E3341=0,G3341=0),"ml",IF(AND(E3341=0,F3341=0),"ml",IF(AND(E3341&lt;&gt;0,F3341&lt;&gt;0,G3341&lt;&gt;0),"m3",0)))))))</f>
        <v>ml</v>
      </c>
    </row>
    <row r="3342" spans="2:10" x14ac:dyDescent="0.3">
      <c r="B3342" s="75"/>
      <c r="C3342" s="131" t="s">
        <v>250</v>
      </c>
      <c r="D3342" s="45"/>
      <c r="E3342" s="45"/>
      <c r="F3342" s="45"/>
      <c r="G3342" s="45"/>
      <c r="H3342" s="45">
        <f>IF(AND(F3342=0,G3342=0),D3342*E3342,IF(AND(E3342=0,G3342=0),D3342*F3342,IF(AND(E3342=0,F3342=0),D3342*G3342,IF(AND(E3342=0),D3342*F3342*G3342,IF(AND(F3342=0),D3342*E3342*G3342,IF(AND(G3342=0),D3342*E3342*F3342,D3342*E3342*F3342*G3342))))))</f>
        <v>0</v>
      </c>
      <c r="I3342" s="45"/>
      <c r="J3342" s="46" t="str">
        <f>IF(AND(E3342=0,F3342&lt;&gt;0,G3342&lt;&gt;0),"m2",IF(AND(F3342=0,E3342&lt;&gt;0,G3342&lt;&gt;0),"m2",IF(AND(G3342=0,E3342&lt;&gt;0,F3342&lt;&gt;0),"m2",IF(AND(F3342=0,G3342=0),"ml",IF(AND(E3342=0,G3342=0),"ml",IF(AND(E3342=0,F3342=0),"ml",IF(AND(E3342&lt;&gt;0,F3342&lt;&gt;0,G3342&lt;&gt;0),"m3",0)))))))</f>
        <v>ml</v>
      </c>
    </row>
    <row r="3343" spans="2:10" x14ac:dyDescent="0.3">
      <c r="B3343" s="75"/>
      <c r="C3343" s="44" t="s">
        <v>660</v>
      </c>
      <c r="D3343" s="45"/>
      <c r="E3343" s="45"/>
      <c r="F3343" s="45"/>
      <c r="G3343" s="45"/>
      <c r="H3343" s="45">
        <f>IF(AND(F3343=0,G3343=0),D3343*E3343,IF(AND(E3343=0,G3343=0),D3343*F3343,IF(AND(E3343=0,F3343=0),D3343*G3343,IF(AND(E3343=0),D3343*F3343*G3343,IF(AND(F3343=0),D3343*E3343*G3343,IF(AND(G3343=0),D3343*E3343*F3343,D3343*E3343*F3343*G3343))))))</f>
        <v>0</v>
      </c>
      <c r="I3343" s="45"/>
      <c r="J3343" s="46" t="str">
        <f>IF(AND(E3343=0,F3343&lt;&gt;0,G3343&lt;&gt;0),"m2",IF(AND(F3343=0,E3343&lt;&gt;0,G3343&lt;&gt;0),"m2",IF(AND(G3343=0,E3343&lt;&gt;0,F3343&lt;&gt;0),"m2",IF(AND(F3343=0,G3343=0),"ml",IF(AND(E3343=0,G3343=0),"ml",IF(AND(E3343=0,F3343=0),"ml",IF(AND(E3343&lt;&gt;0,F3343&lt;&gt;0,G3343&lt;&gt;0),"m3",0)))))))</f>
        <v>ml</v>
      </c>
    </row>
    <row r="3344" spans="2:10" x14ac:dyDescent="0.3">
      <c r="B3344" s="75" t="s">
        <v>306</v>
      </c>
      <c r="C3344" s="48" t="s">
        <v>353</v>
      </c>
      <c r="D3344" s="103"/>
      <c r="E3344" s="45"/>
      <c r="F3344" s="45"/>
      <c r="G3344" s="45"/>
      <c r="H3344" s="45"/>
      <c r="I3344" s="62">
        <f>SUM(H3345:H3350)*$E$123</f>
        <v>0</v>
      </c>
      <c r="J3344" s="63" t="str">
        <f>+J3346</f>
        <v>ml</v>
      </c>
    </row>
    <row r="3345" spans="2:10" x14ac:dyDescent="0.3">
      <c r="B3345" s="75"/>
      <c r="C3345" s="131" t="s">
        <v>248</v>
      </c>
      <c r="D3345" s="45"/>
      <c r="E3345" s="45"/>
      <c r="F3345" s="45"/>
      <c r="G3345" s="45"/>
      <c r="H3345" s="45"/>
      <c r="I3345" s="45"/>
      <c r="J3345" s="46"/>
    </row>
    <row r="3346" spans="2:10" x14ac:dyDescent="0.3">
      <c r="B3346" s="75"/>
      <c r="C3346" s="44" t="s">
        <v>659</v>
      </c>
      <c r="D3346" s="45"/>
      <c r="E3346" s="45"/>
      <c r="F3346" s="45"/>
      <c r="G3346" s="45"/>
      <c r="H3346" s="45">
        <f>IF(AND(F3346=0,G3346=0),D3346*E3346,IF(AND(E3346=0,G3346=0),D3346*F3346,IF(AND(E3346=0,F3346=0),D3346*G3346,IF(AND(E3346=0),D3346*F3346*G3346,IF(AND(F3346=0),D3346*E3346*G3346,IF(AND(G3346=0),D3346*E3346*F3346,D3346*E3346*F3346*G3346))))))</f>
        <v>0</v>
      </c>
      <c r="I3346" s="45"/>
      <c r="J3346" s="46" t="str">
        <f>IF(AND(E3346=0,F3346&lt;&gt;0,G3346&lt;&gt;0),"m2",IF(AND(F3346=0,E3346&lt;&gt;0,G3346&lt;&gt;0),"m2",IF(AND(G3346=0,E3346&lt;&gt;0,F3346&lt;&gt;0),"m2",IF(AND(F3346=0,G3346=0),"ml",IF(AND(E3346=0,G3346=0),"ml",IF(AND(E3346=0,F3346=0),"ml",IF(AND(E3346&lt;&gt;0,F3346&lt;&gt;0,G3346&lt;&gt;0),"m3",0)))))))</f>
        <v>ml</v>
      </c>
    </row>
    <row r="3347" spans="2:10" x14ac:dyDescent="0.3">
      <c r="B3347" s="75"/>
      <c r="C3347" s="131" t="s">
        <v>249</v>
      </c>
      <c r="D3347" s="45"/>
      <c r="E3347" s="45"/>
      <c r="F3347" s="45"/>
      <c r="G3347" s="45"/>
      <c r="H3347" s="45">
        <f>IF(AND(F3347=0,G3347=0),D3347*E3347,IF(AND(E3347=0,G3347=0),D3347*F3347,IF(AND(E3347=0,F3347=0),D3347*G3347,IF(AND(E3347=0),D3347*F3347*G3347,IF(AND(F3347=0),D3347*E3347*G3347,IF(AND(G3347=0),D3347*E3347*F3347,D3347*E3347*F3347*G3347))))))</f>
        <v>0</v>
      </c>
      <c r="I3347" s="45"/>
      <c r="J3347" s="46" t="str">
        <f>IF(AND(E3347=0,F3347&lt;&gt;0,G3347&lt;&gt;0),"m2",IF(AND(F3347=0,E3347&lt;&gt;0,G3347&lt;&gt;0),"m2",IF(AND(G3347=0,E3347&lt;&gt;0,F3347&lt;&gt;0),"m2",IF(AND(F3347=0,G3347=0),"ml",IF(AND(E3347=0,G3347=0),"ml",IF(AND(E3347=0,F3347=0),"ml",IF(AND(E3347&lt;&gt;0,F3347&lt;&gt;0,G3347&lt;&gt;0),"m3",0)))))))</f>
        <v>ml</v>
      </c>
    </row>
    <row r="3348" spans="2:10" x14ac:dyDescent="0.3">
      <c r="B3348" s="75"/>
      <c r="C3348" s="44" t="s">
        <v>659</v>
      </c>
      <c r="D3348" s="45"/>
      <c r="E3348" s="45"/>
      <c r="F3348" s="45"/>
      <c r="G3348" s="45"/>
      <c r="H3348" s="45">
        <f>IF(AND(F3348=0,G3348=0),D3348*E3348,IF(AND(E3348=0,G3348=0),D3348*F3348,IF(AND(E3348=0,F3348=0),D3348*G3348,IF(AND(E3348=0),D3348*F3348*G3348,IF(AND(F3348=0),D3348*E3348*G3348,IF(AND(G3348=0),D3348*E3348*F3348,D3348*E3348*F3348*G3348))))))</f>
        <v>0</v>
      </c>
      <c r="I3348" s="45"/>
      <c r="J3348" s="46" t="str">
        <f>IF(AND(E3348=0,F3348&lt;&gt;0,G3348&lt;&gt;0),"m2",IF(AND(F3348=0,E3348&lt;&gt;0,G3348&lt;&gt;0),"m2",IF(AND(G3348=0,E3348&lt;&gt;0,F3348&lt;&gt;0),"m2",IF(AND(F3348=0,G3348=0),"ml",IF(AND(E3348=0,G3348=0),"ml",IF(AND(E3348=0,F3348=0),"ml",IF(AND(E3348&lt;&gt;0,F3348&lt;&gt;0,G3348&lt;&gt;0),"m3",0)))))))</f>
        <v>ml</v>
      </c>
    </row>
    <row r="3349" spans="2:10" x14ac:dyDescent="0.3">
      <c r="B3349" s="75"/>
      <c r="C3349" s="131" t="s">
        <v>250</v>
      </c>
      <c r="D3349" s="45"/>
      <c r="E3349" s="45"/>
      <c r="F3349" s="45"/>
      <c r="G3349" s="45"/>
      <c r="H3349" s="45">
        <f>IF(AND(F3349=0,G3349=0),D3349*E3349,IF(AND(E3349=0,G3349=0),D3349*F3349,IF(AND(E3349=0,F3349=0),D3349*G3349,IF(AND(E3349=0),D3349*F3349*G3349,IF(AND(F3349=0),D3349*E3349*G3349,IF(AND(G3349=0),D3349*E3349*F3349,D3349*E3349*F3349*G3349))))))</f>
        <v>0</v>
      </c>
      <c r="I3349" s="45"/>
      <c r="J3349" s="46" t="str">
        <f>IF(AND(E3349=0,F3349&lt;&gt;0,G3349&lt;&gt;0),"m2",IF(AND(F3349=0,E3349&lt;&gt;0,G3349&lt;&gt;0),"m2",IF(AND(G3349=0,E3349&lt;&gt;0,F3349&lt;&gt;0),"m2",IF(AND(F3349=0,G3349=0),"ml",IF(AND(E3349=0,G3349=0),"ml",IF(AND(E3349=0,F3349=0),"ml",IF(AND(E3349&lt;&gt;0,F3349&lt;&gt;0,G3349&lt;&gt;0),"m3",0)))))))</f>
        <v>ml</v>
      </c>
    </row>
    <row r="3350" spans="2:10" x14ac:dyDescent="0.3">
      <c r="B3350" s="75"/>
      <c r="C3350" s="44" t="s">
        <v>659</v>
      </c>
      <c r="D3350" s="45"/>
      <c r="E3350" s="45"/>
      <c r="F3350" s="45"/>
      <c r="G3350" s="45"/>
      <c r="H3350" s="45">
        <f>IF(AND(F3350=0,G3350=0),D3350*E3350,IF(AND(E3350=0,G3350=0),D3350*F3350,IF(AND(E3350=0,F3350=0),D3350*G3350,IF(AND(E3350=0),D3350*F3350*G3350,IF(AND(F3350=0),D3350*E3350*G3350,IF(AND(G3350=0),D3350*E3350*F3350,D3350*E3350*F3350*G3350))))))</f>
        <v>0</v>
      </c>
      <c r="I3350" s="45"/>
      <c r="J3350" s="46" t="str">
        <f>IF(AND(E3350=0,F3350&lt;&gt;0,G3350&lt;&gt;0),"m2",IF(AND(F3350=0,E3350&lt;&gt;0,G3350&lt;&gt;0),"m2",IF(AND(G3350=0,E3350&lt;&gt;0,F3350&lt;&gt;0),"m2",IF(AND(F3350=0,G3350=0),"ml",IF(AND(E3350=0,G3350=0),"ml",IF(AND(E3350=0,F3350=0),"ml",IF(AND(E3350&lt;&gt;0,F3350&lt;&gt;0,G3350&lt;&gt;0),"m3",0)))))))</f>
        <v>ml</v>
      </c>
    </row>
    <row r="3351" spans="2:10" x14ac:dyDescent="0.3">
      <c r="B3351" s="75" t="s">
        <v>308</v>
      </c>
      <c r="C3351" s="48" t="s">
        <v>354</v>
      </c>
      <c r="D3351" s="103"/>
      <c r="E3351" s="45"/>
      <c r="F3351" s="45"/>
      <c r="G3351" s="45"/>
      <c r="H3351" s="45"/>
      <c r="I3351" s="62">
        <f>SUM(H3352:H3357)*$E$123</f>
        <v>0</v>
      </c>
      <c r="J3351" s="63" t="str">
        <f>+J3352</f>
        <v>ml</v>
      </c>
    </row>
    <row r="3352" spans="2:10" x14ac:dyDescent="0.3">
      <c r="B3352" s="75"/>
      <c r="C3352" s="131" t="s">
        <v>248</v>
      </c>
      <c r="D3352" s="45"/>
      <c r="E3352" s="45"/>
      <c r="F3352" s="45"/>
      <c r="G3352" s="45"/>
      <c r="H3352" s="45"/>
      <c r="I3352" s="45"/>
      <c r="J3352" s="46" t="str">
        <f>IF(AND(E3352=0,F3352&lt;&gt;0,G3352&lt;&gt;0),"m2",IF(AND(F3352=0,E3352&lt;&gt;0,G3352&lt;&gt;0),"m2",IF(AND(G3352=0,E3352&lt;&gt;0,F3352&lt;&gt;0),"m2",IF(AND(F3352=0,G3352=0),"ml",IF(AND(E3352=0,G3352=0),"ml",IF(AND(E3352=0,F3352=0),"ml",IF(AND(E3352&lt;&gt;0,F3352&lt;&gt;0,G3352&lt;&gt;0),"m3",0)))))))</f>
        <v>ml</v>
      </c>
    </row>
    <row r="3353" spans="2:10" x14ac:dyDescent="0.3">
      <c r="B3353" s="75"/>
      <c r="C3353" s="44" t="s">
        <v>689</v>
      </c>
      <c r="D3353" s="45"/>
      <c r="E3353" s="45"/>
      <c r="F3353" s="45"/>
      <c r="G3353" s="45"/>
      <c r="H3353" s="45">
        <f>IF(AND(F3353=0,G3353=0),D3353*E3353,IF(AND(E3353=0,G3353=0),D3353*F3353,IF(AND(E3353=0,F3353=0),D3353*G3353,IF(AND(E3353=0),D3353*F3353*G3353,IF(AND(F3353=0),D3353*E3353*G3353,IF(AND(G3353=0),D3353*E3353*F3353,D3353*E3353*F3353*G3353))))))</f>
        <v>0</v>
      </c>
      <c r="I3353" s="45"/>
      <c r="J3353" s="46" t="str">
        <f>IF(AND(E3353=0,F3353&lt;&gt;0,G3353&lt;&gt;0),"m2",IF(AND(F3353=0,E3353&lt;&gt;0,G3353&lt;&gt;0),"m2",IF(AND(G3353=0,E3353&lt;&gt;0,F3353&lt;&gt;0),"m2",IF(AND(F3353=0,G3353=0),"ml",IF(AND(E3353=0,G3353=0),"ml",IF(AND(E3353=0,F3353=0),"ml",IF(AND(E3353&lt;&gt;0,F3353&lt;&gt;0,G3353&lt;&gt;0),"m3",0)))))))</f>
        <v>ml</v>
      </c>
    </row>
    <row r="3354" spans="2:10" x14ac:dyDescent="0.3">
      <c r="B3354" s="75"/>
      <c r="C3354" s="131" t="s">
        <v>249</v>
      </c>
      <c r="D3354" s="45"/>
      <c r="E3354" s="45"/>
      <c r="F3354" s="45"/>
      <c r="G3354" s="45"/>
      <c r="H3354" s="45"/>
      <c r="I3354" s="45"/>
      <c r="J3354" s="46"/>
    </row>
    <row r="3355" spans="2:10" x14ac:dyDescent="0.3">
      <c r="B3355" s="75"/>
      <c r="C3355" s="44" t="s">
        <v>549</v>
      </c>
      <c r="D3355" s="45"/>
      <c r="E3355" s="45"/>
      <c r="F3355" s="45"/>
      <c r="G3355" s="45"/>
      <c r="H3355" s="45">
        <f>IF(AND(F3355=0,G3355=0),D3355*E3355,IF(AND(E3355=0,G3355=0),D3355*F3355,IF(AND(E3355=0,F3355=0),D3355*G3355,IF(AND(E3355=0),D3355*F3355*G3355,IF(AND(F3355=0),D3355*E3355*G3355,IF(AND(G3355=0),D3355*E3355*F3355,D3355*E3355*F3355*G3355))))))</f>
        <v>0</v>
      </c>
      <c r="I3355" s="45"/>
      <c r="J3355" s="46" t="str">
        <f>IF(AND(E3355=0,F3355&lt;&gt;0,G3355&lt;&gt;0),"m2",IF(AND(F3355=0,E3355&lt;&gt;0,G3355&lt;&gt;0),"m2",IF(AND(G3355=0,E3355&lt;&gt;0,F3355&lt;&gt;0),"m2",IF(AND(F3355=0,G3355=0),"ml",IF(AND(E3355=0,G3355=0),"ml",IF(AND(E3355=0,F3355=0),"ml",IF(AND(E3355&lt;&gt;0,F3355&lt;&gt;0,G3355&lt;&gt;0),"m3",0)))))))</f>
        <v>ml</v>
      </c>
    </row>
    <row r="3356" spans="2:10" x14ac:dyDescent="0.3">
      <c r="B3356" s="75"/>
      <c r="C3356" s="131" t="s">
        <v>250</v>
      </c>
      <c r="D3356" s="45"/>
      <c r="E3356" s="45"/>
      <c r="F3356" s="45"/>
      <c r="G3356" s="45"/>
      <c r="H3356" s="45"/>
      <c r="I3356" s="45"/>
      <c r="J3356" s="46"/>
    </row>
    <row r="3357" spans="2:10" x14ac:dyDescent="0.3">
      <c r="C3357" s="44" t="s">
        <v>549</v>
      </c>
      <c r="D3357" s="45"/>
      <c r="E3357" s="45"/>
      <c r="F3357" s="45"/>
      <c r="G3357" s="45"/>
      <c r="H3357" s="45">
        <f>IF(AND(F3357=0,G3357=0),D3357*E3357,IF(AND(E3357=0,G3357=0),D3357*F3357,IF(AND(E3357=0,F3357=0),D3357*G3357,IF(AND(E3357=0),D3357*F3357*G3357,IF(AND(F3357=0),D3357*E3357*G3357,IF(AND(G3357=0),D3357*E3357*F3357,D3357*E3357*F3357*G3357))))))</f>
        <v>0</v>
      </c>
      <c r="I3357" s="45"/>
      <c r="J3357" s="46" t="str">
        <f>IF(AND(E3357=0,F3357&lt;&gt;0,G3357&lt;&gt;0),"m2",IF(AND(F3357=0,E3357&lt;&gt;0,G3357&lt;&gt;0),"m2",IF(AND(G3357=0,E3357&lt;&gt;0,F3357&lt;&gt;0),"m2",IF(AND(F3357=0,G3357=0),"ml",IF(AND(E3357=0,G3357=0),"ml",IF(AND(E3357=0,F3357=0),"ml",IF(AND(E3357&lt;&gt;0,F3357&lt;&gt;0,G3357&lt;&gt;0),"m3",0)))))))</f>
        <v>ml</v>
      </c>
    </row>
    <row r="3358" spans="2:10" x14ac:dyDescent="0.3">
      <c r="B3358" s="75" t="s">
        <v>309</v>
      </c>
      <c r="C3358" s="48" t="s">
        <v>355</v>
      </c>
      <c r="D3358" s="103"/>
      <c r="E3358" s="45"/>
      <c r="F3358" s="45"/>
      <c r="G3358" s="45"/>
      <c r="H3358" s="45"/>
      <c r="I3358" s="62">
        <f>SUM(H3359:H3361)*$E$123</f>
        <v>0</v>
      </c>
      <c r="J3358" s="63" t="str">
        <f>+J3359</f>
        <v>ml</v>
      </c>
    </row>
    <row r="3359" spans="2:10" x14ac:dyDescent="0.3">
      <c r="B3359" s="75"/>
      <c r="C3359" s="131" t="s">
        <v>248</v>
      </c>
      <c r="D3359" s="45"/>
      <c r="E3359" s="45"/>
      <c r="F3359" s="45"/>
      <c r="G3359" s="45"/>
      <c r="H3359" s="45">
        <f>IF(AND(F3359=0,G3359=0),D3359*E3359,IF(AND(E3359=0,G3359=0),D3359*F3359,IF(AND(E3359=0,F3359=0),D3359*G3359,IF(AND(E3359=0),D3359*F3359*G3359,IF(AND(F3359=0),D3359*E3359*G3359,IF(AND(G3359=0),D3359*E3359*F3359,D3359*E3359*F3359*G3359))))))</f>
        <v>0</v>
      </c>
      <c r="I3359" s="45"/>
      <c r="J3359" s="46" t="str">
        <f>IF(AND(E3359=0,F3359&lt;&gt;0,G3359&lt;&gt;0),"m2",IF(AND(F3359=0,E3359&lt;&gt;0,G3359&lt;&gt;0),"m2",IF(AND(G3359=0,E3359&lt;&gt;0,F3359&lt;&gt;0),"m2",IF(AND(F3359=0,G3359=0),"ml",IF(AND(E3359=0,G3359=0),"ml",IF(AND(E3359=0,F3359=0),"ml",IF(AND(E3359&lt;&gt;0,F3359&lt;&gt;0,G3359&lt;&gt;0),"m3",0)))))))</f>
        <v>ml</v>
      </c>
    </row>
    <row r="3360" spans="2:10" x14ac:dyDescent="0.3">
      <c r="B3360" s="75"/>
      <c r="C3360" s="131" t="s">
        <v>249</v>
      </c>
      <c r="D3360" s="45"/>
      <c r="E3360" s="45"/>
      <c r="F3360" s="45"/>
      <c r="G3360" s="45"/>
      <c r="H3360" s="45">
        <f>IF(AND(F3360=0,G3360=0),D3360*E3360,IF(AND(E3360=0,G3360=0),D3360*F3360,IF(AND(E3360=0,F3360=0),D3360*G3360,IF(AND(E3360=0),D3360*F3360*G3360,IF(AND(F3360=0),D3360*E3360*G3360,IF(AND(G3360=0),D3360*E3360*F3360,D3360*E3360*F3360*G3360))))))</f>
        <v>0</v>
      </c>
      <c r="I3360" s="45"/>
      <c r="J3360" s="46" t="str">
        <f>IF(AND(E3360=0,F3360&lt;&gt;0,G3360&lt;&gt;0),"m2",IF(AND(F3360=0,E3360&lt;&gt;0,G3360&lt;&gt;0),"m2",IF(AND(G3360=0,E3360&lt;&gt;0,F3360&lt;&gt;0),"m2",IF(AND(F3360=0,G3360=0),"ml",IF(AND(E3360=0,G3360=0),"ml",IF(AND(E3360=0,F3360=0),"ml",IF(AND(E3360&lt;&gt;0,F3360&lt;&gt;0,G3360&lt;&gt;0),"m3",0)))))))</f>
        <v>ml</v>
      </c>
    </row>
    <row r="3361" spans="2:10" x14ac:dyDescent="0.3">
      <c r="B3361" s="75"/>
      <c r="C3361" s="131" t="s">
        <v>250</v>
      </c>
      <c r="D3361" s="45"/>
      <c r="E3361" s="45"/>
      <c r="F3361" s="45"/>
      <c r="G3361" s="45"/>
      <c r="H3361" s="45">
        <f>IF(AND(F3361=0,G3361=0),D3361*E3361,IF(AND(E3361=0,G3361=0),D3361*F3361,IF(AND(E3361=0,F3361=0),D3361*G3361,IF(AND(E3361=0),D3361*F3361*G3361,IF(AND(F3361=0),D3361*E3361*G3361,IF(AND(G3361=0),D3361*E3361*F3361,D3361*E3361*F3361*G3361))))))</f>
        <v>0</v>
      </c>
      <c r="I3361" s="45"/>
      <c r="J3361" s="46" t="str">
        <f>IF(AND(E3361=0,F3361&lt;&gt;0,G3361&lt;&gt;0),"m2",IF(AND(F3361=0,E3361&lt;&gt;0,G3361&lt;&gt;0),"m2",IF(AND(G3361=0,E3361&lt;&gt;0,F3361&lt;&gt;0),"m2",IF(AND(F3361=0,G3361=0),"ml",IF(AND(E3361=0,G3361=0),"ml",IF(AND(E3361=0,F3361=0),"ml",IF(AND(E3361&lt;&gt;0,F3361&lt;&gt;0,G3361&lt;&gt;0),"m3",0)))))))</f>
        <v>ml</v>
      </c>
    </row>
    <row r="3362" spans="2:10" x14ac:dyDescent="0.3">
      <c r="B3362" s="75" t="s">
        <v>311</v>
      </c>
      <c r="C3362" s="48" t="s">
        <v>312</v>
      </c>
      <c r="D3362" s="103"/>
      <c r="E3362" s="45"/>
      <c r="F3362" s="45"/>
      <c r="G3362" s="45"/>
      <c r="H3362" s="45"/>
      <c r="I3362" s="62">
        <f>SUM(H3363:H3365)*$E$123</f>
        <v>0</v>
      </c>
      <c r="J3362" s="63" t="str">
        <f>+J3363</f>
        <v>ml</v>
      </c>
    </row>
    <row r="3363" spans="2:10" x14ac:dyDescent="0.3">
      <c r="B3363" s="75"/>
      <c r="C3363" s="131" t="s">
        <v>248</v>
      </c>
      <c r="D3363" s="45"/>
      <c r="E3363" s="45"/>
      <c r="F3363" s="45"/>
      <c r="G3363" s="45"/>
      <c r="H3363" s="45">
        <f>IF(AND(F3363=0,G3363=0),D3363*E3363,IF(AND(E3363=0,G3363=0),D3363*F3363,IF(AND(E3363=0,F3363=0),D3363*G3363,IF(AND(E3363=0),D3363*F3363*G3363,IF(AND(F3363=0),D3363*E3363*G3363,IF(AND(G3363=0),D3363*E3363*F3363,D3363*E3363*F3363*G3363))))))</f>
        <v>0</v>
      </c>
      <c r="I3363" s="45"/>
      <c r="J3363" s="46" t="str">
        <f>IF(AND(E3363=0,F3363&lt;&gt;0,G3363&lt;&gt;0),"m2",IF(AND(F3363=0,E3363&lt;&gt;0,G3363&lt;&gt;0),"m2",IF(AND(G3363=0,E3363&lt;&gt;0,F3363&lt;&gt;0),"m2",IF(AND(F3363=0,G3363=0),"ml",IF(AND(E3363=0,G3363=0),"ml",IF(AND(E3363=0,F3363=0),"ml",IF(AND(E3363&lt;&gt;0,F3363&lt;&gt;0,G3363&lt;&gt;0),"m3",0)))))))</f>
        <v>ml</v>
      </c>
    </row>
    <row r="3364" spans="2:10" x14ac:dyDescent="0.3">
      <c r="B3364" s="75"/>
      <c r="C3364" s="131" t="s">
        <v>249</v>
      </c>
      <c r="D3364" s="45"/>
      <c r="E3364" s="45"/>
      <c r="F3364" s="45"/>
      <c r="G3364" s="45"/>
      <c r="H3364" s="45">
        <f>IF(AND(F3364=0,G3364=0),D3364*E3364,IF(AND(E3364=0,G3364=0),D3364*F3364,IF(AND(E3364=0,F3364=0),D3364*G3364,IF(AND(E3364=0),D3364*F3364*G3364,IF(AND(F3364=0),D3364*E3364*G3364,IF(AND(G3364=0),D3364*E3364*F3364,D3364*E3364*F3364*G3364))))))</f>
        <v>0</v>
      </c>
      <c r="I3364" s="45"/>
      <c r="J3364" s="46" t="str">
        <f>IF(AND(E3364=0,F3364&lt;&gt;0,G3364&lt;&gt;0),"m2",IF(AND(F3364=0,E3364&lt;&gt;0,G3364&lt;&gt;0),"m2",IF(AND(G3364=0,E3364&lt;&gt;0,F3364&lt;&gt;0),"m2",IF(AND(F3364=0,G3364=0),"ml",IF(AND(E3364=0,G3364=0),"ml",IF(AND(E3364=0,F3364=0),"ml",IF(AND(E3364&lt;&gt;0,F3364&lt;&gt;0,G3364&lt;&gt;0),"m3",0)))))))</f>
        <v>ml</v>
      </c>
    </row>
    <row r="3365" spans="2:10" x14ac:dyDescent="0.3">
      <c r="B3365" s="75"/>
      <c r="C3365" s="131" t="s">
        <v>662</v>
      </c>
      <c r="D3365" s="45"/>
      <c r="E3365" s="45"/>
      <c r="F3365" s="45"/>
      <c r="G3365" s="45"/>
      <c r="H3365" s="45">
        <f>IF(AND(F3365=0,G3365=0),D3365*E3365,IF(AND(E3365=0,G3365=0),D3365*F3365,IF(AND(E3365=0,F3365=0),D3365*G3365,IF(AND(E3365=0),D3365*F3365*G3365,IF(AND(F3365=0),D3365*E3365*G3365,IF(AND(G3365=0),D3365*E3365*F3365,D3365*E3365*F3365*G3365))))))</f>
        <v>0</v>
      </c>
      <c r="I3365" s="45"/>
      <c r="J3365" s="46" t="str">
        <f>IF(AND(E3365=0,F3365&lt;&gt;0,G3365&lt;&gt;0),"m2",IF(AND(F3365=0,E3365&lt;&gt;0,G3365&lt;&gt;0),"m2",IF(AND(G3365=0,E3365&lt;&gt;0,F3365&lt;&gt;0),"m2",IF(AND(F3365=0,G3365=0),"ml",IF(AND(E3365=0,G3365=0),"ml",IF(AND(E3365=0,F3365=0),"ml",IF(AND(E3365&lt;&gt;0,F3365&lt;&gt;0,G3365&lt;&gt;0),"m3",0)))))))</f>
        <v>ml</v>
      </c>
    </row>
    <row r="3366" spans="2:10" x14ac:dyDescent="0.3">
      <c r="B3366" s="100" t="s">
        <v>313</v>
      </c>
      <c r="C3366" s="101" t="s">
        <v>314</v>
      </c>
      <c r="D3366" s="103"/>
      <c r="E3366" s="45"/>
      <c r="F3366" s="45"/>
      <c r="G3366" s="45"/>
      <c r="H3366" s="45"/>
      <c r="I3366" s="45"/>
      <c r="J3366" s="46"/>
    </row>
    <row r="3367" spans="2:10" x14ac:dyDescent="0.3">
      <c r="B3367" s="75" t="s">
        <v>315</v>
      </c>
      <c r="C3367" s="48" t="s">
        <v>664</v>
      </c>
      <c r="D3367" s="103"/>
      <c r="E3367" s="45"/>
      <c r="F3367" s="45"/>
      <c r="G3367" s="45"/>
      <c r="H3367" s="45"/>
      <c r="I3367" s="62">
        <f>SUM(H3368:H3371)*$E$123</f>
        <v>5</v>
      </c>
      <c r="J3367" s="63" t="str">
        <f>+J3368</f>
        <v>ml</v>
      </c>
    </row>
    <row r="3368" spans="2:10" x14ac:dyDescent="0.3">
      <c r="B3368" s="75"/>
      <c r="C3368" s="131" t="s">
        <v>248</v>
      </c>
      <c r="D3368" s="45"/>
      <c r="E3368" s="45"/>
      <c r="F3368" s="45"/>
      <c r="G3368" s="45"/>
      <c r="H3368" s="45">
        <f>IF(AND(F3368=0,G3368=0),D3368*E3368,IF(AND(E3368=0,G3368=0),D3368*F3368,IF(AND(E3368=0,F3368=0),D3368*G3368,IF(AND(E3368=0),D3368*F3368*G3368,IF(AND(F3368=0),D3368*E3368*G3368,IF(AND(G3368=0),D3368*E3368*F3368,D3368*E3368*F3368*G3368))))))</f>
        <v>0</v>
      </c>
      <c r="I3368" s="45"/>
      <c r="J3368" s="46" t="str">
        <f>IF(AND(E3368=0,F3368&lt;&gt;0,G3368&lt;&gt;0),"m2",IF(AND(F3368=0,E3368&lt;&gt;0,G3368&lt;&gt;0),"m2",IF(AND(G3368=0,E3368&lt;&gt;0,F3368&lt;&gt;0),"m2",IF(AND(F3368=0,G3368=0),"ml",IF(AND(E3368=0,G3368=0),"ml",IF(AND(E3368=0,F3368=0),"ml",IF(AND(E3368&lt;&gt;0,F3368&lt;&gt;0,G3368&lt;&gt;0),"m3",0)))))))</f>
        <v>ml</v>
      </c>
    </row>
    <row r="3369" spans="2:10" x14ac:dyDescent="0.3">
      <c r="B3369" s="75"/>
      <c r="C3369" s="44" t="s">
        <v>693</v>
      </c>
      <c r="D3369" s="45">
        <v>1</v>
      </c>
      <c r="E3369" s="45">
        <v>5</v>
      </c>
      <c r="F3369" s="45"/>
      <c r="G3369" s="45"/>
      <c r="H3369" s="45">
        <f>IF(AND(F3369=0,G3369=0),D3369*E3369,IF(AND(E3369=0,G3369=0),D3369*F3369,IF(AND(E3369=0,F3369=0),D3369*G3369,IF(AND(E3369=0),D3369*F3369*G3369,IF(AND(F3369=0),D3369*E3369*G3369,IF(AND(G3369=0),D3369*E3369*F3369,D3369*E3369*F3369*G3369))))))</f>
        <v>5</v>
      </c>
      <c r="I3369" s="45"/>
      <c r="J3369" s="46" t="str">
        <f>IF(AND(E3369=0,F3369&lt;&gt;0,G3369&lt;&gt;0),"m2",IF(AND(F3369=0,E3369&lt;&gt;0,G3369&lt;&gt;0),"m2",IF(AND(G3369=0,E3369&lt;&gt;0,F3369&lt;&gt;0),"m2",IF(AND(F3369=0,G3369=0),"ml",IF(AND(E3369=0,G3369=0),"ml",IF(AND(E3369=0,F3369=0),"ml",IF(AND(E3369&lt;&gt;0,F3369&lt;&gt;0,G3369&lt;&gt;0),"m3",0)))))))</f>
        <v>ml</v>
      </c>
    </row>
    <row r="3370" spans="2:10" x14ac:dyDescent="0.3">
      <c r="B3370" s="75"/>
      <c r="C3370" s="131" t="s">
        <v>249</v>
      </c>
      <c r="D3370" s="45"/>
      <c r="E3370" s="45"/>
      <c r="F3370" s="45"/>
      <c r="G3370" s="45"/>
      <c r="H3370" s="45">
        <f>IF(AND(F3370=0,G3370=0),D3370*E3370,IF(AND(E3370=0,G3370=0),D3370*F3370,IF(AND(E3370=0,F3370=0),D3370*G3370,IF(AND(E3370=0),D3370*F3370*G3370,IF(AND(F3370=0),D3370*E3370*G3370,IF(AND(G3370=0),D3370*E3370*F3370,D3370*E3370*F3370*G3370))))))</f>
        <v>0</v>
      </c>
      <c r="I3370" s="45"/>
      <c r="J3370" s="46" t="str">
        <f>IF(AND(E3370=0,F3370&lt;&gt;0,G3370&lt;&gt;0),"m2",IF(AND(F3370=0,E3370&lt;&gt;0,G3370&lt;&gt;0),"m2",IF(AND(G3370=0,E3370&lt;&gt;0,F3370&lt;&gt;0),"m2",IF(AND(F3370=0,G3370=0),"ml",IF(AND(E3370=0,G3370=0),"ml",IF(AND(E3370=0,F3370=0),"ml",IF(AND(E3370&lt;&gt;0,F3370&lt;&gt;0,G3370&lt;&gt;0),"m3",0)))))))</f>
        <v>ml</v>
      </c>
    </row>
    <row r="3371" spans="2:10" x14ac:dyDescent="0.3">
      <c r="B3371" s="75"/>
      <c r="C3371" s="131" t="s">
        <v>250</v>
      </c>
      <c r="D3371" s="45"/>
      <c r="E3371" s="45"/>
      <c r="F3371" s="45"/>
      <c r="G3371" s="45"/>
      <c r="H3371" s="45">
        <f>IF(AND(F3371=0,G3371=0),D3371*E3371,IF(AND(E3371=0,G3371=0),D3371*F3371,IF(AND(E3371=0,F3371=0),D3371*G3371,IF(AND(E3371=0),D3371*F3371*G3371,IF(AND(F3371=0),D3371*E3371*G3371,IF(AND(G3371=0),D3371*E3371*F3371,D3371*E3371*F3371*G3371))))))</f>
        <v>0</v>
      </c>
      <c r="I3371" s="45"/>
      <c r="J3371" s="46" t="str">
        <f>IF(AND(E3371=0,F3371&lt;&gt;0,G3371&lt;&gt;0),"m2",IF(AND(F3371=0,E3371&lt;&gt;0,G3371&lt;&gt;0),"m2",IF(AND(G3371=0,E3371&lt;&gt;0,F3371&lt;&gt;0),"m2",IF(AND(F3371=0,G3371=0),"ml",IF(AND(E3371=0,G3371=0),"ml",IF(AND(E3371=0,F3371=0),"ml",IF(AND(E3371&lt;&gt;0,F3371&lt;&gt;0,G3371&lt;&gt;0),"m3",0)))))))</f>
        <v>ml</v>
      </c>
    </row>
    <row r="3372" spans="2:10" x14ac:dyDescent="0.3">
      <c r="B3372" s="75" t="s">
        <v>665</v>
      </c>
      <c r="C3372" s="48" t="s">
        <v>310</v>
      </c>
      <c r="D3372" s="103"/>
      <c r="E3372" s="45"/>
      <c r="F3372" s="45"/>
      <c r="G3372" s="45"/>
      <c r="H3372" s="45"/>
      <c r="I3372" s="62">
        <f>SUM(H3373:H3375)*$E$123</f>
        <v>0</v>
      </c>
      <c r="J3372" s="63" t="str">
        <f>+J3373</f>
        <v>ml</v>
      </c>
    </row>
    <row r="3373" spans="2:10" x14ac:dyDescent="0.3">
      <c r="B3373" s="75"/>
      <c r="C3373" s="131" t="s">
        <v>248</v>
      </c>
      <c r="D3373" s="45"/>
      <c r="E3373" s="45"/>
      <c r="F3373" s="45"/>
      <c r="G3373" s="45"/>
      <c r="H3373" s="45">
        <f>IF(AND(F3373=0,G3373=0),D3373*E3373,IF(AND(E3373=0,G3373=0),D3373*F3373,IF(AND(E3373=0,F3373=0),D3373*G3373,IF(AND(E3373=0),D3373*F3373*G3373,IF(AND(F3373=0),D3373*E3373*G3373,IF(AND(G3373=0),D3373*E3373*F3373,D3373*E3373*F3373*G3373))))))</f>
        <v>0</v>
      </c>
      <c r="I3373" s="45"/>
      <c r="J3373" s="46" t="str">
        <f>IF(AND(E3373=0,F3373&lt;&gt;0,G3373&lt;&gt;0),"m2",IF(AND(F3373=0,E3373&lt;&gt;0,G3373&lt;&gt;0),"m2",IF(AND(G3373=0,E3373&lt;&gt;0,F3373&lt;&gt;0),"m2",IF(AND(F3373=0,G3373=0),"ml",IF(AND(E3373=0,G3373=0),"ml",IF(AND(E3373=0,F3373=0),"ml",IF(AND(E3373&lt;&gt;0,F3373&lt;&gt;0,G3373&lt;&gt;0),"m3",0)))))))</f>
        <v>ml</v>
      </c>
    </row>
    <row r="3374" spans="2:10" x14ac:dyDescent="0.3">
      <c r="B3374" s="75"/>
      <c r="C3374" s="131" t="s">
        <v>249</v>
      </c>
      <c r="D3374" s="45"/>
      <c r="E3374" s="45"/>
      <c r="F3374" s="45"/>
      <c r="G3374" s="45"/>
      <c r="H3374" s="45">
        <f>IF(AND(F3374=0,G3374=0),D3374*E3374,IF(AND(E3374=0,G3374=0),D3374*F3374,IF(AND(E3374=0,F3374=0),D3374*G3374,IF(AND(E3374=0),D3374*F3374*G3374,IF(AND(F3374=0),D3374*E3374*G3374,IF(AND(G3374=0),D3374*E3374*F3374,D3374*E3374*F3374*G3374))))))</f>
        <v>0</v>
      </c>
      <c r="I3374" s="45"/>
      <c r="J3374" s="46" t="str">
        <f>IF(AND(E3374=0,F3374&lt;&gt;0,G3374&lt;&gt;0),"m2",IF(AND(F3374=0,E3374&lt;&gt;0,G3374&lt;&gt;0),"m2",IF(AND(G3374=0,E3374&lt;&gt;0,F3374&lt;&gt;0),"m2",IF(AND(F3374=0,G3374=0),"ml",IF(AND(E3374=0,G3374=0),"ml",IF(AND(E3374=0,F3374=0),"ml",IF(AND(E3374&lt;&gt;0,F3374&lt;&gt;0,G3374&lt;&gt;0),"m3",0)))))))</f>
        <v>ml</v>
      </c>
    </row>
    <row r="3375" spans="2:10" x14ac:dyDescent="0.3">
      <c r="B3375" s="75"/>
      <c r="C3375" s="131" t="s">
        <v>250</v>
      </c>
      <c r="D3375" s="45"/>
      <c r="E3375" s="45"/>
      <c r="F3375" s="45"/>
      <c r="G3375" s="45"/>
      <c r="H3375" s="45">
        <f>IF(AND(F3375=0,G3375=0),D3375*E3375,IF(AND(E3375=0,G3375=0),D3375*F3375,IF(AND(E3375=0,F3375=0),D3375*G3375,IF(AND(E3375=0),D3375*F3375*G3375,IF(AND(F3375=0),D3375*E3375*G3375,IF(AND(G3375=0),D3375*E3375*F3375,D3375*E3375*F3375*G3375))))))</f>
        <v>0</v>
      </c>
      <c r="I3375" s="45"/>
      <c r="J3375" s="46" t="str">
        <f>IF(AND(E3375=0,F3375&lt;&gt;0,G3375&lt;&gt;0),"m2",IF(AND(F3375=0,E3375&lt;&gt;0,G3375&lt;&gt;0),"m2",IF(AND(G3375=0,E3375&lt;&gt;0,F3375&lt;&gt;0),"m2",IF(AND(F3375=0,G3375=0),"ml",IF(AND(E3375=0,G3375=0),"ml",IF(AND(E3375=0,F3375=0),"ml",IF(AND(E3375&lt;&gt;0,F3375&lt;&gt;0,G3375&lt;&gt;0),"m3",0)))))))</f>
        <v>ml</v>
      </c>
    </row>
    <row r="3376" spans="2:10" x14ac:dyDescent="0.3">
      <c r="B3376" s="100" t="s">
        <v>316</v>
      </c>
      <c r="C3376" s="101" t="s">
        <v>317</v>
      </c>
      <c r="D3376" s="103"/>
      <c r="E3376" s="45"/>
      <c r="F3376" s="45"/>
      <c r="G3376" s="45"/>
      <c r="H3376" s="45"/>
      <c r="I3376" s="45"/>
      <c r="J3376" s="46"/>
    </row>
    <row r="3377" spans="2:10" x14ac:dyDescent="0.3">
      <c r="B3377" s="75" t="s">
        <v>318</v>
      </c>
      <c r="C3377" s="48" t="s">
        <v>319</v>
      </c>
      <c r="D3377" s="103"/>
      <c r="E3377" s="45"/>
      <c r="F3377" s="45"/>
      <c r="G3377" s="45"/>
      <c r="H3377" s="45"/>
      <c r="I3377" s="62">
        <f>SUM(H3378:H3380)*$E$123</f>
        <v>3</v>
      </c>
      <c r="J3377" s="63" t="str">
        <f>+J3378</f>
        <v>und</v>
      </c>
    </row>
    <row r="3378" spans="2:10" x14ac:dyDescent="0.3">
      <c r="B3378" s="75"/>
      <c r="C3378" s="131" t="s">
        <v>248</v>
      </c>
      <c r="D3378" s="45">
        <v>3</v>
      </c>
      <c r="E3378" s="45"/>
      <c r="F3378" s="45"/>
      <c r="G3378" s="45"/>
      <c r="H3378" s="45">
        <f>+D3378</f>
        <v>3</v>
      </c>
      <c r="I3378" s="45"/>
      <c r="J3378" s="46" t="s">
        <v>35</v>
      </c>
    </row>
    <row r="3379" spans="2:10" x14ac:dyDescent="0.3">
      <c r="B3379" s="75"/>
      <c r="C3379" s="131" t="s">
        <v>249</v>
      </c>
      <c r="D3379" s="45"/>
      <c r="E3379" s="45"/>
      <c r="F3379" s="45"/>
      <c r="G3379" s="45"/>
      <c r="H3379" s="45">
        <f>+D3379</f>
        <v>0</v>
      </c>
      <c r="I3379" s="45"/>
      <c r="J3379" s="46" t="s">
        <v>35</v>
      </c>
    </row>
    <row r="3380" spans="2:10" x14ac:dyDescent="0.3">
      <c r="B3380" s="75"/>
      <c r="C3380" s="131" t="s">
        <v>250</v>
      </c>
      <c r="D3380" s="45"/>
      <c r="E3380" s="45"/>
      <c r="F3380" s="45"/>
      <c r="G3380" s="45"/>
      <c r="H3380" s="45">
        <f>+D3380</f>
        <v>0</v>
      </c>
      <c r="I3380" s="45"/>
      <c r="J3380" s="46" t="s">
        <v>35</v>
      </c>
    </row>
    <row r="3381" spans="2:10" x14ac:dyDescent="0.3">
      <c r="B3381" s="75" t="s">
        <v>320</v>
      </c>
      <c r="C3381" s="48" t="s">
        <v>321</v>
      </c>
      <c r="D3381" s="103"/>
      <c r="E3381" s="45"/>
      <c r="F3381" s="45"/>
      <c r="G3381" s="45"/>
      <c r="H3381" s="45"/>
      <c r="I3381" s="62">
        <f>SUM(H3382:H3384)*$E$123</f>
        <v>0</v>
      </c>
      <c r="J3381" s="63" t="str">
        <f>+J3382</f>
        <v>und</v>
      </c>
    </row>
    <row r="3382" spans="2:10" x14ac:dyDescent="0.3">
      <c r="B3382" s="75"/>
      <c r="C3382" s="131" t="s">
        <v>248</v>
      </c>
      <c r="D3382" s="45"/>
      <c r="E3382" s="45"/>
      <c r="F3382" s="45"/>
      <c r="G3382" s="45"/>
      <c r="H3382" s="45">
        <f>+D3382</f>
        <v>0</v>
      </c>
      <c r="I3382" s="45"/>
      <c r="J3382" s="46" t="s">
        <v>35</v>
      </c>
    </row>
    <row r="3383" spans="2:10" x14ac:dyDescent="0.3">
      <c r="B3383" s="75"/>
      <c r="C3383" s="131" t="s">
        <v>249</v>
      </c>
      <c r="D3383" s="45"/>
      <c r="E3383" s="45"/>
      <c r="F3383" s="45"/>
      <c r="G3383" s="45"/>
      <c r="H3383" s="45">
        <f>+D3383</f>
        <v>0</v>
      </c>
      <c r="I3383" s="45"/>
      <c r="J3383" s="46" t="s">
        <v>35</v>
      </c>
    </row>
    <row r="3384" spans="2:10" x14ac:dyDescent="0.3">
      <c r="B3384" s="75"/>
      <c r="C3384" s="131" t="s">
        <v>250</v>
      </c>
      <c r="D3384" s="45"/>
      <c r="E3384" s="45"/>
      <c r="F3384" s="45"/>
      <c r="G3384" s="45"/>
      <c r="H3384" s="45">
        <f>+D3384</f>
        <v>0</v>
      </c>
      <c r="I3384" s="45"/>
      <c r="J3384" s="46" t="s">
        <v>35</v>
      </c>
    </row>
    <row r="3385" spans="2:10" x14ac:dyDescent="0.3">
      <c r="B3385" s="75" t="s">
        <v>322</v>
      </c>
      <c r="C3385" s="48" t="s">
        <v>323</v>
      </c>
      <c r="D3385" s="103"/>
      <c r="E3385" s="45"/>
      <c r="F3385" s="45"/>
      <c r="G3385" s="45"/>
      <c r="H3385" s="45"/>
      <c r="I3385" s="62">
        <f>SUM(H3386:H3388)*$E$123</f>
        <v>0</v>
      </c>
      <c r="J3385" s="63" t="str">
        <f>+J3386</f>
        <v>und</v>
      </c>
    </row>
    <row r="3386" spans="2:10" x14ac:dyDescent="0.3">
      <c r="B3386" s="75"/>
      <c r="C3386" s="131" t="s">
        <v>248</v>
      </c>
      <c r="D3386" s="45"/>
      <c r="E3386" s="45"/>
      <c r="F3386" s="45"/>
      <c r="G3386" s="45"/>
      <c r="H3386" s="45">
        <f>+D3386</f>
        <v>0</v>
      </c>
      <c r="I3386" s="45"/>
      <c r="J3386" s="46" t="s">
        <v>35</v>
      </c>
    </row>
    <row r="3387" spans="2:10" x14ac:dyDescent="0.3">
      <c r="B3387" s="75"/>
      <c r="C3387" s="131" t="s">
        <v>249</v>
      </c>
      <c r="D3387" s="45"/>
      <c r="E3387" s="45"/>
      <c r="F3387" s="45"/>
      <c r="G3387" s="45"/>
      <c r="H3387" s="45">
        <f>+D3387</f>
        <v>0</v>
      </c>
      <c r="I3387" s="45"/>
      <c r="J3387" s="46" t="s">
        <v>35</v>
      </c>
    </row>
    <row r="3388" spans="2:10" x14ac:dyDescent="0.3">
      <c r="B3388" s="75"/>
      <c r="C3388" s="131" t="s">
        <v>250</v>
      </c>
      <c r="D3388" s="45"/>
      <c r="E3388" s="45"/>
      <c r="F3388" s="45"/>
      <c r="G3388" s="45"/>
      <c r="H3388" s="45">
        <f>+D3388</f>
        <v>0</v>
      </c>
      <c r="I3388" s="45"/>
      <c r="J3388" s="46" t="s">
        <v>35</v>
      </c>
    </row>
    <row r="3389" spans="2:10" x14ac:dyDescent="0.3">
      <c r="B3389" s="75" t="s">
        <v>324</v>
      </c>
      <c r="C3389" s="48" t="s">
        <v>325</v>
      </c>
      <c r="D3389" s="103"/>
      <c r="E3389" s="45"/>
      <c r="F3389" s="45"/>
      <c r="G3389" s="45"/>
      <c r="H3389" s="45"/>
      <c r="I3389" s="62">
        <f>SUM(H3390:H3393)*$E$123</f>
        <v>3</v>
      </c>
      <c r="J3389" s="63" t="str">
        <f>+J3390</f>
        <v>und</v>
      </c>
    </row>
    <row r="3390" spans="2:10" x14ac:dyDescent="0.3">
      <c r="B3390" s="75"/>
      <c r="C3390" s="131" t="s">
        <v>248</v>
      </c>
      <c r="D3390" s="45">
        <v>3</v>
      </c>
      <c r="E3390" s="45"/>
      <c r="F3390" s="45"/>
      <c r="G3390" s="45"/>
      <c r="H3390" s="45">
        <f>+D3390</f>
        <v>3</v>
      </c>
      <c r="I3390" s="45"/>
      <c r="J3390" s="46" t="s">
        <v>35</v>
      </c>
    </row>
    <row r="3391" spans="2:10" x14ac:dyDescent="0.3">
      <c r="B3391" s="75"/>
      <c r="C3391" s="131" t="s">
        <v>249</v>
      </c>
      <c r="D3391" s="45"/>
      <c r="E3391" s="45"/>
      <c r="F3391" s="45"/>
      <c r="G3391" s="45"/>
      <c r="H3391" s="45">
        <f>+D3391</f>
        <v>0</v>
      </c>
      <c r="I3391" s="45"/>
      <c r="J3391" s="46" t="s">
        <v>35</v>
      </c>
    </row>
    <row r="3392" spans="2:10" x14ac:dyDescent="0.3">
      <c r="B3392" s="75"/>
      <c r="C3392" s="131" t="s">
        <v>250</v>
      </c>
      <c r="D3392" s="45"/>
      <c r="E3392" s="45"/>
      <c r="F3392" s="45"/>
      <c r="G3392" s="45"/>
      <c r="H3392" s="45">
        <f>+D3392</f>
        <v>0</v>
      </c>
      <c r="I3392" s="45"/>
      <c r="J3392" s="46" t="s">
        <v>35</v>
      </c>
    </row>
    <row r="3393" spans="2:10" x14ac:dyDescent="0.3">
      <c r="B3393" s="75"/>
      <c r="C3393" s="131" t="s">
        <v>666</v>
      </c>
      <c r="D3393" s="45"/>
      <c r="E3393" s="45"/>
      <c r="F3393" s="45"/>
      <c r="G3393" s="45"/>
      <c r="H3393" s="45">
        <f>+D3393</f>
        <v>0</v>
      </c>
      <c r="I3393" s="45"/>
      <c r="J3393" s="46" t="s">
        <v>35</v>
      </c>
    </row>
    <row r="3394" spans="2:10" x14ac:dyDescent="0.3">
      <c r="B3394" s="75" t="s">
        <v>326</v>
      </c>
      <c r="C3394" s="48" t="s">
        <v>327</v>
      </c>
      <c r="D3394" s="103"/>
      <c r="E3394" s="45"/>
      <c r="F3394" s="45"/>
      <c r="G3394" s="45"/>
      <c r="H3394" s="45"/>
      <c r="I3394" s="62">
        <f>SUM(H3395:H3397)*$E$123</f>
        <v>0</v>
      </c>
      <c r="J3394" s="63" t="str">
        <f>+J3395</f>
        <v>und</v>
      </c>
    </row>
    <row r="3395" spans="2:10" x14ac:dyDescent="0.3">
      <c r="B3395" s="75"/>
      <c r="C3395" s="131" t="s">
        <v>248</v>
      </c>
      <c r="D3395" s="45"/>
      <c r="E3395" s="45"/>
      <c r="F3395" s="45"/>
      <c r="G3395" s="45"/>
      <c r="H3395" s="45">
        <f>+D3395</f>
        <v>0</v>
      </c>
      <c r="I3395" s="45"/>
      <c r="J3395" s="46" t="s">
        <v>35</v>
      </c>
    </row>
    <row r="3396" spans="2:10" x14ac:dyDescent="0.3">
      <c r="B3396" s="75"/>
      <c r="C3396" s="131" t="s">
        <v>249</v>
      </c>
      <c r="D3396" s="45"/>
      <c r="E3396" s="45"/>
      <c r="F3396" s="45"/>
      <c r="G3396" s="45"/>
      <c r="H3396" s="45">
        <f>+D3396</f>
        <v>0</v>
      </c>
      <c r="I3396" s="45"/>
      <c r="J3396" s="46" t="s">
        <v>35</v>
      </c>
    </row>
    <row r="3397" spans="2:10" x14ac:dyDescent="0.3">
      <c r="B3397" s="75"/>
      <c r="C3397" s="131" t="s">
        <v>250</v>
      </c>
      <c r="D3397" s="45"/>
      <c r="E3397" s="45"/>
      <c r="F3397" s="45"/>
      <c r="G3397" s="45"/>
      <c r="H3397" s="45">
        <f>+D3397</f>
        <v>0</v>
      </c>
      <c r="I3397" s="45"/>
      <c r="J3397" s="46" t="s">
        <v>35</v>
      </c>
    </row>
    <row r="3398" spans="2:10" x14ac:dyDescent="0.3">
      <c r="B3398" s="75" t="s">
        <v>329</v>
      </c>
      <c r="C3398" s="48" t="s">
        <v>390</v>
      </c>
      <c r="D3398" s="103"/>
      <c r="E3398" s="45"/>
      <c r="F3398" s="45"/>
      <c r="G3398" s="45"/>
      <c r="H3398" s="45"/>
      <c r="I3398" s="62">
        <f>SUM(H3399:H3402)*$E$123</f>
        <v>0</v>
      </c>
      <c r="J3398" s="63" t="str">
        <f>+J3399</f>
        <v>und</v>
      </c>
    </row>
    <row r="3399" spans="2:10" x14ac:dyDescent="0.3">
      <c r="B3399" s="75"/>
      <c r="C3399" s="131" t="s">
        <v>248</v>
      </c>
      <c r="D3399" s="45"/>
      <c r="E3399" s="45"/>
      <c r="F3399" s="45"/>
      <c r="G3399" s="45"/>
      <c r="H3399" s="45">
        <f>+D3399</f>
        <v>0</v>
      </c>
      <c r="I3399" s="45"/>
      <c r="J3399" s="46" t="s">
        <v>35</v>
      </c>
    </row>
    <row r="3400" spans="2:10" x14ac:dyDescent="0.3">
      <c r="B3400" s="75"/>
      <c r="C3400" s="131" t="s">
        <v>249</v>
      </c>
      <c r="D3400" s="45"/>
      <c r="E3400" s="45"/>
      <c r="F3400" s="45"/>
      <c r="G3400" s="45"/>
      <c r="H3400" s="45">
        <f>+D3400</f>
        <v>0</v>
      </c>
      <c r="I3400" s="45"/>
      <c r="J3400" s="46" t="s">
        <v>35</v>
      </c>
    </row>
    <row r="3401" spans="2:10" x14ac:dyDescent="0.3">
      <c r="B3401" s="75"/>
      <c r="C3401" s="131" t="s">
        <v>250</v>
      </c>
      <c r="D3401" s="45"/>
      <c r="E3401" s="45"/>
      <c r="F3401" s="45"/>
      <c r="G3401" s="45"/>
      <c r="H3401" s="45">
        <f>+D3401</f>
        <v>0</v>
      </c>
      <c r="I3401" s="45"/>
      <c r="J3401" s="46" t="s">
        <v>35</v>
      </c>
    </row>
    <row r="3402" spans="2:10" x14ac:dyDescent="0.3">
      <c r="B3402" s="75"/>
      <c r="C3402" s="131" t="s">
        <v>666</v>
      </c>
      <c r="D3402" s="45"/>
      <c r="E3402" s="45"/>
      <c r="F3402" s="45"/>
      <c r="G3402" s="45"/>
      <c r="H3402" s="45">
        <f>+D3402</f>
        <v>0</v>
      </c>
      <c r="I3402" s="45"/>
      <c r="J3402" s="46" t="s">
        <v>35</v>
      </c>
    </row>
    <row r="3403" spans="2:10" x14ac:dyDescent="0.3">
      <c r="B3403" s="75" t="s">
        <v>334</v>
      </c>
      <c r="C3403" s="48" t="s">
        <v>330</v>
      </c>
      <c r="D3403" s="103"/>
      <c r="E3403" s="45"/>
      <c r="F3403" s="45"/>
      <c r="G3403" s="45"/>
      <c r="H3403" s="45"/>
      <c r="I3403" s="62">
        <f>SUM(H3404:H3406)*$E$123</f>
        <v>2</v>
      </c>
      <c r="J3403" s="63" t="str">
        <f>+J3404</f>
        <v>und</v>
      </c>
    </row>
    <row r="3404" spans="2:10" x14ac:dyDescent="0.3">
      <c r="B3404" s="75"/>
      <c r="C3404" s="131" t="s">
        <v>248</v>
      </c>
      <c r="D3404" s="45">
        <v>2</v>
      </c>
      <c r="E3404" s="45"/>
      <c r="F3404" s="45"/>
      <c r="G3404" s="45"/>
      <c r="H3404" s="45">
        <f>+D3404</f>
        <v>2</v>
      </c>
      <c r="I3404" s="45"/>
      <c r="J3404" s="46" t="s">
        <v>35</v>
      </c>
    </row>
    <row r="3405" spans="2:10" x14ac:dyDescent="0.3">
      <c r="B3405" s="75"/>
      <c r="C3405" s="131" t="s">
        <v>249</v>
      </c>
      <c r="D3405" s="45"/>
      <c r="E3405" s="45"/>
      <c r="F3405" s="45"/>
      <c r="G3405" s="45"/>
      <c r="H3405" s="45">
        <f>+D3405</f>
        <v>0</v>
      </c>
      <c r="I3405" s="45"/>
      <c r="J3405" s="46" t="s">
        <v>35</v>
      </c>
    </row>
    <row r="3406" spans="2:10" x14ac:dyDescent="0.3">
      <c r="B3406" s="75"/>
      <c r="C3406" s="131" t="s">
        <v>250</v>
      </c>
      <c r="D3406" s="45"/>
      <c r="E3406" s="45"/>
      <c r="F3406" s="45"/>
      <c r="G3406" s="45"/>
      <c r="H3406" s="45">
        <f>+D3406</f>
        <v>0</v>
      </c>
      <c r="I3406" s="45"/>
      <c r="J3406" s="46" t="s">
        <v>35</v>
      </c>
    </row>
    <row r="3407" spans="2:10" x14ac:dyDescent="0.3">
      <c r="B3407" s="75" t="s">
        <v>335</v>
      </c>
      <c r="C3407" s="48" t="s">
        <v>328</v>
      </c>
      <c r="D3407" s="103"/>
      <c r="E3407" s="45"/>
      <c r="F3407" s="45"/>
      <c r="G3407" s="45"/>
      <c r="H3407" s="45"/>
      <c r="I3407" s="62">
        <f>SUM(H3408:H3410)*$E$123</f>
        <v>0</v>
      </c>
      <c r="J3407" s="63" t="str">
        <f>+J3408</f>
        <v>und</v>
      </c>
    </row>
    <row r="3408" spans="2:10" x14ac:dyDescent="0.3">
      <c r="B3408" s="75"/>
      <c r="C3408" s="131" t="s">
        <v>248</v>
      </c>
      <c r="D3408" s="45"/>
      <c r="E3408" s="45"/>
      <c r="F3408" s="45"/>
      <c r="G3408" s="45"/>
      <c r="H3408" s="45">
        <f>+D3408</f>
        <v>0</v>
      </c>
      <c r="I3408" s="45"/>
      <c r="J3408" s="46" t="s">
        <v>35</v>
      </c>
    </row>
    <row r="3409" spans="2:10" x14ac:dyDescent="0.3">
      <c r="B3409" s="75"/>
      <c r="C3409" s="131" t="s">
        <v>249</v>
      </c>
      <c r="D3409" s="45"/>
      <c r="E3409" s="45"/>
      <c r="F3409" s="45"/>
      <c r="G3409" s="45"/>
      <c r="H3409" s="45">
        <f>+D3409</f>
        <v>0</v>
      </c>
      <c r="I3409" s="45"/>
      <c r="J3409" s="46" t="s">
        <v>35</v>
      </c>
    </row>
    <row r="3410" spans="2:10" x14ac:dyDescent="0.3">
      <c r="B3410" s="75"/>
      <c r="C3410" s="131" t="s">
        <v>250</v>
      </c>
      <c r="D3410" s="45"/>
      <c r="E3410" s="45"/>
      <c r="F3410" s="45"/>
      <c r="G3410" s="45"/>
      <c r="H3410" s="45">
        <f>+D3410</f>
        <v>0</v>
      </c>
      <c r="I3410" s="45"/>
      <c r="J3410" s="46" t="s">
        <v>35</v>
      </c>
    </row>
    <row r="3411" spans="2:10" x14ac:dyDescent="0.3">
      <c r="B3411" s="75" t="s">
        <v>336</v>
      </c>
      <c r="C3411" s="48" t="s">
        <v>331</v>
      </c>
      <c r="D3411" s="103"/>
      <c r="E3411" s="45"/>
      <c r="F3411" s="45"/>
      <c r="G3411" s="45"/>
      <c r="H3411" s="45"/>
      <c r="I3411" s="62">
        <f>SUM(H3412:H3414)*$E$123</f>
        <v>0</v>
      </c>
      <c r="J3411" s="63" t="str">
        <f>+J3412</f>
        <v>und</v>
      </c>
    </row>
    <row r="3412" spans="2:10" x14ac:dyDescent="0.3">
      <c r="B3412" s="75"/>
      <c r="C3412" s="131" t="s">
        <v>248</v>
      </c>
      <c r="D3412" s="45"/>
      <c r="E3412" s="45"/>
      <c r="F3412" s="45"/>
      <c r="G3412" s="45"/>
      <c r="H3412" s="45">
        <f>+D3412</f>
        <v>0</v>
      </c>
      <c r="I3412" s="45"/>
      <c r="J3412" s="46" t="s">
        <v>35</v>
      </c>
    </row>
    <row r="3413" spans="2:10" x14ac:dyDescent="0.3">
      <c r="B3413" s="75"/>
      <c r="C3413" s="131" t="s">
        <v>249</v>
      </c>
      <c r="D3413" s="45"/>
      <c r="E3413" s="45"/>
      <c r="F3413" s="45"/>
      <c r="G3413" s="45"/>
      <c r="H3413" s="45">
        <f>+D3413</f>
        <v>0</v>
      </c>
      <c r="I3413" s="45"/>
      <c r="J3413" s="46" t="s">
        <v>35</v>
      </c>
    </row>
    <row r="3414" spans="2:10" x14ac:dyDescent="0.3">
      <c r="B3414" s="75"/>
      <c r="C3414" s="131" t="s">
        <v>250</v>
      </c>
      <c r="D3414" s="45"/>
      <c r="E3414" s="45"/>
      <c r="F3414" s="45"/>
      <c r="G3414" s="45"/>
      <c r="H3414" s="45">
        <f>+D3414</f>
        <v>0</v>
      </c>
      <c r="I3414" s="45"/>
      <c r="J3414" s="46" t="s">
        <v>35</v>
      </c>
    </row>
    <row r="3415" spans="2:10" x14ac:dyDescent="0.3">
      <c r="B3415" s="75" t="s">
        <v>337</v>
      </c>
      <c r="C3415" s="48" t="s">
        <v>332</v>
      </c>
      <c r="D3415" s="103"/>
      <c r="E3415" s="45"/>
      <c r="F3415" s="45"/>
      <c r="G3415" s="45"/>
      <c r="H3415" s="45"/>
      <c r="I3415" s="62">
        <f>SUM(H3416:H3418)*$E$123</f>
        <v>2</v>
      </c>
      <c r="J3415" s="63" t="str">
        <f>+J3416</f>
        <v>und</v>
      </c>
    </row>
    <row r="3416" spans="2:10" x14ac:dyDescent="0.3">
      <c r="B3416" s="75"/>
      <c r="C3416" s="131" t="s">
        <v>248</v>
      </c>
      <c r="D3416" s="45">
        <v>2</v>
      </c>
      <c r="E3416" s="45"/>
      <c r="F3416" s="45"/>
      <c r="G3416" s="45"/>
      <c r="H3416" s="45">
        <f>+D3416</f>
        <v>2</v>
      </c>
      <c r="I3416" s="45"/>
      <c r="J3416" s="46" t="s">
        <v>35</v>
      </c>
    </row>
    <row r="3417" spans="2:10" x14ac:dyDescent="0.3">
      <c r="B3417" s="75"/>
      <c r="C3417" s="131" t="s">
        <v>249</v>
      </c>
      <c r="D3417" s="45"/>
      <c r="E3417" s="45"/>
      <c r="F3417" s="45"/>
      <c r="G3417" s="45"/>
      <c r="H3417" s="45">
        <f>+D3417</f>
        <v>0</v>
      </c>
      <c r="I3417" s="45"/>
      <c r="J3417" s="46" t="s">
        <v>35</v>
      </c>
    </row>
    <row r="3418" spans="2:10" x14ac:dyDescent="0.3">
      <c r="B3418" s="75"/>
      <c r="C3418" s="131" t="s">
        <v>250</v>
      </c>
      <c r="D3418" s="45"/>
      <c r="E3418" s="45"/>
      <c r="F3418" s="45"/>
      <c r="G3418" s="45"/>
      <c r="H3418" s="45">
        <f>+D3418</f>
        <v>0</v>
      </c>
      <c r="I3418" s="45"/>
      <c r="J3418" s="46" t="s">
        <v>35</v>
      </c>
    </row>
    <row r="3419" spans="2:10" x14ac:dyDescent="0.3">
      <c r="B3419" s="75" t="s">
        <v>338</v>
      </c>
      <c r="C3419" s="48" t="s">
        <v>333</v>
      </c>
      <c r="D3419" s="103"/>
      <c r="E3419" s="45"/>
      <c r="F3419" s="45"/>
      <c r="G3419" s="45"/>
      <c r="H3419" s="45"/>
      <c r="I3419" s="62">
        <f>SUM(H3420:H3423)*$E$123</f>
        <v>0</v>
      </c>
      <c r="J3419" s="63" t="str">
        <f>+J3420</f>
        <v>und</v>
      </c>
    </row>
    <row r="3420" spans="2:10" x14ac:dyDescent="0.3">
      <c r="B3420" s="75"/>
      <c r="C3420" s="131" t="s">
        <v>248</v>
      </c>
      <c r="D3420" s="45"/>
      <c r="E3420" s="45"/>
      <c r="F3420" s="45"/>
      <c r="G3420" s="45"/>
      <c r="H3420" s="45">
        <f>+D3420</f>
        <v>0</v>
      </c>
      <c r="I3420" s="45"/>
      <c r="J3420" s="46" t="s">
        <v>35</v>
      </c>
    </row>
    <row r="3421" spans="2:10" x14ac:dyDescent="0.3">
      <c r="B3421" s="75"/>
      <c r="C3421" s="131" t="s">
        <v>249</v>
      </c>
      <c r="D3421" s="45"/>
      <c r="E3421" s="45"/>
      <c r="F3421" s="45"/>
      <c r="G3421" s="45"/>
      <c r="H3421" s="45">
        <f>+D3421</f>
        <v>0</v>
      </c>
      <c r="I3421" s="45"/>
      <c r="J3421" s="46" t="s">
        <v>35</v>
      </c>
    </row>
    <row r="3422" spans="2:10" x14ac:dyDescent="0.3">
      <c r="B3422" s="75"/>
      <c r="C3422" s="131" t="s">
        <v>250</v>
      </c>
      <c r="D3422" s="45"/>
      <c r="E3422" s="45"/>
      <c r="F3422" s="45"/>
      <c r="G3422" s="45"/>
      <c r="H3422" s="45">
        <f>+D3422</f>
        <v>0</v>
      </c>
      <c r="I3422" s="45"/>
      <c r="J3422" s="46" t="s">
        <v>35</v>
      </c>
    </row>
    <row r="3423" spans="2:10" x14ac:dyDescent="0.3">
      <c r="B3423" s="75"/>
      <c r="C3423" s="131" t="s">
        <v>666</v>
      </c>
      <c r="D3423" s="45"/>
      <c r="E3423" s="45"/>
      <c r="F3423" s="45"/>
      <c r="G3423" s="45"/>
      <c r="H3423" s="45">
        <f>+D3423</f>
        <v>0</v>
      </c>
      <c r="I3423" s="45"/>
      <c r="J3423" s="46" t="s">
        <v>35</v>
      </c>
    </row>
    <row r="3424" spans="2:10" x14ac:dyDescent="0.3">
      <c r="B3424" s="75" t="s">
        <v>343</v>
      </c>
      <c r="C3424" s="48" t="s">
        <v>347</v>
      </c>
      <c r="D3424" s="103"/>
      <c r="E3424" s="45"/>
      <c r="F3424" s="45"/>
      <c r="G3424" s="45"/>
      <c r="H3424" s="45"/>
      <c r="I3424" s="62">
        <f>SUM(H3425:H3427)*$E$123</f>
        <v>0</v>
      </c>
      <c r="J3424" s="63" t="str">
        <f>+J3425</f>
        <v>und</v>
      </c>
    </row>
    <row r="3425" spans="2:10" x14ac:dyDescent="0.3">
      <c r="B3425" s="75"/>
      <c r="C3425" s="131" t="s">
        <v>248</v>
      </c>
      <c r="D3425" s="45"/>
      <c r="E3425" s="45"/>
      <c r="F3425" s="45"/>
      <c r="G3425" s="45"/>
      <c r="H3425" s="45">
        <f>+D3425</f>
        <v>0</v>
      </c>
      <c r="I3425" s="45"/>
      <c r="J3425" s="46" t="s">
        <v>35</v>
      </c>
    </row>
    <row r="3426" spans="2:10" x14ac:dyDescent="0.3">
      <c r="B3426" s="75"/>
      <c r="C3426" s="131" t="s">
        <v>249</v>
      </c>
      <c r="D3426" s="45"/>
      <c r="E3426" s="45"/>
      <c r="F3426" s="45"/>
      <c r="G3426" s="45"/>
      <c r="H3426" s="45">
        <f>+D3426</f>
        <v>0</v>
      </c>
      <c r="I3426" s="45"/>
      <c r="J3426" s="46" t="s">
        <v>35</v>
      </c>
    </row>
    <row r="3427" spans="2:10" x14ac:dyDescent="0.3">
      <c r="B3427" s="75"/>
      <c r="C3427" s="131" t="s">
        <v>250</v>
      </c>
      <c r="D3427" s="45"/>
      <c r="E3427" s="45"/>
      <c r="F3427" s="45"/>
      <c r="G3427" s="45"/>
      <c r="H3427" s="45">
        <f>+D3427</f>
        <v>0</v>
      </c>
      <c r="I3427" s="45"/>
      <c r="J3427" s="46" t="s">
        <v>35</v>
      </c>
    </row>
    <row r="3428" spans="2:10" x14ac:dyDescent="0.3">
      <c r="B3428" s="75" t="s">
        <v>344</v>
      </c>
      <c r="C3428" s="48" t="s">
        <v>339</v>
      </c>
      <c r="D3428" s="103"/>
      <c r="E3428" s="45"/>
      <c r="F3428" s="45"/>
      <c r="G3428" s="45"/>
      <c r="H3428" s="45"/>
      <c r="I3428" s="62">
        <f>SUM(H3429:H3431)*$E$123</f>
        <v>1</v>
      </c>
      <c r="J3428" s="63" t="str">
        <f>+J3429</f>
        <v>und</v>
      </c>
    </row>
    <row r="3429" spans="2:10" x14ac:dyDescent="0.3">
      <c r="B3429" s="75"/>
      <c r="C3429" s="131" t="s">
        <v>248</v>
      </c>
      <c r="D3429" s="45">
        <v>1</v>
      </c>
      <c r="E3429" s="45"/>
      <c r="F3429" s="45"/>
      <c r="G3429" s="45"/>
      <c r="H3429" s="45">
        <f>+D3429</f>
        <v>1</v>
      </c>
      <c r="I3429" s="45"/>
      <c r="J3429" s="46" t="s">
        <v>35</v>
      </c>
    </row>
    <row r="3430" spans="2:10" x14ac:dyDescent="0.3">
      <c r="B3430" s="75"/>
      <c r="C3430" s="131" t="s">
        <v>249</v>
      </c>
      <c r="D3430" s="45"/>
      <c r="E3430" s="45"/>
      <c r="F3430" s="45"/>
      <c r="G3430" s="45"/>
      <c r="H3430" s="45">
        <f>+D3430</f>
        <v>0</v>
      </c>
      <c r="I3430" s="45"/>
      <c r="J3430" s="46" t="s">
        <v>35</v>
      </c>
    </row>
    <row r="3431" spans="2:10" x14ac:dyDescent="0.3">
      <c r="B3431" s="75"/>
      <c r="C3431" s="131" t="s">
        <v>250</v>
      </c>
      <c r="D3431" s="45"/>
      <c r="E3431" s="45"/>
      <c r="F3431" s="45"/>
      <c r="G3431" s="45"/>
      <c r="H3431" s="45">
        <f>+D3431</f>
        <v>0</v>
      </c>
      <c r="I3431" s="45"/>
      <c r="J3431" s="46" t="s">
        <v>35</v>
      </c>
    </row>
    <row r="3432" spans="2:10" x14ac:dyDescent="0.3">
      <c r="B3432" s="75" t="s">
        <v>345</v>
      </c>
      <c r="C3432" s="48" t="s">
        <v>340</v>
      </c>
      <c r="D3432" s="103"/>
      <c r="E3432" s="45"/>
      <c r="F3432" s="45"/>
      <c r="G3432" s="45"/>
      <c r="H3432" s="45"/>
      <c r="I3432" s="62">
        <f>SUM(H3433:H3435)*$E$123</f>
        <v>0</v>
      </c>
      <c r="J3432" s="63" t="str">
        <f>+J3433</f>
        <v>und</v>
      </c>
    </row>
    <row r="3433" spans="2:10" x14ac:dyDescent="0.3">
      <c r="B3433" s="75"/>
      <c r="C3433" s="131" t="s">
        <v>248</v>
      </c>
      <c r="D3433" s="45"/>
      <c r="E3433" s="45"/>
      <c r="F3433" s="45"/>
      <c r="G3433" s="45"/>
      <c r="H3433" s="45">
        <f>+D3433</f>
        <v>0</v>
      </c>
      <c r="I3433" s="45"/>
      <c r="J3433" s="46" t="s">
        <v>35</v>
      </c>
    </row>
    <row r="3434" spans="2:10" x14ac:dyDescent="0.3">
      <c r="B3434" s="75"/>
      <c r="C3434" s="131" t="s">
        <v>249</v>
      </c>
      <c r="D3434" s="45"/>
      <c r="E3434" s="45"/>
      <c r="F3434" s="45"/>
      <c r="G3434" s="45"/>
      <c r="H3434" s="45">
        <f>+D3434</f>
        <v>0</v>
      </c>
      <c r="I3434" s="45"/>
      <c r="J3434" s="46" t="s">
        <v>35</v>
      </c>
    </row>
    <row r="3435" spans="2:10" x14ac:dyDescent="0.3">
      <c r="B3435" s="75"/>
      <c r="C3435" s="131" t="s">
        <v>250</v>
      </c>
      <c r="D3435" s="45"/>
      <c r="E3435" s="45"/>
      <c r="F3435" s="45"/>
      <c r="G3435" s="45"/>
      <c r="H3435" s="45">
        <f>+D3435</f>
        <v>0</v>
      </c>
      <c r="I3435" s="45"/>
      <c r="J3435" s="46" t="s">
        <v>35</v>
      </c>
    </row>
    <row r="3436" spans="2:10" x14ac:dyDescent="0.3">
      <c r="B3436" s="75" t="s">
        <v>346</v>
      </c>
      <c r="C3436" s="48" t="s">
        <v>341</v>
      </c>
      <c r="D3436" s="103"/>
      <c r="E3436" s="45"/>
      <c r="F3436" s="45"/>
      <c r="G3436" s="45"/>
      <c r="H3436" s="45"/>
      <c r="I3436" s="62">
        <f>SUM(H3437:H3439)*$E$123</f>
        <v>0</v>
      </c>
      <c r="J3436" s="63" t="str">
        <f>+J3437</f>
        <v>und</v>
      </c>
    </row>
    <row r="3437" spans="2:10" x14ac:dyDescent="0.3">
      <c r="B3437" s="75"/>
      <c r="C3437" s="131" t="s">
        <v>248</v>
      </c>
      <c r="D3437" s="45"/>
      <c r="E3437" s="45"/>
      <c r="F3437" s="45"/>
      <c r="G3437" s="45"/>
      <c r="H3437" s="45">
        <f>+D3437</f>
        <v>0</v>
      </c>
      <c r="I3437" s="45"/>
      <c r="J3437" s="46" t="s">
        <v>35</v>
      </c>
    </row>
    <row r="3438" spans="2:10" x14ac:dyDescent="0.3">
      <c r="B3438" s="75"/>
      <c r="C3438" s="131" t="s">
        <v>249</v>
      </c>
      <c r="D3438" s="45"/>
      <c r="E3438" s="45"/>
      <c r="F3438" s="45"/>
      <c r="G3438" s="45"/>
      <c r="H3438" s="45">
        <f>+D3438</f>
        <v>0</v>
      </c>
      <c r="I3438" s="45"/>
      <c r="J3438" s="46" t="s">
        <v>35</v>
      </c>
    </row>
    <row r="3439" spans="2:10" x14ac:dyDescent="0.3">
      <c r="B3439" s="75"/>
      <c r="C3439" s="131" t="s">
        <v>250</v>
      </c>
      <c r="D3439" s="45"/>
      <c r="E3439" s="45"/>
      <c r="F3439" s="45"/>
      <c r="G3439" s="45"/>
      <c r="H3439" s="45">
        <f>+D3439</f>
        <v>0</v>
      </c>
      <c r="I3439" s="45"/>
      <c r="J3439" s="46" t="s">
        <v>35</v>
      </c>
    </row>
    <row r="3440" spans="2:10" x14ac:dyDescent="0.3">
      <c r="B3440" s="75" t="s">
        <v>357</v>
      </c>
      <c r="C3440" s="48" t="s">
        <v>342</v>
      </c>
      <c r="D3440" s="103"/>
      <c r="E3440" s="45"/>
      <c r="F3440" s="45"/>
      <c r="G3440" s="45"/>
      <c r="H3440" s="45"/>
      <c r="I3440" s="62">
        <f>SUM(H3441:H3443)*$E$123</f>
        <v>1</v>
      </c>
      <c r="J3440" s="63" t="str">
        <f>+J3441</f>
        <v>und</v>
      </c>
    </row>
    <row r="3441" spans="2:10" x14ac:dyDescent="0.3">
      <c r="B3441" s="75"/>
      <c r="C3441" s="131" t="s">
        <v>248</v>
      </c>
      <c r="D3441" s="45">
        <v>1</v>
      </c>
      <c r="E3441" s="45"/>
      <c r="F3441" s="45"/>
      <c r="G3441" s="45"/>
      <c r="H3441" s="45">
        <f>+D3441</f>
        <v>1</v>
      </c>
      <c r="I3441" s="45"/>
      <c r="J3441" s="46" t="s">
        <v>35</v>
      </c>
    </row>
    <row r="3442" spans="2:10" x14ac:dyDescent="0.3">
      <c r="B3442" s="75"/>
      <c r="C3442" s="131" t="s">
        <v>249</v>
      </c>
      <c r="D3442" s="45"/>
      <c r="E3442" s="45"/>
      <c r="F3442" s="45"/>
      <c r="G3442" s="45"/>
      <c r="H3442" s="45">
        <f>+D3442</f>
        <v>0</v>
      </c>
      <c r="I3442" s="45"/>
      <c r="J3442" s="46" t="s">
        <v>35</v>
      </c>
    </row>
    <row r="3443" spans="2:10" x14ac:dyDescent="0.3">
      <c r="B3443" s="75"/>
      <c r="C3443" s="131" t="s">
        <v>250</v>
      </c>
      <c r="D3443" s="45"/>
      <c r="E3443" s="45"/>
      <c r="F3443" s="45"/>
      <c r="G3443" s="45"/>
      <c r="H3443" s="45">
        <f>+D3443</f>
        <v>0</v>
      </c>
      <c r="I3443" s="45"/>
      <c r="J3443" s="46" t="s">
        <v>35</v>
      </c>
    </row>
    <row r="3444" spans="2:10" x14ac:dyDescent="0.3">
      <c r="B3444" s="75" t="s">
        <v>392</v>
      </c>
      <c r="C3444" s="48" t="s">
        <v>356</v>
      </c>
      <c r="D3444" s="103"/>
      <c r="E3444" s="45"/>
      <c r="F3444" s="45"/>
      <c r="G3444" s="45"/>
      <c r="H3444" s="45"/>
      <c r="I3444" s="62">
        <f>SUM(H3445:H3447)*$E$123</f>
        <v>2</v>
      </c>
      <c r="J3444" s="63" t="str">
        <f>+J3445</f>
        <v>und</v>
      </c>
    </row>
    <row r="3445" spans="2:10" x14ac:dyDescent="0.3">
      <c r="B3445" s="75"/>
      <c r="C3445" s="131" t="s">
        <v>248</v>
      </c>
      <c r="D3445" s="45">
        <v>2</v>
      </c>
      <c r="E3445" s="45"/>
      <c r="F3445" s="45"/>
      <c r="G3445" s="45"/>
      <c r="H3445" s="45">
        <f>+D3445</f>
        <v>2</v>
      </c>
      <c r="I3445" s="45"/>
      <c r="J3445" s="46" t="s">
        <v>35</v>
      </c>
    </row>
    <row r="3446" spans="2:10" x14ac:dyDescent="0.3">
      <c r="B3446" s="75"/>
      <c r="C3446" s="131" t="s">
        <v>249</v>
      </c>
      <c r="D3446" s="45"/>
      <c r="E3446" s="45"/>
      <c r="F3446" s="45"/>
      <c r="G3446" s="45"/>
      <c r="H3446" s="45">
        <f>+D3446</f>
        <v>0</v>
      </c>
      <c r="I3446" s="45"/>
      <c r="J3446" s="46" t="s">
        <v>35</v>
      </c>
    </row>
    <row r="3447" spans="2:10" x14ac:dyDescent="0.3">
      <c r="B3447" s="75"/>
      <c r="C3447" s="131" t="s">
        <v>250</v>
      </c>
      <c r="D3447" s="45"/>
      <c r="E3447" s="45"/>
      <c r="F3447" s="45"/>
      <c r="G3447" s="45"/>
      <c r="H3447" s="45">
        <f>+D3447</f>
        <v>0</v>
      </c>
      <c r="I3447" s="45"/>
      <c r="J3447" s="46" t="s">
        <v>35</v>
      </c>
    </row>
    <row r="3448" spans="2:10" x14ac:dyDescent="0.3">
      <c r="B3448" s="75" t="s">
        <v>393</v>
      </c>
      <c r="C3448" s="48" t="s">
        <v>384</v>
      </c>
      <c r="D3448" s="103"/>
      <c r="E3448" s="45"/>
      <c r="F3448" s="45"/>
      <c r="G3448" s="45"/>
      <c r="H3448" s="45"/>
      <c r="I3448" s="62">
        <f>SUM(H3449:H3451)*$E$123</f>
        <v>0</v>
      </c>
      <c r="J3448" s="63" t="str">
        <f>+J3449</f>
        <v>und</v>
      </c>
    </row>
    <row r="3449" spans="2:10" x14ac:dyDescent="0.3">
      <c r="B3449" s="75"/>
      <c r="C3449" s="131" t="s">
        <v>248</v>
      </c>
      <c r="D3449" s="45"/>
      <c r="E3449" s="45"/>
      <c r="F3449" s="45"/>
      <c r="G3449" s="45"/>
      <c r="H3449" s="45">
        <f>+D3449</f>
        <v>0</v>
      </c>
      <c r="I3449" s="45"/>
      <c r="J3449" s="46" t="s">
        <v>35</v>
      </c>
    </row>
    <row r="3450" spans="2:10" x14ac:dyDescent="0.3">
      <c r="B3450" s="75"/>
      <c r="C3450" s="131" t="s">
        <v>249</v>
      </c>
      <c r="D3450" s="45"/>
      <c r="E3450" s="45"/>
      <c r="F3450" s="45"/>
      <c r="G3450" s="45"/>
      <c r="H3450" s="45">
        <f>+D3450</f>
        <v>0</v>
      </c>
      <c r="I3450" s="45"/>
      <c r="J3450" s="46" t="s">
        <v>35</v>
      </c>
    </row>
    <row r="3451" spans="2:10" x14ac:dyDescent="0.3">
      <c r="B3451" s="75"/>
      <c r="C3451" s="131" t="s">
        <v>250</v>
      </c>
      <c r="D3451" s="45"/>
      <c r="E3451" s="45"/>
      <c r="F3451" s="45"/>
      <c r="G3451" s="45"/>
      <c r="H3451" s="45">
        <f>+D3451</f>
        <v>0</v>
      </c>
      <c r="I3451" s="45"/>
      <c r="J3451" s="46" t="s">
        <v>35</v>
      </c>
    </row>
    <row r="3452" spans="2:10" x14ac:dyDescent="0.3">
      <c r="B3452" s="75" t="s">
        <v>394</v>
      </c>
      <c r="C3452" s="48" t="s">
        <v>385</v>
      </c>
      <c r="D3452" s="103"/>
      <c r="E3452" s="45"/>
      <c r="F3452" s="45"/>
      <c r="G3452" s="45"/>
      <c r="H3452" s="45"/>
      <c r="I3452" s="62">
        <f>SUM(H3453:H3455)*$E$123</f>
        <v>0</v>
      </c>
      <c r="J3452" s="63" t="str">
        <f>+J3453</f>
        <v>und</v>
      </c>
    </row>
    <row r="3453" spans="2:10" x14ac:dyDescent="0.3">
      <c r="B3453" s="75"/>
      <c r="C3453" s="131" t="s">
        <v>248</v>
      </c>
      <c r="D3453" s="45"/>
      <c r="E3453" s="45"/>
      <c r="F3453" s="45"/>
      <c r="G3453" s="45"/>
      <c r="H3453" s="45">
        <f>+D3453</f>
        <v>0</v>
      </c>
      <c r="I3453" s="45"/>
      <c r="J3453" s="46" t="s">
        <v>35</v>
      </c>
    </row>
    <row r="3454" spans="2:10" x14ac:dyDescent="0.3">
      <c r="B3454" s="75"/>
      <c r="C3454" s="131" t="s">
        <v>249</v>
      </c>
      <c r="D3454" s="45"/>
      <c r="E3454" s="45"/>
      <c r="F3454" s="45"/>
      <c r="G3454" s="45"/>
      <c r="H3454" s="45">
        <f>+D3454</f>
        <v>0</v>
      </c>
      <c r="I3454" s="45"/>
      <c r="J3454" s="46" t="s">
        <v>35</v>
      </c>
    </row>
    <row r="3455" spans="2:10" x14ac:dyDescent="0.3">
      <c r="B3455" s="75"/>
      <c r="C3455" s="131" t="s">
        <v>250</v>
      </c>
      <c r="D3455" s="45"/>
      <c r="E3455" s="45"/>
      <c r="F3455" s="45"/>
      <c r="G3455" s="45"/>
      <c r="H3455" s="45">
        <f>+D3455</f>
        <v>0</v>
      </c>
      <c r="I3455" s="45"/>
      <c r="J3455" s="46" t="s">
        <v>35</v>
      </c>
    </row>
    <row r="3456" spans="2:10" x14ac:dyDescent="0.3">
      <c r="B3456" s="75" t="s">
        <v>395</v>
      </c>
      <c r="C3456" s="48" t="s">
        <v>386</v>
      </c>
      <c r="D3456" s="103"/>
      <c r="E3456" s="45"/>
      <c r="F3456" s="45"/>
      <c r="G3456" s="45"/>
      <c r="H3456" s="45"/>
      <c r="I3456" s="62">
        <f>SUM(H3457:H3459)*$E$123</f>
        <v>1</v>
      </c>
      <c r="J3456" s="63" t="str">
        <f>+J3457</f>
        <v>und</v>
      </c>
    </row>
    <row r="3457" spans="2:10" x14ac:dyDescent="0.3">
      <c r="B3457" s="75"/>
      <c r="C3457" s="131" t="s">
        <v>248</v>
      </c>
      <c r="D3457" s="45">
        <v>1</v>
      </c>
      <c r="E3457" s="45"/>
      <c r="F3457" s="45"/>
      <c r="G3457" s="45"/>
      <c r="H3457" s="45">
        <f>+D3457</f>
        <v>1</v>
      </c>
      <c r="I3457" s="45"/>
      <c r="J3457" s="46" t="s">
        <v>35</v>
      </c>
    </row>
    <row r="3458" spans="2:10" x14ac:dyDescent="0.3">
      <c r="B3458" s="75"/>
      <c r="C3458" s="131" t="s">
        <v>249</v>
      </c>
      <c r="D3458" s="45"/>
      <c r="E3458" s="45"/>
      <c r="F3458" s="45"/>
      <c r="G3458" s="45"/>
      <c r="H3458" s="45">
        <f>+D3458</f>
        <v>0</v>
      </c>
      <c r="I3458" s="45"/>
      <c r="J3458" s="46" t="s">
        <v>35</v>
      </c>
    </row>
    <row r="3459" spans="2:10" x14ac:dyDescent="0.3">
      <c r="B3459" s="75"/>
      <c r="C3459" s="131" t="s">
        <v>250</v>
      </c>
      <c r="D3459" s="45"/>
      <c r="E3459" s="45"/>
      <c r="F3459" s="45"/>
      <c r="G3459" s="45"/>
      <c r="H3459" s="45">
        <f>+D3459</f>
        <v>0</v>
      </c>
      <c r="I3459" s="45"/>
      <c r="J3459" s="46" t="s">
        <v>35</v>
      </c>
    </row>
    <row r="3460" spans="2:10" x14ac:dyDescent="0.3">
      <c r="B3460" s="75" t="s">
        <v>396</v>
      </c>
      <c r="C3460" s="48" t="s">
        <v>387</v>
      </c>
      <c r="D3460" s="103"/>
      <c r="E3460" s="45"/>
      <c r="F3460" s="45"/>
      <c r="G3460" s="45"/>
      <c r="H3460" s="45"/>
      <c r="I3460" s="62">
        <f>SUM(H3461:H3463)*$E$123</f>
        <v>0</v>
      </c>
      <c r="J3460" s="63" t="str">
        <f>+J3461</f>
        <v>und</v>
      </c>
    </row>
    <row r="3461" spans="2:10" x14ac:dyDescent="0.3">
      <c r="B3461" s="75"/>
      <c r="C3461" s="131" t="s">
        <v>248</v>
      </c>
      <c r="D3461" s="45"/>
      <c r="E3461" s="45"/>
      <c r="F3461" s="45"/>
      <c r="G3461" s="45"/>
      <c r="H3461" s="45">
        <f>+D3461</f>
        <v>0</v>
      </c>
      <c r="I3461" s="45"/>
      <c r="J3461" s="46" t="s">
        <v>35</v>
      </c>
    </row>
    <row r="3462" spans="2:10" x14ac:dyDescent="0.3">
      <c r="B3462" s="75"/>
      <c r="C3462" s="131" t="s">
        <v>249</v>
      </c>
      <c r="D3462" s="45"/>
      <c r="E3462" s="45"/>
      <c r="F3462" s="45"/>
      <c r="G3462" s="45"/>
      <c r="H3462" s="45">
        <f>+D3462</f>
        <v>0</v>
      </c>
      <c r="I3462" s="45"/>
      <c r="J3462" s="46" t="s">
        <v>35</v>
      </c>
    </row>
    <row r="3463" spans="2:10" x14ac:dyDescent="0.3">
      <c r="B3463" s="75"/>
      <c r="C3463" s="131" t="s">
        <v>250</v>
      </c>
      <c r="D3463" s="45"/>
      <c r="E3463" s="45"/>
      <c r="F3463" s="45"/>
      <c r="G3463" s="45"/>
      <c r="H3463" s="45">
        <f>+D3463</f>
        <v>0</v>
      </c>
      <c r="I3463" s="45"/>
      <c r="J3463" s="46" t="s">
        <v>35</v>
      </c>
    </row>
    <row r="3464" spans="2:10" x14ac:dyDescent="0.3">
      <c r="B3464" s="100" t="s">
        <v>397</v>
      </c>
      <c r="C3464" s="101" t="s">
        <v>398</v>
      </c>
      <c r="D3464" s="103"/>
      <c r="E3464" s="45"/>
      <c r="F3464" s="45"/>
      <c r="G3464" s="45"/>
      <c r="H3464" s="45"/>
      <c r="I3464" s="45"/>
      <c r="J3464" s="46"/>
    </row>
    <row r="3465" spans="2:10" x14ac:dyDescent="0.3">
      <c r="B3465" s="75" t="s">
        <v>399</v>
      </c>
      <c r="C3465" s="48" t="s">
        <v>401</v>
      </c>
      <c r="D3465" s="103"/>
      <c r="E3465" s="45"/>
      <c r="F3465" s="45"/>
      <c r="G3465" s="45"/>
      <c r="H3465" s="45"/>
      <c r="I3465" s="62">
        <f>SUM(H3466:H3468)*$E$123</f>
        <v>1</v>
      </c>
      <c r="J3465" s="63" t="str">
        <f>+J3466</f>
        <v>und</v>
      </c>
    </row>
    <row r="3466" spans="2:10" x14ac:dyDescent="0.3">
      <c r="B3466" s="75"/>
      <c r="C3466" s="44" t="s">
        <v>248</v>
      </c>
      <c r="D3466" s="45">
        <v>1</v>
      </c>
      <c r="E3466" s="45"/>
      <c r="F3466" s="45"/>
      <c r="G3466" s="45"/>
      <c r="H3466" s="45">
        <f>+D3466</f>
        <v>1</v>
      </c>
      <c r="I3466" s="45"/>
      <c r="J3466" s="46" t="s">
        <v>35</v>
      </c>
    </row>
    <row r="3467" spans="2:10" x14ac:dyDescent="0.3">
      <c r="B3467" s="75"/>
      <c r="C3467" s="44" t="s">
        <v>249</v>
      </c>
      <c r="D3467" s="45"/>
      <c r="E3467" s="45"/>
      <c r="F3467" s="45"/>
      <c r="G3467" s="45"/>
      <c r="H3467" s="45">
        <f>+D3467</f>
        <v>0</v>
      </c>
      <c r="I3467" s="45"/>
      <c r="J3467" s="46" t="s">
        <v>35</v>
      </c>
    </row>
    <row r="3468" spans="2:10" x14ac:dyDescent="0.3">
      <c r="B3468" s="75"/>
      <c r="C3468" s="44" t="s">
        <v>250</v>
      </c>
      <c r="D3468" s="45"/>
      <c r="E3468" s="45"/>
      <c r="F3468" s="45"/>
      <c r="G3468" s="45"/>
      <c r="H3468" s="45">
        <f>+D3468</f>
        <v>0</v>
      </c>
      <c r="I3468" s="45"/>
      <c r="J3468" s="46" t="s">
        <v>35</v>
      </c>
    </row>
    <row r="3469" spans="2:10" x14ac:dyDescent="0.3">
      <c r="B3469" s="75" t="s">
        <v>402</v>
      </c>
      <c r="C3469" s="48" t="s">
        <v>400</v>
      </c>
      <c r="D3469" s="103"/>
      <c r="E3469" s="45"/>
      <c r="F3469" s="45"/>
      <c r="G3469" s="45"/>
      <c r="H3469" s="45"/>
      <c r="I3469" s="62">
        <f>SUM(H3470:H3472)*$E$123</f>
        <v>0</v>
      </c>
      <c r="J3469" s="63" t="str">
        <f>+J3470</f>
        <v>und</v>
      </c>
    </row>
    <row r="3470" spans="2:10" x14ac:dyDescent="0.3">
      <c r="B3470" s="75"/>
      <c r="C3470" s="44" t="s">
        <v>248</v>
      </c>
      <c r="D3470" s="45"/>
      <c r="E3470" s="45"/>
      <c r="F3470" s="45"/>
      <c r="G3470" s="45"/>
      <c r="H3470" s="45">
        <f>+D3470</f>
        <v>0</v>
      </c>
      <c r="I3470" s="45"/>
      <c r="J3470" s="46" t="s">
        <v>35</v>
      </c>
    </row>
    <row r="3471" spans="2:10" x14ac:dyDescent="0.3">
      <c r="B3471" s="75"/>
      <c r="C3471" s="44" t="s">
        <v>249</v>
      </c>
      <c r="D3471" s="45"/>
      <c r="E3471" s="45"/>
      <c r="F3471" s="45"/>
      <c r="G3471" s="45"/>
      <c r="H3471" s="45">
        <f>+D3471</f>
        <v>0</v>
      </c>
      <c r="I3471" s="45"/>
      <c r="J3471" s="46" t="s">
        <v>35</v>
      </c>
    </row>
    <row r="3472" spans="2:10" x14ac:dyDescent="0.3">
      <c r="B3472" s="75"/>
      <c r="C3472" s="44" t="s">
        <v>250</v>
      </c>
      <c r="D3472" s="45"/>
      <c r="E3472" s="45"/>
      <c r="F3472" s="45"/>
      <c r="G3472" s="45"/>
      <c r="H3472" s="45">
        <f>+D3472</f>
        <v>0</v>
      </c>
      <c r="I3472" s="45"/>
      <c r="J3472" s="46" t="s">
        <v>35</v>
      </c>
    </row>
    <row r="3473" spans="2:10" x14ac:dyDescent="0.3">
      <c r="B3473" s="75" t="s">
        <v>425</v>
      </c>
      <c r="C3473" s="48" t="s">
        <v>403</v>
      </c>
      <c r="D3473" s="103"/>
      <c r="E3473" s="45"/>
      <c r="F3473" s="45"/>
      <c r="G3473" s="45"/>
      <c r="H3473" s="45"/>
      <c r="I3473" s="62">
        <f>SUM(H3474:H3476)*$E$123</f>
        <v>0</v>
      </c>
      <c r="J3473" s="63" t="str">
        <f>+J3474</f>
        <v>und</v>
      </c>
    </row>
    <row r="3474" spans="2:10" x14ac:dyDescent="0.3">
      <c r="B3474" s="75"/>
      <c r="C3474" s="44" t="s">
        <v>248</v>
      </c>
      <c r="D3474" s="45"/>
      <c r="E3474" s="45"/>
      <c r="F3474" s="45"/>
      <c r="G3474" s="45"/>
      <c r="H3474" s="45">
        <f>+D3474</f>
        <v>0</v>
      </c>
      <c r="I3474" s="45"/>
      <c r="J3474" s="46" t="s">
        <v>35</v>
      </c>
    </row>
    <row r="3475" spans="2:10" x14ac:dyDescent="0.3">
      <c r="B3475" s="75"/>
      <c r="C3475" s="44" t="s">
        <v>249</v>
      </c>
      <c r="D3475" s="45"/>
      <c r="E3475" s="45"/>
      <c r="F3475" s="45"/>
      <c r="G3475" s="45"/>
      <c r="H3475" s="45">
        <f>+D3475</f>
        <v>0</v>
      </c>
      <c r="I3475" s="45"/>
      <c r="J3475" s="46" t="s">
        <v>35</v>
      </c>
    </row>
    <row r="3476" spans="2:10" x14ac:dyDescent="0.3">
      <c r="B3476" s="75"/>
      <c r="C3476" s="44" t="s">
        <v>250</v>
      </c>
      <c r="D3476" s="45"/>
      <c r="E3476" s="45"/>
      <c r="F3476" s="45"/>
      <c r="G3476" s="45"/>
      <c r="H3476" s="45">
        <f>+D3476</f>
        <v>0</v>
      </c>
      <c r="I3476" s="45"/>
      <c r="J3476" s="46" t="s">
        <v>35</v>
      </c>
    </row>
    <row r="3477" spans="2:10" x14ac:dyDescent="0.3">
      <c r="B3477" s="75" t="s">
        <v>1006</v>
      </c>
      <c r="C3477" s="48" t="s">
        <v>1007</v>
      </c>
      <c r="D3477" s="103"/>
      <c r="E3477" s="45"/>
      <c r="F3477" s="45"/>
      <c r="G3477" s="45"/>
      <c r="H3477" s="45"/>
      <c r="I3477" s="62">
        <f>SUM(H3478:H3480)*$E$123</f>
        <v>1</v>
      </c>
      <c r="J3477" s="63" t="str">
        <f>+J3478</f>
        <v>und</v>
      </c>
    </row>
    <row r="3478" spans="2:10" x14ac:dyDescent="0.3">
      <c r="B3478" s="75"/>
      <c r="C3478" s="44" t="s">
        <v>248</v>
      </c>
      <c r="D3478" s="45">
        <v>1</v>
      </c>
      <c r="E3478" s="45"/>
      <c r="F3478" s="45"/>
      <c r="G3478" s="45"/>
      <c r="H3478" s="45">
        <f>+D3478</f>
        <v>1</v>
      </c>
      <c r="I3478" s="45"/>
      <c r="J3478" s="46" t="s">
        <v>35</v>
      </c>
    </row>
    <row r="3479" spans="2:10" x14ac:dyDescent="0.3">
      <c r="B3479" s="75"/>
      <c r="C3479" s="44" t="s">
        <v>249</v>
      </c>
      <c r="D3479" s="45"/>
      <c r="E3479" s="45"/>
      <c r="F3479" s="45"/>
      <c r="G3479" s="45"/>
      <c r="H3479" s="45">
        <f>+D3479</f>
        <v>0</v>
      </c>
      <c r="I3479" s="45"/>
      <c r="J3479" s="46" t="s">
        <v>35</v>
      </c>
    </row>
    <row r="3480" spans="2:10" x14ac:dyDescent="0.3">
      <c r="B3480" s="75"/>
      <c r="C3480" s="44" t="s">
        <v>250</v>
      </c>
      <c r="D3480" s="45"/>
      <c r="E3480" s="45"/>
      <c r="F3480" s="45"/>
      <c r="G3480" s="45"/>
      <c r="H3480" s="45">
        <f>+D3480</f>
        <v>0</v>
      </c>
      <c r="I3480" s="45"/>
      <c r="J3480" s="46" t="s">
        <v>35</v>
      </c>
    </row>
    <row r="3481" spans="2:10" x14ac:dyDescent="0.3">
      <c r="B3481" s="100" t="s">
        <v>404</v>
      </c>
      <c r="C3481" s="101" t="s">
        <v>405</v>
      </c>
      <c r="D3481" s="103"/>
      <c r="E3481" s="45"/>
      <c r="F3481" s="45"/>
      <c r="G3481" s="45"/>
      <c r="H3481" s="45"/>
      <c r="I3481" s="45"/>
      <c r="J3481" s="46"/>
    </row>
    <row r="3482" spans="2:10" x14ac:dyDescent="0.3">
      <c r="B3482" s="75" t="s">
        <v>406</v>
      </c>
      <c r="C3482" s="48" t="s">
        <v>407</v>
      </c>
      <c r="D3482" s="103"/>
      <c r="E3482" s="45"/>
      <c r="F3482" s="45"/>
      <c r="G3482" s="45"/>
      <c r="H3482" s="45"/>
      <c r="I3482" s="62">
        <f>SUM(H3483:H3484)*$E$123</f>
        <v>0</v>
      </c>
      <c r="J3482" s="63" t="str">
        <f>+J3483</f>
        <v>Glb</v>
      </c>
    </row>
    <row r="3483" spans="2:10" x14ac:dyDescent="0.3">
      <c r="B3483" s="75"/>
      <c r="C3483" s="44" t="s">
        <v>408</v>
      </c>
      <c r="D3483" s="45"/>
      <c r="E3483" s="45"/>
      <c r="F3483" s="45"/>
      <c r="G3483" s="45"/>
      <c r="H3483" s="45">
        <f>+D3483</f>
        <v>0</v>
      </c>
      <c r="I3483" s="45"/>
      <c r="J3483" s="46" t="s">
        <v>409</v>
      </c>
    </row>
    <row r="3484" spans="2:10" x14ac:dyDescent="0.3">
      <c r="B3484" s="75" t="s">
        <v>426</v>
      </c>
      <c r="C3484" s="48" t="s">
        <v>410</v>
      </c>
      <c r="D3484" s="103"/>
      <c r="E3484" s="45"/>
      <c r="F3484" s="45"/>
      <c r="G3484" s="45"/>
      <c r="H3484" s="45"/>
      <c r="I3484" s="62">
        <f>SUM(H3485:H3486)*$E$123</f>
        <v>1</v>
      </c>
      <c r="J3484" s="63" t="str">
        <f>+J3485</f>
        <v>Glb</v>
      </c>
    </row>
    <row r="3485" spans="2:10" x14ac:dyDescent="0.3">
      <c r="B3485" s="75"/>
      <c r="C3485" s="44" t="s">
        <v>411</v>
      </c>
      <c r="D3485" s="45">
        <v>1</v>
      </c>
      <c r="E3485" s="45"/>
      <c r="F3485" s="45"/>
      <c r="G3485" s="45"/>
      <c r="H3485" s="45">
        <f>+D3485</f>
        <v>1</v>
      </c>
      <c r="I3485" s="45"/>
      <c r="J3485" s="46" t="s">
        <v>409</v>
      </c>
    </row>
    <row r="3486" spans="2:10" x14ac:dyDescent="0.3">
      <c r="B3486" s="100" t="s">
        <v>412</v>
      </c>
      <c r="C3486" s="101" t="s">
        <v>413</v>
      </c>
      <c r="D3486" s="103"/>
      <c r="E3486" s="45"/>
      <c r="F3486" s="45"/>
      <c r="G3486" s="45"/>
      <c r="H3486" s="45"/>
      <c r="I3486" s="45"/>
      <c r="J3486" s="46"/>
    </row>
    <row r="3487" spans="2:10" x14ac:dyDescent="0.3">
      <c r="B3487" s="75" t="s">
        <v>415</v>
      </c>
      <c r="C3487" s="48" t="s">
        <v>414</v>
      </c>
      <c r="D3487" s="103"/>
      <c r="E3487" s="45"/>
      <c r="F3487" s="45"/>
      <c r="G3487" s="45"/>
      <c r="H3487" s="45"/>
      <c r="I3487" s="62">
        <f>SUM(H3488:H3489)*$E$123</f>
        <v>0</v>
      </c>
      <c r="J3487" s="63" t="str">
        <f>+J3488</f>
        <v>und</v>
      </c>
    </row>
    <row r="3488" spans="2:10" x14ac:dyDescent="0.3">
      <c r="B3488" s="75"/>
      <c r="C3488" s="44" t="s">
        <v>411</v>
      </c>
      <c r="D3488" s="45"/>
      <c r="E3488" s="45"/>
      <c r="F3488" s="45"/>
      <c r="G3488" s="45"/>
      <c r="H3488" s="45">
        <f>+D3488</f>
        <v>0</v>
      </c>
      <c r="I3488" s="45"/>
      <c r="J3488" s="46" t="s">
        <v>35</v>
      </c>
    </row>
    <row r="3489" spans="2:10" x14ac:dyDescent="0.3">
      <c r="B3489" s="75" t="s">
        <v>416</v>
      </c>
      <c r="C3489" s="48" t="s">
        <v>417</v>
      </c>
      <c r="D3489" s="103"/>
      <c r="E3489" s="45"/>
      <c r="F3489" s="45"/>
      <c r="G3489" s="45"/>
      <c r="H3489" s="45"/>
      <c r="I3489" s="62">
        <f>SUM(H3490:H3490)*$E$123</f>
        <v>1</v>
      </c>
      <c r="J3489" s="63" t="str">
        <f>+J3490</f>
        <v>Glb</v>
      </c>
    </row>
    <row r="3490" spans="2:10" x14ac:dyDescent="0.3">
      <c r="B3490" s="75"/>
      <c r="C3490" s="44" t="s">
        <v>411</v>
      </c>
      <c r="D3490" s="45">
        <v>1</v>
      </c>
      <c r="E3490" s="45"/>
      <c r="F3490" s="45"/>
      <c r="G3490" s="45"/>
      <c r="H3490" s="45">
        <f>+D3490</f>
        <v>1</v>
      </c>
      <c r="I3490" s="45"/>
      <c r="J3490" s="46" t="s">
        <v>409</v>
      </c>
    </row>
    <row r="3491" spans="2:10" x14ac:dyDescent="0.3">
      <c r="B3491" s="75" t="s">
        <v>983</v>
      </c>
      <c r="C3491" s="48" t="s">
        <v>984</v>
      </c>
      <c r="D3491" s="103"/>
      <c r="E3491" s="45"/>
      <c r="F3491" s="45"/>
      <c r="G3491" s="45"/>
      <c r="H3491" s="45"/>
      <c r="I3491" s="62">
        <f>SUM(H3492:H3493)*$E$123</f>
        <v>1</v>
      </c>
      <c r="J3491" s="63" t="str">
        <f>+J3492</f>
        <v>und</v>
      </c>
    </row>
    <row r="3492" spans="2:10" x14ac:dyDescent="0.3">
      <c r="B3492" s="75"/>
      <c r="C3492" s="44" t="s">
        <v>985</v>
      </c>
      <c r="D3492" s="45"/>
      <c r="E3492" s="45"/>
      <c r="F3492" s="45"/>
      <c r="G3492" s="45"/>
      <c r="H3492" s="45">
        <v>1</v>
      </c>
      <c r="I3492" s="45"/>
      <c r="J3492" s="46" t="s">
        <v>35</v>
      </c>
    </row>
    <row r="3493" spans="2:10" x14ac:dyDescent="0.3">
      <c r="B3493" s="51"/>
      <c r="C3493" s="44" t="s">
        <v>986</v>
      </c>
      <c r="D3493" s="45"/>
      <c r="E3493" s="45"/>
      <c r="F3493" s="45"/>
      <c r="G3493" s="45"/>
      <c r="H3493" s="45"/>
      <c r="I3493" s="45"/>
      <c r="J3493" s="46" t="s">
        <v>35</v>
      </c>
    </row>
    <row r="3494" spans="2:10" x14ac:dyDescent="0.3">
      <c r="B3494" s="75"/>
      <c r="C3494" s="44"/>
      <c r="D3494" s="45"/>
      <c r="E3494" s="45"/>
      <c r="F3494" s="45"/>
      <c r="G3494" s="45"/>
      <c r="H3494" s="45"/>
      <c r="I3494" s="45"/>
      <c r="J3494" s="46"/>
    </row>
    <row r="3495" spans="2:10" x14ac:dyDescent="0.3">
      <c r="B3495" s="75"/>
      <c r="C3495" s="44"/>
      <c r="D3495" s="45"/>
      <c r="E3495" s="45"/>
      <c r="F3495" s="45"/>
      <c r="G3495" s="45"/>
      <c r="H3495" s="45"/>
      <c r="I3495" s="45"/>
      <c r="J3495" s="46"/>
    </row>
    <row r="3496" spans="2:10" x14ac:dyDescent="0.3">
      <c r="B3496" s="75"/>
      <c r="C3496" s="44"/>
      <c r="D3496" s="45"/>
      <c r="E3496" s="45"/>
      <c r="F3496" s="45"/>
      <c r="G3496" s="45"/>
      <c r="H3496" s="45"/>
      <c r="I3496" s="45"/>
      <c r="J3496" s="46"/>
    </row>
    <row r="3497" spans="2:10" x14ac:dyDescent="0.3">
      <c r="B3497" s="75"/>
      <c r="C3497" s="44"/>
      <c r="D3497" s="45"/>
      <c r="E3497" s="45"/>
      <c r="F3497" s="45"/>
      <c r="G3497" s="45"/>
      <c r="H3497" s="45"/>
      <c r="I3497" s="45"/>
      <c r="J3497" s="46"/>
    </row>
    <row r="3498" spans="2:10" x14ac:dyDescent="0.3">
      <c r="B3498" s="75"/>
      <c r="C3498" s="44"/>
      <c r="D3498" s="45"/>
      <c r="E3498" s="45"/>
      <c r="F3498" s="45"/>
      <c r="G3498" s="45"/>
      <c r="H3498" s="45"/>
      <c r="I3498" s="45"/>
      <c r="J3498" s="46"/>
    </row>
    <row r="3499" spans="2:10" x14ac:dyDescent="0.3">
      <c r="B3499" s="75"/>
      <c r="C3499" s="44"/>
      <c r="D3499" s="45"/>
      <c r="E3499" s="45"/>
      <c r="F3499" s="45"/>
      <c r="G3499" s="45"/>
      <c r="H3499" s="45"/>
      <c r="I3499" s="45"/>
      <c r="J3499" s="46"/>
    </row>
    <row r="3500" spans="2:10" x14ac:dyDescent="0.3">
      <c r="B3500" s="75"/>
      <c r="C3500" s="44"/>
      <c r="D3500" s="45"/>
      <c r="E3500" s="45"/>
      <c r="F3500" s="45"/>
      <c r="G3500" s="45"/>
      <c r="H3500" s="45"/>
      <c r="I3500" s="45"/>
      <c r="J3500" s="46"/>
    </row>
    <row r="3501" spans="2:10" x14ac:dyDescent="0.3">
      <c r="B3501" s="75"/>
      <c r="C3501" s="44"/>
      <c r="D3501" s="45"/>
      <c r="E3501" s="45"/>
      <c r="F3501" s="45"/>
      <c r="G3501" s="45"/>
      <c r="H3501" s="45"/>
      <c r="I3501" s="45"/>
      <c r="J3501" s="46"/>
    </row>
    <row r="3502" spans="2:10" x14ac:dyDescent="0.3">
      <c r="B3502" s="75"/>
      <c r="C3502" s="44"/>
      <c r="D3502" s="45"/>
      <c r="E3502" s="45"/>
      <c r="F3502" s="45"/>
      <c r="G3502" s="45"/>
      <c r="H3502" s="45"/>
      <c r="I3502" s="45"/>
      <c r="J3502" s="46"/>
    </row>
    <row r="3503" spans="2:10" x14ac:dyDescent="0.3">
      <c r="B3503" s="75"/>
      <c r="C3503" s="44"/>
      <c r="D3503" s="45"/>
      <c r="E3503" s="45"/>
      <c r="F3503" s="45"/>
      <c r="G3503" s="45"/>
      <c r="H3503" s="45"/>
      <c r="I3503" s="45"/>
      <c r="J3503" s="46"/>
    </row>
    <row r="3504" spans="2:10" x14ac:dyDescent="0.3">
      <c r="B3504" s="75"/>
      <c r="C3504" s="44"/>
      <c r="D3504" s="45"/>
      <c r="E3504" s="45"/>
      <c r="F3504" s="45"/>
      <c r="G3504" s="45"/>
      <c r="H3504" s="45"/>
      <c r="I3504" s="45"/>
      <c r="J3504" s="46"/>
    </row>
    <row r="3505" spans="2:10" x14ac:dyDescent="0.3">
      <c r="B3505" s="75"/>
      <c r="C3505" s="44"/>
      <c r="D3505" s="45"/>
      <c r="E3505" s="45"/>
      <c r="F3505" s="45"/>
      <c r="G3505" s="45"/>
      <c r="H3505" s="45"/>
      <c r="I3505" s="45"/>
      <c r="J3505" s="46"/>
    </row>
    <row r="3506" spans="2:10" x14ac:dyDescent="0.3">
      <c r="B3506" s="75"/>
      <c r="C3506" s="44"/>
      <c r="D3506" s="45"/>
      <c r="E3506" s="45"/>
      <c r="F3506" s="45"/>
      <c r="G3506" s="45"/>
      <c r="H3506" s="45"/>
      <c r="I3506" s="45"/>
      <c r="J3506" s="46"/>
    </row>
    <row r="3507" spans="2:10" x14ac:dyDescent="0.3">
      <c r="B3507" s="75"/>
      <c r="C3507" s="44"/>
      <c r="D3507" s="45"/>
      <c r="E3507" s="45"/>
      <c r="F3507" s="45"/>
      <c r="G3507" s="45"/>
      <c r="H3507" s="45"/>
      <c r="I3507" s="45"/>
      <c r="J3507" s="46"/>
    </row>
    <row r="3508" spans="2:10" x14ac:dyDescent="0.3">
      <c r="B3508" s="75"/>
      <c r="C3508" s="44"/>
      <c r="D3508" s="45"/>
      <c r="E3508" s="45"/>
      <c r="F3508" s="45"/>
      <c r="G3508" s="45"/>
      <c r="H3508" s="45"/>
      <c r="I3508" s="45"/>
      <c r="J3508" s="46"/>
    </row>
    <row r="3509" spans="2:10" x14ac:dyDescent="0.3">
      <c r="B3509" s="75"/>
      <c r="C3509" s="44"/>
      <c r="D3509" s="45"/>
      <c r="E3509" s="45"/>
      <c r="F3509" s="45"/>
      <c r="G3509" s="45"/>
      <c r="H3509" s="45"/>
      <c r="I3509" s="45"/>
      <c r="J3509" s="46"/>
    </row>
    <row r="3510" spans="2:10" x14ac:dyDescent="0.3">
      <c r="B3510" s="75"/>
      <c r="C3510" s="44"/>
      <c r="D3510" s="45"/>
      <c r="E3510" s="45"/>
      <c r="F3510" s="45"/>
      <c r="G3510" s="45"/>
      <c r="H3510" s="45"/>
      <c r="I3510" s="45"/>
      <c r="J3510" s="46"/>
    </row>
    <row r="3511" spans="2:10" x14ac:dyDescent="0.3">
      <c r="B3511" s="75"/>
      <c r="C3511" s="44"/>
      <c r="D3511" s="45"/>
      <c r="E3511" s="45"/>
      <c r="F3511" s="45"/>
      <c r="G3511" s="45"/>
      <c r="H3511" s="45"/>
      <c r="I3511" s="45"/>
      <c r="J3511" s="46"/>
    </row>
    <row r="3512" spans="2:10" x14ac:dyDescent="0.3">
      <c r="B3512" s="75"/>
      <c r="C3512" s="44"/>
      <c r="D3512" s="45"/>
      <c r="E3512" s="45"/>
      <c r="F3512" s="45"/>
      <c r="G3512" s="45"/>
      <c r="H3512" s="45"/>
      <c r="I3512" s="45"/>
      <c r="J3512" s="46"/>
    </row>
    <row r="3513" spans="2:10" x14ac:dyDescent="0.3">
      <c r="B3513" s="75"/>
      <c r="C3513" s="44"/>
      <c r="D3513" s="45"/>
      <c r="E3513" s="45"/>
      <c r="F3513" s="45"/>
      <c r="G3513" s="45"/>
      <c r="H3513" s="45"/>
      <c r="I3513" s="45"/>
      <c r="J3513" s="46"/>
    </row>
    <row r="3514" spans="2:10" x14ac:dyDescent="0.3">
      <c r="B3514" s="75"/>
      <c r="C3514" s="44"/>
      <c r="D3514" s="45"/>
      <c r="E3514" s="45"/>
      <c r="F3514" s="45"/>
      <c r="G3514" s="45"/>
      <c r="H3514" s="45"/>
      <c r="I3514" s="45"/>
      <c r="J3514" s="46"/>
    </row>
    <row r="3515" spans="2:10" x14ac:dyDescent="0.3">
      <c r="B3515" s="75"/>
      <c r="C3515" s="44"/>
      <c r="D3515" s="45"/>
      <c r="E3515" s="45"/>
      <c r="F3515" s="45"/>
      <c r="G3515" s="45"/>
      <c r="H3515" s="45"/>
      <c r="I3515" s="45"/>
      <c r="J3515" s="46"/>
    </row>
    <row r="3516" spans="2:10" x14ac:dyDescent="0.3">
      <c r="B3516" s="75"/>
      <c r="C3516" s="44"/>
      <c r="D3516" s="45"/>
      <c r="E3516" s="45"/>
      <c r="F3516" s="45"/>
      <c r="G3516" s="45"/>
      <c r="H3516" s="45"/>
      <c r="I3516" s="45"/>
      <c r="J3516" s="46"/>
    </row>
    <row r="3517" spans="2:10" x14ac:dyDescent="0.3">
      <c r="B3517" s="75"/>
      <c r="C3517" s="44"/>
      <c r="D3517" s="45"/>
      <c r="E3517" s="45"/>
      <c r="F3517" s="45"/>
      <c r="G3517" s="45"/>
      <c r="H3517" s="45"/>
      <c r="I3517" s="45"/>
      <c r="J3517" s="46"/>
    </row>
    <row r="3518" spans="2:10" x14ac:dyDescent="0.3">
      <c r="B3518" s="75"/>
      <c r="C3518" s="44"/>
      <c r="D3518" s="45"/>
      <c r="E3518" s="45"/>
      <c r="F3518" s="45"/>
      <c r="G3518" s="45"/>
      <c r="H3518" s="45"/>
      <c r="I3518" s="45"/>
      <c r="J3518" s="46"/>
    </row>
    <row r="3519" spans="2:10" x14ac:dyDescent="0.3">
      <c r="B3519" s="75"/>
      <c r="C3519" s="44"/>
      <c r="D3519" s="45"/>
      <c r="E3519" s="45"/>
      <c r="F3519" s="45"/>
      <c r="G3519" s="45"/>
      <c r="H3519" s="45"/>
      <c r="I3519" s="45"/>
      <c r="J3519" s="46"/>
    </row>
    <row r="3520" spans="2:10" x14ac:dyDescent="0.3">
      <c r="B3520" s="75"/>
      <c r="C3520" s="44"/>
      <c r="D3520" s="45"/>
      <c r="E3520" s="45"/>
      <c r="F3520" s="45"/>
      <c r="G3520" s="45"/>
      <c r="H3520" s="45"/>
      <c r="I3520" s="45"/>
      <c r="J3520" s="46"/>
    </row>
    <row r="3521" spans="2:10" x14ac:dyDescent="0.3">
      <c r="B3521" s="75"/>
      <c r="C3521" s="44"/>
      <c r="D3521" s="45"/>
      <c r="E3521" s="45"/>
      <c r="F3521" s="45"/>
      <c r="G3521" s="45"/>
      <c r="H3521" s="45"/>
      <c r="I3521" s="45"/>
      <c r="J3521" s="46"/>
    </row>
    <row r="3522" spans="2:10" x14ac:dyDescent="0.3">
      <c r="B3522" s="75"/>
      <c r="C3522" s="44"/>
      <c r="D3522" s="45"/>
      <c r="E3522" s="45"/>
      <c r="F3522" s="45"/>
      <c r="G3522" s="45"/>
      <c r="H3522" s="45"/>
      <c r="I3522" s="45"/>
      <c r="J3522" s="46"/>
    </row>
    <row r="3523" spans="2:10" x14ac:dyDescent="0.3">
      <c r="B3523" s="75"/>
      <c r="C3523" s="44"/>
      <c r="D3523" s="45"/>
      <c r="E3523" s="45"/>
      <c r="F3523" s="45"/>
      <c r="G3523" s="45"/>
      <c r="H3523" s="45"/>
      <c r="I3523" s="45"/>
      <c r="J3523" s="46"/>
    </row>
    <row r="3524" spans="2:10" x14ac:dyDescent="0.3">
      <c r="B3524" s="75"/>
      <c r="C3524" s="44"/>
      <c r="D3524" s="45"/>
      <c r="E3524" s="45"/>
      <c r="F3524" s="45"/>
      <c r="G3524" s="45"/>
      <c r="H3524" s="45"/>
      <c r="I3524" s="45"/>
      <c r="J3524" s="46"/>
    </row>
    <row r="3525" spans="2:10" x14ac:dyDescent="0.3">
      <c r="B3525" s="75"/>
      <c r="C3525" s="44"/>
      <c r="D3525" s="45"/>
      <c r="E3525" s="45"/>
      <c r="F3525" s="45"/>
      <c r="G3525" s="45"/>
      <c r="H3525" s="45"/>
      <c r="I3525" s="45"/>
      <c r="J3525" s="46"/>
    </row>
    <row r="3526" spans="2:10" x14ac:dyDescent="0.3">
      <c r="B3526" s="75"/>
      <c r="C3526" s="44"/>
      <c r="D3526" s="45"/>
      <c r="E3526" s="45"/>
      <c r="F3526" s="45"/>
      <c r="G3526" s="45"/>
      <c r="H3526" s="45"/>
      <c r="I3526" s="45"/>
      <c r="J3526" s="46"/>
    </row>
    <row r="3527" spans="2:10" x14ac:dyDescent="0.3">
      <c r="B3527" s="75"/>
      <c r="C3527" s="44"/>
      <c r="D3527" s="45"/>
      <c r="E3527" s="45"/>
      <c r="F3527" s="45"/>
      <c r="G3527" s="45"/>
      <c r="H3527" s="45"/>
      <c r="I3527" s="45"/>
      <c r="J3527" s="46"/>
    </row>
    <row r="3528" spans="2:10" x14ac:dyDescent="0.3">
      <c r="B3528" s="75"/>
      <c r="C3528" s="44"/>
      <c r="D3528" s="45"/>
      <c r="E3528" s="45"/>
      <c r="F3528" s="45"/>
      <c r="G3528" s="45"/>
      <c r="H3528" s="45"/>
      <c r="I3528" s="45"/>
      <c r="J3528" s="46"/>
    </row>
    <row r="3529" spans="2:10" x14ac:dyDescent="0.3">
      <c r="B3529" s="75"/>
      <c r="C3529" s="44"/>
      <c r="D3529" s="45"/>
      <c r="E3529" s="45"/>
      <c r="F3529" s="45"/>
      <c r="G3529" s="45"/>
      <c r="H3529" s="45"/>
      <c r="I3529" s="45"/>
      <c r="J3529" s="46"/>
    </row>
    <row r="3530" spans="2:10" x14ac:dyDescent="0.3">
      <c r="B3530" s="75"/>
      <c r="C3530" s="44"/>
      <c r="D3530" s="45"/>
      <c r="E3530" s="45"/>
      <c r="F3530" s="45"/>
      <c r="G3530" s="45"/>
      <c r="H3530" s="45"/>
      <c r="I3530" s="45"/>
      <c r="J3530" s="46"/>
    </row>
    <row r="3531" spans="2:10" x14ac:dyDescent="0.3">
      <c r="B3531" s="75"/>
      <c r="C3531" s="44"/>
      <c r="D3531" s="45"/>
      <c r="E3531" s="45"/>
      <c r="F3531" s="45"/>
      <c r="G3531" s="45"/>
      <c r="H3531" s="45"/>
      <c r="I3531" s="45"/>
      <c r="J3531" s="46"/>
    </row>
    <row r="3532" spans="2:10" x14ac:dyDescent="0.3">
      <c r="B3532" s="75"/>
      <c r="C3532" s="44"/>
      <c r="D3532" s="45"/>
      <c r="E3532" s="45"/>
      <c r="F3532" s="45"/>
      <c r="G3532" s="45"/>
      <c r="H3532" s="45"/>
      <c r="I3532" s="45"/>
      <c r="J3532" s="46"/>
    </row>
    <row r="3533" spans="2:10" x14ac:dyDescent="0.3">
      <c r="B3533" s="75"/>
      <c r="C3533" s="44"/>
      <c r="D3533" s="45"/>
      <c r="E3533" s="45"/>
      <c r="F3533" s="45"/>
      <c r="G3533" s="45"/>
      <c r="H3533" s="45"/>
      <c r="I3533" s="45"/>
      <c r="J3533" s="46"/>
    </row>
    <row r="3534" spans="2:10" x14ac:dyDescent="0.3">
      <c r="B3534" s="75"/>
      <c r="C3534" s="44"/>
      <c r="D3534" s="45"/>
      <c r="E3534" s="45"/>
      <c r="F3534" s="45"/>
      <c r="G3534" s="45"/>
      <c r="H3534" s="45"/>
      <c r="I3534" s="45"/>
      <c r="J3534" s="46"/>
    </row>
    <row r="3535" spans="2:10" x14ac:dyDescent="0.3">
      <c r="B3535" s="75"/>
      <c r="C3535" s="44"/>
      <c r="D3535" s="45"/>
      <c r="E3535" s="45"/>
      <c r="F3535" s="45"/>
      <c r="G3535" s="45"/>
      <c r="H3535" s="45"/>
      <c r="I3535" s="45"/>
      <c r="J3535" s="46"/>
    </row>
    <row r="3536" spans="2:10" x14ac:dyDescent="0.3">
      <c r="B3536" s="75"/>
      <c r="C3536" s="44"/>
      <c r="D3536" s="45"/>
      <c r="E3536" s="45"/>
      <c r="F3536" s="45"/>
      <c r="G3536" s="45"/>
      <c r="H3536" s="45"/>
      <c r="I3536" s="45"/>
      <c r="J3536" s="46"/>
    </row>
    <row r="3537" spans="2:10" x14ac:dyDescent="0.3">
      <c r="B3537" s="75"/>
      <c r="C3537" s="44"/>
      <c r="D3537" s="45"/>
      <c r="E3537" s="45"/>
      <c r="F3537" s="45"/>
      <c r="G3537" s="45"/>
      <c r="H3537" s="45"/>
      <c r="I3537" s="45"/>
      <c r="J3537" s="46"/>
    </row>
    <row r="3538" spans="2:10" x14ac:dyDescent="0.3">
      <c r="B3538" s="75"/>
      <c r="C3538" s="44"/>
      <c r="D3538" s="45"/>
      <c r="E3538" s="45"/>
      <c r="F3538" s="45"/>
      <c r="G3538" s="45"/>
      <c r="H3538" s="45"/>
      <c r="I3538" s="45"/>
      <c r="J3538" s="46"/>
    </row>
  </sheetData>
  <mergeCells count="25">
    <mergeCell ref="B113:J113"/>
    <mergeCell ref="B2800:J2800"/>
    <mergeCell ref="B2434:J2434"/>
    <mergeCell ref="B2068:J2068"/>
    <mergeCell ref="B1702:J1702"/>
    <mergeCell ref="B1275:J1275"/>
    <mergeCell ref="B543:J543"/>
    <mergeCell ref="H116:I116"/>
    <mergeCell ref="B115:J115"/>
    <mergeCell ref="B3166:J3166"/>
    <mergeCell ref="B909:J909"/>
    <mergeCell ref="C1:H1"/>
    <mergeCell ref="C2:H2"/>
    <mergeCell ref="C3:H3"/>
    <mergeCell ref="C4:H4"/>
    <mergeCell ref="B6:J6"/>
    <mergeCell ref="C108:H108"/>
    <mergeCell ref="B8:J8"/>
    <mergeCell ref="B10:J10"/>
    <mergeCell ref="H11:I11"/>
    <mergeCell ref="C106:H106"/>
    <mergeCell ref="C107:H107"/>
    <mergeCell ref="B111:J111"/>
    <mergeCell ref="B122:J122"/>
    <mergeCell ref="C109:H109"/>
  </mergeCells>
  <pageMargins left="0.70866141732283472" right="0.70866141732283472" top="0.74803149606299213" bottom="0.94488188976377963" header="0.31496062992125984" footer="0.31496062992125984"/>
  <pageSetup paperSize="9" scale="62" orientation="portrait" r:id="rId1"/>
  <rowBreaks count="1" manualBreakCount="1">
    <brk id="104" min="1" max="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B1:J2109"/>
  <sheetViews>
    <sheetView view="pageBreakPreview" topLeftCell="A16" zoomScale="70" zoomScaleNormal="70" zoomScaleSheetLayoutView="70" workbookViewId="0">
      <selection activeCell="F40" sqref="F40"/>
    </sheetView>
  </sheetViews>
  <sheetFormatPr baseColWidth="10" defaultRowHeight="14.4" x14ac:dyDescent="0.3"/>
  <cols>
    <col min="1" max="1" width="2.109375" customWidth="1"/>
    <col min="2" max="2" width="13.109375" style="1" customWidth="1"/>
    <col min="3" max="3" width="48.6640625" style="1" customWidth="1"/>
    <col min="4" max="6" width="11.44140625" style="1"/>
    <col min="7" max="7" width="12.44140625" style="1" customWidth="1"/>
    <col min="8" max="8" width="11.44140625" style="1"/>
    <col min="9" max="9" width="10.33203125" style="1" customWidth="1"/>
    <col min="10" max="10" width="8.88671875" style="1" customWidth="1"/>
  </cols>
  <sheetData>
    <row r="1" spans="2:10" x14ac:dyDescent="0.3">
      <c r="C1" s="158" t="s">
        <v>153</v>
      </c>
      <c r="D1" s="158"/>
      <c r="E1" s="158"/>
      <c r="F1" s="158"/>
      <c r="G1" s="158"/>
      <c r="H1" s="158"/>
    </row>
    <row r="2" spans="2:10" x14ac:dyDescent="0.3">
      <c r="C2" s="158" t="s">
        <v>154</v>
      </c>
      <c r="D2" s="158"/>
      <c r="E2" s="158"/>
      <c r="F2" s="158"/>
      <c r="G2" s="158"/>
      <c r="H2" s="158"/>
    </row>
    <row r="3" spans="2:10" x14ac:dyDescent="0.3">
      <c r="C3" s="158" t="s">
        <v>155</v>
      </c>
      <c r="D3" s="158"/>
      <c r="E3" s="158"/>
      <c r="F3" s="158"/>
      <c r="G3" s="158"/>
      <c r="H3" s="158"/>
    </row>
    <row r="4" spans="2:10" x14ac:dyDescent="0.3">
      <c r="C4" s="159" t="s">
        <v>156</v>
      </c>
      <c r="D4" s="159"/>
      <c r="E4" s="159"/>
      <c r="F4" s="159"/>
      <c r="G4" s="159"/>
      <c r="H4" s="159"/>
    </row>
    <row r="5" spans="2:10" x14ac:dyDescent="0.3">
      <c r="C5" s="94"/>
      <c r="D5" s="94"/>
      <c r="E5" s="94"/>
      <c r="F5" s="94"/>
      <c r="G5" s="94"/>
      <c r="H5" s="94"/>
    </row>
    <row r="6" spans="2:10" ht="15.6" x14ac:dyDescent="0.3">
      <c r="B6" s="160" t="s">
        <v>141</v>
      </c>
      <c r="C6" s="161"/>
      <c r="D6" s="161"/>
      <c r="E6" s="161"/>
      <c r="F6" s="161"/>
      <c r="G6" s="161"/>
      <c r="H6" s="161"/>
      <c r="I6" s="161"/>
      <c r="J6" s="162"/>
    </row>
    <row r="7" spans="2:10" ht="15.6" x14ac:dyDescent="0.3">
      <c r="B7" s="147"/>
      <c r="C7" s="147"/>
      <c r="D7" s="147"/>
      <c r="E7" s="147"/>
      <c r="F7" s="147"/>
      <c r="G7" s="147"/>
      <c r="H7" s="147"/>
      <c r="I7" s="147"/>
      <c r="J7" s="147"/>
    </row>
    <row r="8" spans="2:10" ht="15.6" x14ac:dyDescent="0.3">
      <c r="B8" s="157" t="s">
        <v>471</v>
      </c>
      <c r="C8" s="157"/>
      <c r="D8" s="157"/>
      <c r="E8" s="157"/>
      <c r="F8" s="157"/>
      <c r="G8" s="157"/>
      <c r="H8" s="157"/>
      <c r="I8" s="157"/>
      <c r="J8" s="157"/>
    </row>
    <row r="9" spans="2:10" ht="15" thickBot="1" x14ac:dyDescent="0.35">
      <c r="B9" s="95"/>
      <c r="C9" s="95"/>
      <c r="D9" s="95"/>
      <c r="E9" s="95"/>
      <c r="F9" s="95"/>
      <c r="G9" s="95"/>
      <c r="H9" s="95"/>
      <c r="I9" s="95"/>
      <c r="J9" s="95"/>
    </row>
    <row r="10" spans="2:10" ht="31.5" customHeight="1" x14ac:dyDescent="0.3">
      <c r="B10" s="153" t="s">
        <v>140</v>
      </c>
      <c r="C10" s="154"/>
      <c r="D10" s="154"/>
      <c r="E10" s="154"/>
      <c r="F10" s="154"/>
      <c r="G10" s="154"/>
      <c r="H10" s="154"/>
      <c r="I10" s="154"/>
      <c r="J10" s="155"/>
    </row>
    <row r="11" spans="2:10" x14ac:dyDescent="0.3">
      <c r="B11" s="4" t="s">
        <v>148</v>
      </c>
      <c r="C11" s="5" t="s">
        <v>149</v>
      </c>
      <c r="D11" s="5"/>
      <c r="E11" s="6"/>
      <c r="F11" s="7"/>
      <c r="G11" s="8" t="s">
        <v>22</v>
      </c>
      <c r="H11" s="156">
        <v>42887</v>
      </c>
      <c r="I11" s="156"/>
      <c r="J11" s="9"/>
    </row>
    <row r="12" spans="2:10" x14ac:dyDescent="0.3">
      <c r="B12" s="4" t="s">
        <v>146</v>
      </c>
      <c r="C12" s="5" t="s">
        <v>142</v>
      </c>
      <c r="D12" s="10"/>
      <c r="E12" s="10"/>
      <c r="F12" s="5"/>
      <c r="G12" s="11" t="s">
        <v>145</v>
      </c>
      <c r="H12" s="6" t="s">
        <v>142</v>
      </c>
      <c r="I12" s="12"/>
      <c r="J12" s="13"/>
    </row>
    <row r="13" spans="2:10" x14ac:dyDescent="0.3">
      <c r="B13" s="4" t="s">
        <v>147</v>
      </c>
      <c r="C13" s="5" t="s">
        <v>142</v>
      </c>
      <c r="D13" s="10"/>
      <c r="E13" s="10"/>
      <c r="F13" s="5"/>
      <c r="G13" s="11" t="s">
        <v>143</v>
      </c>
      <c r="H13" s="6" t="s">
        <v>144</v>
      </c>
      <c r="I13" s="12"/>
      <c r="J13" s="13"/>
    </row>
    <row r="14" spans="2:10" ht="15" thickBot="1" x14ac:dyDescent="0.35">
      <c r="B14" s="14" t="s">
        <v>159</v>
      </c>
      <c r="C14" s="15" t="s">
        <v>160</v>
      </c>
      <c r="D14" s="16"/>
      <c r="E14" s="16"/>
      <c r="F14" s="15"/>
      <c r="G14" s="17" t="s">
        <v>157</v>
      </c>
      <c r="H14" s="18" t="s">
        <v>158</v>
      </c>
      <c r="I14" s="19"/>
      <c r="J14" s="20"/>
    </row>
    <row r="15" spans="2:10" x14ac:dyDescent="0.3">
      <c r="B15" s="21"/>
      <c r="C15" s="5"/>
      <c r="D15" s="10"/>
      <c r="E15" s="10"/>
      <c r="F15" s="5"/>
      <c r="G15" s="11"/>
      <c r="H15" s="6"/>
      <c r="I15" s="12"/>
      <c r="J15" s="22"/>
    </row>
    <row r="16" spans="2:10" x14ac:dyDescent="0.3">
      <c r="B16" s="86" t="s">
        <v>7</v>
      </c>
      <c r="C16" s="87" t="s">
        <v>0</v>
      </c>
      <c r="D16" s="88"/>
      <c r="E16" s="88"/>
      <c r="F16" s="88"/>
      <c r="G16" s="88"/>
      <c r="H16" s="89"/>
      <c r="I16" s="90" t="s">
        <v>8</v>
      </c>
      <c r="J16" s="90" t="s">
        <v>9</v>
      </c>
    </row>
    <row r="17" spans="2:10" x14ac:dyDescent="0.3">
      <c r="B17" s="114">
        <f>+B76</f>
        <v>4.03</v>
      </c>
      <c r="C17" s="115" t="str">
        <f t="shared" ref="C17:C50" si="0">LOOKUP(B17,$B$76:$B$2109,$C$76:$C$2109)</f>
        <v>SISTEMA DE DRENAJE PLUVIAL</v>
      </c>
      <c r="D17" s="27"/>
      <c r="E17" s="27"/>
      <c r="F17" s="27"/>
      <c r="G17" s="27"/>
      <c r="H17" s="28"/>
      <c r="I17" s="29"/>
      <c r="J17" s="30"/>
    </row>
    <row r="18" spans="2:10" x14ac:dyDescent="0.3">
      <c r="B18" s="116" t="str">
        <f>+B77</f>
        <v>04.03.01</v>
      </c>
      <c r="C18" s="117" t="str">
        <f t="shared" si="0"/>
        <v>RED DE RAMALES DE COLECTORES</v>
      </c>
      <c r="D18" s="27"/>
      <c r="E18" s="27"/>
      <c r="F18" s="27"/>
      <c r="G18" s="27"/>
      <c r="H18" s="28"/>
      <c r="I18" s="29"/>
      <c r="J18" s="30"/>
    </row>
    <row r="19" spans="2:10" x14ac:dyDescent="0.3">
      <c r="B19" s="29" t="str">
        <f>+B78</f>
        <v>04.03.01.01</v>
      </c>
      <c r="C19" s="32" t="str">
        <f t="shared" si="0"/>
        <v>CANALETA  METALICA DE EVACUACION DE AGUAS PLUVIALES</v>
      </c>
      <c r="D19" s="27"/>
      <c r="E19" s="27"/>
      <c r="F19" s="27"/>
      <c r="G19" s="27"/>
      <c r="H19" s="28"/>
      <c r="I19" s="29">
        <f t="shared" ref="I19:I26" ca="1" si="1">SUMIF($B$76:$J$2109,B19,$I$76:$I$2109)</f>
        <v>28.099999999999998</v>
      </c>
      <c r="J19" s="30" t="str">
        <f t="shared" ref="J19:J26" si="2">VLOOKUP(B19,$B$76:$J$2109,9)</f>
        <v>ml</v>
      </c>
    </row>
    <row r="20" spans="2:10" x14ac:dyDescent="0.3">
      <c r="B20" s="29" t="str">
        <f>+B81</f>
        <v>04.03.01.02</v>
      </c>
      <c r="C20" s="32" t="str">
        <f t="shared" si="0"/>
        <v>CANAL DE CONCRETO EN TECHO CON IMPERMEABILIZANTE</v>
      </c>
      <c r="D20" s="27"/>
      <c r="E20" s="27"/>
      <c r="F20" s="27"/>
      <c r="G20" s="27"/>
      <c r="H20" s="28"/>
      <c r="I20" s="29">
        <f t="shared" ca="1" si="1"/>
        <v>416.9</v>
      </c>
      <c r="J20" s="30" t="str">
        <f t="shared" si="2"/>
        <v>ml</v>
      </c>
    </row>
    <row r="21" spans="2:10" x14ac:dyDescent="0.3">
      <c r="B21" s="29" t="str">
        <f>+B83</f>
        <v>04.03.01.03</v>
      </c>
      <c r="C21" s="32" t="str">
        <f t="shared" si="0"/>
        <v>CANAL DE CONCRETO CON FIBRA DE ACERO A=0.45M H=0.15M</v>
      </c>
      <c r="D21" s="27"/>
      <c r="E21" s="27"/>
      <c r="F21" s="27"/>
      <c r="G21" s="27"/>
      <c r="H21" s="28"/>
      <c r="I21" s="29">
        <f t="shared" ca="1" si="1"/>
        <v>103.6</v>
      </c>
      <c r="J21" s="30" t="str">
        <f t="shared" si="2"/>
        <v>ml</v>
      </c>
    </row>
    <row r="22" spans="2:10" x14ac:dyDescent="0.3">
      <c r="B22" s="29" t="str">
        <f>+B85</f>
        <v>04.03.01.04</v>
      </c>
      <c r="C22" s="32" t="str">
        <f t="shared" si="0"/>
        <v>MONTANTE DE TUB. PVC SAP C-10 Ø 3" EMBEBIDA EN TABIQUERIA</v>
      </c>
      <c r="D22" s="27"/>
      <c r="E22" s="27"/>
      <c r="F22" s="27"/>
      <c r="G22" s="27"/>
      <c r="H22" s="28"/>
      <c r="I22" s="29">
        <f t="shared" ca="1" si="1"/>
        <v>440</v>
      </c>
      <c r="J22" s="30" t="str">
        <f t="shared" si="2"/>
        <v>ml</v>
      </c>
    </row>
    <row r="23" spans="2:10" x14ac:dyDescent="0.3">
      <c r="B23" s="29" t="str">
        <f>+B89</f>
        <v>04.03.01.05</v>
      </c>
      <c r="C23" s="32" t="str">
        <f t="shared" si="0"/>
        <v>MONTANTE DE TUB. PVC SAP C-10 Ø 3" ADOSADA</v>
      </c>
      <c r="D23" s="27"/>
      <c r="E23" s="27"/>
      <c r="F23" s="27"/>
      <c r="G23" s="27"/>
      <c r="H23" s="28"/>
      <c r="I23" s="29">
        <f t="shared" ca="1" si="1"/>
        <v>118</v>
      </c>
      <c r="J23" s="30" t="str">
        <f t="shared" si="2"/>
        <v>ml</v>
      </c>
    </row>
    <row r="24" spans="2:10" x14ac:dyDescent="0.3">
      <c r="B24" s="29" t="str">
        <f>+B95</f>
        <v>04.03.01.06</v>
      </c>
      <c r="C24" s="32" t="str">
        <f t="shared" si="0"/>
        <v>MONTANTE DE TUB. PVC SAP C-10 Ø 4" ADOSADA</v>
      </c>
      <c r="D24" s="27"/>
      <c r="E24" s="27"/>
      <c r="F24" s="27"/>
      <c r="G24" s="27"/>
      <c r="H24" s="28"/>
      <c r="I24" s="29">
        <f t="shared" ca="1" si="1"/>
        <v>510</v>
      </c>
      <c r="J24" s="30" t="str">
        <f t="shared" si="2"/>
        <v>ml</v>
      </c>
    </row>
    <row r="25" spans="2:10" x14ac:dyDescent="0.3">
      <c r="B25" s="29" t="str">
        <f>+B99</f>
        <v>04.03.01.07</v>
      </c>
      <c r="C25" s="32" t="str">
        <f t="shared" si="0"/>
        <v>FALSA COLUMNETAS DE CONCRETO F´C=175 KG/CM2 PARA  BAJANTES</v>
      </c>
      <c r="D25" s="27"/>
      <c r="E25" s="27"/>
      <c r="F25" s="27"/>
      <c r="G25" s="27"/>
      <c r="H25" s="28"/>
      <c r="I25" s="29">
        <f t="shared" ca="1" si="1"/>
        <v>45</v>
      </c>
      <c r="J25" s="30" t="str">
        <f t="shared" si="2"/>
        <v>und</v>
      </c>
    </row>
    <row r="26" spans="2:10" x14ac:dyDescent="0.3">
      <c r="B26" s="29" t="str">
        <f>+B101</f>
        <v>04.03.01.08</v>
      </c>
      <c r="C26" s="32" t="str">
        <f t="shared" si="0"/>
        <v>DADO DE CONCRETO F´C=175 KG/CM2 PARA  BAJANTES</v>
      </c>
      <c r="D26" s="27"/>
      <c r="E26" s="27"/>
      <c r="F26" s="27"/>
      <c r="G26" s="27"/>
      <c r="H26" s="28"/>
      <c r="I26" s="29">
        <f t="shared" ca="1" si="1"/>
        <v>81</v>
      </c>
      <c r="J26" s="30" t="str">
        <f t="shared" si="2"/>
        <v>und</v>
      </c>
    </row>
    <row r="27" spans="2:10" x14ac:dyDescent="0.3">
      <c r="B27" s="116" t="str">
        <f>+B103</f>
        <v>04.03.02</v>
      </c>
      <c r="C27" s="117" t="str">
        <f t="shared" si="0"/>
        <v xml:space="preserve">RED DE RECOLECCION </v>
      </c>
      <c r="D27" s="27"/>
      <c r="E27" s="27"/>
      <c r="F27" s="27"/>
      <c r="G27" s="27"/>
      <c r="H27" s="28"/>
      <c r="I27" s="29"/>
      <c r="J27" s="30"/>
    </row>
    <row r="28" spans="2:10" x14ac:dyDescent="0.3">
      <c r="B28" s="29" t="str">
        <f>+B104</f>
        <v>04.03.02.01</v>
      </c>
      <c r="C28" s="32" t="str">
        <f t="shared" si="0"/>
        <v xml:space="preserve">CANAL RANURADO </v>
      </c>
      <c r="D28" s="27"/>
      <c r="E28" s="27"/>
      <c r="F28" s="27"/>
      <c r="G28" s="27"/>
      <c r="H28" s="28"/>
      <c r="I28" s="29">
        <f t="shared" ref="I28:I42" ca="1" si="3">SUMIF($B$76:$J$2109,B28,$I$76:$I$2109)</f>
        <v>91.5</v>
      </c>
      <c r="J28" s="30" t="str">
        <f t="shared" ref="J28:J42" si="4">VLOOKUP(B28,$B$76:$J$2109,9)</f>
        <v>ml</v>
      </c>
    </row>
    <row r="29" spans="2:10" x14ac:dyDescent="0.3">
      <c r="B29" s="29" t="str">
        <f>+B106</f>
        <v>04.03.02.02</v>
      </c>
      <c r="C29" s="32" t="str">
        <f t="shared" si="0"/>
        <v>CANAL DE CONCRETO EN PISO A=20 CM H=VARIABLE, E=10cm</v>
      </c>
      <c r="D29" s="27"/>
      <c r="E29" s="27"/>
      <c r="F29" s="27"/>
      <c r="G29" s="27"/>
      <c r="H29" s="28"/>
      <c r="I29" s="29">
        <f t="shared" ca="1" si="3"/>
        <v>178.6</v>
      </c>
      <c r="J29" s="30" t="str">
        <f t="shared" si="4"/>
        <v>ml</v>
      </c>
    </row>
    <row r="30" spans="2:10" x14ac:dyDescent="0.3">
      <c r="B30" s="29" t="str">
        <f>+B109</f>
        <v>04.03.02.03</v>
      </c>
      <c r="C30" s="32" t="str">
        <f t="shared" si="0"/>
        <v>CANAL DE CONCRETO EN PISO A=30 CM H=VARIABLE, E=10cm</v>
      </c>
      <c r="D30" s="27"/>
      <c r="E30" s="27"/>
      <c r="F30" s="27"/>
      <c r="G30" s="27"/>
      <c r="H30" s="28"/>
      <c r="I30" s="29">
        <f t="shared" ca="1" si="3"/>
        <v>23.4</v>
      </c>
      <c r="J30" s="30" t="str">
        <f t="shared" si="4"/>
        <v>ml</v>
      </c>
    </row>
    <row r="31" spans="2:10" x14ac:dyDescent="0.3">
      <c r="B31" s="29" t="str">
        <f>+B111</f>
        <v>04.03.02.04</v>
      </c>
      <c r="C31" s="32" t="str">
        <f t="shared" si="0"/>
        <v>CANAL DE CONCRETO EN PISO A=50 CM H=VARIABLE, E=15cm</v>
      </c>
      <c r="D31" s="27"/>
      <c r="E31" s="27"/>
      <c r="F31" s="27"/>
      <c r="G31" s="27"/>
      <c r="H31" s="28"/>
      <c r="I31" s="29">
        <f t="shared" ca="1" si="3"/>
        <v>7.55</v>
      </c>
      <c r="J31" s="30" t="str">
        <f t="shared" si="4"/>
        <v>ml</v>
      </c>
    </row>
    <row r="32" spans="2:10" x14ac:dyDescent="0.3">
      <c r="B32" s="29" t="str">
        <f>+B113</f>
        <v>04.03.02.05</v>
      </c>
      <c r="C32" s="32" t="str">
        <f t="shared" si="0"/>
        <v>REJILLA METALICA TIPO I A=30cm</v>
      </c>
      <c r="D32" s="27"/>
      <c r="E32" s="27"/>
      <c r="F32" s="27"/>
      <c r="G32" s="27"/>
      <c r="H32" s="28"/>
      <c r="I32" s="29">
        <f t="shared" ca="1" si="3"/>
        <v>158</v>
      </c>
      <c r="J32" s="30" t="str">
        <f t="shared" si="4"/>
        <v>ml</v>
      </c>
    </row>
    <row r="33" spans="2:10" x14ac:dyDescent="0.3">
      <c r="B33" s="29" t="str">
        <f>+B115</f>
        <v>04.03.02.06</v>
      </c>
      <c r="C33" s="32" t="str">
        <f t="shared" si="0"/>
        <v>REJILLA METALICA TIPO II A=40cm</v>
      </c>
      <c r="D33" s="27"/>
      <c r="E33" s="27"/>
      <c r="F33" s="27"/>
      <c r="G33" s="27"/>
      <c r="H33" s="28"/>
      <c r="I33" s="29">
        <f t="shared" ca="1" si="3"/>
        <v>23.4</v>
      </c>
      <c r="J33" s="30" t="str">
        <f t="shared" si="4"/>
        <v>ml</v>
      </c>
    </row>
    <row r="34" spans="2:10" x14ac:dyDescent="0.3">
      <c r="B34" s="29" t="str">
        <f>+B117</f>
        <v>04.03.02.07</v>
      </c>
      <c r="C34" s="32" t="str">
        <f t="shared" si="0"/>
        <v>REJILLA METALICA TIPO III A=70cm</v>
      </c>
      <c r="D34" s="27"/>
      <c r="E34" s="27"/>
      <c r="F34" s="27"/>
      <c r="G34" s="27"/>
      <c r="H34" s="28"/>
      <c r="I34" s="29">
        <f t="shared" ca="1" si="3"/>
        <v>7.55</v>
      </c>
      <c r="J34" s="30" t="str">
        <f t="shared" si="4"/>
        <v>ml</v>
      </c>
    </row>
    <row r="35" spans="2:10" x14ac:dyDescent="0.3">
      <c r="B35" s="29" t="str">
        <f>+B119</f>
        <v>04.03.02.08</v>
      </c>
      <c r="C35" s="32" t="str">
        <f t="shared" si="0"/>
        <v>TAPA DE CONCRETO 70x50x5cm f'c=175kg/cm2</v>
      </c>
      <c r="D35" s="27"/>
      <c r="E35" s="27"/>
      <c r="F35" s="27"/>
      <c r="G35" s="27"/>
      <c r="H35" s="28"/>
      <c r="I35" s="29">
        <f t="shared" ca="1" si="3"/>
        <v>20.6</v>
      </c>
      <c r="J35" s="30" t="str">
        <f t="shared" si="4"/>
        <v>ml</v>
      </c>
    </row>
    <row r="36" spans="2:10" x14ac:dyDescent="0.3">
      <c r="B36" s="29" t="str">
        <f>+B122</f>
        <v>04.03.02.09</v>
      </c>
      <c r="C36" s="32" t="str">
        <f t="shared" si="0"/>
        <v>RED RECOLECTORA TUBERÍA PVC UF Ø DE 8"</v>
      </c>
      <c r="D36" s="27"/>
      <c r="E36" s="27"/>
      <c r="F36" s="27"/>
      <c r="G36" s="27"/>
      <c r="H36" s="28"/>
      <c r="I36" s="29">
        <f t="shared" ca="1" si="3"/>
        <v>53.150000000000006</v>
      </c>
      <c r="J36" s="30" t="str">
        <f t="shared" si="4"/>
        <v>ml</v>
      </c>
    </row>
    <row r="37" spans="2:10" x14ac:dyDescent="0.3">
      <c r="B37" s="29" t="str">
        <f>+B124</f>
        <v>04.03.02.10</v>
      </c>
      <c r="C37" s="32" t="str">
        <f t="shared" si="0"/>
        <v>RED RECOLECTORA TUBERÍA PVC UF Ø DE 10"</v>
      </c>
      <c r="D37" s="27"/>
      <c r="E37" s="27"/>
      <c r="F37" s="27"/>
      <c r="G37" s="27"/>
      <c r="H37" s="28"/>
      <c r="I37" s="29">
        <f t="shared" ca="1" si="3"/>
        <v>92.149999999999991</v>
      </c>
      <c r="J37" s="30" t="str">
        <f t="shared" si="4"/>
        <v>ml</v>
      </c>
    </row>
    <row r="38" spans="2:10" x14ac:dyDescent="0.3">
      <c r="B38" s="29" t="str">
        <f>+B126</f>
        <v>04.03.02.11</v>
      </c>
      <c r="C38" s="32" t="str">
        <f t="shared" si="0"/>
        <v>RED RECOLECTORA TUBERÍA PVC UF Ø DE 12"</v>
      </c>
      <c r="D38" s="27"/>
      <c r="E38" s="27"/>
      <c r="F38" s="27"/>
      <c r="G38" s="27"/>
      <c r="H38" s="28"/>
      <c r="I38" s="29">
        <f t="shared" ca="1" si="3"/>
        <v>14.5</v>
      </c>
      <c r="J38" s="30" t="str">
        <f t="shared" si="4"/>
        <v>ml</v>
      </c>
    </row>
    <row r="39" spans="2:10" x14ac:dyDescent="0.3">
      <c r="B39" s="29" t="str">
        <f>+B128</f>
        <v>04.03.02.12</v>
      </c>
      <c r="C39" s="32" t="str">
        <f t="shared" si="0"/>
        <v>RED RECOLECTORA TUBERÍA PVC UF Ø DE 14" CON REPOSICIÓN DE VEREDAS EXISTENTE</v>
      </c>
      <c r="D39" s="27"/>
      <c r="E39" s="27"/>
      <c r="F39" s="27"/>
      <c r="G39" s="27"/>
      <c r="H39" s="28"/>
      <c r="I39" s="29">
        <f t="shared" ca="1" si="3"/>
        <v>126.99000000000001</v>
      </c>
      <c r="J39" s="30" t="str">
        <f t="shared" si="4"/>
        <v>ml</v>
      </c>
    </row>
    <row r="40" spans="2:10" x14ac:dyDescent="0.3">
      <c r="B40" s="29" t="str">
        <f>+B130</f>
        <v>04.03.02.13</v>
      </c>
      <c r="C40" s="32" t="str">
        <f t="shared" si="0"/>
        <v>CAJAS DE INSPECCIÓN TIPO I A=1.00M L=1.00M H=VARIABLE</v>
      </c>
      <c r="D40" s="27"/>
      <c r="E40" s="27"/>
      <c r="F40" s="27"/>
      <c r="G40" s="27"/>
      <c r="H40" s="28"/>
      <c r="I40" s="29">
        <f t="shared" ca="1" si="3"/>
        <v>9</v>
      </c>
      <c r="J40" s="30" t="str">
        <f t="shared" si="4"/>
        <v>und</v>
      </c>
    </row>
    <row r="41" spans="2:10" x14ac:dyDescent="0.3">
      <c r="B41" s="29" t="str">
        <f>+B133</f>
        <v>04.03.02.14</v>
      </c>
      <c r="C41" s="32" t="str">
        <f t="shared" si="0"/>
        <v>CAJAS DE INSPECCIÓN TIPO II A=0.80M L=1.00M H=VARIABLE</v>
      </c>
      <c r="D41" s="27"/>
      <c r="E41" s="27"/>
      <c r="F41" s="27"/>
      <c r="G41" s="27"/>
      <c r="H41" s="28"/>
      <c r="I41" s="29">
        <f t="shared" ca="1" si="3"/>
        <v>10</v>
      </c>
      <c r="J41" s="30" t="str">
        <f t="shared" si="4"/>
        <v>und</v>
      </c>
    </row>
    <row r="42" spans="2:10" x14ac:dyDescent="0.3">
      <c r="B42" s="29" t="str">
        <f>+B135</f>
        <v>04.03.02.15</v>
      </c>
      <c r="C42" s="32" t="str">
        <f t="shared" si="0"/>
        <v>CAJAS DE INSPECCIÓN TIPO III A=1.45M L=4.50M H=VARIABLE</v>
      </c>
      <c r="D42" s="27"/>
      <c r="E42" s="27"/>
      <c r="F42" s="27"/>
      <c r="G42" s="27"/>
      <c r="H42" s="28"/>
      <c r="I42" s="29">
        <f t="shared" ca="1" si="3"/>
        <v>1</v>
      </c>
      <c r="J42" s="30" t="str">
        <f t="shared" si="4"/>
        <v>und</v>
      </c>
    </row>
    <row r="43" spans="2:10" x14ac:dyDescent="0.3">
      <c r="B43" s="116" t="str">
        <f>+B137</f>
        <v>04.03.03</v>
      </c>
      <c r="C43" s="117" t="str">
        <f t="shared" si="0"/>
        <v>ACCESORIOS</v>
      </c>
      <c r="D43" s="27"/>
      <c r="E43" s="27"/>
      <c r="F43" s="27"/>
      <c r="G43" s="27"/>
      <c r="H43" s="28"/>
      <c r="I43" s="29"/>
      <c r="J43" s="30"/>
    </row>
    <row r="44" spans="2:10" x14ac:dyDescent="0.3">
      <c r="B44" s="29" t="str">
        <f>+B138</f>
        <v>04.03.03.01</v>
      </c>
      <c r="C44" s="32" t="str">
        <f t="shared" si="0"/>
        <v>SUMIDEROS SIFONICO INOXIDABLE 200X200 CON DIAMETRO DE SALIDA DE 3"</v>
      </c>
      <c r="D44" s="27"/>
      <c r="E44" s="27"/>
      <c r="F44" s="27"/>
      <c r="G44" s="27"/>
      <c r="H44" s="28"/>
      <c r="I44" s="29">
        <f t="shared" ref="I44:I50" ca="1" si="5">SUMIF($B$76:$J$2109,B44,$I$76:$I$2109)</f>
        <v>47</v>
      </c>
      <c r="J44" s="30" t="str">
        <f t="shared" ref="J44:J50" si="6">VLOOKUP(B44,$B$76:$J$2109,9)</f>
        <v>und</v>
      </c>
    </row>
    <row r="45" spans="2:10" x14ac:dyDescent="0.3">
      <c r="B45" s="29" t="str">
        <f>+B141</f>
        <v>04.03.03.02</v>
      </c>
      <c r="C45" s="32" t="str">
        <f t="shared" si="0"/>
        <v>ABRAZADERA DE FIJACION DE MONTANTE TUBO DE 3"</v>
      </c>
      <c r="D45" s="27"/>
      <c r="E45" s="27"/>
      <c r="F45" s="27"/>
      <c r="G45" s="27"/>
      <c r="H45" s="28"/>
      <c r="I45" s="29">
        <f t="shared" ca="1" si="5"/>
        <v>54</v>
      </c>
      <c r="J45" s="30" t="str">
        <f t="shared" si="6"/>
        <v>und</v>
      </c>
    </row>
    <row r="46" spans="2:10" x14ac:dyDescent="0.3">
      <c r="B46" s="29" t="str">
        <f>+B146</f>
        <v>04.03.03.03</v>
      </c>
      <c r="C46" s="32" t="str">
        <f t="shared" si="0"/>
        <v>ABRAZADERA DE FIJACION DE MONTANTE TUBO DE 4"</v>
      </c>
      <c r="D46" s="33"/>
      <c r="E46" s="33"/>
      <c r="F46" s="33"/>
      <c r="G46" s="33"/>
      <c r="H46" s="34"/>
      <c r="I46" s="29">
        <f t="shared" ca="1" si="5"/>
        <v>664</v>
      </c>
      <c r="J46" s="30" t="str">
        <f t="shared" si="6"/>
        <v>und</v>
      </c>
    </row>
    <row r="47" spans="2:10" x14ac:dyDescent="0.3">
      <c r="B47" s="29" t="str">
        <f>+B150</f>
        <v>04.03.03.04</v>
      </c>
      <c r="C47" s="32" t="str">
        <f t="shared" si="0"/>
        <v>SOPORTE METALICO DE CANALETAS DE 15 cm</v>
      </c>
      <c r="D47" s="33"/>
      <c r="E47" s="33" t="s">
        <v>949</v>
      </c>
      <c r="F47" s="33"/>
      <c r="G47" s="33"/>
      <c r="H47" s="34"/>
      <c r="I47" s="29">
        <f t="shared" ca="1" si="5"/>
        <v>35</v>
      </c>
      <c r="J47" s="30" t="str">
        <f t="shared" si="6"/>
        <v>und</v>
      </c>
    </row>
    <row r="48" spans="2:10" x14ac:dyDescent="0.3">
      <c r="B48" s="29" t="str">
        <f>+B152</f>
        <v>04.03.03.05</v>
      </c>
      <c r="C48" s="32" t="str">
        <f t="shared" si="0"/>
        <v>EMBUDO DE CONEXIÓN DE CANALETA Y MONTANTE</v>
      </c>
      <c r="D48" s="33"/>
      <c r="E48" s="33"/>
      <c r="F48" s="33"/>
      <c r="G48" s="33"/>
      <c r="H48" s="34"/>
      <c r="I48" s="29">
        <f t="shared" ca="1" si="5"/>
        <v>46</v>
      </c>
      <c r="J48" s="30" t="str">
        <f t="shared" si="6"/>
        <v>und</v>
      </c>
    </row>
    <row r="49" spans="2:10" x14ac:dyDescent="0.3">
      <c r="B49" s="29" t="str">
        <f>+B154</f>
        <v>04.03.03.06</v>
      </c>
      <c r="C49" s="32" t="str">
        <f t="shared" si="0"/>
        <v>CONEXIONES A LA RED RECOLECTORA TUBERÍA PVC UF Ø DE 8"</v>
      </c>
      <c r="D49" s="33"/>
      <c r="E49" s="33"/>
      <c r="F49" s="33"/>
      <c r="G49" s="33"/>
      <c r="H49" s="34"/>
      <c r="I49" s="29">
        <f t="shared" ca="1" si="5"/>
        <v>9</v>
      </c>
      <c r="J49" s="30" t="str">
        <f t="shared" si="6"/>
        <v>und</v>
      </c>
    </row>
    <row r="50" spans="2:10" x14ac:dyDescent="0.3">
      <c r="B50" s="36" t="str">
        <f>+B156</f>
        <v>04.03.03.07</v>
      </c>
      <c r="C50" s="37" t="str">
        <f t="shared" si="0"/>
        <v>CONEXIONES A LA RED RECOLECTORA TUBERÍA PVC UF Ø DE 10"</v>
      </c>
      <c r="D50" s="38"/>
      <c r="E50" s="38"/>
      <c r="F50" s="38"/>
      <c r="G50" s="38"/>
      <c r="H50" s="39"/>
      <c r="I50" s="36">
        <f t="shared" ca="1" si="5"/>
        <v>4</v>
      </c>
      <c r="J50" s="40" t="str">
        <f t="shared" si="6"/>
        <v>und</v>
      </c>
    </row>
    <row r="51" spans="2:10" x14ac:dyDescent="0.3">
      <c r="B51" s="27"/>
      <c r="C51" s="108"/>
      <c r="D51" s="27"/>
      <c r="E51" s="27"/>
      <c r="F51" s="27"/>
      <c r="G51" s="27"/>
      <c r="H51" s="27"/>
      <c r="I51" s="27"/>
      <c r="J51" s="110"/>
    </row>
    <row r="52" spans="2:10" x14ac:dyDescent="0.3">
      <c r="B52" s="27"/>
      <c r="C52" s="108"/>
      <c r="D52" s="27"/>
      <c r="E52" s="27"/>
      <c r="F52" s="27"/>
      <c r="G52" s="27"/>
      <c r="H52" s="27"/>
      <c r="I52" s="27"/>
      <c r="J52" s="110"/>
    </row>
    <row r="53" spans="2:10" x14ac:dyDescent="0.3">
      <c r="B53" s="27"/>
      <c r="C53" s="108"/>
      <c r="D53" s="27"/>
      <c r="E53" s="27"/>
      <c r="F53" s="27"/>
      <c r="G53" s="27"/>
      <c r="H53" s="27"/>
      <c r="I53" s="27"/>
      <c r="J53" s="110"/>
    </row>
    <row r="54" spans="2:10" x14ac:dyDescent="0.3">
      <c r="B54" s="27"/>
      <c r="C54" s="108"/>
      <c r="D54" s="27"/>
      <c r="E54" s="27"/>
      <c r="F54" s="27"/>
      <c r="G54" s="27"/>
      <c r="H54" s="27"/>
      <c r="I54" s="27"/>
      <c r="J54" s="110"/>
    </row>
    <row r="55" spans="2:10" s="1" customFormat="1" ht="13.2" x14ac:dyDescent="0.25">
      <c r="B55" s="41"/>
      <c r="C55" s="42"/>
      <c r="D55" s="42"/>
      <c r="E55" s="42"/>
      <c r="F55" s="42"/>
      <c r="G55" s="42"/>
      <c r="H55" s="42"/>
      <c r="I55" s="42"/>
      <c r="J55" s="42"/>
    </row>
    <row r="56" spans="2:10" s="1" customFormat="1" ht="13.2" x14ac:dyDescent="0.25">
      <c r="B56" s="41"/>
      <c r="C56" s="42"/>
      <c r="D56" s="42"/>
      <c r="E56" s="42"/>
      <c r="F56" s="42"/>
      <c r="G56" s="42"/>
      <c r="H56" s="42"/>
      <c r="I56" s="42"/>
      <c r="J56" s="42"/>
    </row>
    <row r="57" spans="2:10" s="1" customFormat="1" ht="13.2" x14ac:dyDescent="0.25">
      <c r="C57" s="158" t="s">
        <v>153</v>
      </c>
      <c r="D57" s="158"/>
      <c r="E57" s="158"/>
      <c r="F57" s="158"/>
      <c r="G57" s="158"/>
      <c r="H57" s="158"/>
    </row>
    <row r="58" spans="2:10" s="1" customFormat="1" ht="13.2" x14ac:dyDescent="0.25">
      <c r="C58" s="158" t="s">
        <v>154</v>
      </c>
      <c r="D58" s="158"/>
      <c r="E58" s="158"/>
      <c r="F58" s="158"/>
      <c r="G58" s="158"/>
      <c r="H58" s="158"/>
    </row>
    <row r="59" spans="2:10" s="1" customFormat="1" ht="13.2" x14ac:dyDescent="0.25">
      <c r="C59" s="158" t="s">
        <v>155</v>
      </c>
      <c r="D59" s="158"/>
      <c r="E59" s="158"/>
      <c r="F59" s="158"/>
      <c r="G59" s="158"/>
      <c r="H59" s="158"/>
    </row>
    <row r="60" spans="2:10" s="1" customFormat="1" ht="13.2" x14ac:dyDescent="0.25">
      <c r="C60" s="159" t="s">
        <v>156</v>
      </c>
      <c r="D60" s="159"/>
      <c r="E60" s="159"/>
      <c r="F60" s="159"/>
      <c r="G60" s="159"/>
      <c r="H60" s="159"/>
    </row>
    <row r="61" spans="2:10" s="1" customFormat="1" ht="13.2" x14ac:dyDescent="0.25">
      <c r="C61" s="94"/>
      <c r="D61" s="94"/>
      <c r="E61" s="94"/>
      <c r="F61" s="94"/>
      <c r="G61" s="94"/>
      <c r="H61" s="94"/>
    </row>
    <row r="62" spans="2:10" s="1" customFormat="1" ht="15.6" x14ac:dyDescent="0.25">
      <c r="B62" s="160" t="s">
        <v>141</v>
      </c>
      <c r="C62" s="161"/>
      <c r="D62" s="161"/>
      <c r="E62" s="161"/>
      <c r="F62" s="161"/>
      <c r="G62" s="161"/>
      <c r="H62" s="161"/>
      <c r="I62" s="161"/>
      <c r="J62" s="162"/>
    </row>
    <row r="63" spans="2:10" s="1" customFormat="1" ht="15" x14ac:dyDescent="0.25">
      <c r="B63" s="147"/>
      <c r="C63" s="147"/>
      <c r="D63" s="147"/>
      <c r="E63" s="147"/>
      <c r="F63" s="147"/>
      <c r="G63" s="147"/>
      <c r="H63" s="147"/>
      <c r="I63" s="147"/>
      <c r="J63" s="147"/>
    </row>
    <row r="64" spans="2:10" s="1" customFormat="1" ht="15.6" x14ac:dyDescent="0.25">
      <c r="B64" s="157" t="s">
        <v>1012</v>
      </c>
      <c r="C64" s="157"/>
      <c r="D64" s="157"/>
      <c r="E64" s="157"/>
      <c r="F64" s="157"/>
      <c r="G64" s="157"/>
      <c r="H64" s="157"/>
      <c r="I64" s="157"/>
      <c r="J64" s="157"/>
    </row>
    <row r="65" spans="2:10" s="1" customFormat="1" ht="13.8" thickBot="1" x14ac:dyDescent="0.3">
      <c r="B65" s="95"/>
      <c r="C65" s="95"/>
      <c r="D65" s="95"/>
      <c r="E65" s="95"/>
      <c r="F65" s="95"/>
      <c r="G65" s="95"/>
      <c r="H65" s="95"/>
      <c r="I65" s="95"/>
      <c r="J65" s="95"/>
    </row>
    <row r="66" spans="2:10" s="1" customFormat="1" ht="24.75" customHeight="1" x14ac:dyDescent="0.25">
      <c r="B66" s="153" t="s">
        <v>140</v>
      </c>
      <c r="C66" s="154"/>
      <c r="D66" s="154"/>
      <c r="E66" s="154"/>
      <c r="F66" s="154"/>
      <c r="G66" s="154"/>
      <c r="H66" s="154"/>
      <c r="I66" s="154"/>
      <c r="J66" s="155"/>
    </row>
    <row r="67" spans="2:10" s="1" customFormat="1" ht="13.2" x14ac:dyDescent="0.25">
      <c r="B67" s="4" t="s">
        <v>148</v>
      </c>
      <c r="C67" s="5" t="s">
        <v>149</v>
      </c>
      <c r="D67" s="5"/>
      <c r="E67" s="6"/>
      <c r="F67" s="7"/>
      <c r="G67" s="8" t="s">
        <v>22</v>
      </c>
      <c r="H67" s="156">
        <v>42879</v>
      </c>
      <c r="I67" s="156"/>
      <c r="J67" s="9"/>
    </row>
    <row r="68" spans="2:10" s="1" customFormat="1" ht="13.2" x14ac:dyDescent="0.25">
      <c r="B68" s="4" t="s">
        <v>146</v>
      </c>
      <c r="C68" s="5" t="s">
        <v>142</v>
      </c>
      <c r="D68" s="10"/>
      <c r="E68" s="10"/>
      <c r="F68" s="5"/>
      <c r="G68" s="11" t="s">
        <v>145</v>
      </c>
      <c r="H68" s="6" t="s">
        <v>142</v>
      </c>
      <c r="I68" s="12"/>
      <c r="J68" s="13"/>
    </row>
    <row r="69" spans="2:10" s="1" customFormat="1" ht="13.2" x14ac:dyDescent="0.25">
      <c r="B69" s="4" t="s">
        <v>147</v>
      </c>
      <c r="C69" s="5" t="s">
        <v>142</v>
      </c>
      <c r="D69" s="10"/>
      <c r="E69" s="10"/>
      <c r="F69" s="5"/>
      <c r="G69" s="11" t="s">
        <v>143</v>
      </c>
      <c r="H69" s="6" t="s">
        <v>144</v>
      </c>
      <c r="I69" s="12"/>
      <c r="J69" s="13"/>
    </row>
    <row r="70" spans="2:10" s="1" customFormat="1" ht="13.8" thickBot="1" x14ac:dyDescent="0.3">
      <c r="B70" s="14" t="s">
        <v>159</v>
      </c>
      <c r="C70" s="15" t="s">
        <v>160</v>
      </c>
      <c r="D70" s="16"/>
      <c r="E70" s="16"/>
      <c r="F70" s="15"/>
      <c r="G70" s="17" t="s">
        <v>157</v>
      </c>
      <c r="H70" s="18" t="s">
        <v>158</v>
      </c>
      <c r="I70" s="19"/>
      <c r="J70" s="20"/>
    </row>
    <row r="71" spans="2:10" s="1" customFormat="1" ht="13.2" x14ac:dyDescent="0.25">
      <c r="B71" s="11"/>
      <c r="C71" s="5"/>
      <c r="D71" s="10"/>
      <c r="E71" s="10"/>
      <c r="F71" s="5"/>
      <c r="G71" s="11"/>
      <c r="H71" s="6"/>
      <c r="I71" s="12"/>
      <c r="J71" s="150"/>
    </row>
    <row r="72" spans="2:10" s="1" customFormat="1" ht="13.2" x14ac:dyDescent="0.25">
      <c r="B72" s="23" t="s">
        <v>7</v>
      </c>
      <c r="C72" s="24" t="s">
        <v>0</v>
      </c>
      <c r="D72" s="24" t="s">
        <v>23</v>
      </c>
      <c r="E72" s="24" t="s">
        <v>24</v>
      </c>
      <c r="F72" s="24" t="s">
        <v>2</v>
      </c>
      <c r="G72" s="24" t="s">
        <v>3</v>
      </c>
      <c r="H72" s="24" t="s">
        <v>25</v>
      </c>
      <c r="I72" s="24" t="s">
        <v>8</v>
      </c>
      <c r="J72" s="24" t="s">
        <v>9</v>
      </c>
    </row>
    <row r="73" spans="2:10" s="1" customFormat="1" ht="13.2" x14ac:dyDescent="0.25">
      <c r="B73" s="11"/>
      <c r="C73" s="5"/>
      <c r="D73" s="10"/>
      <c r="E73" s="10"/>
      <c r="F73" s="5"/>
      <c r="G73" s="11"/>
      <c r="H73" s="6"/>
      <c r="I73" s="12"/>
      <c r="J73" s="150"/>
    </row>
    <row r="74" spans="2:10" s="1" customFormat="1" ht="21" x14ac:dyDescent="0.25">
      <c r="B74" s="166" t="s">
        <v>358</v>
      </c>
      <c r="C74" s="167"/>
      <c r="D74" s="167"/>
      <c r="E74" s="167"/>
      <c r="F74" s="167"/>
      <c r="G74" s="167"/>
      <c r="H74" s="167"/>
      <c r="I74" s="167"/>
      <c r="J74" s="168"/>
    </row>
    <row r="75" spans="2:10" s="1" customFormat="1" ht="13.2" x14ac:dyDescent="0.25"/>
    <row r="76" spans="2:10" s="1" customFormat="1" ht="13.2" x14ac:dyDescent="0.25">
      <c r="B76" s="96">
        <v>4.03</v>
      </c>
      <c r="C76" s="97" t="s">
        <v>418</v>
      </c>
      <c r="D76" s="103"/>
      <c r="E76" s="45"/>
      <c r="F76" s="45"/>
      <c r="G76" s="45"/>
      <c r="H76" s="45"/>
      <c r="I76" s="45"/>
      <c r="J76" s="46"/>
    </row>
    <row r="77" spans="2:10" s="1" customFormat="1" ht="13.2" x14ac:dyDescent="0.25">
      <c r="B77" s="100" t="s">
        <v>113</v>
      </c>
      <c r="C77" s="101" t="s">
        <v>421</v>
      </c>
      <c r="D77" s="103"/>
      <c r="E77" s="45"/>
      <c r="F77" s="45"/>
      <c r="G77" s="45"/>
      <c r="H77" s="45"/>
      <c r="I77" s="45"/>
      <c r="J77" s="46"/>
    </row>
    <row r="78" spans="2:10" s="1" customFormat="1" ht="13.2" x14ac:dyDescent="0.25">
      <c r="B78" s="48" t="s">
        <v>114</v>
      </c>
      <c r="C78" s="48" t="s">
        <v>615</v>
      </c>
      <c r="D78" s="103"/>
      <c r="E78" s="45"/>
      <c r="F78" s="45"/>
      <c r="G78" s="45"/>
      <c r="H78" s="45"/>
      <c r="I78" s="62">
        <f>SUM(H79:H79)</f>
        <v>5.6999999999999993</v>
      </c>
      <c r="J78" s="63" t="str">
        <f>+J79</f>
        <v>ml</v>
      </c>
    </row>
    <row r="79" spans="2:10" s="1" customFormat="1" ht="13.2" x14ac:dyDescent="0.25">
      <c r="B79" s="48"/>
      <c r="C79" s="44" t="s">
        <v>695</v>
      </c>
      <c r="D79" s="45">
        <v>3</v>
      </c>
      <c r="E79" s="45">
        <v>1.9</v>
      </c>
      <c r="F79" s="45"/>
      <c r="G79" s="45"/>
      <c r="H79" s="45">
        <f>IF(AND(F79=0,G79=0),D79*E79,IF(AND(E79=0,G79=0),D79*F79,IF(AND(E79=0,F79=0),D79*G79,IF(AND(E79=0),D79*F79*G79,IF(AND(F79=0),D79*E79*G79,IF(AND(G79=0),D79*E79*F79,D79*E79*F79*G79))))))</f>
        <v>5.6999999999999993</v>
      </c>
      <c r="I79" s="45"/>
      <c r="J79" s="46" t="str">
        <f>IF(AND(E79=0,F79&lt;&gt;0,G79&lt;&gt;0),"m2",IF(AND(F79=0,E79&lt;&gt;0,G79&lt;&gt;0),"m2",IF(AND(G79=0,E79&lt;&gt;0,F79&lt;&gt;0),"m2",IF(AND(F79=0,G79=0),"ml",IF(AND(E79=0,G79=0),"ml",IF(AND(E79=0,F79=0),"ml",IF(AND(E79&lt;&gt;0,F79&lt;&gt;0,G79&lt;&gt;0),"m3",0)))))))</f>
        <v>ml</v>
      </c>
    </row>
    <row r="80" spans="2:10" s="1" customFormat="1" ht="13.2" x14ac:dyDescent="0.25">
      <c r="B80" s="48"/>
      <c r="C80" s="44"/>
      <c r="D80" s="103"/>
      <c r="E80" s="45"/>
      <c r="F80" s="45"/>
      <c r="G80" s="45"/>
      <c r="H80" s="45"/>
      <c r="I80" s="45"/>
      <c r="J80" s="46"/>
    </row>
    <row r="81" spans="2:10" s="1" customFormat="1" ht="13.2" x14ac:dyDescent="0.25">
      <c r="B81" s="48" t="s">
        <v>428</v>
      </c>
      <c r="C81" s="48" t="s">
        <v>993</v>
      </c>
      <c r="D81" s="103"/>
      <c r="E81" s="45"/>
      <c r="F81" s="45"/>
      <c r="G81" s="45"/>
      <c r="H81" s="45"/>
      <c r="I81" s="62">
        <f>SUM(H82:H82)</f>
        <v>27.5</v>
      </c>
      <c r="J81" s="63" t="str">
        <f>+J82</f>
        <v>ml</v>
      </c>
    </row>
    <row r="82" spans="2:10" s="1" customFormat="1" ht="13.2" x14ac:dyDescent="0.25">
      <c r="B82" s="100"/>
      <c r="C82" s="44" t="s">
        <v>427</v>
      </c>
      <c r="D82" s="45">
        <v>1</v>
      </c>
      <c r="E82" s="45">
        <v>27.5</v>
      </c>
      <c r="F82" s="45"/>
      <c r="G82" s="45"/>
      <c r="H82" s="45">
        <f>IF(AND(F82=0,G82=0),D82*E82,IF(AND(E82=0,G82=0),D82*F82,IF(AND(E82=0,F82=0),D82*G82,IF(AND(E82=0),D82*F82*G82,IF(AND(F82=0),D82*E82*G82,IF(AND(G82=0),D82*E82*F82,D82*E82*F82*G82))))))</f>
        <v>27.5</v>
      </c>
      <c r="I82" s="45"/>
      <c r="J82" s="46" t="str">
        <f>IF(AND(E82=0,F82&lt;&gt;0,G82&lt;&gt;0),"m2",IF(AND(F82=0,E82&lt;&gt;0,G82&lt;&gt;0),"m2",IF(AND(G82=0,E82&lt;&gt;0,F82&lt;&gt;0),"m2",IF(AND(F82=0,G82=0),"ml",IF(AND(E82=0,G82=0),"ml",IF(AND(E82=0,F82=0),"ml",IF(AND(E82&lt;&gt;0,F82&lt;&gt;0,G82&lt;&gt;0),"m3",0)))))))</f>
        <v>ml</v>
      </c>
    </row>
    <row r="83" spans="2:10" s="1" customFormat="1" ht="13.2" x14ac:dyDescent="0.25">
      <c r="B83" s="48" t="s">
        <v>429</v>
      </c>
      <c r="C83" s="48" t="s">
        <v>992</v>
      </c>
      <c r="D83" s="103"/>
      <c r="E83" s="45"/>
      <c r="F83" s="45"/>
      <c r="G83" s="45"/>
      <c r="H83" s="45"/>
      <c r="I83" s="62">
        <f>SUM(H84:H84)</f>
        <v>0</v>
      </c>
      <c r="J83" s="63" t="str">
        <f>+J84</f>
        <v>ml</v>
      </c>
    </row>
    <row r="84" spans="2:10" s="1" customFormat="1" ht="13.2" x14ac:dyDescent="0.25">
      <c r="B84" s="100"/>
      <c r="C84" s="44" t="s">
        <v>427</v>
      </c>
      <c r="D84" s="45"/>
      <c r="E84" s="45"/>
      <c r="F84" s="45"/>
      <c r="G84" s="45"/>
      <c r="H84" s="45">
        <f>IF(AND(F84=0,G84=0),D84*E84,IF(AND(E84=0,G84=0),D84*F84,IF(AND(E84=0,F84=0),D84*G84,IF(AND(E84=0),D84*F84*G84,IF(AND(F84=0),D84*E84*G84,IF(AND(G84=0),D84*E84*F84,D84*E84*F84*G84))))))</f>
        <v>0</v>
      </c>
      <c r="I84" s="45"/>
      <c r="J84" s="46" t="str">
        <f>IF(AND(E84=0,F84&lt;&gt;0,G84&lt;&gt;0),"m2",IF(AND(F84=0,E84&lt;&gt;0,G84&lt;&gt;0),"m2",IF(AND(G84=0,E84&lt;&gt;0,F84&lt;&gt;0),"m2",IF(AND(F84=0,G84=0),"ml",IF(AND(E84=0,G84=0),"ml",IF(AND(E84=0,F84=0),"ml",IF(AND(E84&lt;&gt;0,F84&lt;&gt;0,G84&lt;&gt;0),"m3",0)))))))</f>
        <v>ml</v>
      </c>
    </row>
    <row r="85" spans="2:10" s="1" customFormat="1" ht="13.2" x14ac:dyDescent="0.25">
      <c r="B85" s="48" t="s">
        <v>430</v>
      </c>
      <c r="C85" s="48" t="s">
        <v>463</v>
      </c>
      <c r="D85" s="103"/>
      <c r="E85" s="45"/>
      <c r="F85" s="45"/>
      <c r="G85" s="45"/>
      <c r="H85" s="45"/>
      <c r="I85" s="62">
        <f>SUM(H87:H88)</f>
        <v>0</v>
      </c>
      <c r="J85" s="63" t="str">
        <f>+J87</f>
        <v>ml</v>
      </c>
    </row>
    <row r="86" spans="2:10" s="1" customFormat="1" ht="13.2" x14ac:dyDescent="0.25">
      <c r="B86" s="48"/>
      <c r="C86" s="44" t="s">
        <v>248</v>
      </c>
      <c r="D86" s="103"/>
      <c r="E86" s="45"/>
      <c r="F86" s="45"/>
      <c r="G86" s="45"/>
      <c r="H86" s="45"/>
      <c r="I86" s="62"/>
      <c r="J86" s="63"/>
    </row>
    <row r="87" spans="2:10" s="1" customFormat="1" ht="13.2" x14ac:dyDescent="0.25">
      <c r="B87" s="48"/>
      <c r="C87" s="44" t="s">
        <v>549</v>
      </c>
      <c r="D87" s="45"/>
      <c r="E87" s="45"/>
      <c r="F87" s="45"/>
      <c r="G87" s="45"/>
      <c r="H87" s="45">
        <f>IF(AND(F87=0,G87=0),D87*E87,IF(AND(E87=0,G87=0),D87*F87,IF(AND(E87=0,F87=0),D87*G87,IF(AND(E87=0),D87*F87*G87,IF(AND(F87=0),D87*E87*G87,IF(AND(G87=0),D87*E87*F87,D87*E87*F87*G87))))))</f>
        <v>0</v>
      </c>
      <c r="I87" s="45"/>
      <c r="J87" s="46" t="str">
        <f>IF(AND(E87=0,F87&lt;&gt;0,G87&lt;&gt;0),"m2",IF(AND(F87=0,E87&lt;&gt;0,G87&lt;&gt;0),"m2",IF(AND(G87=0,E87&lt;&gt;0,F87&lt;&gt;0),"m2",IF(AND(F87=0,G87=0),"ml",IF(AND(E87=0,G87=0),"ml",IF(AND(E87=0,F87=0),"ml",IF(AND(E87&lt;&gt;0,F87&lt;&gt;0,G87&lt;&gt;0),"m3",0)))))))</f>
        <v>ml</v>
      </c>
    </row>
    <row r="88" spans="2:10" s="1" customFormat="1" ht="13.2" x14ac:dyDescent="0.25">
      <c r="B88" s="48"/>
      <c r="C88" s="44" t="s">
        <v>696</v>
      </c>
      <c r="D88" s="45"/>
      <c r="E88" s="45"/>
      <c r="F88" s="45"/>
      <c r="G88" s="45"/>
      <c r="H88" s="45">
        <f>IF(AND(F88=0,G88=0),D88*E88,IF(AND(E88=0,G88=0),D88*F88,IF(AND(E88=0,F88=0),D88*G88,IF(AND(E88=0),D88*F88*G88,IF(AND(F88=0),D88*E88*G88,IF(AND(G88=0),D88*E88*F88,D88*E88*F88*G88))))))</f>
        <v>0</v>
      </c>
      <c r="I88" s="45"/>
      <c r="J88" s="46" t="str">
        <f>IF(AND(E88=0,F88&lt;&gt;0,G88&lt;&gt;0),"m2",IF(AND(F88=0,E88&lt;&gt;0,G88&lt;&gt;0),"m2",IF(AND(G88=0,E88&lt;&gt;0,F88&lt;&gt;0),"m2",IF(AND(F88=0,G88=0),"ml",IF(AND(E88=0,G88=0),"ml",IF(AND(E88=0,F88=0),"ml",IF(AND(E88&lt;&gt;0,F88&lt;&gt;0,G88&lt;&gt;0),"m3",0)))))))</f>
        <v>ml</v>
      </c>
    </row>
    <row r="89" spans="2:10" s="1" customFormat="1" ht="13.2" x14ac:dyDescent="0.25">
      <c r="B89" s="48" t="s">
        <v>464</v>
      </c>
      <c r="C89" s="48" t="s">
        <v>547</v>
      </c>
      <c r="D89" s="103"/>
      <c r="E89" s="45"/>
      <c r="F89" s="45"/>
      <c r="G89" s="45"/>
      <c r="H89" s="45"/>
      <c r="I89" s="62">
        <f>SUM(H90:H94)</f>
        <v>33.75</v>
      </c>
      <c r="J89" s="63" t="str">
        <f>+J90</f>
        <v>ml</v>
      </c>
    </row>
    <row r="90" spans="2:10" s="1" customFormat="1" ht="13.2" x14ac:dyDescent="0.25">
      <c r="B90" s="100"/>
      <c r="C90" s="44" t="s">
        <v>248</v>
      </c>
      <c r="D90" s="45"/>
      <c r="E90" s="45"/>
      <c r="F90" s="45"/>
      <c r="G90" s="45"/>
      <c r="H90" s="45">
        <f>IF(AND(F90=0,G90=0),D90*E90,IF(AND(E90=0,G90=0),D90*F90,IF(AND(E90=0,F90=0),D90*G90,IF(AND(E90=0),D90*F90*G90,IF(AND(F90=0),D90*E90*G90,IF(AND(G90=0),D90*E90*F90,D90*E90*F90*G90))))))</f>
        <v>0</v>
      </c>
      <c r="I90" s="45"/>
      <c r="J90" s="46" t="str">
        <f>IF(AND(E90=0,F90&lt;&gt;0,G90&lt;&gt;0),"m2",IF(AND(F90=0,E90&lt;&gt;0,G90&lt;&gt;0),"m2",IF(AND(G90=0,E90&lt;&gt;0,F90&lt;&gt;0),"m2",IF(AND(F90=0,G90=0),"ml",IF(AND(E90=0,G90=0),"ml",IF(AND(E90=0,F90=0),"ml",IF(AND(E90&lt;&gt;0,F90&lt;&gt;0,G90&lt;&gt;0),"m3",0)))))))</f>
        <v>ml</v>
      </c>
    </row>
    <row r="91" spans="2:10" s="1" customFormat="1" ht="13.2" x14ac:dyDescent="0.25">
      <c r="B91" s="100"/>
      <c r="C91" s="44" t="s">
        <v>549</v>
      </c>
      <c r="D91" s="45">
        <v>3</v>
      </c>
      <c r="E91" s="45">
        <v>3.25</v>
      </c>
      <c r="F91" s="45"/>
      <c r="G91" s="45"/>
      <c r="H91" s="45">
        <f>IF(AND(F91=0,G91=0),D91*E91,IF(AND(E91=0,G91=0),D91*F91,IF(AND(E91=0,F91=0),D91*G91,IF(AND(E91=0),D91*F91*G91,IF(AND(F91=0),D91*E91*G91,IF(AND(G91=0),D91*E91*F91,D91*E91*F91*G91))))))</f>
        <v>9.75</v>
      </c>
      <c r="I91" s="45"/>
      <c r="J91" s="46" t="str">
        <f>IF(AND(E91=0,F91&lt;&gt;0,G91&lt;&gt;0),"m2",IF(AND(F91=0,E91&lt;&gt;0,G91&lt;&gt;0),"m2",IF(AND(G91=0,E91&lt;&gt;0,F91&lt;&gt;0),"m2",IF(AND(F91=0,G91=0),"ml",IF(AND(E91=0,G91=0),"ml",IF(AND(E91=0,F91=0),"ml",IF(AND(E91&lt;&gt;0,F91&lt;&gt;0,G91&lt;&gt;0),"m3",0)))))))</f>
        <v>ml</v>
      </c>
    </row>
    <row r="92" spans="2:10" s="1" customFormat="1" ht="13.2" x14ac:dyDescent="0.25">
      <c r="B92" s="100"/>
      <c r="C92" s="44" t="s">
        <v>696</v>
      </c>
      <c r="D92" s="45">
        <v>3</v>
      </c>
      <c r="E92" s="45">
        <v>8</v>
      </c>
      <c r="F92" s="45"/>
      <c r="G92" s="45"/>
      <c r="H92" s="45">
        <f>IF(AND(F92=0,G92=0),D92*E92,IF(AND(E92=0,G92=0),D92*F92,IF(AND(E92=0,F92=0),D92*G92,IF(AND(E92=0),D92*F92*G92,IF(AND(F92=0),D92*E92*G92,IF(AND(G92=0),D92*E92*F92,D92*E92*F92*G92))))))</f>
        <v>24</v>
      </c>
      <c r="I92" s="45"/>
      <c r="J92" s="46" t="str">
        <f>IF(AND(E92=0,F92&lt;&gt;0,G92&lt;&gt;0),"m2",IF(AND(F92=0,E92&lt;&gt;0,G92&lt;&gt;0),"m2",IF(AND(G92=0,E92&lt;&gt;0,F92&lt;&gt;0),"m2",IF(AND(F92=0,G92=0),"ml",IF(AND(E92=0,G92=0),"ml",IF(AND(E92=0,F92=0),"ml",IF(AND(E92&lt;&gt;0,F92&lt;&gt;0,G92&lt;&gt;0),"m3",0)))))))</f>
        <v>ml</v>
      </c>
    </row>
    <row r="93" spans="2:10" s="1" customFormat="1" ht="13.2" x14ac:dyDescent="0.25">
      <c r="B93" s="100"/>
      <c r="C93" s="44" t="s">
        <v>249</v>
      </c>
      <c r="D93" s="45"/>
      <c r="E93" s="45"/>
      <c r="F93" s="45"/>
      <c r="G93" s="45"/>
      <c r="H93" s="45">
        <f>IF(AND(F93=0,G93=0),D93*E93,IF(AND(E93=0,G93=0),D93*F93,IF(AND(E93=0,F93=0),D93*G93,IF(AND(E93=0),D93*F93*G93,IF(AND(F93=0),D93*E93*G93,IF(AND(G93=0),D93*E93*F93,D93*E93*F93*G93))))))</f>
        <v>0</v>
      </c>
      <c r="I93" s="45"/>
      <c r="J93" s="46" t="str">
        <f>IF(AND(E93=0,F93&lt;&gt;0,G93&lt;&gt;0),"m2",IF(AND(F93=0,E93&lt;&gt;0,G93&lt;&gt;0),"m2",IF(AND(G93=0,E93&lt;&gt;0,F93&lt;&gt;0),"m2",IF(AND(F93=0,G93=0),"ml",IF(AND(E93=0,G93=0),"ml",IF(AND(E93=0,F93=0),"ml",IF(AND(E93&lt;&gt;0,F93&lt;&gt;0,G93&lt;&gt;0),"m3",0)))))))</f>
        <v>ml</v>
      </c>
    </row>
    <row r="94" spans="2:10" s="1" customFormat="1" ht="13.2" x14ac:dyDescent="0.25">
      <c r="B94" s="100"/>
      <c r="C94" s="44" t="s">
        <v>250</v>
      </c>
      <c r="D94" s="45"/>
      <c r="E94" s="45"/>
      <c r="F94" s="45"/>
      <c r="G94" s="45"/>
      <c r="H94" s="45">
        <f>IF(AND(F94=0,G94=0),D94*E94,IF(AND(E94=0,G94=0),D94*F94,IF(AND(E94=0,F94=0),D94*G94,IF(AND(E94=0),D94*F94*G94,IF(AND(F94=0),D94*E94*G94,IF(AND(G94=0),D94*E94*F94,D94*E94*F94*G94))))))</f>
        <v>0</v>
      </c>
      <c r="I94" s="45"/>
      <c r="J94" s="46" t="str">
        <f>IF(AND(E94=0,F94&lt;&gt;0,G94&lt;&gt;0),"m2",IF(AND(F94=0,E94&lt;&gt;0,G94&lt;&gt;0),"m2",IF(AND(G94=0,E94&lt;&gt;0,F94&lt;&gt;0),"m2",IF(AND(F94=0,G94=0),"ml",IF(AND(E94=0,G94=0),"ml",IF(AND(E94=0,F94=0),"ml",IF(AND(E94&lt;&gt;0,F94&lt;&gt;0,G94&lt;&gt;0),"m3",0)))))))</f>
        <v>ml</v>
      </c>
    </row>
    <row r="95" spans="2:10" s="1" customFormat="1" ht="13.2" x14ac:dyDescent="0.25">
      <c r="B95" s="48" t="s">
        <v>466</v>
      </c>
      <c r="C95" s="48" t="s">
        <v>465</v>
      </c>
      <c r="D95" s="103"/>
      <c r="E95" s="45"/>
      <c r="F95" s="45"/>
      <c r="G95" s="45"/>
      <c r="H95" s="45"/>
      <c r="I95" s="62">
        <f>SUM(H96:H98)</f>
        <v>0</v>
      </c>
      <c r="J95" s="63" t="str">
        <f>+J96</f>
        <v>ml</v>
      </c>
    </row>
    <row r="96" spans="2:10" s="1" customFormat="1" ht="13.2" x14ac:dyDescent="0.25">
      <c r="B96" s="100"/>
      <c r="C96" s="44" t="s">
        <v>248</v>
      </c>
      <c r="D96" s="45"/>
      <c r="E96" s="45"/>
      <c r="F96" s="45"/>
      <c r="G96" s="45"/>
      <c r="H96" s="45">
        <f>IF(AND(F96=0,G96=0),D96*E96,IF(AND(E96=0,G96=0),D96*F96,IF(AND(E96=0,F96=0),D96*G96,IF(AND(E96=0),D96*F96*G96,IF(AND(F96=0),D96*E96*G96,IF(AND(G96=0),D96*E96*F96,D96*E96*F96*G96))))))</f>
        <v>0</v>
      </c>
      <c r="I96" s="45"/>
      <c r="J96" s="46" t="str">
        <f>IF(AND(E96=0,F96&lt;&gt;0,G96&lt;&gt;0),"m2",IF(AND(F96=0,E96&lt;&gt;0,G96&lt;&gt;0),"m2",IF(AND(G96=0,E96&lt;&gt;0,F96&lt;&gt;0),"m2",IF(AND(F96=0,G96=0),"ml",IF(AND(E96=0,G96=0),"ml",IF(AND(E96=0,F96=0),"ml",IF(AND(E96&lt;&gt;0,F96&lt;&gt;0,G96&lt;&gt;0),"m3",0)))))))</f>
        <v>ml</v>
      </c>
    </row>
    <row r="97" spans="2:10" s="1" customFormat="1" ht="13.2" x14ac:dyDescent="0.25">
      <c r="B97" s="100"/>
      <c r="C97" s="44" t="s">
        <v>249</v>
      </c>
      <c r="D97" s="45"/>
      <c r="E97" s="45"/>
      <c r="F97" s="45"/>
      <c r="G97" s="45"/>
      <c r="H97" s="45">
        <f>IF(AND(F97=0,G97=0),D97*E97,IF(AND(E97=0,G97=0),D97*F97,IF(AND(E97=0,F97=0),D97*G97,IF(AND(E97=0),D97*F97*G97,IF(AND(F97=0),D97*E97*G97,IF(AND(G97=0),D97*E97*F97,D97*E97*F97*G97))))))</f>
        <v>0</v>
      </c>
      <c r="I97" s="45"/>
      <c r="J97" s="46" t="str">
        <f>IF(AND(E97=0,F97&lt;&gt;0,G97&lt;&gt;0),"m2",IF(AND(F97=0,E97&lt;&gt;0,G97&lt;&gt;0),"m2",IF(AND(G97=0,E97&lt;&gt;0,F97&lt;&gt;0),"m2",IF(AND(F97=0,G97=0),"ml",IF(AND(E97=0,G97=0),"ml",IF(AND(E97=0,F97=0),"ml",IF(AND(E97&lt;&gt;0,F97&lt;&gt;0,G97&lt;&gt;0),"m3",0)))))))</f>
        <v>ml</v>
      </c>
    </row>
    <row r="98" spans="2:10" s="1" customFormat="1" ht="13.2" x14ac:dyDescent="0.25">
      <c r="B98" s="100"/>
      <c r="C98" s="44" t="s">
        <v>250</v>
      </c>
      <c r="D98" s="45"/>
      <c r="E98" s="45"/>
      <c r="F98" s="45"/>
      <c r="G98" s="45"/>
      <c r="H98" s="45">
        <f>IF(AND(F98=0,G98=0),D98*E98,IF(AND(E98=0,G98=0),D98*F98,IF(AND(E98=0,F98=0),D98*G98,IF(AND(E98=0),D98*F98*G98,IF(AND(F98=0),D98*E98*G98,IF(AND(G98=0),D98*E98*F98,D98*E98*F98*G98))))))</f>
        <v>0</v>
      </c>
      <c r="I98" s="45"/>
      <c r="J98" s="46" t="str">
        <f>IF(AND(E98=0,F98&lt;&gt;0,G98&lt;&gt;0),"m2",IF(AND(F98=0,E98&lt;&gt;0,G98&lt;&gt;0),"m2",IF(AND(G98=0,E98&lt;&gt;0,F98&lt;&gt;0),"m2",IF(AND(F98=0,G98=0),"ml",IF(AND(E98=0,G98=0),"ml",IF(AND(E98=0,F98=0),"ml",IF(AND(E98&lt;&gt;0,F98&lt;&gt;0,G98&lt;&gt;0),"m3",0)))))))</f>
        <v>ml</v>
      </c>
    </row>
    <row r="99" spans="2:10" s="1" customFormat="1" ht="13.2" x14ac:dyDescent="0.25">
      <c r="B99" s="48" t="s">
        <v>542</v>
      </c>
      <c r="C99" s="48" t="s">
        <v>987</v>
      </c>
      <c r="D99" s="103"/>
      <c r="E99" s="45"/>
      <c r="F99" s="45"/>
      <c r="G99" s="45"/>
      <c r="H99" s="45"/>
      <c r="I99" s="62">
        <f>SUM(H100:H100)</f>
        <v>0</v>
      </c>
      <c r="J99" s="63" t="str">
        <f>+J100</f>
        <v>und</v>
      </c>
    </row>
    <row r="100" spans="2:10" s="1" customFormat="1" ht="13.2" x14ac:dyDescent="0.25">
      <c r="B100" s="100"/>
      <c r="C100" s="44" t="s">
        <v>697</v>
      </c>
      <c r="D100" s="45"/>
      <c r="E100" s="45"/>
      <c r="F100" s="45"/>
      <c r="G100" s="45"/>
      <c r="H100" s="45">
        <f>+D100</f>
        <v>0</v>
      </c>
      <c r="I100" s="45"/>
      <c r="J100" s="46" t="s">
        <v>35</v>
      </c>
    </row>
    <row r="101" spans="2:10" s="1" customFormat="1" ht="13.2" x14ac:dyDescent="0.25">
      <c r="B101" s="48" t="s">
        <v>546</v>
      </c>
      <c r="C101" s="48" t="s">
        <v>548</v>
      </c>
      <c r="D101" s="103"/>
      <c r="E101" s="45"/>
      <c r="F101" s="45"/>
      <c r="G101" s="45"/>
      <c r="H101" s="45"/>
      <c r="I101" s="62">
        <f>SUM(H102:H102)</f>
        <v>3</v>
      </c>
      <c r="J101" s="63" t="str">
        <f>+J102</f>
        <v>und</v>
      </c>
    </row>
    <row r="102" spans="2:10" s="1" customFormat="1" ht="13.2" x14ac:dyDescent="0.25">
      <c r="B102" s="100"/>
      <c r="C102" s="44" t="s">
        <v>549</v>
      </c>
      <c r="D102" s="45">
        <v>3</v>
      </c>
      <c r="E102" s="45"/>
      <c r="F102" s="45"/>
      <c r="G102" s="45"/>
      <c r="H102" s="45">
        <f>+D102</f>
        <v>3</v>
      </c>
      <c r="I102" s="45"/>
      <c r="J102" s="46" t="s">
        <v>35</v>
      </c>
    </row>
    <row r="103" spans="2:10" s="1" customFormat="1" ht="13.2" x14ac:dyDescent="0.25">
      <c r="B103" s="100" t="s">
        <v>115</v>
      </c>
      <c r="C103" s="101" t="s">
        <v>420</v>
      </c>
      <c r="D103" s="103"/>
      <c r="E103" s="45"/>
      <c r="F103" s="45"/>
      <c r="G103" s="45"/>
      <c r="H103" s="45"/>
      <c r="I103" s="45"/>
      <c r="J103" s="46"/>
    </row>
    <row r="104" spans="2:10" s="1" customFormat="1" ht="13.2" x14ac:dyDescent="0.25">
      <c r="B104" s="48" t="s">
        <v>116</v>
      </c>
      <c r="C104" s="48" t="s">
        <v>1004</v>
      </c>
      <c r="D104" s="103"/>
      <c r="E104" s="45"/>
      <c r="F104" s="45"/>
      <c r="G104" s="45"/>
      <c r="H104" s="45"/>
      <c r="I104" s="62">
        <f>SUM(H105:H105)</f>
        <v>0</v>
      </c>
      <c r="J104" s="63" t="str">
        <f>+J105</f>
        <v>ml</v>
      </c>
    </row>
    <row r="105" spans="2:10" s="1" customFormat="1" ht="13.2" x14ac:dyDescent="0.25">
      <c r="B105" s="100"/>
      <c r="C105" s="44" t="s">
        <v>544</v>
      </c>
      <c r="D105" s="45"/>
      <c r="E105" s="45"/>
      <c r="F105" s="45"/>
      <c r="G105" s="45"/>
      <c r="H105" s="45">
        <f>IF(AND(F105=0,G105=0),D105*E105,IF(AND(E105=0,G105=0),D105*F105,IF(AND(E105=0,F105=0),D105*G105,IF(AND(E105=0),D105*F105*G105,IF(AND(F105=0),D105*E105*G105,IF(AND(G105=0),D105*E105*F105,D105*E105*F105*G105))))))</f>
        <v>0</v>
      </c>
      <c r="I105" s="45"/>
      <c r="J105" s="46" t="str">
        <f>IF(AND(E105=0,F105&lt;&gt;0,G105&lt;&gt;0),"m2",IF(AND(F105=0,E105&lt;&gt;0,G105&lt;&gt;0),"m2",IF(AND(G105=0,E105&lt;&gt;0,F105&lt;&gt;0),"m2",IF(AND(F105=0,G105=0),"ml",IF(AND(E105=0,G105=0),"ml",IF(AND(E105=0,F105=0),"ml",IF(AND(E105&lt;&gt;0,F105&lt;&gt;0,G105&lt;&gt;0),"m3",0)))))))</f>
        <v>ml</v>
      </c>
    </row>
    <row r="106" spans="2:10" s="1" customFormat="1" ht="13.2" x14ac:dyDescent="0.25">
      <c r="B106" s="48" t="s">
        <v>436</v>
      </c>
      <c r="C106" s="48" t="s">
        <v>433</v>
      </c>
      <c r="D106" s="103"/>
      <c r="E106" s="45"/>
      <c r="F106" s="45"/>
      <c r="G106" s="45"/>
      <c r="H106" s="45"/>
      <c r="I106" s="62">
        <f>SUM(H107:H108)</f>
        <v>12.9</v>
      </c>
      <c r="J106" s="63" t="str">
        <f>+J107</f>
        <v>ml</v>
      </c>
    </row>
    <row r="107" spans="2:10" s="1" customFormat="1" ht="13.2" x14ac:dyDescent="0.25">
      <c r="B107" s="100"/>
      <c r="C107" s="44" t="s">
        <v>698</v>
      </c>
      <c r="D107" s="45">
        <v>1</v>
      </c>
      <c r="E107" s="45">
        <v>8.3000000000000007</v>
      </c>
      <c r="F107" s="45"/>
      <c r="G107" s="45"/>
      <c r="H107" s="45">
        <f>IF(AND(F107=0,G107=0),D107*E107,IF(AND(E107=0,G107=0),D107*F107,IF(AND(E107=0,F107=0),D107*G107,IF(AND(E107=0),D107*F107*G107,IF(AND(F107=0),D107*E107*G107,IF(AND(G107=0),D107*E107*F107,D107*E107*F107*G107))))))</f>
        <v>8.3000000000000007</v>
      </c>
      <c r="I107" s="45"/>
      <c r="J107" s="46" t="str">
        <f>IF(AND(E107=0,F107&lt;&gt;0,G107&lt;&gt;0),"m2",IF(AND(F107=0,E107&lt;&gt;0,G107&lt;&gt;0),"m2",IF(AND(G107=0,E107&lt;&gt;0,F107&lt;&gt;0),"m2",IF(AND(F107=0,G107=0),"ml",IF(AND(E107=0,G107=0),"ml",IF(AND(E107=0,F107=0),"ml",IF(AND(E107&lt;&gt;0,F107&lt;&gt;0,G107&lt;&gt;0),"m3",0)))))))</f>
        <v>ml</v>
      </c>
    </row>
    <row r="108" spans="2:10" s="1" customFormat="1" ht="13.2" x14ac:dyDescent="0.25">
      <c r="B108" s="100"/>
      <c r="C108" s="44" t="s">
        <v>698</v>
      </c>
      <c r="D108" s="45">
        <v>1</v>
      </c>
      <c r="E108" s="45">
        <v>4.5999999999999996</v>
      </c>
      <c r="F108" s="45"/>
      <c r="G108" s="45"/>
      <c r="H108" s="45">
        <f>IF(AND(F108=0,G108=0),D108*E108,IF(AND(E108=0,G108=0),D108*F108,IF(AND(E108=0,F108=0),D108*G108,IF(AND(E108=0),D108*F108*G108,IF(AND(F108=0),D108*E108*G108,IF(AND(G108=0),D108*E108*F108,D108*E108*F108*G108))))))</f>
        <v>4.5999999999999996</v>
      </c>
      <c r="I108" s="45"/>
      <c r="J108" s="46" t="str">
        <f>IF(AND(E108=0,F108&lt;&gt;0,G108&lt;&gt;0),"m2",IF(AND(F108=0,E108&lt;&gt;0,G108&lt;&gt;0),"m2",IF(AND(G108=0,E108&lt;&gt;0,F108&lt;&gt;0),"m2",IF(AND(F108=0,G108=0),"ml",IF(AND(E108=0,G108=0),"ml",IF(AND(E108=0,F108=0),"ml",IF(AND(E108&lt;&gt;0,F108&lt;&gt;0,G108&lt;&gt;0),"m3",0)))))))</f>
        <v>ml</v>
      </c>
    </row>
    <row r="109" spans="2:10" s="1" customFormat="1" ht="13.2" x14ac:dyDescent="0.25">
      <c r="B109" s="48" t="s">
        <v>437</v>
      </c>
      <c r="C109" s="48" t="s">
        <v>435</v>
      </c>
      <c r="D109" s="103"/>
      <c r="E109" s="45"/>
      <c r="F109" s="45"/>
      <c r="G109" s="45"/>
      <c r="H109" s="45"/>
      <c r="I109" s="62">
        <f>SUM(H110:H110)</f>
        <v>0</v>
      </c>
      <c r="J109" s="63" t="str">
        <f>+J110</f>
        <v>ml</v>
      </c>
    </row>
    <row r="110" spans="2:10" s="1" customFormat="1" ht="13.2" x14ac:dyDescent="0.25">
      <c r="B110" s="100"/>
      <c r="C110" s="44" t="s">
        <v>434</v>
      </c>
      <c r="D110" s="45"/>
      <c r="E110" s="45"/>
      <c r="F110" s="45"/>
      <c r="G110" s="45"/>
      <c r="H110" s="45">
        <f>IF(AND(F110=0,G110=0),D110*E110,IF(AND(E110=0,G110=0),D110*F110,IF(AND(E110=0,F110=0),D110*G110,IF(AND(E110=0),D110*F110*G110,IF(AND(F110=0),D110*E110*G110,IF(AND(G110=0),D110*E110*F110,D110*E110*F110*G110))))))</f>
        <v>0</v>
      </c>
      <c r="I110" s="45"/>
      <c r="J110" s="46" t="str">
        <f>IF(AND(E110=0,F110&lt;&gt;0,G110&lt;&gt;0),"m2",IF(AND(F110=0,E110&lt;&gt;0,G110&lt;&gt;0),"m2",IF(AND(G110=0,E110&lt;&gt;0,F110&lt;&gt;0),"m2",IF(AND(F110=0,G110=0),"ml",IF(AND(E110=0,G110=0),"ml",IF(AND(E110=0,F110=0),"ml",IF(AND(E110&lt;&gt;0,F110&lt;&gt;0,G110&lt;&gt;0),"m3",0)))))))</f>
        <v>ml</v>
      </c>
    </row>
    <row r="111" spans="2:10" s="1" customFormat="1" ht="13.2" x14ac:dyDescent="0.25">
      <c r="B111" s="48" t="s">
        <v>439</v>
      </c>
      <c r="C111" s="48" t="s">
        <v>438</v>
      </c>
      <c r="D111" s="103"/>
      <c r="E111" s="45"/>
      <c r="F111" s="45"/>
      <c r="G111" s="45"/>
      <c r="H111" s="45"/>
      <c r="I111" s="62">
        <f>SUM(H112:H112)</f>
        <v>0</v>
      </c>
      <c r="J111" s="63" t="str">
        <f>+J112</f>
        <v>ml</v>
      </c>
    </row>
    <row r="112" spans="2:10" s="1" customFormat="1" ht="13.2" x14ac:dyDescent="0.25">
      <c r="B112" s="100"/>
      <c r="C112" s="44" t="s">
        <v>434</v>
      </c>
      <c r="D112" s="45"/>
      <c r="E112" s="45"/>
      <c r="F112" s="45"/>
      <c r="G112" s="45"/>
      <c r="H112" s="45">
        <f>IF(AND(F112=0,G112=0),D112*E112,IF(AND(E112=0,G112=0),D112*F112,IF(AND(E112=0,F112=0),D112*G112,IF(AND(E112=0),D112*F112*G112,IF(AND(F112=0),D112*E112*G112,IF(AND(G112=0),D112*E112*F112,D112*E112*F112*G112))))))</f>
        <v>0</v>
      </c>
      <c r="I112" s="45"/>
      <c r="J112" s="46" t="str">
        <f>IF(AND(E112=0,F112&lt;&gt;0,G112&lt;&gt;0),"m2",IF(AND(F112=0,E112&lt;&gt;0,G112&lt;&gt;0),"m2",IF(AND(G112=0,E112&lt;&gt;0,F112&lt;&gt;0),"m2",IF(AND(F112=0,G112=0),"ml",IF(AND(E112=0,G112=0),"ml",IF(AND(E112=0,F112=0),"ml",IF(AND(E112&lt;&gt;0,F112&lt;&gt;0,G112&lt;&gt;0),"m3",0)))))))</f>
        <v>ml</v>
      </c>
    </row>
    <row r="113" spans="2:10" s="1" customFormat="1" ht="13.2" x14ac:dyDescent="0.25">
      <c r="B113" s="48" t="s">
        <v>440</v>
      </c>
      <c r="C113" s="48" t="s">
        <v>441</v>
      </c>
      <c r="D113" s="103"/>
      <c r="E113" s="45"/>
      <c r="F113" s="45"/>
      <c r="G113" s="45"/>
      <c r="H113" s="45"/>
      <c r="I113" s="62">
        <f>SUM(H114:H114)</f>
        <v>0</v>
      </c>
      <c r="J113" s="63" t="str">
        <f>+J114</f>
        <v>ml</v>
      </c>
    </row>
    <row r="114" spans="2:10" s="1" customFormat="1" ht="13.2" x14ac:dyDescent="0.25">
      <c r="B114" s="100"/>
      <c r="C114" s="44" t="s">
        <v>434</v>
      </c>
      <c r="D114" s="45"/>
      <c r="E114" s="45"/>
      <c r="F114" s="45"/>
      <c r="G114" s="45"/>
      <c r="H114" s="45">
        <f>IF(AND(F114=0,G114=0),D114*E114,IF(AND(E114=0,G114=0),D114*F114,IF(AND(E114=0,F114=0),D114*G114,IF(AND(E114=0),D114*F114*G114,IF(AND(F114=0),D114*E114*G114,IF(AND(G114=0),D114*E114*F114,D114*E114*F114*G114))))))</f>
        <v>0</v>
      </c>
      <c r="I114" s="45"/>
      <c r="J114" s="46" t="str">
        <f>IF(AND(E114=0,F114&lt;&gt;0,G114&lt;&gt;0),"m2",IF(AND(F114=0,E114&lt;&gt;0,G114&lt;&gt;0),"m2",IF(AND(G114=0,E114&lt;&gt;0,F114&lt;&gt;0),"m2",IF(AND(F114=0,G114=0),"ml",IF(AND(E114=0,G114=0),"ml",IF(AND(E114=0,F114=0),"ml",IF(AND(E114&lt;&gt;0,F114&lt;&gt;0,G114&lt;&gt;0),"m3",0)))))))</f>
        <v>ml</v>
      </c>
    </row>
    <row r="115" spans="2:10" s="1" customFormat="1" ht="13.2" x14ac:dyDescent="0.25">
      <c r="B115" s="48" t="s">
        <v>444</v>
      </c>
      <c r="C115" s="48" t="s">
        <v>442</v>
      </c>
      <c r="D115" s="103"/>
      <c r="E115" s="45"/>
      <c r="F115" s="45"/>
      <c r="G115" s="45"/>
      <c r="H115" s="45"/>
      <c r="I115" s="62">
        <f>SUM(H116:H116)</f>
        <v>0</v>
      </c>
      <c r="J115" s="63" t="str">
        <f>+J116</f>
        <v>ml</v>
      </c>
    </row>
    <row r="116" spans="2:10" s="1" customFormat="1" ht="13.2" x14ac:dyDescent="0.25">
      <c r="B116" s="100"/>
      <c r="C116" s="44" t="s">
        <v>434</v>
      </c>
      <c r="D116" s="45"/>
      <c r="E116" s="45"/>
      <c r="F116" s="45"/>
      <c r="G116" s="45"/>
      <c r="H116" s="45">
        <f>IF(AND(F116=0,G116=0),D116*E116,IF(AND(E116=0,G116=0),D116*F116,IF(AND(E116=0,F116=0),D116*G116,IF(AND(E116=0),D116*F116*G116,IF(AND(F116=0),D116*E116*G116,IF(AND(G116=0),D116*E116*F116,D116*E116*F116*G116))))))</f>
        <v>0</v>
      </c>
      <c r="I116" s="45"/>
      <c r="J116" s="46" t="str">
        <f>IF(AND(E116=0,F116&lt;&gt;0,G116&lt;&gt;0),"m2",IF(AND(F116=0,E116&lt;&gt;0,G116&lt;&gt;0),"m2",IF(AND(G116=0,E116&lt;&gt;0,F116&lt;&gt;0),"m2",IF(AND(F116=0,G116=0),"ml",IF(AND(E116=0,G116=0),"ml",IF(AND(E116=0,F116=0),"ml",IF(AND(E116&lt;&gt;0,F116&lt;&gt;0,G116&lt;&gt;0),"m3",0)))))))</f>
        <v>ml</v>
      </c>
    </row>
    <row r="117" spans="2:10" s="1" customFormat="1" ht="13.2" x14ac:dyDescent="0.25">
      <c r="B117" s="48" t="s">
        <v>445</v>
      </c>
      <c r="C117" s="48" t="s">
        <v>443</v>
      </c>
      <c r="D117" s="103"/>
      <c r="E117" s="45"/>
      <c r="F117" s="45"/>
      <c r="G117" s="45"/>
      <c r="H117" s="45"/>
      <c r="I117" s="62">
        <f>SUM(H118:H118)</f>
        <v>0</v>
      </c>
      <c r="J117" s="63" t="str">
        <f>+J118</f>
        <v>ml</v>
      </c>
    </row>
    <row r="118" spans="2:10" s="1" customFormat="1" ht="13.2" x14ac:dyDescent="0.25">
      <c r="B118" s="100"/>
      <c r="C118" s="44" t="s">
        <v>434</v>
      </c>
      <c r="D118" s="45"/>
      <c r="E118" s="45"/>
      <c r="F118" s="45"/>
      <c r="G118" s="45"/>
      <c r="H118" s="45">
        <f>IF(AND(F118=0,G118=0),D118*E118,IF(AND(E118=0,G118=0),D118*F118,IF(AND(E118=0,F118=0),D118*G118,IF(AND(E118=0),D118*F118*G118,IF(AND(F118=0),D118*E118*G118,IF(AND(G118=0),D118*E118*F118,D118*E118*F118*G118))))))</f>
        <v>0</v>
      </c>
      <c r="I118" s="45"/>
      <c r="J118" s="46" t="str">
        <f>IF(AND(E118=0,F118&lt;&gt;0,G118&lt;&gt;0),"m2",IF(AND(F118=0,E118&lt;&gt;0,G118&lt;&gt;0),"m2",IF(AND(G118=0,E118&lt;&gt;0,F118&lt;&gt;0),"m2",IF(AND(F118=0,G118=0),"ml",IF(AND(E118=0,G118=0),"ml",IF(AND(E118=0,F118=0),"ml",IF(AND(E118&lt;&gt;0,F118&lt;&gt;0,G118&lt;&gt;0),"m3",0)))))))</f>
        <v>ml</v>
      </c>
    </row>
    <row r="119" spans="2:10" s="1" customFormat="1" ht="13.2" x14ac:dyDescent="0.25">
      <c r="B119" s="48" t="s">
        <v>452</v>
      </c>
      <c r="C119" s="48" t="s">
        <v>422</v>
      </c>
      <c r="D119" s="103"/>
      <c r="E119" s="45"/>
      <c r="F119" s="45"/>
      <c r="G119" s="45"/>
      <c r="H119" s="45"/>
      <c r="I119" s="62">
        <f>SUM(H120:H121)</f>
        <v>12.9</v>
      </c>
      <c r="J119" s="63" t="str">
        <f>+J121</f>
        <v>ml</v>
      </c>
    </row>
    <row r="120" spans="2:10" s="1" customFormat="1" ht="13.2" x14ac:dyDescent="0.25">
      <c r="B120" s="48"/>
      <c r="C120" s="44" t="s">
        <v>698</v>
      </c>
      <c r="D120" s="45">
        <v>1</v>
      </c>
      <c r="E120" s="45">
        <v>8.3000000000000007</v>
      </c>
      <c r="F120" s="45"/>
      <c r="G120" s="45"/>
      <c r="H120" s="45">
        <f>IF(AND(F120=0,G120=0),D120*E120,IF(AND(E120=0,G120=0),D120*F120,IF(AND(E120=0,F120=0),D120*G120,IF(AND(E120=0),D120*F120*G120,IF(AND(F120=0),D120*E120*G120,IF(AND(G120=0),D120*E120*F120,D120*E120*F120*G120))))))</f>
        <v>8.3000000000000007</v>
      </c>
      <c r="I120" s="45"/>
      <c r="J120" s="46" t="str">
        <f>IF(AND(E120=0,F120&lt;&gt;0,G120&lt;&gt;0),"m2",IF(AND(F120=0,E120&lt;&gt;0,G120&lt;&gt;0),"m2",IF(AND(G120=0,E120&lt;&gt;0,F120&lt;&gt;0),"m2",IF(AND(F120=0,G120=0),"ml",IF(AND(E120=0,G120=0),"ml",IF(AND(E120=0,F120=0),"ml",IF(AND(E120&lt;&gt;0,F120&lt;&gt;0,G120&lt;&gt;0),"m3",0)))))))</f>
        <v>ml</v>
      </c>
    </row>
    <row r="121" spans="2:10" s="1" customFormat="1" ht="13.2" x14ac:dyDescent="0.25">
      <c r="B121" s="100"/>
      <c r="C121" s="44" t="s">
        <v>698</v>
      </c>
      <c r="D121" s="45">
        <v>1</v>
      </c>
      <c r="E121" s="45">
        <v>4.5999999999999996</v>
      </c>
      <c r="F121" s="45"/>
      <c r="G121" s="45"/>
      <c r="H121" s="45">
        <f>IF(AND(F121=0,G121=0),D121*E121,IF(AND(E121=0,G121=0),D121*F121,IF(AND(E121=0,F121=0),D121*G121,IF(AND(E121=0),D121*F121*G121,IF(AND(F121=0),D121*E121*G121,IF(AND(G121=0),D121*E121*F121,D121*E121*F121*G121))))))</f>
        <v>4.5999999999999996</v>
      </c>
      <c r="I121" s="45"/>
      <c r="J121" s="46" t="str">
        <f>IF(AND(E121=0,F121&lt;&gt;0,G121&lt;&gt;0),"m2",IF(AND(F121=0,E121&lt;&gt;0,G121&lt;&gt;0),"m2",IF(AND(G121=0,E121&lt;&gt;0,F121&lt;&gt;0),"m2",IF(AND(F121=0,G121=0),"ml",IF(AND(E121=0,G121=0),"ml",IF(AND(E121=0,F121=0),"ml",IF(AND(E121&lt;&gt;0,F121&lt;&gt;0,G121&lt;&gt;0),"m3",0)))))))</f>
        <v>ml</v>
      </c>
    </row>
    <row r="122" spans="2:10" s="1" customFormat="1" ht="13.2" x14ac:dyDescent="0.25">
      <c r="B122" s="48" t="s">
        <v>453</v>
      </c>
      <c r="C122" s="48" t="s">
        <v>424</v>
      </c>
      <c r="D122" s="103"/>
      <c r="E122" s="45"/>
      <c r="F122" s="45"/>
      <c r="G122" s="45"/>
      <c r="H122" s="45"/>
      <c r="I122" s="62">
        <f>SUM(H123:H123)</f>
        <v>0</v>
      </c>
      <c r="J122" s="63" t="str">
        <f>+J123</f>
        <v>ml</v>
      </c>
    </row>
    <row r="123" spans="2:10" s="1" customFormat="1" ht="13.2" x14ac:dyDescent="0.25">
      <c r="B123" s="100"/>
      <c r="C123" s="44" t="s">
        <v>434</v>
      </c>
      <c r="D123" s="45"/>
      <c r="E123" s="45"/>
      <c r="F123" s="45"/>
      <c r="G123" s="45"/>
      <c r="H123" s="45">
        <f>IF(AND(F123=0,G123=0),D123*E123,IF(AND(E123=0,G123=0),D123*F123,IF(AND(E123=0,F123=0),D123*G123,IF(AND(E123=0),D123*F123*G123,IF(AND(F123=0),D123*E123*G123,IF(AND(G123=0),D123*E123*F123,D123*E123*F123*G123))))))</f>
        <v>0</v>
      </c>
      <c r="I123" s="45"/>
      <c r="J123" s="46" t="str">
        <f>IF(AND(E123=0,F123&lt;&gt;0,G123&lt;&gt;0),"m2",IF(AND(F123=0,E123&lt;&gt;0,G123&lt;&gt;0),"m2",IF(AND(G123=0,E123&lt;&gt;0,F123&lt;&gt;0),"m2",IF(AND(F123=0,G123=0),"ml",IF(AND(E123=0,G123=0),"ml",IF(AND(E123=0,F123=0),"ml",IF(AND(E123&lt;&gt;0,F123&lt;&gt;0,G123&lt;&gt;0),"m3",0)))))))</f>
        <v>ml</v>
      </c>
    </row>
    <row r="124" spans="2:10" s="1" customFormat="1" ht="13.2" x14ac:dyDescent="0.25">
      <c r="B124" s="48" t="s">
        <v>454</v>
      </c>
      <c r="C124" s="48" t="s">
        <v>446</v>
      </c>
      <c r="D124" s="103"/>
      <c r="E124" s="45"/>
      <c r="F124" s="45"/>
      <c r="G124" s="45"/>
      <c r="H124" s="45"/>
      <c r="I124" s="62">
        <f>SUM(H125:H125)</f>
        <v>30.2</v>
      </c>
      <c r="J124" s="63" t="str">
        <f>+J125</f>
        <v>ml</v>
      </c>
    </row>
    <row r="125" spans="2:10" s="1" customFormat="1" ht="13.2" x14ac:dyDescent="0.25">
      <c r="B125" s="100"/>
      <c r="C125" s="44" t="s">
        <v>699</v>
      </c>
      <c r="D125" s="45">
        <v>1</v>
      </c>
      <c r="E125" s="45">
        <v>30.2</v>
      </c>
      <c r="F125" s="45"/>
      <c r="G125" s="45"/>
      <c r="H125" s="45">
        <f>IF(AND(F125=0,G125=0),D125*E125,IF(AND(E125=0,G125=0),D125*F125,IF(AND(E125=0,F125=0),D125*G125,IF(AND(E125=0),D125*F125*G125,IF(AND(F125=0),D125*E125*G125,IF(AND(G125=0),D125*E125*F125,D125*E125*F125*G125))))))</f>
        <v>30.2</v>
      </c>
      <c r="I125" s="45"/>
      <c r="J125" s="46" t="str">
        <f>IF(AND(E125=0,F125&lt;&gt;0,G125&lt;&gt;0),"m2",IF(AND(F125=0,E125&lt;&gt;0,G125&lt;&gt;0),"m2",IF(AND(G125=0,E125&lt;&gt;0,F125&lt;&gt;0),"m2",IF(AND(F125=0,G125=0),"ml",IF(AND(E125=0,G125=0),"ml",IF(AND(E125=0,F125=0),"ml",IF(AND(E125&lt;&gt;0,F125&lt;&gt;0,G125&lt;&gt;0),"m3",0)))))))</f>
        <v>ml</v>
      </c>
    </row>
    <row r="126" spans="2:10" s="1" customFormat="1" ht="13.2" x14ac:dyDescent="0.25">
      <c r="B126" s="48" t="s">
        <v>455</v>
      </c>
      <c r="C126" s="48" t="s">
        <v>447</v>
      </c>
      <c r="D126" s="103"/>
      <c r="E126" s="45"/>
      <c r="F126" s="45"/>
      <c r="G126" s="45"/>
      <c r="H126" s="45"/>
      <c r="I126" s="62">
        <f>SUM(H127:H127)</f>
        <v>0</v>
      </c>
      <c r="J126" s="63" t="str">
        <f>+J127</f>
        <v>ml</v>
      </c>
    </row>
    <row r="127" spans="2:10" s="1" customFormat="1" ht="13.2" x14ac:dyDescent="0.25">
      <c r="B127" s="100"/>
      <c r="C127" s="44" t="s">
        <v>434</v>
      </c>
      <c r="D127" s="45"/>
      <c r="E127" s="45"/>
      <c r="F127" s="45"/>
      <c r="G127" s="45"/>
      <c r="H127" s="45">
        <f>IF(AND(F127=0,G127=0),D127*E127,IF(AND(E127=0,G127=0),D127*F127,IF(AND(E127=0,F127=0),D127*G127,IF(AND(E127=0),D127*F127*G127,IF(AND(F127=0),D127*E127*G127,IF(AND(G127=0),D127*E127*F127,D127*E127*F127*G127))))))</f>
        <v>0</v>
      </c>
      <c r="I127" s="45"/>
      <c r="J127" s="46" t="str">
        <f>IF(AND(E127=0,F127&lt;&gt;0,G127&lt;&gt;0),"m2",IF(AND(F127=0,E127&lt;&gt;0,G127&lt;&gt;0),"m2",IF(AND(G127=0,E127&lt;&gt;0,F127&lt;&gt;0),"m2",IF(AND(F127=0,G127=0),"ml",IF(AND(E127=0,G127=0),"ml",IF(AND(E127=0,F127=0),"ml",IF(AND(E127&lt;&gt;0,F127&lt;&gt;0,G127&lt;&gt;0),"m3",0)))))))</f>
        <v>ml</v>
      </c>
    </row>
    <row r="128" spans="2:10" s="1" customFormat="1" ht="13.2" x14ac:dyDescent="0.25">
      <c r="B128" s="48" t="s">
        <v>456</v>
      </c>
      <c r="C128" s="48" t="s">
        <v>988</v>
      </c>
      <c r="D128" s="103"/>
      <c r="E128" s="45"/>
      <c r="F128" s="45"/>
      <c r="G128" s="45"/>
      <c r="H128" s="45"/>
      <c r="I128" s="62">
        <f>SUM(H129:H129)</f>
        <v>0</v>
      </c>
      <c r="J128" s="63" t="str">
        <f>+J129</f>
        <v>ml</v>
      </c>
    </row>
    <row r="129" spans="2:10" s="1" customFormat="1" ht="13.2" x14ac:dyDescent="0.25">
      <c r="B129" s="100"/>
      <c r="C129" s="44" t="s">
        <v>434</v>
      </c>
      <c r="D129" s="45"/>
      <c r="E129" s="45"/>
      <c r="F129" s="45"/>
      <c r="G129" s="45"/>
      <c r="H129" s="45">
        <f>IF(AND(F129=0,G129=0),D129*E129,IF(AND(E129=0,G129=0),D129*F129,IF(AND(E129=0,F129=0),D129*G129,IF(AND(E129=0),D129*F129*G129,IF(AND(F129=0),D129*E129*G129,IF(AND(G129=0),D129*E129*F129,D129*E129*F129*G129))))))</f>
        <v>0</v>
      </c>
      <c r="I129" s="45"/>
      <c r="J129" s="46" t="str">
        <f>IF(AND(E129=0,F129&lt;&gt;0,G129&lt;&gt;0),"m2",IF(AND(F129=0,E129&lt;&gt;0,G129&lt;&gt;0),"m2",IF(AND(G129=0,E129&lt;&gt;0,F129&lt;&gt;0),"m2",IF(AND(F129=0,G129=0),"ml",IF(AND(E129=0,G129=0),"ml",IF(AND(E129=0,F129=0),"ml",IF(AND(E129&lt;&gt;0,F129&lt;&gt;0,G129&lt;&gt;0),"m3",0)))))))</f>
        <v>ml</v>
      </c>
    </row>
    <row r="130" spans="2:10" s="1" customFormat="1" ht="13.2" x14ac:dyDescent="0.25">
      <c r="B130" s="48" t="s">
        <v>457</v>
      </c>
      <c r="C130" s="48" t="s">
        <v>449</v>
      </c>
      <c r="D130" s="103"/>
      <c r="E130" s="45"/>
      <c r="F130" s="45"/>
      <c r="G130" s="45"/>
      <c r="H130" s="45"/>
      <c r="I130" s="62">
        <f>SUM(H131:H132)</f>
        <v>2</v>
      </c>
      <c r="J130" s="63" t="str">
        <f>+J132</f>
        <v>und</v>
      </c>
    </row>
    <row r="131" spans="2:10" s="1" customFormat="1" ht="13.2" x14ac:dyDescent="0.25">
      <c r="B131" s="48"/>
      <c r="C131" s="44" t="s">
        <v>700</v>
      </c>
      <c r="D131" s="45">
        <v>1</v>
      </c>
      <c r="E131" s="45"/>
      <c r="F131" s="45"/>
      <c r="G131" s="45"/>
      <c r="H131" s="45">
        <f>+D131</f>
        <v>1</v>
      </c>
      <c r="I131" s="45"/>
      <c r="J131" s="46" t="s">
        <v>35</v>
      </c>
    </row>
    <row r="132" spans="2:10" s="1" customFormat="1" ht="13.2" x14ac:dyDescent="0.25">
      <c r="B132" s="100"/>
      <c r="C132" s="44" t="s">
        <v>701</v>
      </c>
      <c r="D132" s="45">
        <v>1</v>
      </c>
      <c r="E132" s="45"/>
      <c r="F132" s="45"/>
      <c r="G132" s="45"/>
      <c r="H132" s="45">
        <f>+D132</f>
        <v>1</v>
      </c>
      <c r="I132" s="45"/>
      <c r="J132" s="46" t="s">
        <v>35</v>
      </c>
    </row>
    <row r="133" spans="2:10" s="1" customFormat="1" ht="13.2" x14ac:dyDescent="0.25">
      <c r="B133" s="48" t="s">
        <v>458</v>
      </c>
      <c r="C133" s="48" t="s">
        <v>989</v>
      </c>
      <c r="D133" s="103"/>
      <c r="E133" s="45"/>
      <c r="F133" s="45"/>
      <c r="G133" s="45"/>
      <c r="H133" s="45"/>
      <c r="I133" s="62">
        <f>SUM(H134:H134)</f>
        <v>0</v>
      </c>
      <c r="J133" s="63" t="str">
        <f>+J134</f>
        <v>und</v>
      </c>
    </row>
    <row r="134" spans="2:10" s="1" customFormat="1" ht="13.2" x14ac:dyDescent="0.25">
      <c r="B134" s="100"/>
      <c r="C134" s="44" t="s">
        <v>434</v>
      </c>
      <c r="D134" s="45"/>
      <c r="E134" s="45"/>
      <c r="F134" s="45"/>
      <c r="G134" s="45"/>
      <c r="H134" s="45">
        <f>+D134</f>
        <v>0</v>
      </c>
      <c r="I134" s="45"/>
      <c r="J134" s="46" t="s">
        <v>35</v>
      </c>
    </row>
    <row r="135" spans="2:10" s="1" customFormat="1" ht="13.2" x14ac:dyDescent="0.25">
      <c r="B135" s="48" t="s">
        <v>550</v>
      </c>
      <c r="C135" s="48" t="s">
        <v>451</v>
      </c>
      <c r="D135" s="103"/>
      <c r="E135" s="45"/>
      <c r="F135" s="45"/>
      <c r="G135" s="45"/>
      <c r="H135" s="45"/>
      <c r="I135" s="62">
        <f>SUM(H136:H136)</f>
        <v>0</v>
      </c>
      <c r="J135" s="63" t="str">
        <f>+J136</f>
        <v>und</v>
      </c>
    </row>
    <row r="136" spans="2:10" s="1" customFormat="1" ht="13.2" x14ac:dyDescent="0.25">
      <c r="B136" s="100"/>
      <c r="C136" s="44" t="s">
        <v>704</v>
      </c>
      <c r="D136" s="45"/>
      <c r="E136" s="45"/>
      <c r="F136" s="45"/>
      <c r="G136" s="45"/>
      <c r="H136" s="45">
        <f>+D136</f>
        <v>0</v>
      </c>
      <c r="I136" s="45"/>
      <c r="J136" s="46" t="s">
        <v>35</v>
      </c>
    </row>
    <row r="137" spans="2:10" s="1" customFormat="1" ht="13.2" x14ac:dyDescent="0.25">
      <c r="B137" s="100" t="s">
        <v>117</v>
      </c>
      <c r="C137" s="101" t="s">
        <v>419</v>
      </c>
      <c r="D137" s="103"/>
      <c r="E137" s="45"/>
      <c r="F137" s="45"/>
      <c r="G137" s="45"/>
      <c r="H137" s="45"/>
      <c r="I137" s="45"/>
      <c r="J137" s="46"/>
    </row>
    <row r="138" spans="2:10" s="1" customFormat="1" ht="13.2" x14ac:dyDescent="0.25">
      <c r="B138" s="48" t="s">
        <v>118</v>
      </c>
      <c r="C138" s="48" t="s">
        <v>461</v>
      </c>
      <c r="D138" s="103"/>
      <c r="E138" s="45"/>
      <c r="F138" s="45"/>
      <c r="G138" s="45"/>
      <c r="H138" s="45"/>
      <c r="I138" s="62">
        <f>SUM(H139:H140)</f>
        <v>5</v>
      </c>
      <c r="J138" s="63" t="str">
        <f>+J139</f>
        <v>und</v>
      </c>
    </row>
    <row r="139" spans="2:10" s="1" customFormat="1" ht="13.2" x14ac:dyDescent="0.25">
      <c r="B139" s="75"/>
      <c r="C139" s="44" t="s">
        <v>638</v>
      </c>
      <c r="D139" s="45">
        <v>2</v>
      </c>
      <c r="E139" s="45"/>
      <c r="F139" s="45"/>
      <c r="G139" s="45"/>
      <c r="H139" s="45">
        <f>+D139</f>
        <v>2</v>
      </c>
      <c r="I139" s="45"/>
      <c r="J139" s="46" t="s">
        <v>35</v>
      </c>
    </row>
    <row r="140" spans="2:10" s="1" customFormat="1" ht="13.2" x14ac:dyDescent="0.25">
      <c r="B140" s="75"/>
      <c r="C140" s="44" t="s">
        <v>427</v>
      </c>
      <c r="D140" s="45">
        <v>3</v>
      </c>
      <c r="E140" s="45"/>
      <c r="F140" s="45"/>
      <c r="G140" s="45"/>
      <c r="H140" s="45">
        <f>+D140</f>
        <v>3</v>
      </c>
      <c r="I140" s="45"/>
      <c r="J140" s="46" t="s">
        <v>35</v>
      </c>
    </row>
    <row r="141" spans="2:10" s="1" customFormat="1" ht="13.2" x14ac:dyDescent="0.25">
      <c r="B141" s="48" t="s">
        <v>119</v>
      </c>
      <c r="C141" s="48" t="s">
        <v>468</v>
      </c>
      <c r="D141" s="103"/>
      <c r="E141" s="45"/>
      <c r="F141" s="45"/>
      <c r="G141" s="45"/>
      <c r="H141" s="45"/>
      <c r="I141" s="62">
        <f>SUM(H142:H145)</f>
        <v>9</v>
      </c>
      <c r="J141" s="63" t="str">
        <f>+J142</f>
        <v>und</v>
      </c>
    </row>
    <row r="142" spans="2:10" s="1" customFormat="1" ht="13.2" x14ac:dyDescent="0.25">
      <c r="B142" s="75"/>
      <c r="C142" s="44" t="s">
        <v>248</v>
      </c>
      <c r="D142" s="45"/>
      <c r="E142" s="45"/>
      <c r="F142" s="45"/>
      <c r="G142" s="45"/>
      <c r="H142" s="45"/>
      <c r="I142" s="45"/>
      <c r="J142" s="46" t="s">
        <v>35</v>
      </c>
    </row>
    <row r="143" spans="2:10" s="1" customFormat="1" ht="13.2" x14ac:dyDescent="0.25">
      <c r="B143" s="75"/>
      <c r="C143" s="44" t="s">
        <v>549</v>
      </c>
      <c r="D143" s="45">
        <v>3</v>
      </c>
      <c r="E143" s="45">
        <v>3</v>
      </c>
      <c r="F143" s="45"/>
      <c r="G143" s="45"/>
      <c r="H143" s="45">
        <f>IF(AND(F143=0,G143=0),D143*E143,IF(AND(E143=0,G143=0),D143*F143,IF(AND(E143=0,F143=0),D143*G143,IF(AND(E143=0),D143*F143*G143,IF(AND(F143=0),D143*E143*G143,IF(AND(G143=0),D143*E143*F143,D143*E143*F143*G143))))))</f>
        <v>9</v>
      </c>
      <c r="I143" s="45"/>
      <c r="J143" s="46" t="s">
        <v>35</v>
      </c>
    </row>
    <row r="144" spans="2:10" s="1" customFormat="1" ht="13.2" x14ac:dyDescent="0.25">
      <c r="B144" s="75"/>
      <c r="C144" s="44" t="s">
        <v>249</v>
      </c>
      <c r="D144" s="45"/>
      <c r="E144" s="45"/>
      <c r="F144" s="45"/>
      <c r="G144" s="45"/>
      <c r="H144" s="45">
        <f>+D144</f>
        <v>0</v>
      </c>
      <c r="I144" s="45"/>
      <c r="J144" s="46" t="s">
        <v>35</v>
      </c>
    </row>
    <row r="145" spans="2:10" s="1" customFormat="1" ht="13.2" x14ac:dyDescent="0.25">
      <c r="B145" s="75"/>
      <c r="C145" s="44" t="s">
        <v>250</v>
      </c>
      <c r="D145" s="45"/>
      <c r="E145" s="45"/>
      <c r="F145" s="45"/>
      <c r="G145" s="45"/>
      <c r="H145" s="45">
        <f>+D145</f>
        <v>0</v>
      </c>
      <c r="I145" s="45"/>
      <c r="J145" s="46" t="s">
        <v>35</v>
      </c>
    </row>
    <row r="146" spans="2:10" s="1" customFormat="1" ht="13.2" x14ac:dyDescent="0.25">
      <c r="B146" s="48" t="s">
        <v>120</v>
      </c>
      <c r="C146" s="48" t="s">
        <v>462</v>
      </c>
      <c r="D146" s="103"/>
      <c r="E146" s="45"/>
      <c r="F146" s="45"/>
      <c r="G146" s="45"/>
      <c r="H146" s="45"/>
      <c r="I146" s="62">
        <f>SUM(H147:H149)</f>
        <v>0</v>
      </c>
      <c r="J146" s="63" t="str">
        <f>+J147</f>
        <v>und</v>
      </c>
    </row>
    <row r="147" spans="2:10" s="1" customFormat="1" ht="13.2" x14ac:dyDescent="0.25">
      <c r="B147" s="48"/>
      <c r="C147" s="44" t="s">
        <v>248</v>
      </c>
      <c r="D147" s="45"/>
      <c r="E147" s="45"/>
      <c r="F147" s="45"/>
      <c r="G147" s="45"/>
      <c r="H147" s="45">
        <f>IF(AND(F147=0,G147=0),D147*E147,IF(AND(E147=0,G147=0),D147*F147,IF(AND(E147=0,F147=0),D147*G147,IF(AND(E147=0),D147*F147*G147,IF(AND(F147=0),D147*E147*G147,IF(AND(G147=0),D147*E147*F147,D147*E147*F147*G147))))))</f>
        <v>0</v>
      </c>
      <c r="I147" s="45"/>
      <c r="J147" s="46" t="s">
        <v>35</v>
      </c>
    </row>
    <row r="148" spans="2:10" s="1" customFormat="1" ht="13.2" x14ac:dyDescent="0.25">
      <c r="B148" s="48"/>
      <c r="C148" s="44" t="s">
        <v>249</v>
      </c>
      <c r="D148" s="45"/>
      <c r="E148" s="45"/>
      <c r="F148" s="45"/>
      <c r="G148" s="45"/>
      <c r="H148" s="45">
        <f>+D148</f>
        <v>0</v>
      </c>
      <c r="I148" s="45"/>
      <c r="J148" s="46" t="s">
        <v>35</v>
      </c>
    </row>
    <row r="149" spans="2:10" s="1" customFormat="1" ht="13.2" x14ac:dyDescent="0.25">
      <c r="B149" s="48"/>
      <c r="C149" s="44" t="s">
        <v>250</v>
      </c>
      <c r="D149" s="45"/>
      <c r="E149" s="45"/>
      <c r="F149" s="45"/>
      <c r="G149" s="45"/>
      <c r="H149" s="45">
        <f>+D149</f>
        <v>0</v>
      </c>
      <c r="I149" s="45"/>
      <c r="J149" s="46" t="s">
        <v>35</v>
      </c>
    </row>
    <row r="150" spans="2:10" s="1" customFormat="1" ht="13.2" x14ac:dyDescent="0.25">
      <c r="B150" s="48" t="s">
        <v>469</v>
      </c>
      <c r="C150" s="48" t="s">
        <v>554</v>
      </c>
      <c r="D150" s="103"/>
      <c r="E150" s="45"/>
      <c r="F150" s="45"/>
      <c r="G150" s="45"/>
      <c r="H150" s="45"/>
      <c r="I150" s="62">
        <f>SUM(H151:H151)</f>
        <v>9</v>
      </c>
      <c r="J150" s="63" t="str">
        <f>+J151</f>
        <v>und</v>
      </c>
    </row>
    <row r="151" spans="2:10" s="1" customFormat="1" ht="13.2" x14ac:dyDescent="0.25">
      <c r="B151" s="48"/>
      <c r="C151" s="44" t="s">
        <v>702</v>
      </c>
      <c r="D151" s="45">
        <v>3</v>
      </c>
      <c r="E151" s="45">
        <v>3</v>
      </c>
      <c r="F151" s="45"/>
      <c r="G151" s="45"/>
      <c r="H151" s="45">
        <f>IF(AND(F151=0,G151=0),D151*E151,IF(AND(E151=0,G151=0),D151*F151,IF(AND(E151=0,F151=0),D151*G151,IF(AND(E151=0),D151*F151*G151,IF(AND(F151=0),D151*E151*G151,IF(AND(G151=0),D151*E151*F151,D151*E151*F151*G151))))))</f>
        <v>9</v>
      </c>
      <c r="I151" s="45"/>
      <c r="J151" s="46" t="s">
        <v>35</v>
      </c>
    </row>
    <row r="152" spans="2:10" s="1" customFormat="1" ht="13.2" x14ac:dyDescent="0.25">
      <c r="B152" s="48" t="s">
        <v>470</v>
      </c>
      <c r="C152" s="48" t="s">
        <v>557</v>
      </c>
      <c r="D152" s="103"/>
      <c r="E152" s="45"/>
      <c r="F152" s="45"/>
      <c r="G152" s="45"/>
      <c r="H152" s="45"/>
      <c r="I152" s="62">
        <f>SUM(H153:H153)</f>
        <v>3</v>
      </c>
      <c r="J152" s="63" t="str">
        <f>+J153</f>
        <v>und</v>
      </c>
    </row>
    <row r="153" spans="2:10" s="1" customFormat="1" ht="13.2" x14ac:dyDescent="0.25">
      <c r="B153" s="48"/>
      <c r="C153" s="44" t="s">
        <v>702</v>
      </c>
      <c r="D153" s="45">
        <v>3</v>
      </c>
      <c r="E153" s="45">
        <v>1</v>
      </c>
      <c r="F153" s="45"/>
      <c r="G153" s="45"/>
      <c r="H153" s="45">
        <f>IF(AND(F153=0,G153=0),D153*E153,IF(AND(E153=0,G153=0),D153*F153,IF(AND(E153=0,F153=0),D153*G153,IF(AND(E153=0),D153*F153*G153,IF(AND(F153=0),D153*E153*G153,IF(AND(G153=0),D153*E153*F153,D153*E153*F153*G153))))))</f>
        <v>3</v>
      </c>
      <c r="I153" s="45"/>
      <c r="J153" s="46" t="s">
        <v>35</v>
      </c>
    </row>
    <row r="154" spans="2:10" s="1" customFormat="1" ht="13.2" x14ac:dyDescent="0.25">
      <c r="B154" s="48" t="s">
        <v>555</v>
      </c>
      <c r="C154" s="48" t="s">
        <v>459</v>
      </c>
      <c r="D154" s="103"/>
      <c r="E154" s="45"/>
      <c r="F154" s="45"/>
      <c r="G154" s="45"/>
      <c r="H154" s="45"/>
      <c r="I154" s="62">
        <f>SUM(H155:H155)</f>
        <v>0</v>
      </c>
      <c r="J154" s="63" t="str">
        <f>+J155</f>
        <v>und</v>
      </c>
    </row>
    <row r="155" spans="2:10" s="1" customFormat="1" ht="13.2" x14ac:dyDescent="0.25">
      <c r="B155" s="75"/>
      <c r="C155" s="44" t="s">
        <v>248</v>
      </c>
      <c r="D155" s="45"/>
      <c r="E155" s="45"/>
      <c r="F155" s="45"/>
      <c r="G155" s="45"/>
      <c r="H155" s="45">
        <f>+D155</f>
        <v>0</v>
      </c>
      <c r="I155" s="45"/>
      <c r="J155" s="46" t="s">
        <v>35</v>
      </c>
    </row>
    <row r="156" spans="2:10" s="1" customFormat="1" ht="13.2" x14ac:dyDescent="0.25">
      <c r="B156" s="48" t="s">
        <v>556</v>
      </c>
      <c r="C156" s="48" t="s">
        <v>460</v>
      </c>
      <c r="D156" s="103"/>
      <c r="E156" s="45"/>
      <c r="F156" s="45"/>
      <c r="G156" s="45"/>
      <c r="H156" s="45"/>
      <c r="I156" s="62">
        <f>SUM(H157:H157)</f>
        <v>3</v>
      </c>
      <c r="J156" s="63" t="str">
        <f>+J157</f>
        <v>und</v>
      </c>
    </row>
    <row r="157" spans="2:10" s="1" customFormat="1" ht="13.2" x14ac:dyDescent="0.25">
      <c r="B157" s="75"/>
      <c r="C157" s="44" t="s">
        <v>703</v>
      </c>
      <c r="D157" s="45">
        <v>3</v>
      </c>
      <c r="E157" s="45"/>
      <c r="F157" s="45"/>
      <c r="G157" s="45"/>
      <c r="H157" s="45">
        <f>+D157</f>
        <v>3</v>
      </c>
      <c r="I157" s="45"/>
      <c r="J157" s="46" t="s">
        <v>35</v>
      </c>
    </row>
    <row r="158" spans="2:10" s="1" customFormat="1" ht="13.2" x14ac:dyDescent="0.25">
      <c r="B158" s="75"/>
      <c r="C158" s="102"/>
      <c r="D158" s="103"/>
      <c r="E158" s="45"/>
      <c r="F158" s="45"/>
      <c r="G158" s="45"/>
      <c r="H158" s="45"/>
      <c r="I158" s="45"/>
      <c r="J158" s="46"/>
    </row>
    <row r="159" spans="2:10" s="1" customFormat="1" ht="13.2" x14ac:dyDescent="0.25">
      <c r="B159" s="75"/>
      <c r="C159" s="102"/>
      <c r="D159" s="103"/>
      <c r="E159" s="45"/>
      <c r="F159" s="45"/>
      <c r="G159" s="45"/>
      <c r="H159" s="45"/>
      <c r="I159" s="45"/>
      <c r="J159" s="46"/>
    </row>
    <row r="160" spans="2:10" s="1" customFormat="1" ht="13.2" x14ac:dyDescent="0.25">
      <c r="B160" s="75"/>
      <c r="C160" s="102"/>
      <c r="D160" s="103"/>
      <c r="E160" s="45"/>
      <c r="F160" s="45"/>
      <c r="G160" s="45"/>
      <c r="H160" s="45"/>
      <c r="I160" s="45"/>
      <c r="J160" s="46"/>
    </row>
    <row r="161" spans="2:10" s="1" customFormat="1" ht="13.2" x14ac:dyDescent="0.25">
      <c r="B161" s="75"/>
      <c r="C161" s="102"/>
      <c r="D161" s="103"/>
      <c r="E161" s="45"/>
      <c r="F161" s="45"/>
      <c r="G161" s="45"/>
      <c r="H161" s="45"/>
      <c r="I161" s="45"/>
      <c r="J161" s="46"/>
    </row>
    <row r="162" spans="2:10" s="1" customFormat="1" ht="13.2" x14ac:dyDescent="0.25">
      <c r="B162" s="75"/>
      <c r="C162" s="102"/>
      <c r="D162" s="103"/>
      <c r="E162" s="45"/>
      <c r="F162" s="45"/>
      <c r="G162" s="45"/>
      <c r="H162" s="45"/>
      <c r="I162" s="45"/>
      <c r="J162" s="46"/>
    </row>
    <row r="163" spans="2:10" s="1" customFormat="1" ht="13.2" x14ac:dyDescent="0.25">
      <c r="B163" s="75"/>
      <c r="C163" s="102"/>
      <c r="D163" s="103"/>
      <c r="E163" s="45"/>
      <c r="F163" s="45"/>
      <c r="G163" s="45"/>
      <c r="H163" s="45"/>
      <c r="I163" s="45"/>
      <c r="J163" s="46"/>
    </row>
    <row r="164" spans="2:10" s="1" customFormat="1" ht="13.2" x14ac:dyDescent="0.25">
      <c r="B164" s="75"/>
      <c r="C164" s="102"/>
      <c r="D164" s="103"/>
      <c r="E164" s="45"/>
      <c r="F164" s="45"/>
      <c r="G164" s="45"/>
      <c r="H164" s="45"/>
      <c r="I164" s="45"/>
      <c r="J164" s="46"/>
    </row>
    <row r="165" spans="2:10" s="1" customFormat="1" ht="13.2" x14ac:dyDescent="0.25">
      <c r="B165" s="75"/>
      <c r="C165" s="102"/>
      <c r="D165" s="103"/>
      <c r="E165" s="45"/>
      <c r="F165" s="45"/>
      <c r="G165" s="45"/>
      <c r="H165" s="45"/>
      <c r="I165" s="45"/>
      <c r="J165" s="46"/>
    </row>
    <row r="166" spans="2:10" s="1" customFormat="1" ht="13.2" x14ac:dyDescent="0.25">
      <c r="B166" s="75"/>
      <c r="C166" s="102"/>
      <c r="D166" s="103"/>
      <c r="E166" s="45"/>
      <c r="F166" s="45"/>
      <c r="G166" s="45"/>
      <c r="H166" s="45"/>
      <c r="I166" s="45"/>
      <c r="J166" s="46"/>
    </row>
    <row r="167" spans="2:10" s="1" customFormat="1" ht="13.2" x14ac:dyDescent="0.25">
      <c r="B167" s="75"/>
      <c r="C167" s="102"/>
      <c r="D167" s="103"/>
      <c r="E167" s="45"/>
      <c r="F167" s="45"/>
      <c r="G167" s="45"/>
      <c r="H167" s="45"/>
      <c r="I167" s="45"/>
      <c r="J167" s="46"/>
    </row>
    <row r="168" spans="2:10" s="1" customFormat="1" ht="13.2" x14ac:dyDescent="0.25">
      <c r="B168" s="75"/>
      <c r="C168" s="102"/>
      <c r="D168" s="103"/>
      <c r="E168" s="45"/>
      <c r="F168" s="45"/>
      <c r="G168" s="45"/>
      <c r="H168" s="45"/>
      <c r="I168" s="45"/>
      <c r="J168" s="46"/>
    </row>
    <row r="169" spans="2:10" s="1" customFormat="1" ht="13.2" x14ac:dyDescent="0.25">
      <c r="B169" s="75"/>
      <c r="C169" s="102"/>
      <c r="D169" s="103"/>
      <c r="E169" s="45"/>
      <c r="F169" s="45"/>
      <c r="G169" s="45"/>
      <c r="H169" s="45"/>
      <c r="I169" s="45"/>
      <c r="J169" s="46"/>
    </row>
    <row r="170" spans="2:10" s="1" customFormat="1" ht="13.2" x14ac:dyDescent="0.25">
      <c r="B170" s="75"/>
      <c r="C170" s="102"/>
      <c r="D170" s="103"/>
      <c r="E170" s="45"/>
      <c r="F170" s="45"/>
      <c r="G170" s="45"/>
      <c r="H170" s="45"/>
      <c r="I170" s="45"/>
      <c r="J170" s="46"/>
    </row>
    <row r="171" spans="2:10" s="1" customFormat="1" ht="13.2" x14ac:dyDescent="0.25">
      <c r="B171" s="75"/>
      <c r="C171" s="102"/>
      <c r="D171" s="103"/>
      <c r="E171" s="45"/>
      <c r="F171" s="45"/>
      <c r="G171" s="45"/>
      <c r="H171" s="45"/>
      <c r="I171" s="45"/>
      <c r="J171" s="46"/>
    </row>
    <row r="172" spans="2:10" s="1" customFormat="1" ht="13.2" x14ac:dyDescent="0.25">
      <c r="B172" s="75"/>
      <c r="C172" s="102"/>
      <c r="D172" s="103"/>
      <c r="E172" s="45"/>
      <c r="F172" s="45"/>
      <c r="G172" s="45"/>
      <c r="H172" s="45"/>
      <c r="I172" s="45"/>
      <c r="J172" s="46"/>
    </row>
    <row r="173" spans="2:10" s="1" customFormat="1" ht="13.2" x14ac:dyDescent="0.25">
      <c r="B173" s="75"/>
      <c r="C173" s="102"/>
      <c r="D173" s="103"/>
      <c r="E173" s="45"/>
      <c r="F173" s="45"/>
      <c r="G173" s="45"/>
      <c r="H173" s="45"/>
      <c r="I173" s="45"/>
      <c r="J173" s="46"/>
    </row>
    <row r="174" spans="2:10" s="1" customFormat="1" ht="13.2" x14ac:dyDescent="0.25">
      <c r="B174" s="75"/>
      <c r="C174" s="102"/>
      <c r="D174" s="103"/>
      <c r="E174" s="45"/>
      <c r="F174" s="45"/>
      <c r="G174" s="45"/>
      <c r="H174" s="45"/>
      <c r="I174" s="45"/>
      <c r="J174" s="46"/>
    </row>
    <row r="175" spans="2:10" s="1" customFormat="1" ht="13.2" x14ac:dyDescent="0.25">
      <c r="B175" s="75"/>
      <c r="C175" s="102"/>
      <c r="D175" s="103"/>
      <c r="E175" s="45"/>
      <c r="F175" s="45"/>
      <c r="G175" s="45"/>
      <c r="H175" s="45"/>
      <c r="I175" s="45"/>
      <c r="J175" s="46"/>
    </row>
    <row r="176" spans="2:10" s="1" customFormat="1" ht="13.2" x14ac:dyDescent="0.25">
      <c r="B176" s="75"/>
      <c r="C176" s="102"/>
      <c r="D176" s="103"/>
      <c r="E176" s="45"/>
      <c r="F176" s="45"/>
      <c r="G176" s="45"/>
      <c r="H176" s="45"/>
      <c r="I176" s="45"/>
      <c r="J176" s="46"/>
    </row>
    <row r="177" spans="2:10" s="1" customFormat="1" ht="13.2" x14ac:dyDescent="0.25">
      <c r="B177" s="75"/>
      <c r="C177" s="102"/>
      <c r="D177" s="103"/>
      <c r="E177" s="45"/>
      <c r="F177" s="45"/>
      <c r="G177" s="45"/>
      <c r="H177" s="45"/>
      <c r="I177" s="45"/>
      <c r="J177" s="46"/>
    </row>
    <row r="178" spans="2:10" s="1" customFormat="1" ht="13.2" x14ac:dyDescent="0.25">
      <c r="B178" s="75"/>
      <c r="C178" s="102"/>
      <c r="D178" s="103"/>
      <c r="E178" s="45"/>
      <c r="F178" s="45"/>
      <c r="G178" s="45"/>
      <c r="H178" s="45"/>
      <c r="I178" s="45"/>
      <c r="J178" s="46"/>
    </row>
    <row r="179" spans="2:10" s="1" customFormat="1" ht="13.2" x14ac:dyDescent="0.25">
      <c r="B179" s="75"/>
      <c r="C179" s="102"/>
      <c r="D179" s="103"/>
      <c r="E179" s="45"/>
      <c r="F179" s="45"/>
      <c r="G179" s="45"/>
      <c r="H179" s="45"/>
      <c r="I179" s="45"/>
      <c r="J179" s="46"/>
    </row>
    <row r="180" spans="2:10" s="1" customFormat="1" ht="13.2" x14ac:dyDescent="0.25">
      <c r="B180" s="75"/>
      <c r="C180" s="102"/>
      <c r="D180" s="103"/>
      <c r="E180" s="45"/>
      <c r="F180" s="45"/>
      <c r="G180" s="45"/>
      <c r="H180" s="45"/>
      <c r="I180" s="45"/>
      <c r="J180" s="46"/>
    </row>
    <row r="181" spans="2:10" s="1" customFormat="1" ht="13.2" x14ac:dyDescent="0.25">
      <c r="B181" s="75"/>
      <c r="C181" s="102"/>
      <c r="D181" s="103"/>
      <c r="E181" s="45"/>
      <c r="F181" s="45"/>
      <c r="G181" s="45"/>
      <c r="H181" s="45"/>
      <c r="I181" s="45"/>
      <c r="J181" s="46"/>
    </row>
    <row r="182" spans="2:10" s="1" customFormat="1" ht="13.2" x14ac:dyDescent="0.25">
      <c r="B182" s="75"/>
      <c r="C182" s="102"/>
      <c r="D182" s="103"/>
      <c r="E182" s="45"/>
      <c r="F182" s="45"/>
      <c r="G182" s="45"/>
      <c r="H182" s="45"/>
      <c r="I182" s="45"/>
      <c r="J182" s="46"/>
    </row>
    <row r="183" spans="2:10" s="1" customFormat="1" ht="13.2" x14ac:dyDescent="0.25">
      <c r="B183" s="75"/>
      <c r="C183" s="102"/>
      <c r="D183" s="103"/>
      <c r="E183" s="45"/>
      <c r="F183" s="45"/>
      <c r="G183" s="45"/>
      <c r="H183" s="45"/>
      <c r="I183" s="45"/>
      <c r="J183" s="46"/>
    </row>
    <row r="184" spans="2:10" s="1" customFormat="1" ht="13.2" x14ac:dyDescent="0.25">
      <c r="B184" s="75"/>
      <c r="C184" s="102"/>
      <c r="D184" s="103"/>
      <c r="E184" s="45"/>
      <c r="F184" s="45"/>
      <c r="G184" s="45"/>
      <c r="H184" s="45"/>
      <c r="I184" s="45"/>
      <c r="J184" s="46"/>
    </row>
    <row r="185" spans="2:10" s="1" customFormat="1" ht="13.2" x14ac:dyDescent="0.25">
      <c r="B185" s="75"/>
      <c r="C185" s="102"/>
      <c r="D185" s="103"/>
      <c r="E185" s="45"/>
      <c r="F185" s="45"/>
      <c r="G185" s="45"/>
      <c r="H185" s="45"/>
      <c r="I185" s="45"/>
      <c r="J185" s="46"/>
    </row>
    <row r="186" spans="2:10" s="1" customFormat="1" ht="13.2" x14ac:dyDescent="0.25">
      <c r="B186" s="75"/>
      <c r="C186" s="102"/>
      <c r="D186" s="103"/>
      <c r="E186" s="45"/>
      <c r="F186" s="45"/>
      <c r="G186" s="45"/>
      <c r="H186" s="45"/>
      <c r="I186" s="45"/>
      <c r="J186" s="46"/>
    </row>
    <row r="187" spans="2:10" s="1" customFormat="1" ht="13.2" x14ac:dyDescent="0.25">
      <c r="B187" s="75"/>
      <c r="C187" s="102"/>
      <c r="D187" s="103"/>
      <c r="E187" s="45"/>
      <c r="F187" s="45"/>
      <c r="G187" s="45"/>
      <c r="H187" s="45"/>
      <c r="I187" s="45"/>
      <c r="J187" s="46"/>
    </row>
    <row r="188" spans="2:10" s="1" customFormat="1" ht="13.2" x14ac:dyDescent="0.25">
      <c r="B188" s="75"/>
      <c r="C188" s="102"/>
      <c r="D188" s="103"/>
      <c r="E188" s="45"/>
      <c r="F188" s="45"/>
      <c r="G188" s="45"/>
      <c r="H188" s="45"/>
      <c r="I188" s="45"/>
      <c r="J188" s="46"/>
    </row>
    <row r="189" spans="2:10" s="1" customFormat="1" ht="13.2" x14ac:dyDescent="0.25">
      <c r="B189" s="75"/>
      <c r="C189" s="102"/>
      <c r="D189" s="103"/>
      <c r="E189" s="45"/>
      <c r="F189" s="45"/>
      <c r="G189" s="45"/>
      <c r="H189" s="45"/>
      <c r="I189" s="45"/>
      <c r="J189" s="46"/>
    </row>
    <row r="190" spans="2:10" s="1" customFormat="1" ht="13.2" x14ac:dyDescent="0.25">
      <c r="B190" s="75"/>
      <c r="C190" s="102"/>
      <c r="D190" s="103"/>
      <c r="E190" s="45"/>
      <c r="F190" s="45"/>
      <c r="G190" s="45"/>
      <c r="H190" s="45"/>
      <c r="I190" s="45"/>
      <c r="J190" s="46"/>
    </row>
    <row r="191" spans="2:10" s="1" customFormat="1" ht="13.2" x14ac:dyDescent="0.25">
      <c r="B191" s="75"/>
      <c r="C191" s="102"/>
      <c r="D191" s="103"/>
      <c r="E191" s="45"/>
      <c r="F191" s="45"/>
      <c r="G191" s="45"/>
      <c r="H191" s="45"/>
      <c r="I191" s="45"/>
      <c r="J191" s="46"/>
    </row>
    <row r="192" spans="2:10" s="1" customFormat="1" ht="13.2" x14ac:dyDescent="0.25">
      <c r="B192" s="75"/>
      <c r="C192" s="102"/>
      <c r="D192" s="103"/>
      <c r="E192" s="45"/>
      <c r="F192" s="45"/>
      <c r="G192" s="45"/>
      <c r="H192" s="45"/>
      <c r="I192" s="45"/>
      <c r="J192" s="46"/>
    </row>
    <row r="193" spans="2:10" s="1" customFormat="1" ht="13.2" x14ac:dyDescent="0.25">
      <c r="B193" s="75"/>
      <c r="C193" s="102"/>
      <c r="D193" s="103"/>
      <c r="E193" s="45"/>
      <c r="F193" s="45"/>
      <c r="G193" s="45"/>
      <c r="H193" s="45"/>
      <c r="I193" s="45"/>
      <c r="J193" s="46"/>
    </row>
    <row r="194" spans="2:10" s="1" customFormat="1" ht="13.2" x14ac:dyDescent="0.25">
      <c r="B194" s="75"/>
      <c r="C194" s="102"/>
      <c r="D194" s="103"/>
      <c r="E194" s="45"/>
      <c r="F194" s="45"/>
      <c r="G194" s="45"/>
      <c r="H194" s="45"/>
      <c r="I194" s="45"/>
      <c r="J194" s="46"/>
    </row>
    <row r="195" spans="2:10" s="1" customFormat="1" ht="13.2" x14ac:dyDescent="0.25">
      <c r="B195" s="75"/>
      <c r="C195" s="102"/>
      <c r="D195" s="103"/>
      <c r="E195" s="45"/>
      <c r="F195" s="45"/>
      <c r="G195" s="45"/>
      <c r="H195" s="45"/>
      <c r="I195" s="45"/>
      <c r="J195" s="46"/>
    </row>
    <row r="196" spans="2:10" s="1" customFormat="1" ht="13.2" x14ac:dyDescent="0.25">
      <c r="B196" s="75"/>
      <c r="C196" s="102"/>
      <c r="D196" s="103"/>
      <c r="E196" s="45"/>
      <c r="F196" s="45"/>
      <c r="G196" s="45"/>
      <c r="H196" s="45"/>
      <c r="I196" s="45"/>
      <c r="J196" s="46"/>
    </row>
    <row r="197" spans="2:10" s="1" customFormat="1" ht="13.2" x14ac:dyDescent="0.25">
      <c r="B197" s="75"/>
      <c r="C197" s="102"/>
      <c r="D197" s="103"/>
      <c r="E197" s="45"/>
      <c r="F197" s="45"/>
      <c r="G197" s="45"/>
      <c r="H197" s="45"/>
      <c r="I197" s="45"/>
      <c r="J197" s="46"/>
    </row>
    <row r="198" spans="2:10" s="1" customFormat="1" ht="13.2" x14ac:dyDescent="0.25">
      <c r="B198" s="75"/>
      <c r="C198" s="102"/>
      <c r="D198" s="103"/>
      <c r="E198" s="45"/>
      <c r="F198" s="45"/>
      <c r="G198" s="45"/>
      <c r="H198" s="45"/>
      <c r="I198" s="45"/>
      <c r="J198" s="46"/>
    </row>
    <row r="199" spans="2:10" s="1" customFormat="1" ht="13.2" x14ac:dyDescent="0.25">
      <c r="B199" s="75"/>
      <c r="C199" s="102"/>
      <c r="D199" s="103"/>
      <c r="E199" s="45"/>
      <c r="F199" s="45"/>
      <c r="G199" s="45"/>
      <c r="H199" s="45"/>
      <c r="I199" s="45"/>
      <c r="J199" s="46"/>
    </row>
    <row r="200" spans="2:10" s="1" customFormat="1" ht="13.2" x14ac:dyDescent="0.25">
      <c r="B200" s="75"/>
      <c r="C200" s="102"/>
      <c r="D200" s="103"/>
      <c r="E200" s="45"/>
      <c r="F200" s="45"/>
      <c r="G200" s="45"/>
      <c r="H200" s="45"/>
      <c r="I200" s="45"/>
      <c r="J200" s="46"/>
    </row>
    <row r="201" spans="2:10" s="1" customFormat="1" ht="13.2" x14ac:dyDescent="0.25">
      <c r="B201" s="75"/>
      <c r="C201" s="102"/>
      <c r="D201" s="103"/>
      <c r="E201" s="45"/>
      <c r="F201" s="45"/>
      <c r="G201" s="45"/>
      <c r="H201" s="45"/>
      <c r="I201" s="45"/>
      <c r="J201" s="46"/>
    </row>
    <row r="202" spans="2:10" s="1" customFormat="1" ht="13.2" x14ac:dyDescent="0.25">
      <c r="B202" s="75"/>
      <c r="C202" s="102"/>
      <c r="D202" s="103"/>
      <c r="E202" s="45"/>
      <c r="F202" s="45"/>
      <c r="G202" s="45"/>
      <c r="H202" s="45"/>
      <c r="I202" s="45"/>
      <c r="J202" s="46"/>
    </row>
    <row r="203" spans="2:10" s="1" customFormat="1" ht="13.2" x14ac:dyDescent="0.25">
      <c r="B203" s="75"/>
      <c r="C203" s="102"/>
      <c r="D203" s="103"/>
      <c r="E203" s="45"/>
      <c r="F203" s="45"/>
      <c r="G203" s="45"/>
      <c r="H203" s="45"/>
      <c r="I203" s="45"/>
      <c r="J203" s="46"/>
    </row>
    <row r="204" spans="2:10" s="1" customFormat="1" ht="13.2" x14ac:dyDescent="0.25">
      <c r="B204" s="75"/>
      <c r="C204" s="102"/>
      <c r="D204" s="103"/>
      <c r="E204" s="45"/>
      <c r="F204" s="45"/>
      <c r="G204" s="45"/>
      <c r="H204" s="45"/>
      <c r="I204" s="45"/>
      <c r="J204" s="46"/>
    </row>
    <row r="205" spans="2:10" s="1" customFormat="1" ht="13.2" x14ac:dyDescent="0.25">
      <c r="B205" s="75"/>
      <c r="C205" s="102"/>
      <c r="D205" s="103"/>
      <c r="E205" s="45"/>
      <c r="F205" s="45"/>
      <c r="G205" s="45"/>
      <c r="H205" s="45"/>
      <c r="I205" s="45"/>
      <c r="J205" s="46"/>
    </row>
    <row r="206" spans="2:10" s="1" customFormat="1" ht="13.2" x14ac:dyDescent="0.25">
      <c r="B206" s="75"/>
      <c r="C206" s="102"/>
      <c r="D206" s="103"/>
      <c r="E206" s="45"/>
      <c r="F206" s="45"/>
      <c r="G206" s="45"/>
      <c r="H206" s="45"/>
      <c r="I206" s="45"/>
      <c r="J206" s="46"/>
    </row>
    <row r="207" spans="2:10" s="1" customFormat="1" ht="13.2" x14ac:dyDescent="0.25">
      <c r="B207" s="75"/>
      <c r="C207" s="102"/>
      <c r="D207" s="103"/>
      <c r="E207" s="45"/>
      <c r="F207" s="45"/>
      <c r="G207" s="45"/>
      <c r="H207" s="45"/>
      <c r="I207" s="45"/>
      <c r="J207" s="46"/>
    </row>
    <row r="208" spans="2:10" s="1" customFormat="1" ht="13.2" x14ac:dyDescent="0.25">
      <c r="B208" s="75"/>
      <c r="C208" s="102"/>
      <c r="D208" s="103"/>
      <c r="E208" s="45"/>
      <c r="F208" s="45"/>
      <c r="G208" s="45"/>
      <c r="H208" s="45"/>
      <c r="I208" s="45"/>
      <c r="J208" s="46"/>
    </row>
    <row r="209" spans="2:10" s="1" customFormat="1" ht="13.2" x14ac:dyDescent="0.25">
      <c r="B209" s="75"/>
      <c r="C209" s="102"/>
      <c r="D209" s="103"/>
      <c r="E209" s="45"/>
      <c r="F209" s="45"/>
      <c r="G209" s="45"/>
      <c r="H209" s="45"/>
      <c r="I209" s="45"/>
      <c r="J209" s="46"/>
    </row>
    <row r="210" spans="2:10" s="1" customFormat="1" ht="13.2" x14ac:dyDescent="0.25">
      <c r="B210" s="75"/>
      <c r="C210" s="102"/>
      <c r="D210" s="103"/>
      <c r="E210" s="45"/>
      <c r="F210" s="45"/>
      <c r="G210" s="45"/>
      <c r="H210" s="45"/>
      <c r="I210" s="45"/>
      <c r="J210" s="46"/>
    </row>
    <row r="211" spans="2:10" s="1" customFormat="1" ht="13.2" x14ac:dyDescent="0.25">
      <c r="B211" s="75"/>
      <c r="C211" s="102"/>
      <c r="D211" s="103"/>
      <c r="E211" s="45"/>
      <c r="F211" s="45"/>
      <c r="G211" s="45"/>
      <c r="H211" s="45"/>
      <c r="I211" s="45"/>
      <c r="J211" s="46"/>
    </row>
    <row r="212" spans="2:10" s="1" customFormat="1" ht="13.2" x14ac:dyDescent="0.25">
      <c r="B212" s="75"/>
      <c r="C212" s="102"/>
      <c r="D212" s="103"/>
      <c r="E212" s="45"/>
      <c r="F212" s="45"/>
      <c r="G212" s="45"/>
      <c r="H212" s="45"/>
      <c r="I212" s="45"/>
      <c r="J212" s="46"/>
    </row>
    <row r="213" spans="2:10" s="1" customFormat="1" ht="13.2" x14ac:dyDescent="0.25">
      <c r="B213" s="75"/>
      <c r="C213" s="102"/>
      <c r="D213" s="103"/>
      <c r="E213" s="45"/>
      <c r="F213" s="45"/>
      <c r="G213" s="45"/>
      <c r="H213" s="45"/>
      <c r="I213" s="45"/>
      <c r="J213" s="46"/>
    </row>
    <row r="214" spans="2:10" s="1" customFormat="1" ht="13.2" x14ac:dyDescent="0.25">
      <c r="B214" s="75"/>
      <c r="C214" s="102"/>
      <c r="D214" s="103"/>
      <c r="E214" s="45"/>
      <c r="F214" s="45"/>
      <c r="G214" s="45"/>
      <c r="H214" s="45"/>
      <c r="I214" s="45"/>
      <c r="J214" s="46"/>
    </row>
    <row r="215" spans="2:10" s="1" customFormat="1" ht="13.2" x14ac:dyDescent="0.25">
      <c r="B215" s="75"/>
      <c r="C215" s="102"/>
      <c r="D215" s="103"/>
      <c r="E215" s="45"/>
      <c r="F215" s="45"/>
      <c r="G215" s="45"/>
      <c r="H215" s="45"/>
      <c r="I215" s="45"/>
      <c r="J215" s="46"/>
    </row>
    <row r="216" spans="2:10" s="1" customFormat="1" ht="13.2" x14ac:dyDescent="0.25">
      <c r="B216" s="75"/>
      <c r="C216" s="102"/>
      <c r="D216" s="103"/>
      <c r="E216" s="45"/>
      <c r="F216" s="45"/>
      <c r="G216" s="45"/>
      <c r="H216" s="45"/>
      <c r="I216" s="45"/>
      <c r="J216" s="46"/>
    </row>
    <row r="217" spans="2:10" s="1" customFormat="1" ht="13.2" x14ac:dyDescent="0.25">
      <c r="B217" s="75"/>
      <c r="C217" s="102"/>
      <c r="D217" s="103"/>
      <c r="E217" s="45"/>
      <c r="F217" s="45"/>
      <c r="G217" s="45"/>
      <c r="H217" s="45"/>
      <c r="I217" s="45"/>
      <c r="J217" s="46"/>
    </row>
    <row r="218" spans="2:10" s="1" customFormat="1" ht="13.2" x14ac:dyDescent="0.25">
      <c r="B218" s="75"/>
      <c r="C218" s="102"/>
      <c r="D218" s="103"/>
      <c r="E218" s="45"/>
      <c r="F218" s="45"/>
      <c r="G218" s="45"/>
      <c r="H218" s="45"/>
      <c r="I218" s="45"/>
      <c r="J218" s="46"/>
    </row>
    <row r="219" spans="2:10" s="1" customFormat="1" ht="13.2" x14ac:dyDescent="0.25">
      <c r="B219" s="75"/>
      <c r="C219" s="102"/>
      <c r="D219" s="103"/>
      <c r="E219" s="45"/>
      <c r="F219" s="45"/>
      <c r="G219" s="45"/>
      <c r="H219" s="45"/>
      <c r="I219" s="45"/>
      <c r="J219" s="46"/>
    </row>
    <row r="220" spans="2:10" s="1" customFormat="1" ht="13.2" x14ac:dyDescent="0.25">
      <c r="B220" s="75"/>
      <c r="C220" s="102"/>
      <c r="D220" s="103"/>
      <c r="E220" s="45"/>
      <c r="F220" s="45"/>
      <c r="G220" s="45"/>
      <c r="H220" s="45"/>
      <c r="I220" s="45"/>
      <c r="J220" s="46"/>
    </row>
    <row r="221" spans="2:10" s="1" customFormat="1" ht="13.2" x14ac:dyDescent="0.25">
      <c r="B221" s="75"/>
      <c r="C221" s="102"/>
      <c r="D221" s="103"/>
      <c r="E221" s="45"/>
      <c r="F221" s="45"/>
      <c r="G221" s="45"/>
      <c r="H221" s="45"/>
      <c r="I221" s="45"/>
      <c r="J221" s="46"/>
    </row>
    <row r="222" spans="2:10" s="1" customFormat="1" ht="13.2" x14ac:dyDescent="0.25">
      <c r="B222" s="75"/>
      <c r="C222" s="102"/>
      <c r="D222" s="103"/>
      <c r="E222" s="45"/>
      <c r="F222" s="45"/>
      <c r="G222" s="45"/>
      <c r="H222" s="45"/>
      <c r="I222" s="45"/>
      <c r="J222" s="46"/>
    </row>
    <row r="223" spans="2:10" s="1" customFormat="1" ht="13.2" x14ac:dyDescent="0.25">
      <c r="B223" s="75"/>
      <c r="C223" s="102"/>
      <c r="D223" s="103"/>
      <c r="E223" s="45"/>
      <c r="F223" s="45"/>
      <c r="G223" s="45"/>
      <c r="H223" s="45"/>
      <c r="I223" s="45"/>
      <c r="J223" s="46"/>
    </row>
    <row r="224" spans="2:10" s="1" customFormat="1" ht="13.2" x14ac:dyDescent="0.25">
      <c r="B224" s="75"/>
      <c r="C224" s="102"/>
      <c r="D224" s="103"/>
      <c r="E224" s="45"/>
      <c r="F224" s="45"/>
      <c r="G224" s="45"/>
      <c r="H224" s="45"/>
      <c r="I224" s="45"/>
      <c r="J224" s="46"/>
    </row>
    <row r="225" spans="2:10" s="1" customFormat="1" ht="13.2" x14ac:dyDescent="0.25">
      <c r="B225" s="75"/>
      <c r="C225" s="102"/>
      <c r="D225" s="103"/>
      <c r="E225" s="45"/>
      <c r="F225" s="45"/>
      <c r="G225" s="45"/>
      <c r="H225" s="45"/>
      <c r="I225" s="45"/>
      <c r="J225" s="46"/>
    </row>
    <row r="226" spans="2:10" s="1" customFormat="1" ht="13.2" x14ac:dyDescent="0.25">
      <c r="B226" s="75"/>
      <c r="C226" s="102"/>
      <c r="D226" s="103"/>
      <c r="E226" s="45"/>
      <c r="F226" s="45"/>
      <c r="G226" s="45"/>
      <c r="H226" s="45"/>
      <c r="I226" s="45"/>
      <c r="J226" s="46"/>
    </row>
    <row r="227" spans="2:10" s="1" customFormat="1" ht="13.2" x14ac:dyDescent="0.25">
      <c r="B227" s="75"/>
      <c r="C227" s="102"/>
      <c r="D227" s="103"/>
      <c r="E227" s="45"/>
      <c r="F227" s="45"/>
      <c r="G227" s="45"/>
      <c r="H227" s="45"/>
      <c r="I227" s="45"/>
      <c r="J227" s="46"/>
    </row>
    <row r="228" spans="2:10" s="1" customFormat="1" ht="21" x14ac:dyDescent="0.25">
      <c r="B228" s="166" t="s">
        <v>616</v>
      </c>
      <c r="C228" s="167"/>
      <c r="D228" s="167"/>
      <c r="E228" s="167"/>
      <c r="F228" s="167"/>
      <c r="G228" s="167"/>
      <c r="H228" s="167"/>
      <c r="I228" s="167"/>
      <c r="J228" s="168"/>
    </row>
    <row r="229" spans="2:10" s="1" customFormat="1" ht="13.2" x14ac:dyDescent="0.25">
      <c r="B229" s="23" t="s">
        <v>7</v>
      </c>
      <c r="C229" s="24" t="s">
        <v>0</v>
      </c>
      <c r="D229" s="24" t="s">
        <v>23</v>
      </c>
      <c r="E229" s="24" t="s">
        <v>24</v>
      </c>
      <c r="F229" s="24" t="s">
        <v>2</v>
      </c>
      <c r="G229" s="24" t="s">
        <v>3</v>
      </c>
      <c r="H229" s="24" t="s">
        <v>25</v>
      </c>
      <c r="I229" s="24" t="s">
        <v>8</v>
      </c>
      <c r="J229" s="24" t="s">
        <v>9</v>
      </c>
    </row>
    <row r="230" spans="2:10" s="1" customFormat="1" ht="13.2" x14ac:dyDescent="0.25">
      <c r="B230" s="96">
        <v>4.03</v>
      </c>
      <c r="C230" s="97" t="s">
        <v>418</v>
      </c>
      <c r="D230" s="103"/>
      <c r="E230" s="45"/>
      <c r="F230" s="45"/>
      <c r="G230" s="45"/>
      <c r="H230" s="45"/>
      <c r="I230" s="45"/>
      <c r="J230" s="46"/>
    </row>
    <row r="231" spans="2:10" s="1" customFormat="1" ht="13.2" x14ac:dyDescent="0.25">
      <c r="B231" s="100" t="s">
        <v>113</v>
      </c>
      <c r="C231" s="101" t="s">
        <v>421</v>
      </c>
      <c r="D231" s="103"/>
      <c r="E231" s="45"/>
      <c r="F231" s="45"/>
      <c r="G231" s="45"/>
      <c r="H231" s="45"/>
      <c r="I231" s="45"/>
      <c r="J231" s="46"/>
    </row>
    <row r="232" spans="2:10" s="1" customFormat="1" ht="13.2" x14ac:dyDescent="0.25">
      <c r="B232" s="48" t="s">
        <v>114</v>
      </c>
      <c r="C232" s="48" t="s">
        <v>615</v>
      </c>
      <c r="D232" s="103"/>
      <c r="E232" s="45"/>
      <c r="F232" s="45"/>
      <c r="G232" s="45"/>
      <c r="H232" s="45"/>
      <c r="I232" s="62">
        <f>SUM(H233:H233)</f>
        <v>0</v>
      </c>
      <c r="J232" s="63" t="str">
        <f>+J233</f>
        <v>ml</v>
      </c>
    </row>
    <row r="233" spans="2:10" s="1" customFormat="1" ht="13.2" x14ac:dyDescent="0.25">
      <c r="B233" s="48"/>
      <c r="C233" s="44" t="s">
        <v>695</v>
      </c>
      <c r="D233" s="45"/>
      <c r="E233" s="45"/>
      <c r="F233" s="45"/>
      <c r="G233" s="45"/>
      <c r="H233" s="45">
        <f>IF(AND(F233=0,G233=0),D233*E233,IF(AND(E233=0,G233=0),D233*F233,IF(AND(E233=0,F233=0),D233*G233,IF(AND(E233=0),D233*F233*G233,IF(AND(F233=0),D233*E233*G233,IF(AND(G233=0),D233*E233*F233,D233*E233*F233*G233))))))</f>
        <v>0</v>
      </c>
      <c r="I233" s="45"/>
      <c r="J233" s="46" t="str">
        <f>IF(AND(E233=0,F233&lt;&gt;0,G233&lt;&gt;0),"m2",IF(AND(F233=0,E233&lt;&gt;0,G233&lt;&gt;0),"m2",IF(AND(G233=0,E233&lt;&gt;0,F233&lt;&gt;0),"m2",IF(AND(F233=0,G233=0),"ml",IF(AND(E233=0,G233=0),"ml",IF(AND(E233=0,F233=0),"ml",IF(AND(E233&lt;&gt;0,F233&lt;&gt;0,G233&lt;&gt;0),"m3",0)))))))</f>
        <v>ml</v>
      </c>
    </row>
    <row r="234" spans="2:10" s="1" customFormat="1" ht="13.2" x14ac:dyDescent="0.25">
      <c r="B234" s="48"/>
      <c r="C234" s="44"/>
      <c r="D234" s="103"/>
      <c r="E234" s="45"/>
      <c r="F234" s="45"/>
      <c r="G234" s="45"/>
      <c r="H234" s="45"/>
      <c r="I234" s="45"/>
      <c r="J234" s="46"/>
    </row>
    <row r="235" spans="2:10" s="1" customFormat="1" ht="13.2" x14ac:dyDescent="0.25">
      <c r="B235" s="48" t="s">
        <v>428</v>
      </c>
      <c r="C235" s="48" t="s">
        <v>993</v>
      </c>
      <c r="D235" s="103"/>
      <c r="E235" s="45"/>
      <c r="F235" s="45"/>
      <c r="G235" s="45"/>
      <c r="H235" s="45"/>
      <c r="I235" s="62">
        <f>SUM(H236:H236)</f>
        <v>79.8</v>
      </c>
      <c r="J235" s="63" t="str">
        <f>+J236</f>
        <v>ml</v>
      </c>
    </row>
    <row r="236" spans="2:10" s="1" customFormat="1" ht="13.2" x14ac:dyDescent="0.25">
      <c r="B236" s="100"/>
      <c r="C236" s="44" t="s">
        <v>705</v>
      </c>
      <c r="D236" s="45">
        <v>7</v>
      </c>
      <c r="E236" s="45">
        <v>11.4</v>
      </c>
      <c r="F236" s="45"/>
      <c r="G236" s="45"/>
      <c r="H236" s="45">
        <f>IF(AND(F236=0,G236=0),D236*E236,IF(AND(E236=0,G236=0),D236*F236,IF(AND(E236=0,F236=0),D236*G236,IF(AND(E236=0),D236*F236*G236,IF(AND(F236=0),D236*E236*G236,IF(AND(G236=0),D236*E236*F236,D236*E236*F236*G236))))))</f>
        <v>79.8</v>
      </c>
      <c r="I236" s="45"/>
      <c r="J236" s="46" t="str">
        <f>IF(AND(E236=0,F236&lt;&gt;0,G236&lt;&gt;0),"m2",IF(AND(F236=0,E236&lt;&gt;0,G236&lt;&gt;0),"m2",IF(AND(G236=0,E236&lt;&gt;0,F236&lt;&gt;0),"m2",IF(AND(F236=0,G236=0),"ml",IF(AND(E236=0,G236=0),"ml",IF(AND(E236=0,F236=0),"ml",IF(AND(E236&lt;&gt;0,F236&lt;&gt;0,G236&lt;&gt;0),"m3",0)))))))</f>
        <v>ml</v>
      </c>
    </row>
    <row r="237" spans="2:10" s="1" customFormat="1" ht="13.2" x14ac:dyDescent="0.25">
      <c r="B237" s="100"/>
      <c r="C237" s="44" t="s">
        <v>706</v>
      </c>
      <c r="D237" s="45">
        <v>1</v>
      </c>
      <c r="E237" s="45">
        <v>28.8</v>
      </c>
      <c r="F237" s="45"/>
      <c r="G237" s="45"/>
      <c r="H237" s="45">
        <f>IF(AND(F237=0,G237=0),D237*E237,IF(AND(E237=0,G237=0),D237*F237,IF(AND(E237=0,F237=0),D237*G237,IF(AND(E237=0),D237*F237*G237,IF(AND(F237=0),D237*E237*G237,IF(AND(G237=0),D237*E237*F237,D237*E237*F237*G237))))))</f>
        <v>28.8</v>
      </c>
      <c r="I237" s="45"/>
      <c r="J237" s="46" t="str">
        <f>IF(AND(E237=0,F237&lt;&gt;0,G237&lt;&gt;0),"m2",IF(AND(F237=0,E237&lt;&gt;0,G237&lt;&gt;0),"m2",IF(AND(G237=0,E237&lt;&gt;0,F237&lt;&gt;0),"m2",IF(AND(F237=0,G237=0),"ml",IF(AND(E237=0,G237=0),"ml",IF(AND(E237=0,F237=0),"ml",IF(AND(E237&lt;&gt;0,F237&lt;&gt;0,G237&lt;&gt;0),"m3",0)))))))</f>
        <v>ml</v>
      </c>
    </row>
    <row r="238" spans="2:10" s="1" customFormat="1" ht="13.2" x14ac:dyDescent="0.25">
      <c r="B238" s="48" t="s">
        <v>429</v>
      </c>
      <c r="C238" s="48" t="s">
        <v>992</v>
      </c>
      <c r="D238" s="103"/>
      <c r="E238" s="45"/>
      <c r="F238" s="45"/>
      <c r="G238" s="45"/>
      <c r="H238" s="45"/>
      <c r="I238" s="62">
        <f>SUM(H239:H239)</f>
        <v>0</v>
      </c>
      <c r="J238" s="63" t="str">
        <f>+J239</f>
        <v>ml</v>
      </c>
    </row>
    <row r="239" spans="2:10" s="1" customFormat="1" ht="13.2" x14ac:dyDescent="0.25">
      <c r="B239" s="100"/>
      <c r="C239" s="44" t="s">
        <v>427</v>
      </c>
      <c r="D239" s="45"/>
      <c r="E239" s="45"/>
      <c r="F239" s="45"/>
      <c r="G239" s="45"/>
      <c r="H239" s="45">
        <f>IF(AND(F239=0,G239=0),D239*E239,IF(AND(E239=0,G239=0),D239*F239,IF(AND(E239=0,F239=0),D239*G239,IF(AND(E239=0),D239*F239*G239,IF(AND(F239=0),D239*E239*G239,IF(AND(G239=0),D239*E239*F239,D239*E239*F239*G239))))))</f>
        <v>0</v>
      </c>
      <c r="I239" s="45"/>
      <c r="J239" s="46" t="str">
        <f>IF(AND(E239=0,F239&lt;&gt;0,G239&lt;&gt;0),"m2",IF(AND(F239=0,E239&lt;&gt;0,G239&lt;&gt;0),"m2",IF(AND(G239=0,E239&lt;&gt;0,F239&lt;&gt;0),"m2",IF(AND(F239=0,G239=0),"ml",IF(AND(E239=0,G239=0),"ml",IF(AND(E239=0,F239=0),"ml",IF(AND(E239&lt;&gt;0,F239&lt;&gt;0,G239&lt;&gt;0),"m3",0)))))))</f>
        <v>ml</v>
      </c>
    </row>
    <row r="240" spans="2:10" s="1" customFormat="1" ht="13.2" x14ac:dyDescent="0.25">
      <c r="B240" s="48" t="s">
        <v>430</v>
      </c>
      <c r="C240" s="48" t="s">
        <v>463</v>
      </c>
      <c r="D240" s="103"/>
      <c r="E240" s="45"/>
      <c r="F240" s="45"/>
      <c r="G240" s="45"/>
      <c r="H240" s="45"/>
      <c r="I240" s="62">
        <f>SUM(H242:H247)</f>
        <v>89.25</v>
      </c>
      <c r="J240" s="63" t="str">
        <f>+J242</f>
        <v>ml</v>
      </c>
    </row>
    <row r="241" spans="2:10" s="1" customFormat="1" ht="13.2" x14ac:dyDescent="0.25">
      <c r="B241" s="48"/>
      <c r="C241" s="44" t="s">
        <v>248</v>
      </c>
      <c r="D241" s="103"/>
      <c r="E241" s="45"/>
      <c r="F241" s="45"/>
      <c r="G241" s="45"/>
      <c r="H241" s="45"/>
      <c r="I241" s="62"/>
      <c r="J241" s="63"/>
    </row>
    <row r="242" spans="2:10" s="1" customFormat="1" ht="13.2" x14ac:dyDescent="0.25">
      <c r="B242" s="48"/>
      <c r="C242" s="44" t="s">
        <v>549</v>
      </c>
      <c r="D242" s="45">
        <f>+D236</f>
        <v>7</v>
      </c>
      <c r="E242" s="45">
        <v>3.25</v>
      </c>
      <c r="F242" s="45"/>
      <c r="G242" s="45"/>
      <c r="H242" s="45">
        <f t="shared" ref="H242:H247" si="7">IF(AND(F242=0,G242=0),D242*E242,IF(AND(E242=0,G242=0),D242*F242,IF(AND(E242=0,F242=0),D242*G242,IF(AND(E242=0),D242*F242*G242,IF(AND(F242=0),D242*E242*G242,IF(AND(G242=0),D242*E242*F242,D242*E242*F242*G242))))))</f>
        <v>22.75</v>
      </c>
      <c r="I242" s="45"/>
      <c r="J242" s="46" t="str">
        <f t="shared" ref="J242:J247" si="8">IF(AND(E242=0,F242&lt;&gt;0,G242&lt;&gt;0),"m2",IF(AND(F242=0,E242&lt;&gt;0,G242&lt;&gt;0),"m2",IF(AND(G242=0,E242&lt;&gt;0,F242&lt;&gt;0),"m2",IF(AND(F242=0,G242=0),"ml",IF(AND(E242=0,G242=0),"ml",IF(AND(E242=0,F242=0),"ml",IF(AND(E242&lt;&gt;0,F242&lt;&gt;0,G242&lt;&gt;0),"m3",0)))))))</f>
        <v>ml</v>
      </c>
    </row>
    <row r="243" spans="2:10" s="1" customFormat="1" ht="13.2" x14ac:dyDescent="0.25">
      <c r="B243" s="48"/>
      <c r="C243" s="44" t="s">
        <v>696</v>
      </c>
      <c r="D243" s="45">
        <f>+D242</f>
        <v>7</v>
      </c>
      <c r="E243" s="45">
        <v>3</v>
      </c>
      <c r="F243" s="45"/>
      <c r="G243" s="45"/>
      <c r="H243" s="45">
        <f t="shared" si="7"/>
        <v>21</v>
      </c>
      <c r="I243" s="45"/>
      <c r="J243" s="46" t="str">
        <f t="shared" si="8"/>
        <v>ml</v>
      </c>
    </row>
    <row r="244" spans="2:10" s="1" customFormat="1" ht="13.2" x14ac:dyDescent="0.25">
      <c r="B244" s="48"/>
      <c r="C244" s="44" t="s">
        <v>249</v>
      </c>
      <c r="D244" s="45"/>
      <c r="E244" s="45"/>
      <c r="F244" s="45"/>
      <c r="G244" s="45"/>
      <c r="H244" s="45">
        <f t="shared" si="7"/>
        <v>0</v>
      </c>
      <c r="I244" s="45"/>
      <c r="J244" s="46" t="str">
        <f t="shared" si="8"/>
        <v>ml</v>
      </c>
    </row>
    <row r="245" spans="2:10" s="1" customFormat="1" ht="13.2" x14ac:dyDescent="0.25">
      <c r="B245" s="48"/>
      <c r="C245" s="44" t="s">
        <v>549</v>
      </c>
      <c r="D245" s="45">
        <f>+D242</f>
        <v>7</v>
      </c>
      <c r="E245" s="45">
        <v>3.25</v>
      </c>
      <c r="F245" s="45"/>
      <c r="G245" s="45"/>
      <c r="H245" s="45">
        <f t="shared" si="7"/>
        <v>22.75</v>
      </c>
      <c r="I245" s="45"/>
      <c r="J245" s="46" t="str">
        <f t="shared" si="8"/>
        <v>ml</v>
      </c>
    </row>
    <row r="246" spans="2:10" s="1" customFormat="1" ht="13.2" x14ac:dyDescent="0.25">
      <c r="B246" s="48"/>
      <c r="C246" s="44" t="s">
        <v>250</v>
      </c>
      <c r="D246" s="45"/>
      <c r="E246" s="45"/>
      <c r="F246" s="45"/>
      <c r="G246" s="45"/>
      <c r="H246" s="45">
        <f t="shared" si="7"/>
        <v>0</v>
      </c>
      <c r="I246" s="45"/>
      <c r="J246" s="46" t="str">
        <f t="shared" si="8"/>
        <v>ml</v>
      </c>
    </row>
    <row r="247" spans="2:10" s="1" customFormat="1" ht="13.2" x14ac:dyDescent="0.25">
      <c r="B247" s="48"/>
      <c r="C247" s="44" t="s">
        <v>549</v>
      </c>
      <c r="D247" s="45">
        <f>+D242</f>
        <v>7</v>
      </c>
      <c r="E247" s="45">
        <v>3.25</v>
      </c>
      <c r="F247" s="45"/>
      <c r="G247" s="45"/>
      <c r="H247" s="45">
        <f t="shared" si="7"/>
        <v>22.75</v>
      </c>
      <c r="I247" s="45"/>
      <c r="J247" s="46" t="str">
        <f t="shared" si="8"/>
        <v>ml</v>
      </c>
    </row>
    <row r="248" spans="2:10" s="1" customFormat="1" ht="13.2" x14ac:dyDescent="0.25">
      <c r="B248" s="48" t="s">
        <v>464</v>
      </c>
      <c r="C248" s="48" t="s">
        <v>547</v>
      </c>
      <c r="D248" s="103"/>
      <c r="E248" s="45"/>
      <c r="F248" s="45"/>
      <c r="G248" s="45"/>
      <c r="H248" s="45"/>
      <c r="I248" s="62">
        <f>SUM(H249:H253)</f>
        <v>0</v>
      </c>
      <c r="J248" s="63" t="str">
        <f>+J249</f>
        <v>ml</v>
      </c>
    </row>
    <row r="249" spans="2:10" s="1" customFormat="1" ht="13.2" x14ac:dyDescent="0.25">
      <c r="B249" s="100"/>
      <c r="C249" s="44" t="s">
        <v>248</v>
      </c>
      <c r="D249" s="45"/>
      <c r="E249" s="45"/>
      <c r="F249" s="45"/>
      <c r="G249" s="45"/>
      <c r="H249" s="45">
        <f>IF(AND(F249=0,G249=0),D249*E249,IF(AND(E249=0,G249=0),D249*F249,IF(AND(E249=0,F249=0),D249*G249,IF(AND(E249=0),D249*F249*G249,IF(AND(F249=0),D249*E249*G249,IF(AND(G249=0),D249*E249*F249,D249*E249*F249*G249))))))</f>
        <v>0</v>
      </c>
      <c r="I249" s="45"/>
      <c r="J249" s="46" t="str">
        <f>IF(AND(E249=0,F249&lt;&gt;0,G249&lt;&gt;0),"m2",IF(AND(F249=0,E249&lt;&gt;0,G249&lt;&gt;0),"m2",IF(AND(G249=0,E249&lt;&gt;0,F249&lt;&gt;0),"m2",IF(AND(F249=0,G249=0),"ml",IF(AND(E249=0,G249=0),"ml",IF(AND(E249=0,F249=0),"ml",IF(AND(E249&lt;&gt;0,F249&lt;&gt;0,G249&lt;&gt;0),"m3",0)))))))</f>
        <v>ml</v>
      </c>
    </row>
    <row r="250" spans="2:10" s="1" customFormat="1" ht="13.2" x14ac:dyDescent="0.25">
      <c r="B250" s="100"/>
      <c r="C250" s="44" t="s">
        <v>549</v>
      </c>
      <c r="D250" s="45"/>
      <c r="E250" s="45"/>
      <c r="F250" s="45"/>
      <c r="G250" s="45"/>
      <c r="H250" s="45">
        <f>IF(AND(F250=0,G250=0),D250*E250,IF(AND(E250=0,G250=0),D250*F250,IF(AND(E250=0,F250=0),D250*G250,IF(AND(E250=0),D250*F250*G250,IF(AND(F250=0),D250*E250*G250,IF(AND(G250=0),D250*E250*F250,D250*E250*F250*G250))))))</f>
        <v>0</v>
      </c>
      <c r="I250" s="45"/>
      <c r="J250" s="46" t="str">
        <f>IF(AND(E250=0,F250&lt;&gt;0,G250&lt;&gt;0),"m2",IF(AND(F250=0,E250&lt;&gt;0,G250&lt;&gt;0),"m2",IF(AND(G250=0,E250&lt;&gt;0,F250&lt;&gt;0),"m2",IF(AND(F250=0,G250=0),"ml",IF(AND(E250=0,G250=0),"ml",IF(AND(E250=0,F250=0),"ml",IF(AND(E250&lt;&gt;0,F250&lt;&gt;0,G250&lt;&gt;0),"m3",0)))))))</f>
        <v>ml</v>
      </c>
    </row>
    <row r="251" spans="2:10" s="1" customFormat="1" ht="13.2" x14ac:dyDescent="0.25">
      <c r="B251" s="100"/>
      <c r="C251" s="44" t="s">
        <v>696</v>
      </c>
      <c r="D251" s="45"/>
      <c r="E251" s="45"/>
      <c r="F251" s="45"/>
      <c r="G251" s="45"/>
      <c r="H251" s="45">
        <f>IF(AND(F251=0,G251=0),D251*E251,IF(AND(E251=0,G251=0),D251*F251,IF(AND(E251=0,F251=0),D251*G251,IF(AND(E251=0),D251*F251*G251,IF(AND(F251=0),D251*E251*G251,IF(AND(G251=0),D251*E251*F251,D251*E251*F251*G251))))))</f>
        <v>0</v>
      </c>
      <c r="I251" s="45"/>
      <c r="J251" s="46" t="str">
        <f>IF(AND(E251=0,F251&lt;&gt;0,G251&lt;&gt;0),"m2",IF(AND(F251=0,E251&lt;&gt;0,G251&lt;&gt;0),"m2",IF(AND(G251=0,E251&lt;&gt;0,F251&lt;&gt;0),"m2",IF(AND(F251=0,G251=0),"ml",IF(AND(E251=0,G251=0),"ml",IF(AND(E251=0,F251=0),"ml",IF(AND(E251&lt;&gt;0,F251&lt;&gt;0,G251&lt;&gt;0),"m3",0)))))))</f>
        <v>ml</v>
      </c>
    </row>
    <row r="252" spans="2:10" s="1" customFormat="1" ht="13.2" x14ac:dyDescent="0.25">
      <c r="B252" s="100"/>
      <c r="C252" s="44" t="s">
        <v>249</v>
      </c>
      <c r="D252" s="45"/>
      <c r="E252" s="45"/>
      <c r="F252" s="45"/>
      <c r="G252" s="45"/>
      <c r="H252" s="45">
        <f>IF(AND(F252=0,G252=0),D252*E252,IF(AND(E252=0,G252=0),D252*F252,IF(AND(E252=0,F252=0),D252*G252,IF(AND(E252=0),D252*F252*G252,IF(AND(F252=0),D252*E252*G252,IF(AND(G252=0),D252*E252*F252,D252*E252*F252*G252))))))</f>
        <v>0</v>
      </c>
      <c r="I252" s="45"/>
      <c r="J252" s="46" t="str">
        <f>IF(AND(E252=0,F252&lt;&gt;0,G252&lt;&gt;0),"m2",IF(AND(F252=0,E252&lt;&gt;0,G252&lt;&gt;0),"m2",IF(AND(G252=0,E252&lt;&gt;0,F252&lt;&gt;0),"m2",IF(AND(F252=0,G252=0),"ml",IF(AND(E252=0,G252=0),"ml",IF(AND(E252=0,F252=0),"ml",IF(AND(E252&lt;&gt;0,F252&lt;&gt;0,G252&lt;&gt;0),"m3",0)))))))</f>
        <v>ml</v>
      </c>
    </row>
    <row r="253" spans="2:10" s="1" customFormat="1" ht="13.2" x14ac:dyDescent="0.25">
      <c r="B253" s="100"/>
      <c r="C253" s="44" t="s">
        <v>250</v>
      </c>
      <c r="D253" s="45"/>
      <c r="E253" s="45"/>
      <c r="F253" s="45"/>
      <c r="G253" s="45"/>
      <c r="H253" s="45">
        <f>IF(AND(F253=0,G253=0),D253*E253,IF(AND(E253=0,G253=0),D253*F253,IF(AND(E253=0,F253=0),D253*G253,IF(AND(E253=0),D253*F253*G253,IF(AND(F253=0),D253*E253*G253,IF(AND(G253=0),D253*E253*F253,D253*E253*F253*G253))))))</f>
        <v>0</v>
      </c>
      <c r="I253" s="45"/>
      <c r="J253" s="46" t="str">
        <f>IF(AND(E253=0,F253&lt;&gt;0,G253&lt;&gt;0),"m2",IF(AND(F253=0,E253&lt;&gt;0,G253&lt;&gt;0),"m2",IF(AND(G253=0,E253&lt;&gt;0,F253&lt;&gt;0),"m2",IF(AND(F253=0,G253=0),"ml",IF(AND(E253=0,G253=0),"ml",IF(AND(E253=0,F253=0),"ml",IF(AND(E253&lt;&gt;0,F253&lt;&gt;0,G253&lt;&gt;0),"m3",0)))))))</f>
        <v>ml</v>
      </c>
    </row>
    <row r="254" spans="2:10" s="1" customFormat="1" ht="13.2" x14ac:dyDescent="0.25">
      <c r="B254" s="48" t="s">
        <v>466</v>
      </c>
      <c r="C254" s="48" t="s">
        <v>465</v>
      </c>
      <c r="D254" s="103"/>
      <c r="E254" s="45"/>
      <c r="F254" s="45"/>
      <c r="G254" s="45"/>
      <c r="H254" s="45"/>
      <c r="I254" s="62">
        <f>SUM(H255:H257)</f>
        <v>0</v>
      </c>
      <c r="J254" s="63" t="str">
        <f>+J255</f>
        <v>ml</v>
      </c>
    </row>
    <row r="255" spans="2:10" s="1" customFormat="1" ht="13.2" x14ac:dyDescent="0.25">
      <c r="B255" s="100"/>
      <c r="C255" s="44" t="s">
        <v>248</v>
      </c>
      <c r="D255" s="45"/>
      <c r="E255" s="45"/>
      <c r="F255" s="45"/>
      <c r="G255" s="45"/>
      <c r="H255" s="45">
        <f>IF(AND(F255=0,G255=0),D255*E255,IF(AND(E255=0,G255=0),D255*F255,IF(AND(E255=0,F255=0),D255*G255,IF(AND(E255=0),D255*F255*G255,IF(AND(F255=0),D255*E255*G255,IF(AND(G255=0),D255*E255*F255,D255*E255*F255*G255))))))</f>
        <v>0</v>
      </c>
      <c r="I255" s="45"/>
      <c r="J255" s="46" t="str">
        <f>IF(AND(E255=0,F255&lt;&gt;0,G255&lt;&gt;0),"m2",IF(AND(F255=0,E255&lt;&gt;0,G255&lt;&gt;0),"m2",IF(AND(G255=0,E255&lt;&gt;0,F255&lt;&gt;0),"m2",IF(AND(F255=0,G255=0),"ml",IF(AND(E255=0,G255=0),"ml",IF(AND(E255=0,F255=0),"ml",IF(AND(E255&lt;&gt;0,F255&lt;&gt;0,G255&lt;&gt;0),"m3",0)))))))</f>
        <v>ml</v>
      </c>
    </row>
    <row r="256" spans="2:10" s="1" customFormat="1" ht="12.75" customHeight="1" x14ac:dyDescent="0.25">
      <c r="B256" s="100"/>
      <c r="C256" s="44" t="s">
        <v>249</v>
      </c>
      <c r="D256" s="45"/>
      <c r="E256" s="45"/>
      <c r="F256" s="45"/>
      <c r="G256" s="45"/>
      <c r="H256" s="45">
        <f>IF(AND(F256=0,G256=0),D256*E256,IF(AND(E256=0,G256=0),D256*F256,IF(AND(E256=0,F256=0),D256*G256,IF(AND(E256=0),D256*F256*G256,IF(AND(F256=0),D256*E256*G256,IF(AND(G256=0),D256*E256*F256,D256*E256*F256*G256))))))</f>
        <v>0</v>
      </c>
      <c r="I256" s="45"/>
      <c r="J256" s="46" t="str">
        <f>IF(AND(E256=0,F256&lt;&gt;0,G256&lt;&gt;0),"m2",IF(AND(F256=0,E256&lt;&gt;0,G256&lt;&gt;0),"m2",IF(AND(G256=0,E256&lt;&gt;0,F256&lt;&gt;0),"m2",IF(AND(F256=0,G256=0),"ml",IF(AND(E256=0,G256=0),"ml",IF(AND(E256=0,F256=0),"ml",IF(AND(E256&lt;&gt;0,F256&lt;&gt;0,G256&lt;&gt;0),"m3",0)))))))</f>
        <v>ml</v>
      </c>
    </row>
    <row r="257" spans="2:10" s="1" customFormat="1" ht="13.2" x14ac:dyDescent="0.25">
      <c r="B257" s="100"/>
      <c r="C257" s="44" t="s">
        <v>250</v>
      </c>
      <c r="D257" s="45"/>
      <c r="E257" s="45"/>
      <c r="F257" s="45"/>
      <c r="G257" s="45"/>
      <c r="H257" s="45">
        <f>IF(AND(F257=0,G257=0),D257*E257,IF(AND(E257=0,G257=0),D257*F257,IF(AND(E257=0,F257=0),D257*G257,IF(AND(E257=0),D257*F257*G257,IF(AND(F257=0),D257*E257*G257,IF(AND(G257=0),D257*E257*F257,D257*E257*F257*G257))))))</f>
        <v>0</v>
      </c>
      <c r="I257" s="45"/>
      <c r="J257" s="46" t="str">
        <f>IF(AND(E257=0,F257&lt;&gt;0,G257&lt;&gt;0),"m2",IF(AND(F257=0,E257&lt;&gt;0,G257&lt;&gt;0),"m2",IF(AND(G257=0,E257&lt;&gt;0,F257&lt;&gt;0),"m2",IF(AND(F257=0,G257=0),"ml",IF(AND(E257=0,G257=0),"ml",IF(AND(E257=0,F257=0),"ml",IF(AND(E257&lt;&gt;0,F257&lt;&gt;0,G257&lt;&gt;0),"m3",0)))))))</f>
        <v>ml</v>
      </c>
    </row>
    <row r="258" spans="2:10" s="1" customFormat="1" ht="13.2" x14ac:dyDescent="0.25">
      <c r="B258" s="48" t="s">
        <v>542</v>
      </c>
      <c r="C258" s="48" t="s">
        <v>467</v>
      </c>
      <c r="D258" s="103"/>
      <c r="E258" s="45"/>
      <c r="F258" s="45"/>
      <c r="G258" s="45"/>
      <c r="H258" s="45"/>
      <c r="I258" s="62">
        <f>SUM(H259:H259)</f>
        <v>0</v>
      </c>
      <c r="J258" s="63" t="str">
        <f>+J259</f>
        <v>und</v>
      </c>
    </row>
    <row r="259" spans="2:10" s="1" customFormat="1" ht="13.2" x14ac:dyDescent="0.25">
      <c r="B259" s="100"/>
      <c r="C259" s="44" t="s">
        <v>697</v>
      </c>
      <c r="D259" s="45"/>
      <c r="E259" s="45"/>
      <c r="F259" s="45"/>
      <c r="G259" s="45"/>
      <c r="H259" s="45">
        <f>+D259</f>
        <v>0</v>
      </c>
      <c r="I259" s="45"/>
      <c r="J259" s="46" t="s">
        <v>35</v>
      </c>
    </row>
    <row r="260" spans="2:10" s="1" customFormat="1" ht="13.2" x14ac:dyDescent="0.25">
      <c r="B260" s="48" t="s">
        <v>546</v>
      </c>
      <c r="C260" s="48" t="s">
        <v>548</v>
      </c>
      <c r="D260" s="103"/>
      <c r="E260" s="45"/>
      <c r="F260" s="45"/>
      <c r="G260" s="45"/>
      <c r="H260" s="45"/>
      <c r="I260" s="62">
        <f>SUM(H261:H261)</f>
        <v>7</v>
      </c>
      <c r="J260" s="63" t="str">
        <f>+J261</f>
        <v>und</v>
      </c>
    </row>
    <row r="261" spans="2:10" s="1" customFormat="1" ht="13.2" x14ac:dyDescent="0.25">
      <c r="B261" s="100"/>
      <c r="C261" s="44" t="s">
        <v>549</v>
      </c>
      <c r="D261" s="45">
        <f>+D236</f>
        <v>7</v>
      </c>
      <c r="E261" s="45"/>
      <c r="F261" s="45"/>
      <c r="G261" s="45"/>
      <c r="H261" s="45">
        <f>+D261</f>
        <v>7</v>
      </c>
      <c r="I261" s="45"/>
      <c r="J261" s="46" t="s">
        <v>35</v>
      </c>
    </row>
    <row r="262" spans="2:10" s="1" customFormat="1" ht="13.2" x14ac:dyDescent="0.25">
      <c r="B262" s="100" t="s">
        <v>115</v>
      </c>
      <c r="C262" s="101" t="s">
        <v>420</v>
      </c>
      <c r="D262" s="103"/>
      <c r="E262" s="45"/>
      <c r="F262" s="45"/>
      <c r="G262" s="45"/>
      <c r="H262" s="45"/>
      <c r="I262" s="45"/>
      <c r="J262" s="46"/>
    </row>
    <row r="263" spans="2:10" s="1" customFormat="1" ht="13.2" x14ac:dyDescent="0.25">
      <c r="B263" s="48" t="s">
        <v>116</v>
      </c>
      <c r="C263" s="48" t="s">
        <v>1004</v>
      </c>
      <c r="D263" s="103"/>
      <c r="E263" s="45"/>
      <c r="F263" s="45"/>
      <c r="G263" s="45"/>
      <c r="H263" s="45"/>
      <c r="I263" s="62">
        <f>SUM(H264:H264)</f>
        <v>30.5</v>
      </c>
      <c r="J263" s="63" t="str">
        <f>+J264</f>
        <v>ml</v>
      </c>
    </row>
    <row r="264" spans="2:10" s="1" customFormat="1" ht="13.2" x14ac:dyDescent="0.25">
      <c r="B264" s="100"/>
      <c r="C264" s="44" t="s">
        <v>544</v>
      </c>
      <c r="D264" s="45">
        <v>1</v>
      </c>
      <c r="E264" s="45">
        <v>30.5</v>
      </c>
      <c r="F264" s="45"/>
      <c r="G264" s="45"/>
      <c r="H264" s="45">
        <f>IF(AND(F264=0,G264=0),D264*E264,IF(AND(E264=0,G264=0),D264*F264,IF(AND(E264=0,F264=0),D264*G264,IF(AND(E264=0),D264*F264*G264,IF(AND(F264=0),D264*E264*G264,IF(AND(G264=0),D264*E264*F264,D264*E264*F264*G264))))))</f>
        <v>30.5</v>
      </c>
      <c r="I264" s="45"/>
      <c r="J264" s="46" t="str">
        <f>IF(AND(E264=0,F264&lt;&gt;0,G264&lt;&gt;0),"m2",IF(AND(F264=0,E264&lt;&gt;0,G264&lt;&gt;0),"m2",IF(AND(G264=0,E264&lt;&gt;0,F264&lt;&gt;0),"m2",IF(AND(F264=0,G264=0),"ml",IF(AND(E264=0,G264=0),"ml",IF(AND(E264=0,F264=0),"ml",IF(AND(E264&lt;&gt;0,F264&lt;&gt;0,G264&lt;&gt;0),"m3",0)))))))</f>
        <v>ml</v>
      </c>
    </row>
    <row r="265" spans="2:10" s="1" customFormat="1" ht="13.2" x14ac:dyDescent="0.25">
      <c r="B265" s="48" t="s">
        <v>436</v>
      </c>
      <c r="C265" s="48" t="s">
        <v>433</v>
      </c>
      <c r="D265" s="103"/>
      <c r="E265" s="45"/>
      <c r="F265" s="45"/>
      <c r="G265" s="45"/>
      <c r="H265" s="45"/>
      <c r="I265" s="62">
        <f>SUM(H266:H267)</f>
        <v>0</v>
      </c>
      <c r="J265" s="63" t="str">
        <f>+J266</f>
        <v>ml</v>
      </c>
    </row>
    <row r="266" spans="2:10" s="1" customFormat="1" ht="13.2" x14ac:dyDescent="0.25">
      <c r="B266" s="100"/>
      <c r="C266" s="44" t="s">
        <v>698</v>
      </c>
      <c r="D266" s="45"/>
      <c r="E266" s="45"/>
      <c r="F266" s="45"/>
      <c r="G266" s="45"/>
      <c r="H266" s="45">
        <f>IF(AND(F266=0,G266=0),D266*E266,IF(AND(E266=0,G266=0),D266*F266,IF(AND(E266=0,F266=0),D266*G266,IF(AND(E266=0),D266*F266*G266,IF(AND(F266=0),D266*E266*G266,IF(AND(G266=0),D266*E266*F266,D266*E266*F266*G266))))))</f>
        <v>0</v>
      </c>
      <c r="I266" s="45"/>
      <c r="J266" s="46" t="str">
        <f>IF(AND(E266=0,F266&lt;&gt;0,G266&lt;&gt;0),"m2",IF(AND(F266=0,E266&lt;&gt;0,G266&lt;&gt;0),"m2",IF(AND(G266=0,E266&lt;&gt;0,F266&lt;&gt;0),"m2",IF(AND(F266=0,G266=0),"ml",IF(AND(E266=0,G266=0),"ml",IF(AND(E266=0,F266=0),"ml",IF(AND(E266&lt;&gt;0,F266&lt;&gt;0,G266&lt;&gt;0),"m3",0)))))))</f>
        <v>ml</v>
      </c>
    </row>
    <row r="267" spans="2:10" s="1" customFormat="1" ht="13.2" x14ac:dyDescent="0.25">
      <c r="B267" s="100"/>
      <c r="C267" s="44" t="s">
        <v>698</v>
      </c>
      <c r="D267" s="45"/>
      <c r="E267" s="45"/>
      <c r="F267" s="45"/>
      <c r="G267" s="45"/>
      <c r="H267" s="45">
        <f>IF(AND(F267=0,G267=0),D267*E267,IF(AND(E267=0,G267=0),D267*F267,IF(AND(E267=0,F267=0),D267*G267,IF(AND(E267=0),D267*F267*G267,IF(AND(F267=0),D267*E267*G267,IF(AND(G267=0),D267*E267*F267,D267*E267*F267*G267))))))</f>
        <v>0</v>
      </c>
      <c r="I267" s="45"/>
      <c r="J267" s="46" t="str">
        <f>IF(AND(E267=0,F267&lt;&gt;0,G267&lt;&gt;0),"m2",IF(AND(F267=0,E267&lt;&gt;0,G267&lt;&gt;0),"m2",IF(AND(G267=0,E267&lt;&gt;0,F267&lt;&gt;0),"m2",IF(AND(F267=0,G267=0),"ml",IF(AND(E267=0,G267=0),"ml",IF(AND(E267=0,F267=0),"ml",IF(AND(E267&lt;&gt;0,F267&lt;&gt;0,G267&lt;&gt;0),"m3",0)))))))</f>
        <v>ml</v>
      </c>
    </row>
    <row r="268" spans="2:10" s="1" customFormat="1" ht="13.2" x14ac:dyDescent="0.25">
      <c r="B268" s="48" t="s">
        <v>437</v>
      </c>
      <c r="C268" s="48" t="s">
        <v>435</v>
      </c>
      <c r="D268" s="103"/>
      <c r="E268" s="45"/>
      <c r="F268" s="45"/>
      <c r="G268" s="45"/>
      <c r="H268" s="45"/>
      <c r="I268" s="62">
        <f>SUM(H269:H269)</f>
        <v>0</v>
      </c>
      <c r="J268" s="63" t="str">
        <f>+J269</f>
        <v>ml</v>
      </c>
    </row>
    <row r="269" spans="2:10" s="1" customFormat="1" ht="13.2" x14ac:dyDescent="0.25">
      <c r="B269" s="100"/>
      <c r="C269" s="44" t="s">
        <v>434</v>
      </c>
      <c r="D269" s="45"/>
      <c r="E269" s="45"/>
      <c r="F269" s="45"/>
      <c r="G269" s="45"/>
      <c r="H269" s="45">
        <f>IF(AND(F269=0,G269=0),D269*E269,IF(AND(E269=0,G269=0),D269*F269,IF(AND(E269=0,F269=0),D269*G269,IF(AND(E269=0),D269*F269*G269,IF(AND(F269=0),D269*E269*G269,IF(AND(G269=0),D269*E269*F269,D269*E269*F269*G269))))))</f>
        <v>0</v>
      </c>
      <c r="I269" s="45"/>
      <c r="J269" s="46" t="str">
        <f>IF(AND(E269=0,F269&lt;&gt;0,G269&lt;&gt;0),"m2",IF(AND(F269=0,E269&lt;&gt;0,G269&lt;&gt;0),"m2",IF(AND(G269=0,E269&lt;&gt;0,F269&lt;&gt;0),"m2",IF(AND(F269=0,G269=0),"ml",IF(AND(E269=0,G269=0),"ml",IF(AND(E269=0,F269=0),"ml",IF(AND(E269&lt;&gt;0,F269&lt;&gt;0,G269&lt;&gt;0),"m3",0)))))))</f>
        <v>ml</v>
      </c>
    </row>
    <row r="270" spans="2:10" s="1" customFormat="1" ht="13.2" x14ac:dyDescent="0.25">
      <c r="B270" s="48" t="s">
        <v>439</v>
      </c>
      <c r="C270" s="48" t="s">
        <v>438</v>
      </c>
      <c r="D270" s="103"/>
      <c r="E270" s="45"/>
      <c r="F270" s="45"/>
      <c r="G270" s="45"/>
      <c r="H270" s="45"/>
      <c r="I270" s="62">
        <f>SUM(H271:H271)</f>
        <v>0</v>
      </c>
      <c r="J270" s="63" t="str">
        <f>+J271</f>
        <v>ml</v>
      </c>
    </row>
    <row r="271" spans="2:10" s="1" customFormat="1" ht="13.2" x14ac:dyDescent="0.25">
      <c r="B271" s="100"/>
      <c r="C271" s="44" t="s">
        <v>434</v>
      </c>
      <c r="D271" s="45"/>
      <c r="E271" s="45"/>
      <c r="F271" s="45"/>
      <c r="G271" s="45"/>
      <c r="H271" s="45">
        <f>IF(AND(F271=0,G271=0),D271*E271,IF(AND(E271=0,G271=0),D271*F271,IF(AND(E271=0,F271=0),D271*G271,IF(AND(E271=0),D271*F271*G271,IF(AND(F271=0),D271*E271*G271,IF(AND(G271=0),D271*E271*F271,D271*E271*F271*G271))))))</f>
        <v>0</v>
      </c>
      <c r="I271" s="45"/>
      <c r="J271" s="46" t="str">
        <f>IF(AND(E271=0,F271&lt;&gt;0,G271&lt;&gt;0),"m2",IF(AND(F271=0,E271&lt;&gt;0,G271&lt;&gt;0),"m2",IF(AND(G271=0,E271&lt;&gt;0,F271&lt;&gt;0),"m2",IF(AND(F271=0,G271=0),"ml",IF(AND(E271=0,G271=0),"ml",IF(AND(E271=0,F271=0),"ml",IF(AND(E271&lt;&gt;0,F271&lt;&gt;0,G271&lt;&gt;0),"m3",0)))))))</f>
        <v>ml</v>
      </c>
    </row>
    <row r="272" spans="2:10" s="1" customFormat="1" ht="13.2" x14ac:dyDescent="0.25">
      <c r="B272" s="48" t="s">
        <v>440</v>
      </c>
      <c r="C272" s="48" t="s">
        <v>441</v>
      </c>
      <c r="D272" s="103"/>
      <c r="E272" s="45"/>
      <c r="F272" s="45"/>
      <c r="G272" s="45"/>
      <c r="H272" s="45"/>
      <c r="I272" s="62">
        <f>SUM(H273:H273)</f>
        <v>0</v>
      </c>
      <c r="J272" s="63" t="str">
        <f>+J273</f>
        <v>ml</v>
      </c>
    </row>
    <row r="273" spans="2:10" s="1" customFormat="1" ht="13.2" x14ac:dyDescent="0.25">
      <c r="B273" s="100"/>
      <c r="C273" s="44" t="s">
        <v>434</v>
      </c>
      <c r="D273" s="45"/>
      <c r="E273" s="45"/>
      <c r="F273" s="45"/>
      <c r="G273" s="45"/>
      <c r="H273" s="45">
        <f>IF(AND(F273=0,G273=0),D273*E273,IF(AND(E273=0,G273=0),D273*F273,IF(AND(E273=0,F273=0),D273*G273,IF(AND(E273=0),D273*F273*G273,IF(AND(F273=0),D273*E273*G273,IF(AND(G273=0),D273*E273*F273,D273*E273*F273*G273))))))</f>
        <v>0</v>
      </c>
      <c r="I273" s="45"/>
      <c r="J273" s="46" t="str">
        <f>IF(AND(E273=0,F273&lt;&gt;0,G273&lt;&gt;0),"m2",IF(AND(F273=0,E273&lt;&gt;0,G273&lt;&gt;0),"m2",IF(AND(G273=0,E273&lt;&gt;0,F273&lt;&gt;0),"m2",IF(AND(F273=0,G273=0),"ml",IF(AND(E273=0,G273=0),"ml",IF(AND(E273=0,F273=0),"ml",IF(AND(E273&lt;&gt;0,F273&lt;&gt;0,G273&lt;&gt;0),"m3",0)))))))</f>
        <v>ml</v>
      </c>
    </row>
    <row r="274" spans="2:10" s="1" customFormat="1" ht="13.2" x14ac:dyDescent="0.25">
      <c r="B274" s="48" t="s">
        <v>444</v>
      </c>
      <c r="C274" s="48" t="s">
        <v>442</v>
      </c>
      <c r="D274" s="103"/>
      <c r="E274" s="45"/>
      <c r="F274" s="45"/>
      <c r="G274" s="45"/>
      <c r="H274" s="45"/>
      <c r="I274" s="62">
        <f>SUM(H275:H275)</f>
        <v>0</v>
      </c>
      <c r="J274" s="63" t="str">
        <f>+J275</f>
        <v>ml</v>
      </c>
    </row>
    <row r="275" spans="2:10" s="1" customFormat="1" ht="13.2" x14ac:dyDescent="0.25">
      <c r="B275" s="100"/>
      <c r="C275" s="44" t="s">
        <v>434</v>
      </c>
      <c r="D275" s="45"/>
      <c r="E275" s="45"/>
      <c r="F275" s="45"/>
      <c r="G275" s="45"/>
      <c r="H275" s="45">
        <f>IF(AND(F275=0,G275=0),D275*E275,IF(AND(E275=0,G275=0),D275*F275,IF(AND(E275=0,F275=0),D275*G275,IF(AND(E275=0),D275*F275*G275,IF(AND(F275=0),D275*E275*G275,IF(AND(G275=0),D275*E275*F275,D275*E275*F275*G275))))))</f>
        <v>0</v>
      </c>
      <c r="I275" s="45"/>
      <c r="J275" s="46" t="str">
        <f>IF(AND(E275=0,F275&lt;&gt;0,G275&lt;&gt;0),"m2",IF(AND(F275=0,E275&lt;&gt;0,G275&lt;&gt;0),"m2",IF(AND(G275=0,E275&lt;&gt;0,F275&lt;&gt;0),"m2",IF(AND(F275=0,G275=0),"ml",IF(AND(E275=0,G275=0),"ml",IF(AND(E275=0,F275=0),"ml",IF(AND(E275&lt;&gt;0,F275&lt;&gt;0,G275&lt;&gt;0),"m3",0)))))))</f>
        <v>ml</v>
      </c>
    </row>
    <row r="276" spans="2:10" s="1" customFormat="1" ht="13.2" x14ac:dyDescent="0.25">
      <c r="B276" s="48" t="s">
        <v>445</v>
      </c>
      <c r="C276" s="48" t="s">
        <v>443</v>
      </c>
      <c r="D276" s="103"/>
      <c r="E276" s="45"/>
      <c r="F276" s="45"/>
      <c r="G276" s="45"/>
      <c r="H276" s="45"/>
      <c r="I276" s="62">
        <f>SUM(H277:H277)</f>
        <v>0</v>
      </c>
      <c r="J276" s="63" t="str">
        <f>+J277</f>
        <v>ml</v>
      </c>
    </row>
    <row r="277" spans="2:10" s="1" customFormat="1" ht="13.2" x14ac:dyDescent="0.25">
      <c r="B277" s="100"/>
      <c r="C277" s="44" t="s">
        <v>434</v>
      </c>
      <c r="D277" s="45"/>
      <c r="E277" s="45"/>
      <c r="F277" s="45"/>
      <c r="G277" s="45"/>
      <c r="H277" s="45">
        <f>IF(AND(F277=0,G277=0),D277*E277,IF(AND(E277=0,G277=0),D277*F277,IF(AND(E277=0,F277=0),D277*G277,IF(AND(E277=0),D277*F277*G277,IF(AND(F277=0),D277*E277*G277,IF(AND(G277=0),D277*E277*F277,D277*E277*F277*G277))))))</f>
        <v>0</v>
      </c>
      <c r="I277" s="45"/>
      <c r="J277" s="46" t="str">
        <f>IF(AND(E277=0,F277&lt;&gt;0,G277&lt;&gt;0),"m2",IF(AND(F277=0,E277&lt;&gt;0,G277&lt;&gt;0),"m2",IF(AND(G277=0,E277&lt;&gt;0,F277&lt;&gt;0),"m2",IF(AND(F277=0,G277=0),"ml",IF(AND(E277=0,G277=0),"ml",IF(AND(E277=0,F277=0),"ml",IF(AND(E277&lt;&gt;0,F277&lt;&gt;0,G277&lt;&gt;0),"m3",0)))))))</f>
        <v>ml</v>
      </c>
    </row>
    <row r="278" spans="2:10" s="1" customFormat="1" ht="13.2" x14ac:dyDescent="0.25">
      <c r="B278" s="48" t="s">
        <v>452</v>
      </c>
      <c r="C278" s="48" t="s">
        <v>422</v>
      </c>
      <c r="D278" s="103"/>
      <c r="E278" s="45"/>
      <c r="F278" s="45"/>
      <c r="G278" s="45"/>
      <c r="H278" s="45"/>
      <c r="I278" s="62">
        <f>SUM(H279:H280)</f>
        <v>0</v>
      </c>
      <c r="J278" s="63" t="str">
        <f>+J280</f>
        <v>ml</v>
      </c>
    </row>
    <row r="279" spans="2:10" s="1" customFormat="1" ht="13.2" x14ac:dyDescent="0.25">
      <c r="B279" s="48"/>
      <c r="C279" s="44" t="s">
        <v>698</v>
      </c>
      <c r="D279" s="45"/>
      <c r="E279" s="45"/>
      <c r="F279" s="45"/>
      <c r="G279" s="45"/>
      <c r="H279" s="45">
        <f>IF(AND(F279=0,G279=0),D279*E279,IF(AND(E279=0,G279=0),D279*F279,IF(AND(E279=0,F279=0),D279*G279,IF(AND(E279=0),D279*F279*G279,IF(AND(F279=0),D279*E279*G279,IF(AND(G279=0),D279*E279*F279,D279*E279*F279*G279))))))</f>
        <v>0</v>
      </c>
      <c r="I279" s="45"/>
      <c r="J279" s="46" t="str">
        <f>IF(AND(E279=0,F279&lt;&gt;0,G279&lt;&gt;0),"m2",IF(AND(F279=0,E279&lt;&gt;0,G279&lt;&gt;0),"m2",IF(AND(G279=0,E279&lt;&gt;0,F279&lt;&gt;0),"m2",IF(AND(F279=0,G279=0),"ml",IF(AND(E279=0,G279=0),"ml",IF(AND(E279=0,F279=0),"ml",IF(AND(E279&lt;&gt;0,F279&lt;&gt;0,G279&lt;&gt;0),"m3",0)))))))</f>
        <v>ml</v>
      </c>
    </row>
    <row r="280" spans="2:10" s="1" customFormat="1" ht="13.2" x14ac:dyDescent="0.25">
      <c r="B280" s="100"/>
      <c r="C280" s="44" t="s">
        <v>698</v>
      </c>
      <c r="D280" s="45"/>
      <c r="E280" s="45"/>
      <c r="F280" s="45"/>
      <c r="G280" s="45"/>
      <c r="H280" s="45">
        <f>IF(AND(F280=0,G280=0),D280*E280,IF(AND(E280=0,G280=0),D280*F280,IF(AND(E280=0,F280=0),D280*G280,IF(AND(E280=0),D280*F280*G280,IF(AND(F280=0),D280*E280*G280,IF(AND(G280=0),D280*E280*F280,D280*E280*F280*G280))))))</f>
        <v>0</v>
      </c>
      <c r="I280" s="45"/>
      <c r="J280" s="46" t="str">
        <f>IF(AND(E280=0,F280&lt;&gt;0,G280&lt;&gt;0),"m2",IF(AND(F280=0,E280&lt;&gt;0,G280&lt;&gt;0),"m2",IF(AND(G280=0,E280&lt;&gt;0,F280&lt;&gt;0),"m2",IF(AND(F280=0,G280=0),"ml",IF(AND(E280=0,G280=0),"ml",IF(AND(E280=0,F280=0),"ml",IF(AND(E280&lt;&gt;0,F280&lt;&gt;0,G280&lt;&gt;0),"m3",0)))))))</f>
        <v>ml</v>
      </c>
    </row>
    <row r="281" spans="2:10" s="1" customFormat="1" ht="13.2" x14ac:dyDescent="0.25">
      <c r="B281" s="48" t="s">
        <v>453</v>
      </c>
      <c r="C281" s="48" t="s">
        <v>424</v>
      </c>
      <c r="D281" s="103"/>
      <c r="E281" s="45"/>
      <c r="F281" s="45"/>
      <c r="G281" s="45"/>
      <c r="H281" s="45"/>
      <c r="I281" s="62">
        <f>SUM(H282:H282)</f>
        <v>37.35</v>
      </c>
      <c r="J281" s="63" t="str">
        <f>+J282</f>
        <v>ml</v>
      </c>
    </row>
    <row r="282" spans="2:10" s="1" customFormat="1" ht="13.2" x14ac:dyDescent="0.25">
      <c r="B282" s="100"/>
      <c r="C282" s="44" t="s">
        <v>707</v>
      </c>
      <c r="D282" s="45">
        <v>1</v>
      </c>
      <c r="E282" s="45">
        <v>37.35</v>
      </c>
      <c r="F282" s="45"/>
      <c r="G282" s="45"/>
      <c r="H282" s="45">
        <f>IF(AND(F282=0,G282=0),D282*E282,IF(AND(E282=0,G282=0),D282*F282,IF(AND(E282=0,F282=0),D282*G282,IF(AND(E282=0),D282*F282*G282,IF(AND(F282=0),D282*E282*G282,IF(AND(G282=0),D282*E282*F282,D282*E282*F282*G282))))))</f>
        <v>37.35</v>
      </c>
      <c r="I282" s="45"/>
      <c r="J282" s="46" t="str">
        <f>IF(AND(E282=0,F282&lt;&gt;0,G282&lt;&gt;0),"m2",IF(AND(F282=0,E282&lt;&gt;0,G282&lt;&gt;0),"m2",IF(AND(G282=0,E282&lt;&gt;0,F282&lt;&gt;0),"m2",IF(AND(F282=0,G282=0),"ml",IF(AND(E282=0,G282=0),"ml",IF(AND(E282=0,F282=0),"ml",IF(AND(E282&lt;&gt;0,F282&lt;&gt;0,G282&lt;&gt;0),"m3",0)))))))</f>
        <v>ml</v>
      </c>
    </row>
    <row r="283" spans="2:10" s="1" customFormat="1" ht="13.2" x14ac:dyDescent="0.25">
      <c r="B283" s="48" t="s">
        <v>454</v>
      </c>
      <c r="C283" s="48" t="s">
        <v>446</v>
      </c>
      <c r="D283" s="103"/>
      <c r="E283" s="45"/>
      <c r="F283" s="45"/>
      <c r="G283" s="45"/>
      <c r="H283" s="45"/>
      <c r="I283" s="62">
        <f>SUM(H284:H284)</f>
        <v>33.15</v>
      </c>
      <c r="J283" s="63" t="str">
        <f>+J284</f>
        <v>ml</v>
      </c>
    </row>
    <row r="284" spans="2:10" s="1" customFormat="1" ht="13.2" x14ac:dyDescent="0.25">
      <c r="B284" s="100"/>
      <c r="C284" s="44" t="s">
        <v>713</v>
      </c>
      <c r="D284" s="45">
        <v>1</v>
      </c>
      <c r="E284" s="45">
        <v>33.15</v>
      </c>
      <c r="F284" s="45"/>
      <c r="G284" s="45"/>
      <c r="H284" s="45">
        <f>IF(AND(F284=0,G284=0),D284*E284,IF(AND(E284=0,G284=0),D284*F284,IF(AND(E284=0,F284=0),D284*G284,IF(AND(E284=0),D284*F284*G284,IF(AND(F284=0),D284*E284*G284,IF(AND(G284=0),D284*E284*F284,D284*E284*F284*G284))))))</f>
        <v>33.15</v>
      </c>
      <c r="I284" s="45"/>
      <c r="J284" s="46" t="str">
        <f>IF(AND(E284=0,F284&lt;&gt;0,G284&lt;&gt;0),"m2",IF(AND(F284=0,E284&lt;&gt;0,G284&lt;&gt;0),"m2",IF(AND(G284=0,E284&lt;&gt;0,F284&lt;&gt;0),"m2",IF(AND(F284=0,G284=0),"ml",IF(AND(E284=0,G284=0),"ml",IF(AND(E284=0,F284=0),"ml",IF(AND(E284&lt;&gt;0,F284&lt;&gt;0,G284&lt;&gt;0),"m3",0)))))))</f>
        <v>ml</v>
      </c>
    </row>
    <row r="285" spans="2:10" s="1" customFormat="1" ht="13.2" x14ac:dyDescent="0.25">
      <c r="B285" s="48" t="s">
        <v>455</v>
      </c>
      <c r="C285" s="48" t="s">
        <v>447</v>
      </c>
      <c r="D285" s="103"/>
      <c r="E285" s="45"/>
      <c r="F285" s="45"/>
      <c r="G285" s="45"/>
      <c r="H285" s="45"/>
      <c r="I285" s="62">
        <f>SUM(H286:H286)</f>
        <v>0</v>
      </c>
      <c r="J285" s="63" t="str">
        <f>+J286</f>
        <v>ml</v>
      </c>
    </row>
    <row r="286" spans="2:10" s="1" customFormat="1" ht="13.2" x14ac:dyDescent="0.25">
      <c r="B286" s="100"/>
      <c r="C286" s="44" t="s">
        <v>434</v>
      </c>
      <c r="D286" s="45"/>
      <c r="E286" s="45"/>
      <c r="F286" s="45"/>
      <c r="G286" s="45"/>
      <c r="H286" s="45">
        <f>IF(AND(F286=0,G286=0),D286*E286,IF(AND(E286=0,G286=0),D286*F286,IF(AND(E286=0,F286=0),D286*G286,IF(AND(E286=0),D286*F286*G286,IF(AND(F286=0),D286*E286*G286,IF(AND(G286=0),D286*E286*F286,D286*E286*F286*G286))))))</f>
        <v>0</v>
      </c>
      <c r="I286" s="45"/>
      <c r="J286" s="46" t="str">
        <f>IF(AND(E286=0,F286&lt;&gt;0,G286&lt;&gt;0),"m2",IF(AND(F286=0,E286&lt;&gt;0,G286&lt;&gt;0),"m2",IF(AND(G286=0,E286&lt;&gt;0,F286&lt;&gt;0),"m2",IF(AND(F286=0,G286=0),"ml",IF(AND(E286=0,G286=0),"ml",IF(AND(E286=0,F286=0),"ml",IF(AND(E286&lt;&gt;0,F286&lt;&gt;0,G286&lt;&gt;0),"m3",0)))))))</f>
        <v>ml</v>
      </c>
    </row>
    <row r="287" spans="2:10" s="1" customFormat="1" ht="13.2" x14ac:dyDescent="0.25">
      <c r="B287" s="48" t="s">
        <v>456</v>
      </c>
      <c r="C287" s="48" t="s">
        <v>988</v>
      </c>
      <c r="D287" s="103"/>
      <c r="E287" s="45"/>
      <c r="F287" s="45"/>
      <c r="G287" s="45"/>
      <c r="H287" s="45"/>
      <c r="I287" s="62">
        <f>SUM(H288:H288)</f>
        <v>0</v>
      </c>
      <c r="J287" s="63" t="str">
        <f>+J288</f>
        <v>ml</v>
      </c>
    </row>
    <row r="288" spans="2:10" s="1" customFormat="1" ht="13.2" x14ac:dyDescent="0.25">
      <c r="B288" s="100"/>
      <c r="C288" s="44" t="s">
        <v>434</v>
      </c>
      <c r="D288" s="45"/>
      <c r="E288" s="45"/>
      <c r="F288" s="45"/>
      <c r="G288" s="45"/>
      <c r="H288" s="45">
        <f>IF(AND(F288=0,G288=0),D288*E288,IF(AND(E288=0,G288=0),D288*F288,IF(AND(E288=0,F288=0),D288*G288,IF(AND(E288=0),D288*F288*G288,IF(AND(F288=0),D288*E288*G288,IF(AND(G288=0),D288*E288*F288,D288*E288*F288*G288))))))</f>
        <v>0</v>
      </c>
      <c r="I288" s="45"/>
      <c r="J288" s="46" t="str">
        <f>IF(AND(E288=0,F288&lt;&gt;0,G288&lt;&gt;0),"m2",IF(AND(F288=0,E288&lt;&gt;0,G288&lt;&gt;0),"m2",IF(AND(G288=0,E288&lt;&gt;0,F288&lt;&gt;0),"m2",IF(AND(F288=0,G288=0),"ml",IF(AND(E288=0,G288=0),"ml",IF(AND(E288=0,F288=0),"ml",IF(AND(E288&lt;&gt;0,F288&lt;&gt;0,G288&lt;&gt;0),"m3",0)))))))</f>
        <v>ml</v>
      </c>
    </row>
    <row r="289" spans="2:10" s="1" customFormat="1" ht="13.2" x14ac:dyDescent="0.25">
      <c r="B289" s="48" t="s">
        <v>457</v>
      </c>
      <c r="C289" s="48" t="s">
        <v>449</v>
      </c>
      <c r="D289" s="103"/>
      <c r="E289" s="45"/>
      <c r="F289" s="45"/>
      <c r="G289" s="45"/>
      <c r="H289" s="45"/>
      <c r="I289" s="62">
        <f>SUM(H290:H292)</f>
        <v>3</v>
      </c>
      <c r="J289" s="63" t="str">
        <f>+J292</f>
        <v>und</v>
      </c>
    </row>
    <row r="290" spans="2:10" s="1" customFormat="1" ht="13.2" x14ac:dyDescent="0.25">
      <c r="B290" s="48"/>
      <c r="C290" s="44" t="s">
        <v>710</v>
      </c>
      <c r="D290" s="45">
        <v>1</v>
      </c>
      <c r="E290" s="45"/>
      <c r="F290" s="45"/>
      <c r="G290" s="45"/>
      <c r="H290" s="45">
        <f>+D290</f>
        <v>1</v>
      </c>
      <c r="I290" s="45"/>
      <c r="J290" s="46" t="s">
        <v>35</v>
      </c>
    </row>
    <row r="291" spans="2:10" s="1" customFormat="1" ht="13.2" x14ac:dyDescent="0.25">
      <c r="B291" s="48"/>
      <c r="C291" s="44" t="s">
        <v>717</v>
      </c>
      <c r="D291" s="45">
        <v>1</v>
      </c>
      <c r="E291" s="45"/>
      <c r="F291" s="45"/>
      <c r="G291" s="45"/>
      <c r="H291" s="45">
        <f>+D291</f>
        <v>1</v>
      </c>
      <c r="I291" s="45"/>
      <c r="J291" s="46" t="s">
        <v>35</v>
      </c>
    </row>
    <row r="292" spans="2:10" s="1" customFormat="1" ht="13.2" x14ac:dyDescent="0.25">
      <c r="B292" s="100"/>
      <c r="C292" s="44" t="s">
        <v>718</v>
      </c>
      <c r="D292" s="45">
        <v>1</v>
      </c>
      <c r="E292" s="45"/>
      <c r="F292" s="45"/>
      <c r="G292" s="45"/>
      <c r="H292" s="45">
        <f>+D292</f>
        <v>1</v>
      </c>
      <c r="I292" s="45"/>
      <c r="J292" s="46" t="s">
        <v>35</v>
      </c>
    </row>
    <row r="293" spans="2:10" s="1" customFormat="1" ht="13.2" x14ac:dyDescent="0.25">
      <c r="B293" s="48" t="s">
        <v>458</v>
      </c>
      <c r="C293" s="48" t="s">
        <v>989</v>
      </c>
      <c r="D293" s="103"/>
      <c r="E293" s="45"/>
      <c r="F293" s="45"/>
      <c r="G293" s="45"/>
      <c r="H293" s="45"/>
      <c r="I293" s="62">
        <f>SUM(H294:H294)</f>
        <v>0</v>
      </c>
      <c r="J293" s="63" t="str">
        <f>+J294</f>
        <v>und</v>
      </c>
    </row>
    <row r="294" spans="2:10" s="1" customFormat="1" ht="13.2" x14ac:dyDescent="0.25">
      <c r="B294" s="100"/>
      <c r="C294" s="44" t="s">
        <v>434</v>
      </c>
      <c r="D294" s="45"/>
      <c r="E294" s="45"/>
      <c r="F294" s="45"/>
      <c r="G294" s="45"/>
      <c r="H294" s="45">
        <f>+D294</f>
        <v>0</v>
      </c>
      <c r="I294" s="45"/>
      <c r="J294" s="46" t="s">
        <v>35</v>
      </c>
    </row>
    <row r="295" spans="2:10" s="1" customFormat="1" ht="13.2" x14ac:dyDescent="0.25">
      <c r="B295" s="48" t="s">
        <v>550</v>
      </c>
      <c r="C295" s="48" t="s">
        <v>451</v>
      </c>
      <c r="D295" s="103"/>
      <c r="E295" s="45"/>
      <c r="F295" s="45"/>
      <c r="G295" s="45"/>
      <c r="H295" s="45"/>
      <c r="I295" s="62">
        <f>SUM(H296:H296)</f>
        <v>0</v>
      </c>
      <c r="J295" s="63" t="str">
        <f>+J296</f>
        <v>und</v>
      </c>
    </row>
    <row r="296" spans="2:10" s="1" customFormat="1" ht="13.2" x14ac:dyDescent="0.25">
      <c r="B296" s="100"/>
      <c r="C296" s="44" t="s">
        <v>704</v>
      </c>
      <c r="D296" s="45"/>
      <c r="E296" s="45"/>
      <c r="F296" s="45"/>
      <c r="G296" s="45"/>
      <c r="H296" s="45">
        <f>+D296</f>
        <v>0</v>
      </c>
      <c r="I296" s="45"/>
      <c r="J296" s="46" t="s">
        <v>35</v>
      </c>
    </row>
    <row r="297" spans="2:10" s="1" customFormat="1" ht="13.2" x14ac:dyDescent="0.25">
      <c r="B297" s="100" t="s">
        <v>117</v>
      </c>
      <c r="C297" s="101" t="s">
        <v>419</v>
      </c>
      <c r="D297" s="103"/>
      <c r="E297" s="45"/>
      <c r="F297" s="45"/>
      <c r="G297" s="45"/>
      <c r="H297" s="45"/>
      <c r="I297" s="45"/>
      <c r="J297" s="46"/>
    </row>
    <row r="298" spans="2:10" s="1" customFormat="1" ht="13.2" x14ac:dyDescent="0.25">
      <c r="B298" s="48" t="s">
        <v>118</v>
      </c>
      <c r="C298" s="48" t="s">
        <v>461</v>
      </c>
      <c r="D298" s="103"/>
      <c r="E298" s="45"/>
      <c r="F298" s="45"/>
      <c r="G298" s="45"/>
      <c r="H298" s="45"/>
      <c r="I298" s="62">
        <f>SUM(H299:H300)</f>
        <v>7</v>
      </c>
      <c r="J298" s="63" t="str">
        <f>+J299</f>
        <v>und</v>
      </c>
    </row>
    <row r="299" spans="2:10" s="1" customFormat="1" ht="13.2" x14ac:dyDescent="0.25">
      <c r="B299" s="75"/>
      <c r="C299" s="44" t="s">
        <v>638</v>
      </c>
      <c r="D299" s="45"/>
      <c r="E299" s="45"/>
      <c r="F299" s="45"/>
      <c r="G299" s="45"/>
      <c r="H299" s="45">
        <f>+D299</f>
        <v>0</v>
      </c>
      <c r="I299" s="45"/>
      <c r="J299" s="46" t="s">
        <v>35</v>
      </c>
    </row>
    <row r="300" spans="2:10" s="1" customFormat="1" ht="13.2" x14ac:dyDescent="0.25">
      <c r="B300" s="75"/>
      <c r="C300" s="44" t="s">
        <v>427</v>
      </c>
      <c r="D300" s="45">
        <f>+D261</f>
        <v>7</v>
      </c>
      <c r="E300" s="45"/>
      <c r="F300" s="45"/>
      <c r="G300" s="45"/>
      <c r="H300" s="45">
        <f>+D300</f>
        <v>7</v>
      </c>
      <c r="I300" s="45"/>
      <c r="J300" s="46" t="s">
        <v>35</v>
      </c>
    </row>
    <row r="301" spans="2:10" s="1" customFormat="1" ht="13.2" x14ac:dyDescent="0.25">
      <c r="B301" s="48" t="s">
        <v>119</v>
      </c>
      <c r="C301" s="48" t="s">
        <v>468</v>
      </c>
      <c r="D301" s="103"/>
      <c r="E301" s="45"/>
      <c r="F301" s="45"/>
      <c r="G301" s="45"/>
      <c r="H301" s="45"/>
      <c r="I301" s="62">
        <f>SUM(H302:H305)</f>
        <v>0</v>
      </c>
      <c r="J301" s="63" t="str">
        <f>+J302</f>
        <v>und</v>
      </c>
    </row>
    <row r="302" spans="2:10" s="1" customFormat="1" ht="13.2" x14ac:dyDescent="0.25">
      <c r="B302" s="75"/>
      <c r="C302" s="44" t="s">
        <v>248</v>
      </c>
      <c r="D302" s="45"/>
      <c r="E302" s="45"/>
      <c r="F302" s="45"/>
      <c r="G302" s="45"/>
      <c r="H302" s="45"/>
      <c r="I302" s="45"/>
      <c r="J302" s="46" t="s">
        <v>35</v>
      </c>
    </row>
    <row r="303" spans="2:10" s="1" customFormat="1" ht="13.2" x14ac:dyDescent="0.25">
      <c r="B303" s="75"/>
      <c r="C303" s="44" t="s">
        <v>549</v>
      </c>
      <c r="D303" s="45"/>
      <c r="E303" s="45"/>
      <c r="F303" s="45"/>
      <c r="G303" s="45"/>
      <c r="H303" s="45">
        <f>IF(AND(F303=0,G303=0),D303*E303,IF(AND(E303=0,G303=0),D303*F303,IF(AND(E303=0,F303=0),D303*G303,IF(AND(E303=0),D303*F303*G303,IF(AND(F303=0),D303*E303*G303,IF(AND(G303=0),D303*E303*F303,D303*E303*F303*G303))))))</f>
        <v>0</v>
      </c>
      <c r="I303" s="45"/>
      <c r="J303" s="46" t="s">
        <v>35</v>
      </c>
    </row>
    <row r="304" spans="2:10" s="1" customFormat="1" ht="13.2" x14ac:dyDescent="0.25">
      <c r="B304" s="75"/>
      <c r="C304" s="44" t="s">
        <v>249</v>
      </c>
      <c r="D304" s="45"/>
      <c r="E304" s="45"/>
      <c r="F304" s="45"/>
      <c r="G304" s="45"/>
      <c r="H304" s="45">
        <f>+D304</f>
        <v>0</v>
      </c>
      <c r="I304" s="45"/>
      <c r="J304" s="46" t="s">
        <v>35</v>
      </c>
    </row>
    <row r="305" spans="2:10" s="1" customFormat="1" ht="13.2" x14ac:dyDescent="0.25">
      <c r="B305" s="75"/>
      <c r="C305" s="44" t="s">
        <v>250</v>
      </c>
      <c r="D305" s="45"/>
      <c r="E305" s="45"/>
      <c r="F305" s="45"/>
      <c r="G305" s="45"/>
      <c r="H305" s="45">
        <f>+D305</f>
        <v>0</v>
      </c>
      <c r="I305" s="45"/>
      <c r="J305" s="46" t="s">
        <v>35</v>
      </c>
    </row>
    <row r="306" spans="2:10" s="1" customFormat="1" ht="13.2" x14ac:dyDescent="0.25">
      <c r="B306" s="48" t="s">
        <v>120</v>
      </c>
      <c r="C306" s="48" t="s">
        <v>462</v>
      </c>
      <c r="D306" s="103"/>
      <c r="E306" s="45"/>
      <c r="F306" s="45"/>
      <c r="G306" s="45"/>
      <c r="H306" s="45"/>
      <c r="I306" s="62">
        <f>SUM(H307:H309)</f>
        <v>0</v>
      </c>
      <c r="J306" s="63" t="str">
        <f>+J307</f>
        <v>und</v>
      </c>
    </row>
    <row r="307" spans="2:10" s="1" customFormat="1" ht="13.2" x14ac:dyDescent="0.25">
      <c r="B307" s="48"/>
      <c r="C307" s="44" t="s">
        <v>248</v>
      </c>
      <c r="D307" s="45"/>
      <c r="E307" s="45"/>
      <c r="F307" s="45"/>
      <c r="G307" s="45"/>
      <c r="H307" s="45">
        <f>IF(AND(F307=0,G307=0),D307*E307,IF(AND(E307=0,G307=0),D307*F307,IF(AND(E307=0,F307=0),D307*G307,IF(AND(E307=0),D307*F307*G307,IF(AND(F307=0),D307*E307*G307,IF(AND(G307=0),D307*E307*F307,D307*E307*F307*G307))))))</f>
        <v>0</v>
      </c>
      <c r="I307" s="45"/>
      <c r="J307" s="46" t="s">
        <v>35</v>
      </c>
    </row>
    <row r="308" spans="2:10" s="1" customFormat="1" ht="13.2" x14ac:dyDescent="0.25">
      <c r="B308" s="48"/>
      <c r="C308" s="44" t="s">
        <v>249</v>
      </c>
      <c r="D308" s="45"/>
      <c r="E308" s="45"/>
      <c r="F308" s="45"/>
      <c r="G308" s="45"/>
      <c r="H308" s="45">
        <f>+D308</f>
        <v>0</v>
      </c>
      <c r="I308" s="45"/>
      <c r="J308" s="46" t="s">
        <v>35</v>
      </c>
    </row>
    <row r="309" spans="2:10" s="1" customFormat="1" ht="13.2" x14ac:dyDescent="0.25">
      <c r="B309" s="48"/>
      <c r="C309" s="44" t="s">
        <v>250</v>
      </c>
      <c r="D309" s="45"/>
      <c r="E309" s="45"/>
      <c r="F309" s="45"/>
      <c r="G309" s="45"/>
      <c r="H309" s="45">
        <f>+D309</f>
        <v>0</v>
      </c>
      <c r="I309" s="45"/>
      <c r="J309" s="46" t="s">
        <v>35</v>
      </c>
    </row>
    <row r="310" spans="2:10" s="1" customFormat="1" ht="13.2" x14ac:dyDescent="0.25">
      <c r="B310" s="48" t="s">
        <v>469</v>
      </c>
      <c r="C310" s="48" t="s">
        <v>554</v>
      </c>
      <c r="D310" s="103"/>
      <c r="E310" s="45"/>
      <c r="F310" s="45"/>
      <c r="G310" s="45"/>
      <c r="H310" s="45"/>
      <c r="I310" s="62">
        <f>SUM(H311:H311)</f>
        <v>0</v>
      </c>
      <c r="J310" s="63" t="str">
        <f>+J311</f>
        <v>und</v>
      </c>
    </row>
    <row r="311" spans="2:10" s="1" customFormat="1" ht="13.2" x14ac:dyDescent="0.25">
      <c r="B311" s="48"/>
      <c r="C311" s="44" t="s">
        <v>702</v>
      </c>
      <c r="D311" s="45"/>
      <c r="E311" s="45"/>
      <c r="F311" s="45"/>
      <c r="G311" s="45"/>
      <c r="H311" s="45">
        <f>IF(AND(F311=0,G311=0),D311*E311,IF(AND(E311=0,G311=0),D311*F311,IF(AND(E311=0,F311=0),D311*G311,IF(AND(E311=0),D311*F311*G311,IF(AND(F311=0),D311*E311*G311,IF(AND(G311=0),D311*E311*F311,D311*E311*F311*G311))))))</f>
        <v>0</v>
      </c>
      <c r="I311" s="45"/>
      <c r="J311" s="46" t="s">
        <v>35</v>
      </c>
    </row>
    <row r="312" spans="2:10" s="1" customFormat="1" ht="13.2" x14ac:dyDescent="0.25">
      <c r="B312" s="48" t="s">
        <v>470</v>
      </c>
      <c r="C312" s="48" t="s">
        <v>557</v>
      </c>
      <c r="D312" s="103"/>
      <c r="E312" s="45"/>
      <c r="F312" s="45"/>
      <c r="G312" s="45"/>
      <c r="H312" s="45"/>
      <c r="I312" s="62">
        <f>SUM(H313:H313)</f>
        <v>0</v>
      </c>
      <c r="J312" s="63" t="str">
        <f>+J313</f>
        <v>und</v>
      </c>
    </row>
    <row r="313" spans="2:10" s="1" customFormat="1" ht="13.2" x14ac:dyDescent="0.25">
      <c r="B313" s="48"/>
      <c r="C313" s="44" t="s">
        <v>702</v>
      </c>
      <c r="D313" s="45"/>
      <c r="E313" s="45"/>
      <c r="F313" s="45"/>
      <c r="G313" s="45"/>
      <c r="H313" s="45">
        <f>IF(AND(F313=0,G313=0),D313*E313,IF(AND(E313=0,G313=0),D313*F313,IF(AND(E313=0,F313=0),D313*G313,IF(AND(E313=0),D313*F313*G313,IF(AND(F313=0),D313*E313*G313,IF(AND(G313=0),D313*E313*F313,D313*E313*F313*G313))))))</f>
        <v>0</v>
      </c>
      <c r="I313" s="45"/>
      <c r="J313" s="46" t="s">
        <v>35</v>
      </c>
    </row>
    <row r="314" spans="2:10" s="1" customFormat="1" ht="13.2" x14ac:dyDescent="0.25">
      <c r="B314" s="48" t="s">
        <v>555</v>
      </c>
      <c r="C314" s="48" t="s">
        <v>459</v>
      </c>
      <c r="D314" s="103"/>
      <c r="E314" s="45"/>
      <c r="F314" s="45"/>
      <c r="G314" s="45"/>
      <c r="H314" s="45"/>
      <c r="I314" s="62">
        <f>SUM(H315:H315)</f>
        <v>7</v>
      </c>
      <c r="J314" s="63" t="str">
        <f>+J315</f>
        <v>und</v>
      </c>
    </row>
    <row r="315" spans="2:10" s="1" customFormat="1" ht="13.2" x14ac:dyDescent="0.25">
      <c r="B315" s="75"/>
      <c r="C315" s="44" t="s">
        <v>712</v>
      </c>
      <c r="D315" s="45">
        <v>7</v>
      </c>
      <c r="E315" s="45"/>
      <c r="F315" s="45"/>
      <c r="G315" s="45"/>
      <c r="H315" s="45">
        <f>+D315</f>
        <v>7</v>
      </c>
      <c r="I315" s="45"/>
      <c r="J315" s="46" t="s">
        <v>35</v>
      </c>
    </row>
    <row r="316" spans="2:10" s="1" customFormat="1" ht="13.2" x14ac:dyDescent="0.25">
      <c r="B316" s="48" t="s">
        <v>556</v>
      </c>
      <c r="C316" s="48" t="s">
        <v>460</v>
      </c>
      <c r="D316" s="103"/>
      <c r="E316" s="45"/>
      <c r="F316" s="45"/>
      <c r="G316" s="45"/>
      <c r="H316" s="45"/>
      <c r="I316" s="62">
        <f>SUM(H317:H317)</f>
        <v>1</v>
      </c>
      <c r="J316" s="63" t="str">
        <f>+J317</f>
        <v>und</v>
      </c>
    </row>
    <row r="317" spans="2:10" s="1" customFormat="1" ht="13.2" x14ac:dyDescent="0.25">
      <c r="B317" s="75"/>
      <c r="C317" s="44" t="s">
        <v>711</v>
      </c>
      <c r="D317" s="45">
        <v>1</v>
      </c>
      <c r="E317" s="45"/>
      <c r="F317" s="45"/>
      <c r="G317" s="45"/>
      <c r="H317" s="45">
        <f>+D317</f>
        <v>1</v>
      </c>
      <c r="I317" s="45"/>
      <c r="J317" s="46" t="s">
        <v>35</v>
      </c>
    </row>
    <row r="318" spans="2:10" s="1" customFormat="1" ht="13.2" x14ac:dyDescent="0.25">
      <c r="B318" s="75"/>
      <c r="C318" s="102"/>
      <c r="D318" s="103"/>
      <c r="E318" s="45"/>
      <c r="F318" s="45"/>
      <c r="G318" s="45"/>
      <c r="H318" s="45"/>
      <c r="I318" s="45"/>
      <c r="J318" s="46"/>
    </row>
    <row r="319" spans="2:10" s="1" customFormat="1" ht="13.2" x14ac:dyDescent="0.25">
      <c r="B319" s="75"/>
      <c r="C319" s="102"/>
      <c r="D319" s="103"/>
      <c r="E319" s="45"/>
      <c r="F319" s="45"/>
      <c r="G319" s="45"/>
      <c r="H319" s="45"/>
      <c r="I319" s="45"/>
      <c r="J319" s="46"/>
    </row>
    <row r="320" spans="2:10" s="1" customFormat="1" ht="13.2" x14ac:dyDescent="0.25">
      <c r="B320" s="75"/>
      <c r="C320" s="102"/>
      <c r="D320" s="103"/>
      <c r="E320" s="45"/>
      <c r="F320" s="45"/>
      <c r="G320" s="45"/>
      <c r="H320" s="45"/>
      <c r="I320" s="45"/>
      <c r="J320" s="46"/>
    </row>
    <row r="321" spans="2:10" s="1" customFormat="1" ht="13.2" x14ac:dyDescent="0.25">
      <c r="B321" s="75"/>
      <c r="C321" s="102"/>
      <c r="D321" s="103"/>
      <c r="E321" s="45"/>
      <c r="F321" s="45"/>
      <c r="G321" s="45"/>
      <c r="H321" s="45"/>
      <c r="I321" s="45"/>
      <c r="J321" s="46"/>
    </row>
    <row r="322" spans="2:10" s="1" customFormat="1" ht="13.2" x14ac:dyDescent="0.25">
      <c r="B322" s="75"/>
      <c r="C322" s="102"/>
      <c r="D322" s="103"/>
      <c r="E322" s="45"/>
      <c r="F322" s="45"/>
      <c r="G322" s="45"/>
      <c r="H322" s="45"/>
      <c r="I322" s="45"/>
      <c r="J322" s="46"/>
    </row>
    <row r="323" spans="2:10" s="1" customFormat="1" ht="13.2" x14ac:dyDescent="0.25">
      <c r="B323" s="75"/>
      <c r="C323" s="102"/>
      <c r="D323" s="103"/>
      <c r="E323" s="45"/>
      <c r="F323" s="45"/>
      <c r="G323" s="45"/>
      <c r="H323" s="45"/>
      <c r="I323" s="45"/>
      <c r="J323" s="46"/>
    </row>
    <row r="324" spans="2:10" s="1" customFormat="1" ht="13.2" x14ac:dyDescent="0.25">
      <c r="B324" s="75"/>
      <c r="C324" s="102"/>
      <c r="D324" s="103"/>
      <c r="E324" s="45"/>
      <c r="F324" s="45"/>
      <c r="G324" s="45"/>
      <c r="H324" s="45"/>
      <c r="I324" s="45"/>
      <c r="J324" s="46"/>
    </row>
    <row r="325" spans="2:10" s="1" customFormat="1" ht="13.2" x14ac:dyDescent="0.25">
      <c r="B325" s="75"/>
      <c r="C325" s="102"/>
      <c r="D325" s="103"/>
      <c r="E325" s="45"/>
      <c r="F325" s="45"/>
      <c r="G325" s="45"/>
      <c r="H325" s="45"/>
      <c r="I325" s="45"/>
      <c r="J325" s="46"/>
    </row>
    <row r="326" spans="2:10" s="1" customFormat="1" ht="13.2" x14ac:dyDescent="0.25">
      <c r="B326" s="75"/>
      <c r="C326" s="102"/>
      <c r="D326" s="103"/>
      <c r="E326" s="45"/>
      <c r="F326" s="45"/>
      <c r="G326" s="45"/>
      <c r="H326" s="45"/>
      <c r="I326" s="45"/>
      <c r="J326" s="46"/>
    </row>
    <row r="327" spans="2:10" s="1" customFormat="1" ht="13.2" x14ac:dyDescent="0.25">
      <c r="B327" s="75"/>
      <c r="C327" s="102"/>
      <c r="D327" s="103"/>
      <c r="E327" s="45"/>
      <c r="F327" s="45"/>
      <c r="G327" s="45"/>
      <c r="H327" s="45"/>
      <c r="I327" s="45"/>
      <c r="J327" s="46"/>
    </row>
    <row r="328" spans="2:10" s="1" customFormat="1" ht="13.2" x14ac:dyDescent="0.25">
      <c r="B328" s="75"/>
      <c r="C328" s="102"/>
      <c r="D328" s="103"/>
      <c r="E328" s="45"/>
      <c r="F328" s="45"/>
      <c r="G328" s="45"/>
      <c r="H328" s="45"/>
      <c r="I328" s="45"/>
      <c r="J328" s="46"/>
    </row>
    <row r="329" spans="2:10" s="1" customFormat="1" ht="13.2" x14ac:dyDescent="0.25">
      <c r="B329" s="75"/>
      <c r="C329" s="102"/>
      <c r="D329" s="103"/>
      <c r="E329" s="45"/>
      <c r="F329" s="45"/>
      <c r="G329" s="45"/>
      <c r="H329" s="45"/>
      <c r="I329" s="45"/>
      <c r="J329" s="46"/>
    </row>
    <row r="330" spans="2:10" s="1" customFormat="1" ht="13.2" x14ac:dyDescent="0.25">
      <c r="B330" s="75"/>
      <c r="C330" s="102"/>
      <c r="D330" s="103"/>
      <c r="E330" s="45"/>
      <c r="F330" s="45"/>
      <c r="G330" s="45"/>
      <c r="H330" s="45"/>
      <c r="I330" s="45"/>
      <c r="J330" s="46"/>
    </row>
    <row r="331" spans="2:10" s="1" customFormat="1" ht="13.2" x14ac:dyDescent="0.25">
      <c r="B331" s="75"/>
      <c r="C331" s="102"/>
      <c r="D331" s="103"/>
      <c r="E331" s="45"/>
      <c r="F331" s="45"/>
      <c r="G331" s="45"/>
      <c r="H331" s="45"/>
      <c r="I331" s="45"/>
      <c r="J331" s="46"/>
    </row>
    <row r="332" spans="2:10" s="1" customFormat="1" ht="13.2" x14ac:dyDescent="0.25">
      <c r="B332" s="75"/>
      <c r="C332" s="102"/>
      <c r="D332" s="103"/>
      <c r="E332" s="45"/>
      <c r="F332" s="45"/>
      <c r="G332" s="45"/>
      <c r="H332" s="45"/>
      <c r="I332" s="45"/>
      <c r="J332" s="46"/>
    </row>
    <row r="333" spans="2:10" s="1" customFormat="1" ht="13.2" x14ac:dyDescent="0.25">
      <c r="B333" s="75"/>
      <c r="C333" s="102"/>
      <c r="D333" s="103"/>
      <c r="E333" s="45"/>
      <c r="F333" s="45"/>
      <c r="G333" s="45"/>
      <c r="H333" s="45"/>
      <c r="I333" s="45"/>
      <c r="J333" s="46"/>
    </row>
    <row r="334" spans="2:10" s="1" customFormat="1" ht="13.2" x14ac:dyDescent="0.25">
      <c r="B334" s="75"/>
      <c r="C334" s="102"/>
      <c r="D334" s="103"/>
      <c r="E334" s="45"/>
      <c r="F334" s="45"/>
      <c r="G334" s="45"/>
      <c r="H334" s="45"/>
      <c r="I334" s="45"/>
      <c r="J334" s="46"/>
    </row>
    <row r="335" spans="2:10" s="1" customFormat="1" ht="13.2" x14ac:dyDescent="0.25">
      <c r="B335" s="75"/>
      <c r="C335" s="102"/>
      <c r="D335" s="103"/>
      <c r="E335" s="45"/>
      <c r="F335" s="45"/>
      <c r="G335" s="45"/>
      <c r="H335" s="45"/>
      <c r="I335" s="45"/>
      <c r="J335" s="46"/>
    </row>
    <row r="336" spans="2:10" s="1" customFormat="1" ht="13.2" x14ac:dyDescent="0.25">
      <c r="B336" s="75"/>
      <c r="C336" s="102"/>
      <c r="D336" s="103"/>
      <c r="E336" s="45"/>
      <c r="F336" s="45"/>
      <c r="G336" s="45"/>
      <c r="H336" s="45"/>
      <c r="I336" s="45"/>
      <c r="J336" s="46"/>
    </row>
    <row r="337" spans="2:10" s="1" customFormat="1" ht="13.2" x14ac:dyDescent="0.25">
      <c r="B337" s="75"/>
      <c r="C337" s="102"/>
      <c r="D337" s="103"/>
      <c r="E337" s="45"/>
      <c r="F337" s="45"/>
      <c r="G337" s="45"/>
      <c r="H337" s="45"/>
      <c r="I337" s="45"/>
      <c r="J337" s="46"/>
    </row>
    <row r="338" spans="2:10" s="1" customFormat="1" ht="13.2" x14ac:dyDescent="0.25">
      <c r="B338" s="75"/>
      <c r="C338" s="102"/>
      <c r="D338" s="103"/>
      <c r="E338" s="45"/>
      <c r="F338" s="45"/>
      <c r="G338" s="45"/>
      <c r="H338" s="45"/>
      <c r="I338" s="45"/>
      <c r="J338" s="46"/>
    </row>
    <row r="339" spans="2:10" s="1" customFormat="1" ht="13.2" x14ac:dyDescent="0.25">
      <c r="B339" s="75"/>
      <c r="C339" s="102"/>
      <c r="D339" s="103"/>
      <c r="E339" s="45"/>
      <c r="F339" s="45"/>
      <c r="G339" s="45"/>
      <c r="H339" s="45"/>
      <c r="I339" s="45"/>
      <c r="J339" s="46"/>
    </row>
    <row r="340" spans="2:10" s="1" customFormat="1" ht="13.2" x14ac:dyDescent="0.25">
      <c r="B340" s="75"/>
      <c r="C340" s="102"/>
      <c r="D340" s="103"/>
      <c r="E340" s="45"/>
      <c r="F340" s="45"/>
      <c r="G340" s="45"/>
      <c r="H340" s="45"/>
      <c r="I340" s="45"/>
      <c r="J340" s="46"/>
    </row>
    <row r="341" spans="2:10" s="1" customFormat="1" ht="13.2" x14ac:dyDescent="0.25">
      <c r="B341" s="75"/>
      <c r="C341" s="102"/>
      <c r="D341" s="103"/>
      <c r="E341" s="45"/>
      <c r="F341" s="45"/>
      <c r="G341" s="45"/>
      <c r="H341" s="45"/>
      <c r="I341" s="45"/>
      <c r="J341" s="46"/>
    </row>
    <row r="342" spans="2:10" s="1" customFormat="1" ht="13.2" x14ac:dyDescent="0.25">
      <c r="B342" s="75"/>
      <c r="C342" s="102"/>
      <c r="D342" s="103"/>
      <c r="E342" s="45"/>
      <c r="F342" s="45"/>
      <c r="G342" s="45"/>
      <c r="H342" s="45"/>
      <c r="I342" s="45"/>
      <c r="J342" s="46"/>
    </row>
    <row r="343" spans="2:10" s="1" customFormat="1" ht="13.2" x14ac:dyDescent="0.25">
      <c r="B343" s="75"/>
      <c r="C343" s="102"/>
      <c r="D343" s="103"/>
      <c r="E343" s="45"/>
      <c r="F343" s="45"/>
      <c r="G343" s="45"/>
      <c r="H343" s="45"/>
      <c r="I343" s="45"/>
      <c r="J343" s="46"/>
    </row>
    <row r="344" spans="2:10" s="1" customFormat="1" ht="13.2" x14ac:dyDescent="0.25">
      <c r="B344" s="75"/>
      <c r="C344" s="102"/>
      <c r="D344" s="103"/>
      <c r="E344" s="45"/>
      <c r="F344" s="45"/>
      <c r="G344" s="45"/>
      <c r="H344" s="45"/>
      <c r="I344" s="45"/>
      <c r="J344" s="46"/>
    </row>
    <row r="345" spans="2:10" s="1" customFormat="1" ht="13.2" x14ac:dyDescent="0.25">
      <c r="B345" s="75"/>
      <c r="C345" s="102"/>
      <c r="D345" s="103"/>
      <c r="E345" s="45"/>
      <c r="F345" s="45"/>
      <c r="G345" s="45"/>
      <c r="H345" s="45"/>
      <c r="I345" s="45"/>
      <c r="J345" s="46"/>
    </row>
    <row r="346" spans="2:10" s="1" customFormat="1" ht="13.2" x14ac:dyDescent="0.25">
      <c r="B346" s="75"/>
      <c r="C346" s="102"/>
      <c r="D346" s="103"/>
      <c r="E346" s="45"/>
      <c r="F346" s="45"/>
      <c r="G346" s="45"/>
      <c r="H346" s="45"/>
      <c r="I346" s="45"/>
      <c r="J346" s="46"/>
    </row>
    <row r="347" spans="2:10" s="1" customFormat="1" ht="13.2" x14ac:dyDescent="0.25">
      <c r="B347" s="75"/>
      <c r="C347" s="102"/>
      <c r="D347" s="103"/>
      <c r="E347" s="45"/>
      <c r="F347" s="45"/>
      <c r="G347" s="45"/>
      <c r="H347" s="45"/>
      <c r="I347" s="45"/>
      <c r="J347" s="46"/>
    </row>
    <row r="348" spans="2:10" s="1" customFormat="1" ht="13.2" x14ac:dyDescent="0.25">
      <c r="B348" s="75"/>
      <c r="C348" s="102"/>
      <c r="D348" s="103"/>
      <c r="E348" s="45"/>
      <c r="F348" s="45"/>
      <c r="G348" s="45"/>
      <c r="H348" s="45"/>
      <c r="I348" s="45"/>
      <c r="J348" s="46"/>
    </row>
    <row r="349" spans="2:10" s="1" customFormat="1" ht="13.2" x14ac:dyDescent="0.25">
      <c r="B349" s="75"/>
      <c r="C349" s="102"/>
      <c r="D349" s="103"/>
      <c r="E349" s="45"/>
      <c r="F349" s="45"/>
      <c r="G349" s="45"/>
      <c r="H349" s="45"/>
      <c r="I349" s="45"/>
      <c r="J349" s="46"/>
    </row>
    <row r="350" spans="2:10" s="1" customFormat="1" ht="13.2" x14ac:dyDescent="0.25">
      <c r="B350" s="75"/>
      <c r="C350" s="102"/>
      <c r="D350" s="103"/>
      <c r="E350" s="45"/>
      <c r="F350" s="45"/>
      <c r="G350" s="45"/>
      <c r="H350" s="45"/>
      <c r="I350" s="45"/>
      <c r="J350" s="46"/>
    </row>
    <row r="351" spans="2:10" s="1" customFormat="1" ht="13.2" x14ac:dyDescent="0.25">
      <c r="B351" s="75"/>
      <c r="C351" s="102"/>
      <c r="D351" s="103"/>
      <c r="E351" s="45"/>
      <c r="F351" s="45"/>
      <c r="G351" s="45"/>
      <c r="H351" s="45"/>
      <c r="I351" s="45"/>
      <c r="J351" s="46"/>
    </row>
    <row r="352" spans="2:10" s="1" customFormat="1" ht="13.2" x14ac:dyDescent="0.25">
      <c r="B352" s="75"/>
      <c r="C352" s="102"/>
      <c r="D352" s="103"/>
      <c r="E352" s="45"/>
      <c r="F352" s="45"/>
      <c r="G352" s="45"/>
      <c r="H352" s="45"/>
      <c r="I352" s="45"/>
      <c r="J352" s="46"/>
    </row>
    <row r="353" spans="2:10" s="1" customFormat="1" ht="13.2" x14ac:dyDescent="0.25">
      <c r="B353" s="75"/>
      <c r="C353" s="102"/>
      <c r="D353" s="103"/>
      <c r="E353" s="45"/>
      <c r="F353" s="45"/>
      <c r="G353" s="45"/>
      <c r="H353" s="45"/>
      <c r="I353" s="45"/>
      <c r="J353" s="46"/>
    </row>
    <row r="354" spans="2:10" s="1" customFormat="1" ht="13.2" x14ac:dyDescent="0.25">
      <c r="B354" s="75"/>
      <c r="C354" s="102"/>
      <c r="D354" s="103"/>
      <c r="E354" s="45"/>
      <c r="F354" s="45"/>
      <c r="G354" s="45"/>
      <c r="H354" s="45"/>
      <c r="I354" s="45"/>
      <c r="J354" s="46"/>
    </row>
    <row r="355" spans="2:10" s="1" customFormat="1" ht="13.2" x14ac:dyDescent="0.25">
      <c r="B355" s="75"/>
      <c r="C355" s="102"/>
      <c r="D355" s="103"/>
      <c r="E355" s="45"/>
      <c r="F355" s="45"/>
      <c r="G355" s="45"/>
      <c r="H355" s="45"/>
      <c r="I355" s="45"/>
      <c r="J355" s="46"/>
    </row>
    <row r="356" spans="2:10" s="1" customFormat="1" ht="13.2" x14ac:dyDescent="0.25">
      <c r="B356" s="75"/>
      <c r="C356" s="102"/>
      <c r="D356" s="103"/>
      <c r="E356" s="45"/>
      <c r="F356" s="45"/>
      <c r="G356" s="45"/>
      <c r="H356" s="45"/>
      <c r="I356" s="45"/>
      <c r="J356" s="46"/>
    </row>
    <row r="357" spans="2:10" s="1" customFormat="1" ht="13.2" x14ac:dyDescent="0.25">
      <c r="B357" s="75"/>
      <c r="C357" s="102"/>
      <c r="D357" s="103"/>
      <c r="E357" s="45"/>
      <c r="F357" s="45"/>
      <c r="G357" s="45"/>
      <c r="H357" s="45"/>
      <c r="I357" s="45"/>
      <c r="J357" s="46"/>
    </row>
    <row r="358" spans="2:10" s="1" customFormat="1" ht="13.2" x14ac:dyDescent="0.25">
      <c r="B358" s="75"/>
      <c r="C358" s="102"/>
      <c r="D358" s="103"/>
      <c r="E358" s="45"/>
      <c r="F358" s="45"/>
      <c r="G358" s="45"/>
      <c r="H358" s="45"/>
      <c r="I358" s="45"/>
      <c r="J358" s="46"/>
    </row>
    <row r="359" spans="2:10" s="1" customFormat="1" ht="13.2" x14ac:dyDescent="0.25">
      <c r="B359" s="75"/>
      <c r="C359" s="102"/>
      <c r="D359" s="103"/>
      <c r="E359" s="45"/>
      <c r="F359" s="45"/>
      <c r="G359" s="45"/>
      <c r="H359" s="45"/>
      <c r="I359" s="45"/>
      <c r="J359" s="46"/>
    </row>
    <row r="360" spans="2:10" s="1" customFormat="1" ht="13.2" x14ac:dyDescent="0.25">
      <c r="B360" s="75"/>
      <c r="C360" s="102"/>
      <c r="D360" s="103"/>
      <c r="E360" s="45"/>
      <c r="F360" s="45"/>
      <c r="G360" s="45"/>
      <c r="H360" s="45"/>
      <c r="I360" s="45"/>
      <c r="J360" s="46"/>
    </row>
    <row r="361" spans="2:10" s="1" customFormat="1" ht="13.2" x14ac:dyDescent="0.25">
      <c r="B361" s="75"/>
      <c r="C361" s="102"/>
      <c r="D361" s="103"/>
      <c r="E361" s="45"/>
      <c r="F361" s="45"/>
      <c r="G361" s="45"/>
      <c r="H361" s="45"/>
      <c r="I361" s="45"/>
      <c r="J361" s="46"/>
    </row>
    <row r="362" spans="2:10" s="1" customFormat="1" ht="13.2" x14ac:dyDescent="0.25">
      <c r="B362" s="75"/>
      <c r="C362" s="102"/>
      <c r="D362" s="103"/>
      <c r="E362" s="45"/>
      <c r="F362" s="45"/>
      <c r="G362" s="45"/>
      <c r="H362" s="45"/>
      <c r="I362" s="45"/>
      <c r="J362" s="46"/>
    </row>
    <row r="363" spans="2:10" s="1" customFormat="1" ht="13.2" x14ac:dyDescent="0.25">
      <c r="B363" s="75"/>
      <c r="C363" s="102"/>
      <c r="D363" s="103"/>
      <c r="E363" s="45"/>
      <c r="F363" s="45"/>
      <c r="G363" s="45"/>
      <c r="H363" s="45"/>
      <c r="I363" s="45"/>
      <c r="J363" s="46"/>
    </row>
    <row r="364" spans="2:10" s="1" customFormat="1" ht="13.2" x14ac:dyDescent="0.25">
      <c r="B364" s="75"/>
      <c r="C364" s="102"/>
      <c r="D364" s="103"/>
      <c r="E364" s="45"/>
      <c r="F364" s="45"/>
      <c r="G364" s="45"/>
      <c r="H364" s="45"/>
      <c r="I364" s="45"/>
      <c r="J364" s="46"/>
    </row>
    <row r="365" spans="2:10" s="1" customFormat="1" ht="13.2" x14ac:dyDescent="0.25">
      <c r="B365" s="75"/>
      <c r="C365" s="102"/>
      <c r="D365" s="103"/>
      <c r="E365" s="45"/>
      <c r="F365" s="45"/>
      <c r="G365" s="45"/>
      <c r="H365" s="45"/>
      <c r="I365" s="45"/>
      <c r="J365" s="46"/>
    </row>
    <row r="366" spans="2:10" s="1" customFormat="1" ht="13.2" x14ac:dyDescent="0.25">
      <c r="B366" s="75"/>
      <c r="C366" s="102"/>
      <c r="D366" s="103"/>
      <c r="E366" s="45"/>
      <c r="F366" s="45"/>
      <c r="G366" s="45"/>
      <c r="H366" s="45"/>
      <c r="I366" s="45"/>
      <c r="J366" s="46"/>
    </row>
    <row r="367" spans="2:10" s="1" customFormat="1" ht="13.2" x14ac:dyDescent="0.25">
      <c r="B367" s="75"/>
      <c r="C367" s="102"/>
      <c r="D367" s="103"/>
      <c r="E367" s="45"/>
      <c r="F367" s="45"/>
      <c r="G367" s="45"/>
      <c r="H367" s="45"/>
      <c r="I367" s="45"/>
      <c r="J367" s="46"/>
    </row>
    <row r="368" spans="2:10" s="1" customFormat="1" ht="13.2" x14ac:dyDescent="0.25">
      <c r="B368" s="75"/>
      <c r="C368" s="102"/>
      <c r="D368" s="103"/>
      <c r="E368" s="45"/>
      <c r="F368" s="45"/>
      <c r="G368" s="45"/>
      <c r="H368" s="45"/>
      <c r="I368" s="45"/>
      <c r="J368" s="46"/>
    </row>
    <row r="369" spans="2:10" s="1" customFormat="1" ht="13.2" x14ac:dyDescent="0.25">
      <c r="B369" s="75"/>
      <c r="C369" s="102"/>
      <c r="D369" s="103"/>
      <c r="E369" s="45"/>
      <c r="F369" s="45"/>
      <c r="G369" s="45"/>
      <c r="H369" s="45"/>
      <c r="I369" s="45"/>
      <c r="J369" s="46"/>
    </row>
    <row r="370" spans="2:10" s="1" customFormat="1" ht="13.2" x14ac:dyDescent="0.25">
      <c r="B370" s="75"/>
      <c r="C370" s="102"/>
      <c r="D370" s="103"/>
      <c r="E370" s="45"/>
      <c r="F370" s="45"/>
      <c r="G370" s="45"/>
      <c r="H370" s="45"/>
      <c r="I370" s="45"/>
      <c r="J370" s="46"/>
    </row>
    <row r="371" spans="2:10" s="1" customFormat="1" ht="13.2" x14ac:dyDescent="0.25">
      <c r="B371" s="75"/>
      <c r="C371" s="102"/>
      <c r="D371" s="103"/>
      <c r="E371" s="45"/>
      <c r="F371" s="45"/>
      <c r="G371" s="45"/>
      <c r="H371" s="45"/>
      <c r="I371" s="45"/>
      <c r="J371" s="46"/>
    </row>
    <row r="372" spans="2:10" s="1" customFormat="1" ht="13.2" x14ac:dyDescent="0.25">
      <c r="B372" s="75"/>
      <c r="C372" s="102"/>
      <c r="D372" s="103"/>
      <c r="E372" s="45"/>
      <c r="F372" s="45"/>
      <c r="G372" s="45"/>
      <c r="H372" s="45"/>
      <c r="I372" s="45"/>
      <c r="J372" s="46"/>
    </row>
    <row r="373" spans="2:10" s="1" customFormat="1" ht="13.2" x14ac:dyDescent="0.25">
      <c r="B373" s="75"/>
      <c r="C373" s="102"/>
      <c r="D373" s="103"/>
      <c r="E373" s="45"/>
      <c r="F373" s="45"/>
      <c r="G373" s="45"/>
      <c r="H373" s="45"/>
      <c r="I373" s="45"/>
      <c r="J373" s="46"/>
    </row>
    <row r="374" spans="2:10" s="1" customFormat="1" ht="13.2" x14ac:dyDescent="0.25">
      <c r="B374" s="75"/>
      <c r="C374" s="102"/>
      <c r="D374" s="103"/>
      <c r="E374" s="45"/>
      <c r="F374" s="45"/>
      <c r="G374" s="45"/>
      <c r="H374" s="45"/>
      <c r="I374" s="45"/>
      <c r="J374" s="46"/>
    </row>
    <row r="375" spans="2:10" s="1" customFormat="1" ht="13.2" x14ac:dyDescent="0.25">
      <c r="B375" s="75"/>
      <c r="C375" s="102"/>
      <c r="D375" s="103"/>
      <c r="E375" s="45"/>
      <c r="F375" s="45"/>
      <c r="G375" s="45"/>
      <c r="H375" s="45"/>
      <c r="I375" s="45"/>
      <c r="J375" s="46"/>
    </row>
    <row r="376" spans="2:10" s="1" customFormat="1" ht="13.2" x14ac:dyDescent="0.25">
      <c r="B376" s="75"/>
      <c r="C376" s="102"/>
      <c r="D376" s="103"/>
      <c r="E376" s="45"/>
      <c r="F376" s="45"/>
      <c r="G376" s="45"/>
      <c r="H376" s="45"/>
      <c r="I376" s="45"/>
      <c r="J376" s="46"/>
    </row>
    <row r="377" spans="2:10" s="1" customFormat="1" ht="13.2" x14ac:dyDescent="0.25">
      <c r="B377" s="75"/>
      <c r="C377" s="102"/>
      <c r="D377" s="103"/>
      <c r="E377" s="45"/>
      <c r="F377" s="45"/>
      <c r="G377" s="45"/>
      <c r="H377" s="45"/>
      <c r="I377" s="45"/>
      <c r="J377" s="46"/>
    </row>
    <row r="378" spans="2:10" s="1" customFormat="1" ht="13.2" x14ac:dyDescent="0.25">
      <c r="B378" s="75"/>
      <c r="C378" s="102"/>
      <c r="D378" s="103"/>
      <c r="E378" s="45"/>
      <c r="F378" s="45"/>
      <c r="G378" s="45"/>
      <c r="H378" s="45"/>
      <c r="I378" s="45"/>
      <c r="J378" s="46"/>
    </row>
    <row r="379" spans="2:10" s="1" customFormat="1" ht="13.2" x14ac:dyDescent="0.25">
      <c r="B379" s="75"/>
      <c r="C379" s="102"/>
      <c r="D379" s="103"/>
      <c r="E379" s="45"/>
      <c r="F379" s="45"/>
      <c r="G379" s="45"/>
      <c r="H379" s="45"/>
      <c r="I379" s="45"/>
      <c r="J379" s="46"/>
    </row>
    <row r="380" spans="2:10" s="1" customFormat="1" ht="13.2" x14ac:dyDescent="0.25">
      <c r="B380" s="75"/>
      <c r="C380" s="102"/>
      <c r="D380" s="103"/>
      <c r="E380" s="45"/>
      <c r="F380" s="45"/>
      <c r="G380" s="45"/>
      <c r="H380" s="45"/>
      <c r="I380" s="45"/>
      <c r="J380" s="46"/>
    </row>
    <row r="381" spans="2:10" s="1" customFormat="1" ht="13.2" x14ac:dyDescent="0.25">
      <c r="B381" s="75"/>
      <c r="C381" s="102"/>
      <c r="D381" s="103"/>
      <c r="E381" s="45"/>
      <c r="F381" s="45"/>
      <c r="G381" s="45"/>
      <c r="H381" s="45"/>
      <c r="I381" s="45"/>
      <c r="J381" s="46"/>
    </row>
    <row r="382" spans="2:10" s="1" customFormat="1" ht="13.2" x14ac:dyDescent="0.25">
      <c r="B382" s="75"/>
      <c r="C382" s="102"/>
      <c r="D382" s="103"/>
      <c r="E382" s="45"/>
      <c r="F382" s="45"/>
      <c r="G382" s="45"/>
      <c r="H382" s="45"/>
      <c r="I382" s="45"/>
      <c r="J382" s="46"/>
    </row>
    <row r="383" spans="2:10" s="1" customFormat="1" ht="21" x14ac:dyDescent="0.25">
      <c r="B383" s="166" t="s">
        <v>646</v>
      </c>
      <c r="C383" s="167"/>
      <c r="D383" s="167"/>
      <c r="E383" s="167"/>
      <c r="F383" s="167"/>
      <c r="G383" s="167"/>
      <c r="H383" s="167"/>
      <c r="I383" s="167"/>
      <c r="J383" s="168"/>
    </row>
    <row r="384" spans="2:10" s="1" customFormat="1" ht="13.2" x14ac:dyDescent="0.25">
      <c r="B384" s="23" t="s">
        <v>7</v>
      </c>
      <c r="C384" s="24" t="s">
        <v>0</v>
      </c>
      <c r="D384" s="24" t="s">
        <v>23</v>
      </c>
      <c r="E384" s="24" t="s">
        <v>24</v>
      </c>
      <c r="F384" s="24" t="s">
        <v>2</v>
      </c>
      <c r="G384" s="24" t="s">
        <v>3</v>
      </c>
      <c r="H384" s="24" t="s">
        <v>25</v>
      </c>
      <c r="I384" s="24" t="s">
        <v>8</v>
      </c>
      <c r="J384" s="24" t="s">
        <v>9</v>
      </c>
    </row>
    <row r="385" spans="2:10" s="1" customFormat="1" ht="13.2" x14ac:dyDescent="0.25">
      <c r="B385" s="96">
        <v>4.03</v>
      </c>
      <c r="C385" s="97" t="s">
        <v>418</v>
      </c>
      <c r="D385" s="103"/>
      <c r="E385" s="45"/>
      <c r="F385" s="45"/>
      <c r="G385" s="45"/>
      <c r="H385" s="45"/>
      <c r="I385" s="45"/>
      <c r="J385" s="46"/>
    </row>
    <row r="386" spans="2:10" s="1" customFormat="1" ht="13.2" x14ac:dyDescent="0.25">
      <c r="B386" s="100" t="s">
        <v>113</v>
      </c>
      <c r="C386" s="101" t="s">
        <v>421</v>
      </c>
      <c r="D386" s="103"/>
      <c r="E386" s="45"/>
      <c r="F386" s="45"/>
      <c r="G386" s="45"/>
      <c r="H386" s="45"/>
      <c r="I386" s="45"/>
      <c r="J386" s="46"/>
    </row>
    <row r="387" spans="2:10" s="1" customFormat="1" ht="13.2" x14ac:dyDescent="0.25">
      <c r="B387" s="48" t="s">
        <v>114</v>
      </c>
      <c r="C387" s="48" t="s">
        <v>615</v>
      </c>
      <c r="D387" s="103"/>
      <c r="E387" s="45"/>
      <c r="F387" s="45"/>
      <c r="G387" s="45"/>
      <c r="H387" s="45"/>
      <c r="I387" s="62">
        <f>SUM(H388:H388)</f>
        <v>4</v>
      </c>
      <c r="J387" s="63" t="str">
        <f>+J388</f>
        <v>ml</v>
      </c>
    </row>
    <row r="388" spans="2:10" s="1" customFormat="1" ht="13.2" x14ac:dyDescent="0.25">
      <c r="B388" s="48"/>
      <c r="C388" s="44" t="s">
        <v>714</v>
      </c>
      <c r="D388" s="45">
        <v>1</v>
      </c>
      <c r="E388" s="45">
        <v>4</v>
      </c>
      <c r="F388" s="45"/>
      <c r="G388" s="45"/>
      <c r="H388" s="45">
        <f>IF(AND(F388=0,G388=0),D388*E388,IF(AND(E388=0,G388=0),D388*F388,IF(AND(E388=0,F388=0),D388*G388,IF(AND(E388=0),D388*F388*G388,IF(AND(F388=0),D388*E388*G388,IF(AND(G388=0),D388*E388*F388,D388*E388*F388*G388))))))</f>
        <v>4</v>
      </c>
      <c r="I388" s="45"/>
      <c r="J388" s="46" t="str">
        <f>IF(AND(E388=0,F388&lt;&gt;0,G388&lt;&gt;0),"m2",IF(AND(F388=0,E388&lt;&gt;0,G388&lt;&gt;0),"m2",IF(AND(G388=0,E388&lt;&gt;0,F388&lt;&gt;0),"m2",IF(AND(F388=0,G388=0),"ml",IF(AND(E388=0,G388=0),"ml",IF(AND(E388=0,F388=0),"ml",IF(AND(E388&lt;&gt;0,F388&lt;&gt;0,G388&lt;&gt;0),"m3",0)))))))</f>
        <v>ml</v>
      </c>
    </row>
    <row r="389" spans="2:10" s="1" customFormat="1" ht="13.2" x14ac:dyDescent="0.25">
      <c r="B389" s="48"/>
      <c r="C389" s="44"/>
      <c r="D389" s="45">
        <v>1</v>
      </c>
      <c r="E389" s="45">
        <v>2.7</v>
      </c>
      <c r="F389" s="45"/>
      <c r="G389" s="45"/>
      <c r="H389" s="45">
        <f>IF(AND(F389=0,G389=0),D389*E389,IF(AND(E389=0,G389=0),D389*F389,IF(AND(E389=0,F389=0),D389*G389,IF(AND(E389=0),D389*F389*G389,IF(AND(F389=0),D389*E389*G389,IF(AND(G389=0),D389*E389*F389,D389*E389*F389*G389))))))</f>
        <v>2.7</v>
      </c>
      <c r="I389" s="45"/>
      <c r="J389" s="46" t="str">
        <f>IF(AND(E389=0,F389&lt;&gt;0,G389&lt;&gt;0),"m2",IF(AND(F389=0,E389&lt;&gt;0,G389&lt;&gt;0),"m2",IF(AND(G389=0,E389&lt;&gt;0,F389&lt;&gt;0),"m2",IF(AND(F389=0,G389=0),"ml",IF(AND(E389=0,G389=0),"ml",IF(AND(E389=0,F389=0),"ml",IF(AND(E389&lt;&gt;0,F389&lt;&gt;0,G389&lt;&gt;0),"m3",0)))))))</f>
        <v>ml</v>
      </c>
    </row>
    <row r="390" spans="2:10" s="1" customFormat="1" ht="13.2" x14ac:dyDescent="0.25">
      <c r="B390" s="48" t="s">
        <v>428</v>
      </c>
      <c r="C390" s="48" t="s">
        <v>993</v>
      </c>
      <c r="D390" s="103"/>
      <c r="E390" s="45"/>
      <c r="F390" s="45"/>
      <c r="G390" s="45"/>
      <c r="H390" s="45"/>
      <c r="I390" s="62">
        <f>SUM(H391:H391)</f>
        <v>7</v>
      </c>
      <c r="J390" s="63" t="str">
        <f>+J391</f>
        <v>ml</v>
      </c>
    </row>
    <row r="391" spans="2:10" s="1" customFormat="1" ht="13.2" x14ac:dyDescent="0.25">
      <c r="B391" s="100"/>
      <c r="C391" s="44" t="s">
        <v>705</v>
      </c>
      <c r="D391" s="45">
        <v>2</v>
      </c>
      <c r="E391" s="45">
        <v>3.5</v>
      </c>
      <c r="F391" s="45"/>
      <c r="G391" s="45"/>
      <c r="H391" s="45">
        <f>IF(AND(F391=0,G391=0),D391*E391,IF(AND(E391=0,G391=0),D391*F391,IF(AND(E391=0,F391=0),D391*G391,IF(AND(E391=0),D391*F391*G391,IF(AND(F391=0),D391*E391*G391,IF(AND(G391=0),D391*E391*F391,D391*E391*F391*G391))))))</f>
        <v>7</v>
      </c>
      <c r="I391" s="45"/>
      <c r="J391" s="46" t="str">
        <f>IF(AND(E391=0,F391&lt;&gt;0,G391&lt;&gt;0),"m2",IF(AND(F391=0,E391&lt;&gt;0,G391&lt;&gt;0),"m2",IF(AND(G391=0,E391&lt;&gt;0,F391&lt;&gt;0),"m2",IF(AND(F391=0,G391=0),"ml",IF(AND(E391=0,G391=0),"ml",IF(AND(E391=0,F391=0),"ml",IF(AND(E391&lt;&gt;0,F391&lt;&gt;0,G391&lt;&gt;0),"m3",0)))))))</f>
        <v>ml</v>
      </c>
    </row>
    <row r="392" spans="2:10" s="1" customFormat="1" ht="13.2" x14ac:dyDescent="0.25">
      <c r="B392" s="100"/>
      <c r="C392" s="44" t="s">
        <v>706</v>
      </c>
      <c r="D392" s="45">
        <v>1</v>
      </c>
      <c r="E392" s="45">
        <v>4</v>
      </c>
      <c r="F392" s="45"/>
      <c r="G392" s="45"/>
      <c r="H392" s="45">
        <f>IF(AND(F392=0,G392=0),D392*E392,IF(AND(E392=0,G392=0),D392*F392,IF(AND(E392=0,F392=0),D392*G392,IF(AND(E392=0),D392*F392*G392,IF(AND(F392=0),D392*E392*G392,IF(AND(G392=0),D392*E392*F392,D392*E392*F392*G392))))))</f>
        <v>4</v>
      </c>
      <c r="I392" s="45"/>
      <c r="J392" s="46" t="str">
        <f>IF(AND(E392=0,F392&lt;&gt;0,G392&lt;&gt;0),"m2",IF(AND(F392=0,E392&lt;&gt;0,G392&lt;&gt;0),"m2",IF(AND(G392=0,E392&lt;&gt;0,F392&lt;&gt;0),"m2",IF(AND(F392=0,G392=0),"ml",IF(AND(E392=0,G392=0),"ml",IF(AND(E392=0,F392=0),"ml",IF(AND(E392&lt;&gt;0,F392&lt;&gt;0,G392&lt;&gt;0),"m3",0)))))))</f>
        <v>ml</v>
      </c>
    </row>
    <row r="393" spans="2:10" s="1" customFormat="1" ht="13.2" x14ac:dyDescent="0.25">
      <c r="B393" s="48" t="s">
        <v>429</v>
      </c>
      <c r="C393" s="48" t="s">
        <v>992</v>
      </c>
      <c r="D393" s="103"/>
      <c r="E393" s="45"/>
      <c r="F393" s="45"/>
      <c r="G393" s="45"/>
      <c r="H393" s="45"/>
      <c r="I393" s="62">
        <f>SUM(H394:H394)</f>
        <v>0</v>
      </c>
      <c r="J393" s="63" t="str">
        <f>+J394</f>
        <v>ml</v>
      </c>
    </row>
    <row r="394" spans="2:10" s="1" customFormat="1" ht="13.2" x14ac:dyDescent="0.25">
      <c r="B394" s="100"/>
      <c r="C394" s="44" t="s">
        <v>427</v>
      </c>
      <c r="D394" s="45"/>
      <c r="E394" s="45"/>
      <c r="F394" s="45"/>
      <c r="G394" s="45"/>
      <c r="H394" s="45">
        <f>IF(AND(F394=0,G394=0),D394*E394,IF(AND(E394=0,G394=0),D394*F394,IF(AND(E394=0,F394=0),D394*G394,IF(AND(E394=0),D394*F394*G394,IF(AND(F394=0),D394*E394*G394,IF(AND(G394=0),D394*E394*F394,D394*E394*F394*G394))))))</f>
        <v>0</v>
      </c>
      <c r="I394" s="45"/>
      <c r="J394" s="46" t="str">
        <f>IF(AND(E394=0,F394&lt;&gt;0,G394&lt;&gt;0),"m2",IF(AND(F394=0,E394&lt;&gt;0,G394&lt;&gt;0),"m2",IF(AND(G394=0,E394&lt;&gt;0,F394&lt;&gt;0),"m2",IF(AND(F394=0,G394=0),"ml",IF(AND(E394=0,G394=0),"ml",IF(AND(E394=0,F394=0),"ml",IF(AND(E394&lt;&gt;0,F394&lt;&gt;0,G394&lt;&gt;0),"m3",0)))))))</f>
        <v>ml</v>
      </c>
    </row>
    <row r="395" spans="2:10" s="1" customFormat="1" ht="13.2" x14ac:dyDescent="0.25">
      <c r="B395" s="48" t="s">
        <v>430</v>
      </c>
      <c r="C395" s="48" t="s">
        <v>463</v>
      </c>
      <c r="D395" s="103"/>
      <c r="E395" s="45"/>
      <c r="F395" s="45"/>
      <c r="G395" s="45"/>
      <c r="H395" s="45"/>
      <c r="I395" s="62">
        <f>SUM(H397:H402)</f>
        <v>25.5</v>
      </c>
      <c r="J395" s="63" t="str">
        <f>+J397</f>
        <v>ml</v>
      </c>
    </row>
    <row r="396" spans="2:10" s="1" customFormat="1" ht="13.2" x14ac:dyDescent="0.25">
      <c r="B396" s="48"/>
      <c r="C396" s="130" t="s">
        <v>248</v>
      </c>
      <c r="D396" s="103"/>
      <c r="E396" s="45"/>
      <c r="F396" s="45"/>
      <c r="G396" s="45"/>
      <c r="H396" s="45"/>
      <c r="I396" s="62"/>
      <c r="J396" s="63"/>
    </row>
    <row r="397" spans="2:10" s="1" customFormat="1" ht="13.2" x14ac:dyDescent="0.25">
      <c r="B397" s="48"/>
      <c r="C397" s="44" t="s">
        <v>549</v>
      </c>
      <c r="D397" s="45">
        <f>+D391</f>
        <v>2</v>
      </c>
      <c r="E397" s="45">
        <v>3.25</v>
      </c>
      <c r="F397" s="45"/>
      <c r="G397" s="45"/>
      <c r="H397" s="45">
        <f t="shared" ref="H397:H402" si="9">IF(AND(F397=0,G397=0),D397*E397,IF(AND(E397=0,G397=0),D397*F397,IF(AND(E397=0,F397=0),D397*G397,IF(AND(E397=0),D397*F397*G397,IF(AND(F397=0),D397*E397*G397,IF(AND(G397=0),D397*E397*F397,D397*E397*F397*G397))))))</f>
        <v>6.5</v>
      </c>
      <c r="I397" s="45"/>
      <c r="J397" s="46" t="str">
        <f t="shared" ref="J397:J402" si="10">IF(AND(E397=0,F397&lt;&gt;0,G397&lt;&gt;0),"m2",IF(AND(F397=0,E397&lt;&gt;0,G397&lt;&gt;0),"m2",IF(AND(G397=0,E397&lt;&gt;0,F397&lt;&gt;0),"m2",IF(AND(F397=0,G397=0),"ml",IF(AND(E397=0,G397=0),"ml",IF(AND(E397=0,F397=0),"ml",IF(AND(E397&lt;&gt;0,F397&lt;&gt;0,G397&lt;&gt;0),"m3",0)))))))</f>
        <v>ml</v>
      </c>
    </row>
    <row r="398" spans="2:10" s="1" customFormat="1" ht="13.2" x14ac:dyDescent="0.25">
      <c r="B398" s="48"/>
      <c r="C398" s="44" t="s">
        <v>696</v>
      </c>
      <c r="D398" s="45">
        <f>+D397</f>
        <v>2</v>
      </c>
      <c r="E398" s="45">
        <v>3</v>
      </c>
      <c r="F398" s="45"/>
      <c r="G398" s="45"/>
      <c r="H398" s="45">
        <f t="shared" si="9"/>
        <v>6</v>
      </c>
      <c r="I398" s="45"/>
      <c r="J398" s="46" t="str">
        <f t="shared" si="10"/>
        <v>ml</v>
      </c>
    </row>
    <row r="399" spans="2:10" s="1" customFormat="1" ht="13.2" x14ac:dyDescent="0.25">
      <c r="B399" s="48"/>
      <c r="C399" s="130" t="s">
        <v>249</v>
      </c>
      <c r="D399" s="45"/>
      <c r="E399" s="45"/>
      <c r="F399" s="45"/>
      <c r="G399" s="45"/>
      <c r="H399" s="45">
        <f t="shared" si="9"/>
        <v>0</v>
      </c>
      <c r="I399" s="45"/>
      <c r="J399" s="46" t="str">
        <f t="shared" si="10"/>
        <v>ml</v>
      </c>
    </row>
    <row r="400" spans="2:10" s="1" customFormat="1" ht="13.2" x14ac:dyDescent="0.25">
      <c r="B400" s="48"/>
      <c r="C400" s="44" t="s">
        <v>549</v>
      </c>
      <c r="D400" s="45">
        <f>+D397</f>
        <v>2</v>
      </c>
      <c r="E400" s="45">
        <v>3.25</v>
      </c>
      <c r="F400" s="45"/>
      <c r="G400" s="45"/>
      <c r="H400" s="45">
        <f t="shared" si="9"/>
        <v>6.5</v>
      </c>
      <c r="I400" s="45"/>
      <c r="J400" s="46" t="str">
        <f t="shared" si="10"/>
        <v>ml</v>
      </c>
    </row>
    <row r="401" spans="2:10" s="1" customFormat="1" ht="13.2" x14ac:dyDescent="0.25">
      <c r="B401" s="48"/>
      <c r="C401" s="130" t="s">
        <v>250</v>
      </c>
      <c r="D401" s="45"/>
      <c r="E401" s="45"/>
      <c r="F401" s="45"/>
      <c r="G401" s="45"/>
      <c r="H401" s="45">
        <f t="shared" si="9"/>
        <v>0</v>
      </c>
      <c r="I401" s="45"/>
      <c r="J401" s="46" t="str">
        <f t="shared" si="10"/>
        <v>ml</v>
      </c>
    </row>
    <row r="402" spans="2:10" s="1" customFormat="1" ht="13.2" x14ac:dyDescent="0.25">
      <c r="B402" s="48"/>
      <c r="C402" s="44" t="s">
        <v>549</v>
      </c>
      <c r="D402" s="45">
        <f>+D397</f>
        <v>2</v>
      </c>
      <c r="E402" s="45">
        <v>3.25</v>
      </c>
      <c r="F402" s="45"/>
      <c r="G402" s="45"/>
      <c r="H402" s="45">
        <f t="shared" si="9"/>
        <v>6.5</v>
      </c>
      <c r="I402" s="45"/>
      <c r="J402" s="46" t="str">
        <f t="shared" si="10"/>
        <v>ml</v>
      </c>
    </row>
    <row r="403" spans="2:10" s="1" customFormat="1" ht="13.2" x14ac:dyDescent="0.25">
      <c r="B403" s="48" t="s">
        <v>464</v>
      </c>
      <c r="C403" s="48" t="s">
        <v>547</v>
      </c>
      <c r="D403" s="103"/>
      <c r="E403" s="45"/>
      <c r="F403" s="45"/>
      <c r="G403" s="45"/>
      <c r="H403" s="45"/>
      <c r="I403" s="62">
        <f>SUM(H404:H410)</f>
        <v>25.5</v>
      </c>
      <c r="J403" s="63" t="str">
        <f>+J404</f>
        <v>ml</v>
      </c>
    </row>
    <row r="404" spans="2:10" s="1" customFormat="1" ht="13.2" x14ac:dyDescent="0.25">
      <c r="B404" s="100"/>
      <c r="C404" s="130" t="s">
        <v>248</v>
      </c>
      <c r="D404" s="45"/>
      <c r="E404" s="45"/>
      <c r="F404" s="45"/>
      <c r="G404" s="45"/>
      <c r="H404" s="45">
        <f t="shared" ref="H404:H410" si="11">IF(AND(F404=0,G404=0),D404*E404,IF(AND(E404=0,G404=0),D404*F404,IF(AND(E404=0,F404=0),D404*G404,IF(AND(E404=0),D404*F404*G404,IF(AND(F404=0),D404*E404*G404,IF(AND(G404=0),D404*E404*F404,D404*E404*F404*G404))))))</f>
        <v>0</v>
      </c>
      <c r="I404" s="45"/>
      <c r="J404" s="46" t="str">
        <f t="shared" ref="J404:J410" si="12">IF(AND(E404=0,F404&lt;&gt;0,G404&lt;&gt;0),"m2",IF(AND(F404=0,E404&lt;&gt;0,G404&lt;&gt;0),"m2",IF(AND(G404=0,E404&lt;&gt;0,F404&lt;&gt;0),"m2",IF(AND(F404=0,G404=0),"ml",IF(AND(E404=0,G404=0),"ml",IF(AND(E404=0,F404=0),"ml",IF(AND(E404&lt;&gt;0,F404&lt;&gt;0,G404&lt;&gt;0),"m3",0)))))))</f>
        <v>ml</v>
      </c>
    </row>
    <row r="405" spans="2:10" s="1" customFormat="1" ht="13.2" x14ac:dyDescent="0.25">
      <c r="B405" s="100"/>
      <c r="C405" s="44" t="s">
        <v>549</v>
      </c>
      <c r="D405" s="45">
        <v>2</v>
      </c>
      <c r="E405" s="45">
        <v>3.25</v>
      </c>
      <c r="F405" s="45"/>
      <c r="G405" s="45"/>
      <c r="H405" s="45">
        <f t="shared" si="11"/>
        <v>6.5</v>
      </c>
      <c r="I405" s="45"/>
      <c r="J405" s="46" t="str">
        <f t="shared" si="12"/>
        <v>ml</v>
      </c>
    </row>
    <row r="406" spans="2:10" s="1" customFormat="1" ht="13.2" x14ac:dyDescent="0.25">
      <c r="B406" s="100"/>
      <c r="C406" s="44" t="s">
        <v>696</v>
      </c>
      <c r="D406" s="45">
        <v>2</v>
      </c>
      <c r="E406" s="45">
        <v>3</v>
      </c>
      <c r="F406" s="45"/>
      <c r="G406" s="45"/>
      <c r="H406" s="45">
        <f t="shared" si="11"/>
        <v>6</v>
      </c>
      <c r="I406" s="45"/>
      <c r="J406" s="46" t="str">
        <f t="shared" si="12"/>
        <v>ml</v>
      </c>
    </row>
    <row r="407" spans="2:10" s="1" customFormat="1" ht="13.2" x14ac:dyDescent="0.25">
      <c r="B407" s="100"/>
      <c r="C407" s="130" t="s">
        <v>249</v>
      </c>
      <c r="D407" s="45"/>
      <c r="E407" s="45"/>
      <c r="F407" s="45"/>
      <c r="G407" s="45"/>
      <c r="H407" s="45">
        <f t="shared" si="11"/>
        <v>0</v>
      </c>
      <c r="I407" s="45"/>
      <c r="J407" s="46" t="str">
        <f t="shared" si="12"/>
        <v>ml</v>
      </c>
    </row>
    <row r="408" spans="2:10" s="1" customFormat="1" ht="13.2" x14ac:dyDescent="0.25">
      <c r="B408" s="100"/>
      <c r="C408" s="44" t="s">
        <v>549</v>
      </c>
      <c r="D408" s="45">
        <v>2</v>
      </c>
      <c r="E408" s="45">
        <v>3.25</v>
      </c>
      <c r="F408" s="45"/>
      <c r="G408" s="45"/>
      <c r="H408" s="45">
        <f t="shared" si="11"/>
        <v>6.5</v>
      </c>
      <c r="I408" s="45"/>
      <c r="J408" s="46" t="str">
        <f t="shared" si="12"/>
        <v>ml</v>
      </c>
    </row>
    <row r="409" spans="2:10" s="1" customFormat="1" ht="13.2" x14ac:dyDescent="0.25">
      <c r="B409" s="100"/>
      <c r="C409" s="130" t="s">
        <v>250</v>
      </c>
      <c r="D409" s="45"/>
      <c r="E409" s="45"/>
      <c r="F409" s="45"/>
      <c r="G409" s="45"/>
      <c r="H409" s="45">
        <f t="shared" si="11"/>
        <v>0</v>
      </c>
      <c r="I409" s="45"/>
      <c r="J409" s="46" t="str">
        <f t="shared" si="12"/>
        <v>ml</v>
      </c>
    </row>
    <row r="410" spans="2:10" s="1" customFormat="1" ht="13.2" x14ac:dyDescent="0.25">
      <c r="B410" s="100"/>
      <c r="C410" s="44" t="s">
        <v>549</v>
      </c>
      <c r="D410" s="45">
        <v>2</v>
      </c>
      <c r="E410" s="45">
        <v>3.25</v>
      </c>
      <c r="F410" s="45"/>
      <c r="G410" s="45"/>
      <c r="H410" s="45">
        <f t="shared" si="11"/>
        <v>6.5</v>
      </c>
      <c r="I410" s="45"/>
      <c r="J410" s="46" t="str">
        <f t="shared" si="12"/>
        <v>ml</v>
      </c>
    </row>
    <row r="411" spans="2:10" s="1" customFormat="1" ht="13.2" x14ac:dyDescent="0.25">
      <c r="B411" s="48" t="s">
        <v>466</v>
      </c>
      <c r="C411" s="48" t="s">
        <v>465</v>
      </c>
      <c r="D411" s="103"/>
      <c r="E411" s="45"/>
      <c r="F411" s="45"/>
      <c r="G411" s="45"/>
      <c r="H411" s="45"/>
      <c r="I411" s="62">
        <f>SUM(H412:H414)</f>
        <v>0</v>
      </c>
      <c r="J411" s="63" t="str">
        <f>+J412</f>
        <v>ml</v>
      </c>
    </row>
    <row r="412" spans="2:10" s="1" customFormat="1" ht="13.2" x14ac:dyDescent="0.25">
      <c r="B412" s="100"/>
      <c r="C412" s="44" t="s">
        <v>248</v>
      </c>
      <c r="D412" s="45"/>
      <c r="E412" s="45"/>
      <c r="F412" s="45"/>
      <c r="G412" s="45"/>
      <c r="H412" s="45">
        <f>IF(AND(F412=0,G412=0),D412*E412,IF(AND(E412=0,G412=0),D412*F412,IF(AND(E412=0,F412=0),D412*G412,IF(AND(E412=0),D412*F412*G412,IF(AND(F412=0),D412*E412*G412,IF(AND(G412=0),D412*E412*F412,D412*E412*F412*G412))))))</f>
        <v>0</v>
      </c>
      <c r="I412" s="45"/>
      <c r="J412" s="46" t="str">
        <f>IF(AND(E412=0,F412&lt;&gt;0,G412&lt;&gt;0),"m2",IF(AND(F412=0,E412&lt;&gt;0,G412&lt;&gt;0),"m2",IF(AND(G412=0,E412&lt;&gt;0,F412&lt;&gt;0),"m2",IF(AND(F412=0,G412=0),"ml",IF(AND(E412=0,G412=0),"ml",IF(AND(E412=0,F412=0),"ml",IF(AND(E412&lt;&gt;0,F412&lt;&gt;0,G412&lt;&gt;0),"m3",0)))))))</f>
        <v>ml</v>
      </c>
    </row>
    <row r="413" spans="2:10" s="1" customFormat="1" ht="13.2" x14ac:dyDescent="0.25">
      <c r="B413" s="100"/>
      <c r="C413" s="44" t="s">
        <v>249</v>
      </c>
      <c r="D413" s="45"/>
      <c r="E413" s="45"/>
      <c r="F413" s="45"/>
      <c r="G413" s="45"/>
      <c r="H413" s="45">
        <f>IF(AND(F413=0,G413=0),D413*E413,IF(AND(E413=0,G413=0),D413*F413,IF(AND(E413=0,F413=0),D413*G413,IF(AND(E413=0),D413*F413*G413,IF(AND(F413=0),D413*E413*G413,IF(AND(G413=0),D413*E413*F413,D413*E413*F413*G413))))))</f>
        <v>0</v>
      </c>
      <c r="I413" s="45"/>
      <c r="J413" s="46" t="str">
        <f>IF(AND(E413=0,F413&lt;&gt;0,G413&lt;&gt;0),"m2",IF(AND(F413=0,E413&lt;&gt;0,G413&lt;&gt;0),"m2",IF(AND(G413=0,E413&lt;&gt;0,F413&lt;&gt;0),"m2",IF(AND(F413=0,G413=0),"ml",IF(AND(E413=0,G413=0),"ml",IF(AND(E413=0,F413=0),"ml",IF(AND(E413&lt;&gt;0,F413&lt;&gt;0,G413&lt;&gt;0),"m3",0)))))))</f>
        <v>ml</v>
      </c>
    </row>
    <row r="414" spans="2:10" s="1" customFormat="1" ht="13.2" x14ac:dyDescent="0.25">
      <c r="B414" s="100"/>
      <c r="C414" s="44" t="s">
        <v>250</v>
      </c>
      <c r="D414" s="45"/>
      <c r="E414" s="45"/>
      <c r="F414" s="45"/>
      <c r="G414" s="45"/>
      <c r="H414" s="45">
        <f>IF(AND(F414=0,G414=0),D414*E414,IF(AND(E414=0,G414=0),D414*F414,IF(AND(E414=0,F414=0),D414*G414,IF(AND(E414=0),D414*F414*G414,IF(AND(F414=0),D414*E414*G414,IF(AND(G414=0),D414*E414*F414,D414*E414*F414*G414))))))</f>
        <v>0</v>
      </c>
      <c r="I414" s="45"/>
      <c r="J414" s="46" t="str">
        <f>IF(AND(E414=0,F414&lt;&gt;0,G414&lt;&gt;0),"m2",IF(AND(F414=0,E414&lt;&gt;0,G414&lt;&gt;0),"m2",IF(AND(G414=0,E414&lt;&gt;0,F414&lt;&gt;0),"m2",IF(AND(F414=0,G414=0),"ml",IF(AND(E414=0,G414=0),"ml",IF(AND(E414=0,F414=0),"ml",IF(AND(E414&lt;&gt;0,F414&lt;&gt;0,G414&lt;&gt;0),"m3",0)))))))</f>
        <v>ml</v>
      </c>
    </row>
    <row r="415" spans="2:10" s="1" customFormat="1" ht="13.2" x14ac:dyDescent="0.25">
      <c r="B415" s="48" t="s">
        <v>542</v>
      </c>
      <c r="C415" s="48" t="s">
        <v>467</v>
      </c>
      <c r="D415" s="103"/>
      <c r="E415" s="45"/>
      <c r="F415" s="45"/>
      <c r="G415" s="45"/>
      <c r="H415" s="45"/>
      <c r="I415" s="62">
        <f>SUM(H416:H416)</f>
        <v>0</v>
      </c>
      <c r="J415" s="63" t="str">
        <f>+J416</f>
        <v>und</v>
      </c>
    </row>
    <row r="416" spans="2:10" s="1" customFormat="1" ht="13.2" x14ac:dyDescent="0.25">
      <c r="B416" s="100"/>
      <c r="C416" s="44" t="s">
        <v>697</v>
      </c>
      <c r="D416" s="45"/>
      <c r="E416" s="45"/>
      <c r="F416" s="45"/>
      <c r="G416" s="45"/>
      <c r="H416" s="45">
        <f>+D416</f>
        <v>0</v>
      </c>
      <c r="I416" s="45"/>
      <c r="J416" s="46" t="s">
        <v>35</v>
      </c>
    </row>
    <row r="417" spans="2:10" s="1" customFormat="1" ht="13.2" x14ac:dyDescent="0.25">
      <c r="B417" s="48" t="s">
        <v>546</v>
      </c>
      <c r="C417" s="48" t="s">
        <v>548</v>
      </c>
      <c r="D417" s="103"/>
      <c r="E417" s="45"/>
      <c r="F417" s="45"/>
      <c r="G417" s="45"/>
      <c r="H417" s="45"/>
      <c r="I417" s="62">
        <f>SUM(H418:H418)</f>
        <v>2</v>
      </c>
      <c r="J417" s="63" t="str">
        <f>+J418</f>
        <v>und</v>
      </c>
    </row>
    <row r="418" spans="2:10" s="1" customFormat="1" ht="13.2" x14ac:dyDescent="0.25">
      <c r="B418" s="100"/>
      <c r="C418" s="44" t="s">
        <v>549</v>
      </c>
      <c r="D418" s="45">
        <f>+D391</f>
        <v>2</v>
      </c>
      <c r="E418" s="45"/>
      <c r="F418" s="45"/>
      <c r="G418" s="45"/>
      <c r="H418" s="45">
        <f>+D418</f>
        <v>2</v>
      </c>
      <c r="I418" s="45"/>
      <c r="J418" s="46" t="s">
        <v>35</v>
      </c>
    </row>
    <row r="419" spans="2:10" s="1" customFormat="1" ht="13.2" x14ac:dyDescent="0.25">
      <c r="B419" s="100" t="s">
        <v>115</v>
      </c>
      <c r="C419" s="101" t="s">
        <v>420</v>
      </c>
      <c r="D419" s="103"/>
      <c r="E419" s="45"/>
      <c r="F419" s="45"/>
      <c r="G419" s="45"/>
      <c r="H419" s="45"/>
      <c r="I419" s="45"/>
      <c r="J419" s="46"/>
    </row>
    <row r="420" spans="2:10" s="1" customFormat="1" ht="13.2" x14ac:dyDescent="0.25">
      <c r="B420" s="48" t="s">
        <v>116</v>
      </c>
      <c r="C420" s="48" t="s">
        <v>1004</v>
      </c>
      <c r="D420" s="103"/>
      <c r="E420" s="45"/>
      <c r="F420" s="45"/>
      <c r="G420" s="45"/>
      <c r="H420" s="45"/>
      <c r="I420" s="62">
        <f>SUM(H421:H421)</f>
        <v>0</v>
      </c>
      <c r="J420" s="63" t="str">
        <f>+J421</f>
        <v>ml</v>
      </c>
    </row>
    <row r="421" spans="2:10" s="1" customFormat="1" ht="13.2" x14ac:dyDescent="0.25">
      <c r="B421" s="100"/>
      <c r="C421" s="44" t="s">
        <v>544</v>
      </c>
      <c r="D421" s="45"/>
      <c r="E421" s="45"/>
      <c r="F421" s="45"/>
      <c r="G421" s="45"/>
      <c r="H421" s="45">
        <f>IF(AND(F421=0,G421=0),D421*E421,IF(AND(E421=0,G421=0),D421*F421,IF(AND(E421=0,F421=0),D421*G421,IF(AND(E421=0),D421*F421*G421,IF(AND(F421=0),D421*E421*G421,IF(AND(G421=0),D421*E421*F421,D421*E421*F421*G421))))))</f>
        <v>0</v>
      </c>
      <c r="I421" s="45"/>
      <c r="J421" s="46" t="str">
        <f>IF(AND(E421=0,F421&lt;&gt;0,G421&lt;&gt;0),"m2",IF(AND(F421=0,E421&lt;&gt;0,G421&lt;&gt;0),"m2",IF(AND(G421=0,E421&lt;&gt;0,F421&lt;&gt;0),"m2",IF(AND(F421=0,G421=0),"ml",IF(AND(E421=0,G421=0),"ml",IF(AND(E421=0,F421=0),"ml",IF(AND(E421&lt;&gt;0,F421&lt;&gt;0,G421&lt;&gt;0),"m3",0)))))))</f>
        <v>ml</v>
      </c>
    </row>
    <row r="422" spans="2:10" s="1" customFormat="1" ht="13.2" x14ac:dyDescent="0.25">
      <c r="B422" s="48" t="s">
        <v>436</v>
      </c>
      <c r="C422" s="48" t="s">
        <v>433</v>
      </c>
      <c r="D422" s="103"/>
      <c r="E422" s="45"/>
      <c r="F422" s="45"/>
      <c r="G422" s="45"/>
      <c r="H422" s="45"/>
      <c r="I422" s="62">
        <f>SUM(H423:H424)</f>
        <v>0</v>
      </c>
      <c r="J422" s="63" t="str">
        <f>+J423</f>
        <v>ml</v>
      </c>
    </row>
    <row r="423" spans="2:10" s="1" customFormat="1" ht="13.2" x14ac:dyDescent="0.25">
      <c r="B423" s="100"/>
      <c r="C423" s="44" t="s">
        <v>698</v>
      </c>
      <c r="D423" s="45"/>
      <c r="E423" s="45"/>
      <c r="F423" s="45"/>
      <c r="G423" s="45"/>
      <c r="H423" s="45">
        <f>IF(AND(F423=0,G423=0),D423*E423,IF(AND(E423=0,G423=0),D423*F423,IF(AND(E423=0,F423=0),D423*G423,IF(AND(E423=0),D423*F423*G423,IF(AND(F423=0),D423*E423*G423,IF(AND(G423=0),D423*E423*F423,D423*E423*F423*G423))))))</f>
        <v>0</v>
      </c>
      <c r="I423" s="45"/>
      <c r="J423" s="46" t="str">
        <f>IF(AND(E423=0,F423&lt;&gt;0,G423&lt;&gt;0),"m2",IF(AND(F423=0,E423&lt;&gt;0,G423&lt;&gt;0),"m2",IF(AND(G423=0,E423&lt;&gt;0,F423&lt;&gt;0),"m2",IF(AND(F423=0,G423=0),"ml",IF(AND(E423=0,G423=0),"ml",IF(AND(E423=0,F423=0),"ml",IF(AND(E423&lt;&gt;0,F423&lt;&gt;0,G423&lt;&gt;0),"m3",0)))))))</f>
        <v>ml</v>
      </c>
    </row>
    <row r="424" spans="2:10" s="1" customFormat="1" ht="13.2" x14ac:dyDescent="0.25">
      <c r="B424" s="100"/>
      <c r="C424" s="44" t="s">
        <v>698</v>
      </c>
      <c r="D424" s="45"/>
      <c r="E424" s="45"/>
      <c r="F424" s="45"/>
      <c r="G424" s="45"/>
      <c r="H424" s="45">
        <f>IF(AND(F424=0,G424=0),D424*E424,IF(AND(E424=0,G424=0),D424*F424,IF(AND(E424=0,F424=0),D424*G424,IF(AND(E424=0),D424*F424*G424,IF(AND(F424=0),D424*E424*G424,IF(AND(G424=0),D424*E424*F424,D424*E424*F424*G424))))))</f>
        <v>0</v>
      </c>
      <c r="I424" s="45"/>
      <c r="J424" s="46" t="str">
        <f>IF(AND(E424=0,F424&lt;&gt;0,G424&lt;&gt;0),"m2",IF(AND(F424=0,E424&lt;&gt;0,G424&lt;&gt;0),"m2",IF(AND(G424=0,E424&lt;&gt;0,F424&lt;&gt;0),"m2",IF(AND(F424=0,G424=0),"ml",IF(AND(E424=0,G424=0),"ml",IF(AND(E424=0,F424=0),"ml",IF(AND(E424&lt;&gt;0,F424&lt;&gt;0,G424&lt;&gt;0),"m3",0)))))))</f>
        <v>ml</v>
      </c>
    </row>
    <row r="425" spans="2:10" s="1" customFormat="1" ht="13.2" x14ac:dyDescent="0.25">
      <c r="B425" s="48" t="s">
        <v>437</v>
      </c>
      <c r="C425" s="48" t="s">
        <v>435</v>
      </c>
      <c r="D425" s="103"/>
      <c r="E425" s="45"/>
      <c r="F425" s="45"/>
      <c r="G425" s="45"/>
      <c r="H425" s="45"/>
      <c r="I425" s="62">
        <f>SUM(H426:H426)</f>
        <v>0</v>
      </c>
      <c r="J425" s="63" t="str">
        <f>+J426</f>
        <v>ml</v>
      </c>
    </row>
    <row r="426" spans="2:10" s="1" customFormat="1" ht="13.2" x14ac:dyDescent="0.25">
      <c r="B426" s="100"/>
      <c r="C426" s="44" t="s">
        <v>434</v>
      </c>
      <c r="D426" s="45"/>
      <c r="E426" s="45"/>
      <c r="F426" s="45"/>
      <c r="G426" s="45"/>
      <c r="H426" s="45">
        <f>IF(AND(F426=0,G426=0),D426*E426,IF(AND(E426=0,G426=0),D426*F426,IF(AND(E426=0,F426=0),D426*G426,IF(AND(E426=0),D426*F426*G426,IF(AND(F426=0),D426*E426*G426,IF(AND(G426=0),D426*E426*F426,D426*E426*F426*G426))))))</f>
        <v>0</v>
      </c>
      <c r="I426" s="45"/>
      <c r="J426" s="46" t="str">
        <f>IF(AND(E426=0,F426&lt;&gt;0,G426&lt;&gt;0),"m2",IF(AND(F426=0,E426&lt;&gt;0,G426&lt;&gt;0),"m2",IF(AND(G426=0,E426&lt;&gt;0,F426&lt;&gt;0),"m2",IF(AND(F426=0,G426=0),"ml",IF(AND(E426=0,G426=0),"ml",IF(AND(E426=0,F426=0),"ml",IF(AND(E426&lt;&gt;0,F426&lt;&gt;0,G426&lt;&gt;0),"m3",0)))))))</f>
        <v>ml</v>
      </c>
    </row>
    <row r="427" spans="2:10" s="1" customFormat="1" ht="13.2" x14ac:dyDescent="0.25">
      <c r="B427" s="48" t="s">
        <v>439</v>
      </c>
      <c r="C427" s="48" t="s">
        <v>438</v>
      </c>
      <c r="D427" s="103"/>
      <c r="E427" s="45"/>
      <c r="F427" s="45"/>
      <c r="G427" s="45"/>
      <c r="H427" s="45"/>
      <c r="I427" s="62">
        <f>SUM(H428:H428)</f>
        <v>0</v>
      </c>
      <c r="J427" s="63" t="str">
        <f>+J428</f>
        <v>ml</v>
      </c>
    </row>
    <row r="428" spans="2:10" s="1" customFormat="1" ht="13.2" x14ac:dyDescent="0.25">
      <c r="B428" s="100"/>
      <c r="C428" s="44" t="s">
        <v>434</v>
      </c>
      <c r="D428" s="45"/>
      <c r="E428" s="45"/>
      <c r="F428" s="45"/>
      <c r="G428" s="45"/>
      <c r="H428" s="45">
        <f>IF(AND(F428=0,G428=0),D428*E428,IF(AND(E428=0,G428=0),D428*F428,IF(AND(E428=0,F428=0),D428*G428,IF(AND(E428=0),D428*F428*G428,IF(AND(F428=0),D428*E428*G428,IF(AND(G428=0),D428*E428*F428,D428*E428*F428*G428))))))</f>
        <v>0</v>
      </c>
      <c r="I428" s="45"/>
      <c r="J428" s="46" t="str">
        <f>IF(AND(E428=0,F428&lt;&gt;0,G428&lt;&gt;0),"m2",IF(AND(F428=0,E428&lt;&gt;0,G428&lt;&gt;0),"m2",IF(AND(G428=0,E428&lt;&gt;0,F428&lt;&gt;0),"m2",IF(AND(F428=0,G428=0),"ml",IF(AND(E428=0,G428=0),"ml",IF(AND(E428=0,F428=0),"ml",IF(AND(E428&lt;&gt;0,F428&lt;&gt;0,G428&lt;&gt;0),"m3",0)))))))</f>
        <v>ml</v>
      </c>
    </row>
    <row r="429" spans="2:10" s="1" customFormat="1" ht="13.2" x14ac:dyDescent="0.25">
      <c r="B429" s="48" t="s">
        <v>440</v>
      </c>
      <c r="C429" s="48" t="s">
        <v>441</v>
      </c>
      <c r="D429" s="103"/>
      <c r="E429" s="45"/>
      <c r="F429" s="45"/>
      <c r="G429" s="45"/>
      <c r="H429" s="45"/>
      <c r="I429" s="62">
        <f>SUM(H430:H430)</f>
        <v>0</v>
      </c>
      <c r="J429" s="63" t="str">
        <f>+J430</f>
        <v>ml</v>
      </c>
    </row>
    <row r="430" spans="2:10" s="1" customFormat="1" ht="13.2" x14ac:dyDescent="0.25">
      <c r="B430" s="100"/>
      <c r="C430" s="44" t="s">
        <v>434</v>
      </c>
      <c r="D430" s="45"/>
      <c r="E430" s="45"/>
      <c r="F430" s="45"/>
      <c r="G430" s="45"/>
      <c r="H430" s="45">
        <f>IF(AND(F430=0,G430=0),D430*E430,IF(AND(E430=0,G430=0),D430*F430,IF(AND(E430=0,F430=0),D430*G430,IF(AND(E430=0),D430*F430*G430,IF(AND(F430=0),D430*E430*G430,IF(AND(G430=0),D430*E430*F430,D430*E430*F430*G430))))))</f>
        <v>0</v>
      </c>
      <c r="I430" s="45"/>
      <c r="J430" s="46" t="str">
        <f>IF(AND(E430=0,F430&lt;&gt;0,G430&lt;&gt;0),"m2",IF(AND(F430=0,E430&lt;&gt;0,G430&lt;&gt;0),"m2",IF(AND(G430=0,E430&lt;&gt;0,F430&lt;&gt;0),"m2",IF(AND(F430=0,G430=0),"ml",IF(AND(E430=0,G430=0),"ml",IF(AND(E430=0,F430=0),"ml",IF(AND(E430&lt;&gt;0,F430&lt;&gt;0,G430&lt;&gt;0),"m3",0)))))))</f>
        <v>ml</v>
      </c>
    </row>
    <row r="431" spans="2:10" s="1" customFormat="1" ht="13.2" x14ac:dyDescent="0.25">
      <c r="B431" s="48" t="s">
        <v>444</v>
      </c>
      <c r="C431" s="48" t="s">
        <v>442</v>
      </c>
      <c r="D431" s="103"/>
      <c r="E431" s="45"/>
      <c r="F431" s="45"/>
      <c r="G431" s="45"/>
      <c r="H431" s="45"/>
      <c r="I431" s="62">
        <f>SUM(H432:H432)</f>
        <v>0</v>
      </c>
      <c r="J431" s="63" t="str">
        <f>+J432</f>
        <v>ml</v>
      </c>
    </row>
    <row r="432" spans="2:10" s="1" customFormat="1" ht="13.2" x14ac:dyDescent="0.25">
      <c r="B432" s="100"/>
      <c r="C432" s="44" t="s">
        <v>434</v>
      </c>
      <c r="D432" s="45"/>
      <c r="E432" s="45"/>
      <c r="F432" s="45"/>
      <c r="G432" s="45"/>
      <c r="H432" s="45">
        <f>IF(AND(F432=0,G432=0),D432*E432,IF(AND(E432=0,G432=0),D432*F432,IF(AND(E432=0,F432=0),D432*G432,IF(AND(E432=0),D432*F432*G432,IF(AND(F432=0),D432*E432*G432,IF(AND(G432=0),D432*E432*F432,D432*E432*F432*G432))))))</f>
        <v>0</v>
      </c>
      <c r="I432" s="45"/>
      <c r="J432" s="46" t="str">
        <f>IF(AND(E432=0,F432&lt;&gt;0,G432&lt;&gt;0),"m2",IF(AND(F432=0,E432&lt;&gt;0,G432&lt;&gt;0),"m2",IF(AND(G432=0,E432&lt;&gt;0,F432&lt;&gt;0),"m2",IF(AND(F432=0,G432=0),"ml",IF(AND(E432=0,G432=0),"ml",IF(AND(E432=0,F432=0),"ml",IF(AND(E432&lt;&gt;0,F432&lt;&gt;0,G432&lt;&gt;0),"m3",0)))))))</f>
        <v>ml</v>
      </c>
    </row>
    <row r="433" spans="2:10" s="1" customFormat="1" ht="13.2" x14ac:dyDescent="0.25">
      <c r="B433" s="48" t="s">
        <v>445</v>
      </c>
      <c r="C433" s="48" t="s">
        <v>443</v>
      </c>
      <c r="D433" s="103"/>
      <c r="E433" s="45"/>
      <c r="F433" s="45"/>
      <c r="G433" s="45"/>
      <c r="H433" s="45"/>
      <c r="I433" s="62">
        <f>SUM(H434:H434)</f>
        <v>0</v>
      </c>
      <c r="J433" s="63" t="str">
        <f>+J434</f>
        <v>ml</v>
      </c>
    </row>
    <row r="434" spans="2:10" s="1" customFormat="1" ht="13.2" x14ac:dyDescent="0.25">
      <c r="B434" s="100"/>
      <c r="C434" s="44" t="s">
        <v>434</v>
      </c>
      <c r="D434" s="45"/>
      <c r="E434" s="45"/>
      <c r="F434" s="45"/>
      <c r="G434" s="45"/>
      <c r="H434" s="45">
        <f>IF(AND(F434=0,G434=0),D434*E434,IF(AND(E434=0,G434=0),D434*F434,IF(AND(E434=0,F434=0),D434*G434,IF(AND(E434=0),D434*F434*G434,IF(AND(F434=0),D434*E434*G434,IF(AND(G434=0),D434*E434*F434,D434*E434*F434*G434))))))</f>
        <v>0</v>
      </c>
      <c r="I434" s="45"/>
      <c r="J434" s="46" t="str">
        <f>IF(AND(E434=0,F434&lt;&gt;0,G434&lt;&gt;0),"m2",IF(AND(F434=0,E434&lt;&gt;0,G434&lt;&gt;0),"m2",IF(AND(G434=0,E434&lt;&gt;0,F434&lt;&gt;0),"m2",IF(AND(F434=0,G434=0),"ml",IF(AND(E434=0,G434=0),"ml",IF(AND(E434=0,F434=0),"ml",IF(AND(E434&lt;&gt;0,F434&lt;&gt;0,G434&lt;&gt;0),"m3",0)))))))</f>
        <v>ml</v>
      </c>
    </row>
    <row r="435" spans="2:10" s="1" customFormat="1" ht="13.2" x14ac:dyDescent="0.25">
      <c r="B435" s="48" t="s">
        <v>452</v>
      </c>
      <c r="C435" s="48" t="s">
        <v>422</v>
      </c>
      <c r="D435" s="103"/>
      <c r="E435" s="45"/>
      <c r="F435" s="45"/>
      <c r="G435" s="45"/>
      <c r="H435" s="45"/>
      <c r="I435" s="62">
        <f>SUM(H436:H437)</f>
        <v>0</v>
      </c>
      <c r="J435" s="63" t="str">
        <f>+J437</f>
        <v>ml</v>
      </c>
    </row>
    <row r="436" spans="2:10" s="1" customFormat="1" ht="13.2" x14ac:dyDescent="0.25">
      <c r="B436" s="48"/>
      <c r="C436" s="44" t="s">
        <v>698</v>
      </c>
      <c r="D436" s="45"/>
      <c r="E436" s="45"/>
      <c r="F436" s="45"/>
      <c r="G436" s="45"/>
      <c r="H436" s="45">
        <f>IF(AND(F436=0,G436=0),D436*E436,IF(AND(E436=0,G436=0),D436*F436,IF(AND(E436=0,F436=0),D436*G436,IF(AND(E436=0),D436*F436*G436,IF(AND(F436=0),D436*E436*G436,IF(AND(G436=0),D436*E436*F436,D436*E436*F436*G436))))))</f>
        <v>0</v>
      </c>
      <c r="I436" s="45"/>
      <c r="J436" s="46" t="str">
        <f>IF(AND(E436=0,F436&lt;&gt;0,G436&lt;&gt;0),"m2",IF(AND(F436=0,E436&lt;&gt;0,G436&lt;&gt;0),"m2",IF(AND(G436=0,E436&lt;&gt;0,F436&lt;&gt;0),"m2",IF(AND(F436=0,G436=0),"ml",IF(AND(E436=0,G436=0),"ml",IF(AND(E436=0,F436=0),"ml",IF(AND(E436&lt;&gt;0,F436&lt;&gt;0,G436&lt;&gt;0),"m3",0)))))))</f>
        <v>ml</v>
      </c>
    </row>
    <row r="437" spans="2:10" s="1" customFormat="1" ht="13.2" x14ac:dyDescent="0.25">
      <c r="B437" s="100"/>
      <c r="C437" s="44" t="s">
        <v>698</v>
      </c>
      <c r="D437" s="45"/>
      <c r="E437" s="45"/>
      <c r="F437" s="45"/>
      <c r="G437" s="45"/>
      <c r="H437" s="45">
        <f>IF(AND(F437=0,G437=0),D437*E437,IF(AND(E437=0,G437=0),D437*F437,IF(AND(E437=0,F437=0),D437*G437,IF(AND(E437=0),D437*F437*G437,IF(AND(F437=0),D437*E437*G437,IF(AND(G437=0),D437*E437*F437,D437*E437*F437*G437))))))</f>
        <v>0</v>
      </c>
      <c r="I437" s="45"/>
      <c r="J437" s="46" t="str">
        <f>IF(AND(E437=0,F437&lt;&gt;0,G437&lt;&gt;0),"m2",IF(AND(F437=0,E437&lt;&gt;0,G437&lt;&gt;0),"m2",IF(AND(G437=0,E437&lt;&gt;0,F437&lt;&gt;0),"m2",IF(AND(F437=0,G437=0),"ml",IF(AND(E437=0,G437=0),"ml",IF(AND(E437=0,F437=0),"ml",IF(AND(E437&lt;&gt;0,F437&lt;&gt;0,G437&lt;&gt;0),"m3",0)))))))</f>
        <v>ml</v>
      </c>
    </row>
    <row r="438" spans="2:10" s="1" customFormat="1" ht="13.2" x14ac:dyDescent="0.25">
      <c r="B438" s="48" t="s">
        <v>453</v>
      </c>
      <c r="C438" s="48" t="s">
        <v>424</v>
      </c>
      <c r="D438" s="103"/>
      <c r="E438" s="45"/>
      <c r="F438" s="45"/>
      <c r="G438" s="45"/>
      <c r="H438" s="45"/>
      <c r="I438" s="62">
        <f>SUM(H439:H439)</f>
        <v>0</v>
      </c>
      <c r="J438" s="63" t="str">
        <f>+J439</f>
        <v>ml</v>
      </c>
    </row>
    <row r="439" spans="2:10" s="1" customFormat="1" ht="13.2" x14ac:dyDescent="0.25">
      <c r="B439" s="100"/>
      <c r="C439" s="44" t="s">
        <v>707</v>
      </c>
      <c r="D439" s="45"/>
      <c r="E439" s="45"/>
      <c r="F439" s="45"/>
      <c r="G439" s="45"/>
      <c r="H439" s="45">
        <f>IF(AND(F439=0,G439=0),D439*E439,IF(AND(E439=0,G439=0),D439*F439,IF(AND(E439=0,F439=0),D439*G439,IF(AND(E439=0),D439*F439*G439,IF(AND(F439=0),D439*E439*G439,IF(AND(G439=0),D439*E439*F439,D439*E439*F439*G439))))))</f>
        <v>0</v>
      </c>
      <c r="I439" s="45"/>
      <c r="J439" s="46" t="str">
        <f>IF(AND(E439=0,F439&lt;&gt;0,G439&lt;&gt;0),"m2",IF(AND(F439=0,E439&lt;&gt;0,G439&lt;&gt;0),"m2",IF(AND(G439=0,E439&lt;&gt;0,F439&lt;&gt;0),"m2",IF(AND(F439=0,G439=0),"ml",IF(AND(E439=0,G439=0),"ml",IF(AND(E439=0,F439=0),"ml",IF(AND(E439&lt;&gt;0,F439&lt;&gt;0,G439&lt;&gt;0),"m3",0)))))))</f>
        <v>ml</v>
      </c>
    </row>
    <row r="440" spans="2:10" s="1" customFormat="1" ht="13.2" x14ac:dyDescent="0.25">
      <c r="B440" s="48" t="s">
        <v>454</v>
      </c>
      <c r="C440" s="48" t="s">
        <v>446</v>
      </c>
      <c r="D440" s="103"/>
      <c r="E440" s="45"/>
      <c r="F440" s="45"/>
      <c r="G440" s="45"/>
      <c r="H440" s="45"/>
      <c r="I440" s="62">
        <f>SUM(H441:H441)</f>
        <v>0</v>
      </c>
      <c r="J440" s="63" t="str">
        <f>+J441</f>
        <v>ml</v>
      </c>
    </row>
    <row r="441" spans="2:10" s="1" customFormat="1" ht="13.2" x14ac:dyDescent="0.25">
      <c r="B441" s="100"/>
      <c r="C441" s="44" t="s">
        <v>713</v>
      </c>
      <c r="D441" s="45"/>
      <c r="E441" s="45"/>
      <c r="F441" s="45"/>
      <c r="G441" s="45"/>
      <c r="H441" s="45">
        <f>IF(AND(F441=0,G441=0),D441*E441,IF(AND(E441=0,G441=0),D441*F441,IF(AND(E441=0,F441=0),D441*G441,IF(AND(E441=0),D441*F441*G441,IF(AND(F441=0),D441*E441*G441,IF(AND(G441=0),D441*E441*F441,D441*E441*F441*G441))))))</f>
        <v>0</v>
      </c>
      <c r="I441" s="45"/>
      <c r="J441" s="46" t="str">
        <f>IF(AND(E441=0,F441&lt;&gt;0,G441&lt;&gt;0),"m2",IF(AND(F441=0,E441&lt;&gt;0,G441&lt;&gt;0),"m2",IF(AND(G441=0,E441&lt;&gt;0,F441&lt;&gt;0),"m2",IF(AND(F441=0,G441=0),"ml",IF(AND(E441=0,G441=0),"ml",IF(AND(E441=0,F441=0),"ml",IF(AND(E441&lt;&gt;0,F441&lt;&gt;0,G441&lt;&gt;0),"m3",0)))))))</f>
        <v>ml</v>
      </c>
    </row>
    <row r="442" spans="2:10" s="1" customFormat="1" ht="13.2" x14ac:dyDescent="0.25">
      <c r="B442" s="48" t="s">
        <v>455</v>
      </c>
      <c r="C442" s="48" t="s">
        <v>447</v>
      </c>
      <c r="D442" s="103"/>
      <c r="E442" s="45"/>
      <c r="F442" s="45"/>
      <c r="G442" s="45"/>
      <c r="H442" s="45"/>
      <c r="I442" s="62">
        <f>SUM(H443:H443)</f>
        <v>0</v>
      </c>
      <c r="J442" s="63" t="str">
        <f>+J443</f>
        <v>ml</v>
      </c>
    </row>
    <row r="443" spans="2:10" s="1" customFormat="1" ht="13.2" x14ac:dyDescent="0.25">
      <c r="B443" s="100"/>
      <c r="C443" s="44" t="s">
        <v>434</v>
      </c>
      <c r="D443" s="45"/>
      <c r="E443" s="45"/>
      <c r="F443" s="45"/>
      <c r="G443" s="45"/>
      <c r="H443" s="45">
        <f>IF(AND(F443=0,G443=0),D443*E443,IF(AND(E443=0,G443=0),D443*F443,IF(AND(E443=0,F443=0),D443*G443,IF(AND(E443=0),D443*F443*G443,IF(AND(F443=0),D443*E443*G443,IF(AND(G443=0),D443*E443*F443,D443*E443*F443*G443))))))</f>
        <v>0</v>
      </c>
      <c r="I443" s="45"/>
      <c r="J443" s="46" t="str">
        <f>IF(AND(E443=0,F443&lt;&gt;0,G443&lt;&gt;0),"m2",IF(AND(F443=0,E443&lt;&gt;0,G443&lt;&gt;0),"m2",IF(AND(G443=0,E443&lt;&gt;0,F443&lt;&gt;0),"m2",IF(AND(F443=0,G443=0),"ml",IF(AND(E443=0,G443=0),"ml",IF(AND(E443=0,F443=0),"ml",IF(AND(E443&lt;&gt;0,F443&lt;&gt;0,G443&lt;&gt;0),"m3",0)))))))</f>
        <v>ml</v>
      </c>
    </row>
    <row r="444" spans="2:10" s="1" customFormat="1" ht="13.2" x14ac:dyDescent="0.25">
      <c r="B444" s="48" t="s">
        <v>456</v>
      </c>
      <c r="C444" s="48" t="s">
        <v>988</v>
      </c>
      <c r="D444" s="103"/>
      <c r="E444" s="45"/>
      <c r="F444" s="45"/>
      <c r="G444" s="45"/>
      <c r="H444" s="45"/>
      <c r="I444" s="62">
        <f>SUM(H445:H445)</f>
        <v>0</v>
      </c>
      <c r="J444" s="63" t="str">
        <f>+J445</f>
        <v>ml</v>
      </c>
    </row>
    <row r="445" spans="2:10" s="1" customFormat="1" ht="13.2" x14ac:dyDescent="0.25">
      <c r="B445" s="100"/>
      <c r="C445" s="44" t="s">
        <v>434</v>
      </c>
      <c r="D445" s="45"/>
      <c r="E445" s="45"/>
      <c r="F445" s="45"/>
      <c r="G445" s="45"/>
      <c r="H445" s="45">
        <f>IF(AND(F445=0,G445=0),D445*E445,IF(AND(E445=0,G445=0),D445*F445,IF(AND(E445=0,F445=0),D445*G445,IF(AND(E445=0),D445*F445*G445,IF(AND(F445=0),D445*E445*G445,IF(AND(G445=0),D445*E445*F445,D445*E445*F445*G445))))))</f>
        <v>0</v>
      </c>
      <c r="I445" s="45"/>
      <c r="J445" s="46" t="str">
        <f>IF(AND(E445=0,F445&lt;&gt;0,G445&lt;&gt;0),"m2",IF(AND(F445=0,E445&lt;&gt;0,G445&lt;&gt;0),"m2",IF(AND(G445=0,E445&lt;&gt;0,F445&lt;&gt;0),"m2",IF(AND(F445=0,G445=0),"ml",IF(AND(E445=0,G445=0),"ml",IF(AND(E445=0,F445=0),"ml",IF(AND(E445&lt;&gt;0,F445&lt;&gt;0,G445&lt;&gt;0),"m3",0)))))))</f>
        <v>ml</v>
      </c>
    </row>
    <row r="446" spans="2:10" s="1" customFormat="1" ht="13.2" x14ac:dyDescent="0.25">
      <c r="B446" s="48" t="s">
        <v>457</v>
      </c>
      <c r="C446" s="48" t="s">
        <v>449</v>
      </c>
      <c r="D446" s="103"/>
      <c r="E446" s="45"/>
      <c r="F446" s="45"/>
      <c r="G446" s="45"/>
      <c r="H446" s="45"/>
      <c r="I446" s="62">
        <f>SUM(H447:H449)</f>
        <v>0</v>
      </c>
      <c r="J446" s="63" t="str">
        <f>+J449</f>
        <v>und</v>
      </c>
    </row>
    <row r="447" spans="2:10" s="1" customFormat="1" ht="13.2" x14ac:dyDescent="0.25">
      <c r="B447" s="48"/>
      <c r="C447" s="44" t="s">
        <v>710</v>
      </c>
      <c r="D447" s="45"/>
      <c r="E447" s="45"/>
      <c r="F447" s="45"/>
      <c r="G447" s="45"/>
      <c r="H447" s="45">
        <f>+D447</f>
        <v>0</v>
      </c>
      <c r="I447" s="45"/>
      <c r="J447" s="46" t="s">
        <v>35</v>
      </c>
    </row>
    <row r="448" spans="2:10" s="1" customFormat="1" ht="13.2" x14ac:dyDescent="0.25">
      <c r="B448" s="48"/>
      <c r="C448" s="44" t="s">
        <v>708</v>
      </c>
      <c r="D448" s="45"/>
      <c r="E448" s="45"/>
      <c r="F448" s="45"/>
      <c r="G448" s="45"/>
      <c r="H448" s="45">
        <f>+D448</f>
        <v>0</v>
      </c>
      <c r="I448" s="45"/>
      <c r="J448" s="46" t="s">
        <v>35</v>
      </c>
    </row>
    <row r="449" spans="2:10" s="1" customFormat="1" ht="13.2" x14ac:dyDescent="0.25">
      <c r="B449" s="100"/>
      <c r="C449" s="44" t="s">
        <v>709</v>
      </c>
      <c r="D449" s="45"/>
      <c r="E449" s="45"/>
      <c r="F449" s="45"/>
      <c r="G449" s="45"/>
      <c r="H449" s="45">
        <f>+D449</f>
        <v>0</v>
      </c>
      <c r="I449" s="45"/>
      <c r="J449" s="46" t="s">
        <v>35</v>
      </c>
    </row>
    <row r="450" spans="2:10" s="1" customFormat="1" ht="13.2" x14ac:dyDescent="0.25">
      <c r="B450" s="48" t="s">
        <v>458</v>
      </c>
      <c r="C450" s="48" t="s">
        <v>989</v>
      </c>
      <c r="D450" s="103"/>
      <c r="E450" s="45"/>
      <c r="F450" s="45"/>
      <c r="G450" s="45"/>
      <c r="H450" s="45"/>
      <c r="I450" s="62">
        <f>SUM(H451:H451)</f>
        <v>0</v>
      </c>
      <c r="J450" s="63" t="str">
        <f>+J451</f>
        <v>und</v>
      </c>
    </row>
    <row r="451" spans="2:10" s="1" customFormat="1" ht="13.2" x14ac:dyDescent="0.25">
      <c r="B451" s="100"/>
      <c r="C451" s="44" t="s">
        <v>434</v>
      </c>
      <c r="D451" s="45"/>
      <c r="E451" s="45"/>
      <c r="F451" s="45"/>
      <c r="G451" s="45"/>
      <c r="H451" s="45">
        <f>+D451</f>
        <v>0</v>
      </c>
      <c r="I451" s="45"/>
      <c r="J451" s="46" t="s">
        <v>35</v>
      </c>
    </row>
    <row r="452" spans="2:10" s="1" customFormat="1" ht="13.2" x14ac:dyDescent="0.25">
      <c r="B452" s="48" t="s">
        <v>550</v>
      </c>
      <c r="C452" s="48" t="s">
        <v>451</v>
      </c>
      <c r="D452" s="103"/>
      <c r="E452" s="45"/>
      <c r="F452" s="45"/>
      <c r="G452" s="45"/>
      <c r="H452" s="45"/>
      <c r="I452" s="62">
        <f>SUM(H453:H453)</f>
        <v>0</v>
      </c>
      <c r="J452" s="63" t="str">
        <f>+J453</f>
        <v>und</v>
      </c>
    </row>
    <row r="453" spans="2:10" s="1" customFormat="1" ht="13.2" x14ac:dyDescent="0.25">
      <c r="B453" s="100"/>
      <c r="C453" s="44" t="s">
        <v>704</v>
      </c>
      <c r="D453" s="45"/>
      <c r="E453" s="45"/>
      <c r="F453" s="45"/>
      <c r="G453" s="45"/>
      <c r="H453" s="45">
        <f>+D453</f>
        <v>0</v>
      </c>
      <c r="I453" s="45"/>
      <c r="J453" s="46" t="s">
        <v>35</v>
      </c>
    </row>
    <row r="454" spans="2:10" s="1" customFormat="1" ht="13.2" x14ac:dyDescent="0.25">
      <c r="B454" s="100" t="s">
        <v>117</v>
      </c>
      <c r="C454" s="101" t="s">
        <v>419</v>
      </c>
      <c r="D454" s="103"/>
      <c r="E454" s="45"/>
      <c r="F454" s="45"/>
      <c r="G454" s="45"/>
      <c r="H454" s="45"/>
      <c r="I454" s="45"/>
      <c r="J454" s="46"/>
    </row>
    <row r="455" spans="2:10" s="1" customFormat="1" ht="13.2" x14ac:dyDescent="0.25">
      <c r="B455" s="48" t="s">
        <v>118</v>
      </c>
      <c r="C455" s="48" t="s">
        <v>461</v>
      </c>
      <c r="D455" s="103"/>
      <c r="E455" s="45"/>
      <c r="F455" s="45"/>
      <c r="G455" s="45"/>
      <c r="H455" s="45"/>
      <c r="I455" s="62">
        <f>SUM(H456:H457)</f>
        <v>3</v>
      </c>
      <c r="J455" s="63" t="str">
        <f>+J456</f>
        <v>und</v>
      </c>
    </row>
    <row r="456" spans="2:10" s="1" customFormat="1" ht="13.2" x14ac:dyDescent="0.25">
      <c r="B456" s="75"/>
      <c r="C456" s="44" t="s">
        <v>638</v>
      </c>
      <c r="D456" s="45"/>
      <c r="E456" s="45"/>
      <c r="F456" s="45"/>
      <c r="G456" s="45"/>
      <c r="H456" s="45">
        <f>+D456</f>
        <v>0</v>
      </c>
      <c r="I456" s="45"/>
      <c r="J456" s="46" t="s">
        <v>35</v>
      </c>
    </row>
    <row r="457" spans="2:10" s="1" customFormat="1" ht="13.2" x14ac:dyDescent="0.25">
      <c r="B457" s="75"/>
      <c r="C457" s="44" t="s">
        <v>427</v>
      </c>
      <c r="D457" s="45">
        <v>3</v>
      </c>
      <c r="E457" s="45"/>
      <c r="F457" s="45"/>
      <c r="G457" s="45"/>
      <c r="H457" s="45">
        <f>+D457</f>
        <v>3</v>
      </c>
      <c r="I457" s="45"/>
      <c r="J457" s="46" t="s">
        <v>35</v>
      </c>
    </row>
    <row r="458" spans="2:10" s="1" customFormat="1" ht="13.2" x14ac:dyDescent="0.25">
      <c r="B458" s="48" t="s">
        <v>119</v>
      </c>
      <c r="C458" s="48" t="s">
        <v>468</v>
      </c>
      <c r="D458" s="103"/>
      <c r="E458" s="45"/>
      <c r="F458" s="45"/>
      <c r="G458" s="45"/>
      <c r="H458" s="45"/>
      <c r="I458" s="62">
        <f>SUM(H459:H464)</f>
        <v>18</v>
      </c>
      <c r="J458" s="63" t="str">
        <f>+J459</f>
        <v>und</v>
      </c>
    </row>
    <row r="459" spans="2:10" s="1" customFormat="1" ht="13.2" x14ac:dyDescent="0.25">
      <c r="B459" s="75"/>
      <c r="C459" s="130" t="s">
        <v>248</v>
      </c>
      <c r="D459" s="45"/>
      <c r="E459" s="45"/>
      <c r="F459" s="45"/>
      <c r="G459" s="45"/>
      <c r="H459" s="45"/>
      <c r="I459" s="45"/>
      <c r="J459" s="46" t="s">
        <v>35</v>
      </c>
    </row>
    <row r="460" spans="2:10" s="1" customFormat="1" ht="13.2" x14ac:dyDescent="0.25">
      <c r="B460" s="75"/>
      <c r="C460" s="44" t="s">
        <v>549</v>
      </c>
      <c r="D460" s="45">
        <v>2</v>
      </c>
      <c r="E460" s="45">
        <v>3</v>
      </c>
      <c r="F460" s="45"/>
      <c r="G460" s="45"/>
      <c r="H460" s="45">
        <f>IF(AND(F460=0,G460=0),D460*E460,IF(AND(E460=0,G460=0),D460*F460,IF(AND(E460=0,F460=0),D460*G460,IF(AND(E460=0),D460*F460*G460,IF(AND(F460=0),D460*E460*G460,IF(AND(G460=0),D460*E460*F460,D460*E460*F460*G460))))))</f>
        <v>6</v>
      </c>
      <c r="I460" s="45"/>
      <c r="J460" s="46" t="s">
        <v>35</v>
      </c>
    </row>
    <row r="461" spans="2:10" s="1" customFormat="1" ht="13.2" x14ac:dyDescent="0.25">
      <c r="B461" s="75"/>
      <c r="C461" s="130" t="s">
        <v>249</v>
      </c>
      <c r="D461" s="45"/>
      <c r="E461" s="45"/>
      <c r="F461" s="45"/>
      <c r="G461" s="45"/>
      <c r="H461" s="45"/>
      <c r="I461" s="45"/>
      <c r="J461" s="46" t="s">
        <v>35</v>
      </c>
    </row>
    <row r="462" spans="2:10" s="1" customFormat="1" ht="13.2" x14ac:dyDescent="0.25">
      <c r="B462" s="75"/>
      <c r="C462" s="44" t="s">
        <v>549</v>
      </c>
      <c r="D462" s="45">
        <v>2</v>
      </c>
      <c r="E462" s="45">
        <v>3</v>
      </c>
      <c r="F462" s="45"/>
      <c r="G462" s="45"/>
      <c r="H462" s="45">
        <f>IF(AND(F462=0,G462=0),D462*E462,IF(AND(E462=0,G462=0),D462*F462,IF(AND(E462=0,F462=0),D462*G462,IF(AND(E462=0),D462*F462*G462,IF(AND(F462=0),D462*E462*G462,IF(AND(G462=0),D462*E462*F462,D462*E462*F462*G462))))))</f>
        <v>6</v>
      </c>
      <c r="I462" s="45"/>
      <c r="J462" s="46" t="s">
        <v>35</v>
      </c>
    </row>
    <row r="463" spans="2:10" s="1" customFormat="1" ht="13.2" x14ac:dyDescent="0.25">
      <c r="B463" s="75"/>
      <c r="C463" s="130" t="s">
        <v>250</v>
      </c>
      <c r="D463" s="45"/>
      <c r="E463" s="45"/>
      <c r="F463" s="45"/>
      <c r="G463" s="45"/>
      <c r="H463" s="45"/>
      <c r="I463" s="45"/>
      <c r="J463" s="46" t="s">
        <v>35</v>
      </c>
    </row>
    <row r="464" spans="2:10" s="1" customFormat="1" ht="13.2" x14ac:dyDescent="0.25">
      <c r="B464" s="75"/>
      <c r="C464" s="44" t="s">
        <v>549</v>
      </c>
      <c r="D464" s="45">
        <v>2</v>
      </c>
      <c r="E464" s="45">
        <v>3</v>
      </c>
      <c r="F464" s="45"/>
      <c r="G464" s="45"/>
      <c r="H464" s="45">
        <f>IF(AND(F464=0,G464=0),D464*E464,IF(AND(E464=0,G464=0),D464*F464,IF(AND(E464=0,F464=0),D464*G464,IF(AND(E464=0),D464*F464*G464,IF(AND(F464=0),D464*E464*G464,IF(AND(G464=0),D464*E464*F464,D464*E464*F464*G464))))))</f>
        <v>6</v>
      </c>
      <c r="I464" s="45"/>
      <c r="J464" s="46" t="s">
        <v>35</v>
      </c>
    </row>
    <row r="465" spans="2:10" s="1" customFormat="1" ht="13.2" x14ac:dyDescent="0.25">
      <c r="B465" s="48" t="s">
        <v>120</v>
      </c>
      <c r="C465" s="48" t="s">
        <v>462</v>
      </c>
      <c r="D465" s="103"/>
      <c r="E465" s="45"/>
      <c r="F465" s="45"/>
      <c r="G465" s="45"/>
      <c r="H465" s="45"/>
      <c r="I465" s="62">
        <f>SUM(H466:H468)</f>
        <v>0</v>
      </c>
      <c r="J465" s="63" t="str">
        <f>+J466</f>
        <v>und</v>
      </c>
    </row>
    <row r="466" spans="2:10" s="1" customFormat="1" ht="13.2" x14ac:dyDescent="0.25">
      <c r="B466" s="48"/>
      <c r="C466" s="44" t="s">
        <v>248</v>
      </c>
      <c r="D466" s="45"/>
      <c r="E466" s="45"/>
      <c r="F466" s="45"/>
      <c r="G466" s="45"/>
      <c r="H466" s="45">
        <f>+D466</f>
        <v>0</v>
      </c>
      <c r="I466" s="45"/>
      <c r="J466" s="46" t="s">
        <v>35</v>
      </c>
    </row>
    <row r="467" spans="2:10" s="1" customFormat="1" ht="13.2" x14ac:dyDescent="0.25">
      <c r="B467" s="48"/>
      <c r="C467" s="44" t="s">
        <v>249</v>
      </c>
      <c r="D467" s="45"/>
      <c r="E467" s="45"/>
      <c r="F467" s="45"/>
      <c r="G467" s="45"/>
      <c r="H467" s="45">
        <f>+D467</f>
        <v>0</v>
      </c>
      <c r="I467" s="45"/>
      <c r="J467" s="46" t="s">
        <v>35</v>
      </c>
    </row>
    <row r="468" spans="2:10" s="1" customFormat="1" ht="13.2" x14ac:dyDescent="0.25">
      <c r="B468" s="48"/>
      <c r="C468" s="44" t="s">
        <v>250</v>
      </c>
      <c r="D468" s="45"/>
      <c r="E468" s="45"/>
      <c r="F468" s="45"/>
      <c r="G468" s="45"/>
      <c r="H468" s="45">
        <f>+D468</f>
        <v>0</v>
      </c>
      <c r="I468" s="45"/>
      <c r="J468" s="46" t="s">
        <v>35</v>
      </c>
    </row>
    <row r="469" spans="2:10" s="1" customFormat="1" ht="13.2" x14ac:dyDescent="0.25">
      <c r="B469" s="48" t="s">
        <v>469</v>
      </c>
      <c r="C469" s="48" t="s">
        <v>554</v>
      </c>
      <c r="D469" s="103"/>
      <c r="E469" s="45"/>
      <c r="F469" s="45"/>
      <c r="G469" s="45"/>
      <c r="H469" s="45"/>
      <c r="I469" s="62">
        <f>SUM(H470:H470)</f>
        <v>6</v>
      </c>
      <c r="J469" s="63" t="str">
        <f>+J470</f>
        <v>und</v>
      </c>
    </row>
    <row r="470" spans="2:10" s="1" customFormat="1" ht="13.2" x14ac:dyDescent="0.25">
      <c r="B470" s="48"/>
      <c r="C470" s="44" t="s">
        <v>702</v>
      </c>
      <c r="D470" s="45">
        <v>2</v>
      </c>
      <c r="E470" s="45">
        <v>3</v>
      </c>
      <c r="F470" s="45"/>
      <c r="G470" s="45"/>
      <c r="H470" s="45">
        <f>IF(AND(F470=0,G470=0),D470*E470,IF(AND(E470=0,G470=0),D470*F470,IF(AND(E470=0,F470=0),D470*G470,IF(AND(E470=0),D470*F470*G470,IF(AND(F470=0),D470*E470*G470,IF(AND(G470=0),D470*E470*F470,D470*E470*F470*G470))))))</f>
        <v>6</v>
      </c>
      <c r="I470" s="45"/>
      <c r="J470" s="46" t="s">
        <v>35</v>
      </c>
    </row>
    <row r="471" spans="2:10" s="1" customFormat="1" ht="13.2" x14ac:dyDescent="0.25">
      <c r="B471" s="48" t="s">
        <v>470</v>
      </c>
      <c r="C471" s="48" t="s">
        <v>557</v>
      </c>
      <c r="D471" s="103"/>
      <c r="E471" s="45"/>
      <c r="F471" s="45"/>
      <c r="G471" s="45"/>
      <c r="H471" s="45"/>
      <c r="I471" s="62">
        <f>SUM(H472:H472)</f>
        <v>2</v>
      </c>
      <c r="J471" s="63" t="str">
        <f>+J472</f>
        <v>und</v>
      </c>
    </row>
    <row r="472" spans="2:10" s="1" customFormat="1" ht="13.2" x14ac:dyDescent="0.25">
      <c r="B472" s="48"/>
      <c r="C472" s="44" t="s">
        <v>702</v>
      </c>
      <c r="D472" s="45">
        <v>2</v>
      </c>
      <c r="E472" s="45"/>
      <c r="F472" s="45"/>
      <c r="G472" s="45"/>
      <c r="H472" s="45">
        <f>+D472</f>
        <v>2</v>
      </c>
      <c r="I472" s="45"/>
      <c r="J472" s="46" t="s">
        <v>35</v>
      </c>
    </row>
    <row r="473" spans="2:10" s="1" customFormat="1" ht="13.2" x14ac:dyDescent="0.25">
      <c r="B473" s="48" t="s">
        <v>555</v>
      </c>
      <c r="C473" s="48" t="s">
        <v>459</v>
      </c>
      <c r="D473" s="103"/>
      <c r="E473" s="45"/>
      <c r="F473" s="45"/>
      <c r="G473" s="45"/>
      <c r="H473" s="45"/>
      <c r="I473" s="62">
        <f>SUM(H474:H474)</f>
        <v>0</v>
      </c>
      <c r="J473" s="63" t="str">
        <f>+J474</f>
        <v>und</v>
      </c>
    </row>
    <row r="474" spans="2:10" s="1" customFormat="1" ht="13.2" x14ac:dyDescent="0.25">
      <c r="B474" s="75"/>
      <c r="C474" s="44" t="s">
        <v>712</v>
      </c>
      <c r="D474" s="45"/>
      <c r="E474" s="45"/>
      <c r="F474" s="45"/>
      <c r="G474" s="45"/>
      <c r="H474" s="45">
        <f>+D474</f>
        <v>0</v>
      </c>
      <c r="I474" s="45"/>
      <c r="J474" s="46" t="s">
        <v>35</v>
      </c>
    </row>
    <row r="475" spans="2:10" s="1" customFormat="1" ht="13.2" x14ac:dyDescent="0.25">
      <c r="B475" s="48" t="s">
        <v>556</v>
      </c>
      <c r="C475" s="48" t="s">
        <v>460</v>
      </c>
      <c r="D475" s="103"/>
      <c r="E475" s="45"/>
      <c r="F475" s="45"/>
      <c r="G475" s="45"/>
      <c r="H475" s="45"/>
      <c r="I475" s="62">
        <f>SUM(H476:H476)</f>
        <v>0</v>
      </c>
      <c r="J475" s="63" t="str">
        <f>+J476</f>
        <v>und</v>
      </c>
    </row>
    <row r="476" spans="2:10" s="1" customFormat="1" ht="13.2" x14ac:dyDescent="0.25">
      <c r="B476" s="75"/>
      <c r="C476" s="44" t="s">
        <v>711</v>
      </c>
      <c r="D476" s="45"/>
      <c r="E476" s="45"/>
      <c r="F476" s="45"/>
      <c r="G476" s="45"/>
      <c r="H476" s="45">
        <f>+D476</f>
        <v>0</v>
      </c>
      <c r="I476" s="45"/>
      <c r="J476" s="46" t="s">
        <v>35</v>
      </c>
    </row>
    <row r="477" spans="2:10" s="1" customFormat="1" ht="13.2" x14ac:dyDescent="0.25">
      <c r="B477" s="75"/>
      <c r="C477" s="102"/>
      <c r="D477" s="103"/>
      <c r="E477" s="45"/>
      <c r="F477" s="45"/>
      <c r="G477" s="45"/>
      <c r="H477" s="45"/>
      <c r="I477" s="45"/>
      <c r="J477" s="46"/>
    </row>
    <row r="478" spans="2:10" s="1" customFormat="1" ht="13.2" x14ac:dyDescent="0.25">
      <c r="B478" s="75"/>
      <c r="C478" s="102"/>
      <c r="D478" s="103"/>
      <c r="E478" s="45"/>
      <c r="F478" s="45"/>
      <c r="G478" s="45"/>
      <c r="H478" s="45"/>
      <c r="I478" s="45"/>
      <c r="J478" s="46"/>
    </row>
    <row r="479" spans="2:10" s="1" customFormat="1" ht="13.2" x14ac:dyDescent="0.25">
      <c r="B479" s="75"/>
      <c r="C479" s="102"/>
      <c r="D479" s="103"/>
      <c r="E479" s="45"/>
      <c r="F479" s="45"/>
      <c r="G479" s="45"/>
      <c r="H479" s="45"/>
      <c r="I479" s="45"/>
      <c r="J479" s="46"/>
    </row>
    <row r="480" spans="2:10" s="1" customFormat="1" ht="13.2" x14ac:dyDescent="0.25">
      <c r="B480" s="75"/>
      <c r="C480" s="102"/>
      <c r="D480" s="103"/>
      <c r="E480" s="45"/>
      <c r="F480" s="45"/>
      <c r="G480" s="45"/>
      <c r="H480" s="45"/>
      <c r="I480" s="45"/>
      <c r="J480" s="46"/>
    </row>
    <row r="481" spans="2:10" s="1" customFormat="1" ht="13.2" x14ac:dyDescent="0.25">
      <c r="B481" s="75"/>
      <c r="C481" s="102"/>
      <c r="D481" s="103"/>
      <c r="E481" s="45"/>
      <c r="F481" s="45"/>
      <c r="G481" s="45"/>
      <c r="H481" s="45"/>
      <c r="I481" s="45"/>
      <c r="J481" s="46"/>
    </row>
    <row r="482" spans="2:10" s="1" customFormat="1" ht="13.2" x14ac:dyDescent="0.25">
      <c r="B482" s="75"/>
      <c r="C482" s="102"/>
      <c r="D482" s="103"/>
      <c r="E482" s="45"/>
      <c r="F482" s="45"/>
      <c r="G482" s="45"/>
      <c r="H482" s="45"/>
      <c r="I482" s="45"/>
      <c r="J482" s="46"/>
    </row>
    <row r="483" spans="2:10" s="1" customFormat="1" ht="13.2" x14ac:dyDescent="0.25">
      <c r="B483" s="75"/>
      <c r="C483" s="102"/>
      <c r="D483" s="103"/>
      <c r="E483" s="45"/>
      <c r="F483" s="45"/>
      <c r="G483" s="45"/>
      <c r="H483" s="45"/>
      <c r="I483" s="45"/>
      <c r="J483" s="46"/>
    </row>
    <row r="484" spans="2:10" s="1" customFormat="1" ht="13.2" x14ac:dyDescent="0.25">
      <c r="B484" s="75"/>
      <c r="C484" s="102"/>
      <c r="D484" s="103"/>
      <c r="E484" s="45"/>
      <c r="F484" s="45"/>
      <c r="G484" s="45"/>
      <c r="H484" s="45"/>
      <c r="I484" s="45"/>
      <c r="J484" s="46"/>
    </row>
    <row r="485" spans="2:10" s="1" customFormat="1" ht="13.2" x14ac:dyDescent="0.25">
      <c r="B485" s="75"/>
      <c r="C485" s="102"/>
      <c r="D485" s="103"/>
      <c r="E485" s="45"/>
      <c r="F485" s="45"/>
      <c r="G485" s="45"/>
      <c r="H485" s="45"/>
      <c r="I485" s="45"/>
      <c r="J485" s="46"/>
    </row>
    <row r="486" spans="2:10" s="1" customFormat="1" ht="13.2" x14ac:dyDescent="0.25">
      <c r="B486" s="75"/>
      <c r="C486" s="102"/>
      <c r="D486" s="103"/>
      <c r="E486" s="45"/>
      <c r="F486" s="45"/>
      <c r="G486" s="45"/>
      <c r="H486" s="45"/>
      <c r="I486" s="45"/>
      <c r="J486" s="46"/>
    </row>
    <row r="487" spans="2:10" s="1" customFormat="1" ht="13.2" x14ac:dyDescent="0.25">
      <c r="B487" s="75"/>
      <c r="C487" s="102"/>
      <c r="D487" s="103"/>
      <c r="E487" s="45"/>
      <c r="F487" s="45"/>
      <c r="G487" s="45"/>
      <c r="H487" s="45"/>
      <c r="I487" s="45"/>
      <c r="J487" s="46"/>
    </row>
    <row r="488" spans="2:10" s="1" customFormat="1" ht="13.2" x14ac:dyDescent="0.25">
      <c r="B488" s="75"/>
      <c r="C488" s="102"/>
      <c r="D488" s="103"/>
      <c r="E488" s="45"/>
      <c r="F488" s="45"/>
      <c r="G488" s="45"/>
      <c r="H488" s="45"/>
      <c r="I488" s="45"/>
      <c r="J488" s="46"/>
    </row>
    <row r="489" spans="2:10" s="1" customFormat="1" ht="13.2" x14ac:dyDescent="0.25">
      <c r="B489" s="75"/>
      <c r="C489" s="102"/>
      <c r="D489" s="103"/>
      <c r="E489" s="45"/>
      <c r="F489" s="45"/>
      <c r="G489" s="45"/>
      <c r="H489" s="45"/>
      <c r="I489" s="45"/>
      <c r="J489" s="46"/>
    </row>
    <row r="490" spans="2:10" s="1" customFormat="1" ht="13.2" x14ac:dyDescent="0.25">
      <c r="B490" s="75"/>
      <c r="C490" s="102"/>
      <c r="D490" s="103"/>
      <c r="E490" s="45"/>
      <c r="F490" s="45"/>
      <c r="G490" s="45"/>
      <c r="H490" s="45"/>
      <c r="I490" s="45"/>
      <c r="J490" s="46"/>
    </row>
    <row r="491" spans="2:10" s="1" customFormat="1" ht="13.2" x14ac:dyDescent="0.25">
      <c r="B491" s="75"/>
      <c r="C491" s="102"/>
      <c r="D491" s="103"/>
      <c r="E491" s="45"/>
      <c r="F491" s="45"/>
      <c r="G491" s="45"/>
      <c r="H491" s="45"/>
      <c r="I491" s="45"/>
      <c r="J491" s="46"/>
    </row>
    <row r="492" spans="2:10" s="1" customFormat="1" ht="13.2" x14ac:dyDescent="0.25">
      <c r="B492" s="75"/>
      <c r="C492" s="102"/>
      <c r="D492" s="103"/>
      <c r="E492" s="45"/>
      <c r="F492" s="45"/>
      <c r="G492" s="45"/>
      <c r="H492" s="45"/>
      <c r="I492" s="45"/>
      <c r="J492" s="46"/>
    </row>
    <row r="493" spans="2:10" s="1" customFormat="1" ht="13.2" x14ac:dyDescent="0.25">
      <c r="B493" s="75"/>
      <c r="C493" s="102"/>
      <c r="D493" s="103"/>
      <c r="E493" s="45"/>
      <c r="F493" s="45"/>
      <c r="G493" s="45"/>
      <c r="H493" s="45"/>
      <c r="I493" s="45"/>
      <c r="J493" s="46"/>
    </row>
    <row r="494" spans="2:10" s="1" customFormat="1" ht="13.2" x14ac:dyDescent="0.25">
      <c r="B494" s="75"/>
      <c r="C494" s="102"/>
      <c r="D494" s="103"/>
      <c r="E494" s="45"/>
      <c r="F494" s="45"/>
      <c r="G494" s="45"/>
      <c r="H494" s="45"/>
      <c r="I494" s="45"/>
      <c r="J494" s="46"/>
    </row>
    <row r="495" spans="2:10" s="1" customFormat="1" ht="13.2" x14ac:dyDescent="0.25">
      <c r="B495" s="75"/>
      <c r="C495" s="102"/>
      <c r="D495" s="103"/>
      <c r="E495" s="45"/>
      <c r="F495" s="45"/>
      <c r="G495" s="45"/>
      <c r="H495" s="45"/>
      <c r="I495" s="45"/>
      <c r="J495" s="46"/>
    </row>
    <row r="496" spans="2:10" s="1" customFormat="1" ht="13.2" x14ac:dyDescent="0.25">
      <c r="B496" s="75"/>
      <c r="C496" s="102"/>
      <c r="D496" s="103"/>
      <c r="E496" s="45"/>
      <c r="F496" s="45"/>
      <c r="G496" s="45"/>
      <c r="H496" s="45"/>
      <c r="I496" s="45"/>
      <c r="J496" s="46"/>
    </row>
    <row r="497" spans="2:10" s="1" customFormat="1" ht="13.2" x14ac:dyDescent="0.25">
      <c r="B497" s="75"/>
      <c r="C497" s="102"/>
      <c r="D497" s="103"/>
      <c r="E497" s="45"/>
      <c r="F497" s="45"/>
      <c r="G497" s="45"/>
      <c r="H497" s="45"/>
      <c r="I497" s="45"/>
      <c r="J497" s="46"/>
    </row>
    <row r="498" spans="2:10" s="1" customFormat="1" ht="13.2" x14ac:dyDescent="0.25">
      <c r="B498" s="75"/>
      <c r="C498" s="102"/>
      <c r="D498" s="103"/>
      <c r="E498" s="45"/>
      <c r="F498" s="45"/>
      <c r="G498" s="45"/>
      <c r="H498" s="45"/>
      <c r="I498" s="45"/>
      <c r="J498" s="46"/>
    </row>
    <row r="499" spans="2:10" s="1" customFormat="1" ht="13.2" x14ac:dyDescent="0.25">
      <c r="B499" s="75"/>
      <c r="C499" s="102"/>
      <c r="D499" s="103"/>
      <c r="E499" s="45"/>
      <c r="F499" s="45"/>
      <c r="G499" s="45"/>
      <c r="H499" s="45"/>
      <c r="I499" s="45"/>
      <c r="J499" s="46"/>
    </row>
    <row r="500" spans="2:10" s="1" customFormat="1" ht="13.2" x14ac:dyDescent="0.25">
      <c r="B500" s="75"/>
      <c r="C500" s="102"/>
      <c r="D500" s="103"/>
      <c r="E500" s="45"/>
      <c r="F500" s="45"/>
      <c r="G500" s="45"/>
      <c r="H500" s="45"/>
      <c r="I500" s="45"/>
      <c r="J500" s="46"/>
    </row>
    <row r="501" spans="2:10" s="1" customFormat="1" ht="13.2" x14ac:dyDescent="0.25">
      <c r="B501" s="75"/>
      <c r="C501" s="102"/>
      <c r="D501" s="103"/>
      <c r="E501" s="45"/>
      <c r="F501" s="45"/>
      <c r="G501" s="45"/>
      <c r="H501" s="45"/>
      <c r="I501" s="45"/>
      <c r="J501" s="46"/>
    </row>
    <row r="502" spans="2:10" s="1" customFormat="1" ht="13.2" x14ac:dyDescent="0.25">
      <c r="B502" s="75"/>
      <c r="C502" s="102"/>
      <c r="D502" s="103"/>
      <c r="E502" s="45"/>
      <c r="F502" s="45"/>
      <c r="G502" s="45"/>
      <c r="H502" s="45"/>
      <c r="I502" s="45"/>
      <c r="J502" s="46"/>
    </row>
    <row r="503" spans="2:10" s="1" customFormat="1" ht="13.2" x14ac:dyDescent="0.25">
      <c r="B503" s="75"/>
      <c r="C503" s="102"/>
      <c r="D503" s="103"/>
      <c r="E503" s="45"/>
      <c r="F503" s="45"/>
      <c r="G503" s="45"/>
      <c r="H503" s="45"/>
      <c r="I503" s="45"/>
      <c r="J503" s="46"/>
    </row>
    <row r="504" spans="2:10" s="1" customFormat="1" ht="13.2" x14ac:dyDescent="0.25">
      <c r="B504" s="75"/>
      <c r="C504" s="102"/>
      <c r="D504" s="103"/>
      <c r="E504" s="45"/>
      <c r="F504" s="45"/>
      <c r="G504" s="45"/>
      <c r="H504" s="45"/>
      <c r="I504" s="45"/>
      <c r="J504" s="46"/>
    </row>
    <row r="505" spans="2:10" s="1" customFormat="1" ht="13.2" x14ac:dyDescent="0.25">
      <c r="B505" s="75"/>
      <c r="C505" s="102"/>
      <c r="D505" s="103"/>
      <c r="E505" s="45"/>
      <c r="F505" s="45"/>
      <c r="G505" s="45"/>
      <c r="H505" s="45"/>
      <c r="I505" s="45"/>
      <c r="J505" s="46"/>
    </row>
    <row r="506" spans="2:10" s="1" customFormat="1" ht="13.2" x14ac:dyDescent="0.25">
      <c r="B506" s="75"/>
      <c r="C506" s="102"/>
      <c r="D506" s="103"/>
      <c r="E506" s="45"/>
      <c r="F506" s="45"/>
      <c r="G506" s="45"/>
      <c r="H506" s="45"/>
      <c r="I506" s="45"/>
      <c r="J506" s="46"/>
    </row>
    <row r="507" spans="2:10" s="1" customFormat="1" ht="13.2" x14ac:dyDescent="0.25">
      <c r="B507" s="75"/>
      <c r="C507" s="102"/>
      <c r="D507" s="103"/>
      <c r="E507" s="45"/>
      <c r="F507" s="45"/>
      <c r="G507" s="45"/>
      <c r="H507" s="45"/>
      <c r="I507" s="45"/>
      <c r="J507" s="46"/>
    </row>
    <row r="508" spans="2:10" s="1" customFormat="1" ht="13.2" x14ac:dyDescent="0.25">
      <c r="B508" s="75"/>
      <c r="C508" s="102"/>
      <c r="D508" s="103"/>
      <c r="E508" s="45"/>
      <c r="F508" s="45"/>
      <c r="G508" s="45"/>
      <c r="H508" s="45"/>
      <c r="I508" s="45"/>
      <c r="J508" s="46"/>
    </row>
    <row r="509" spans="2:10" s="1" customFormat="1" ht="13.2" x14ac:dyDescent="0.25">
      <c r="B509" s="75"/>
      <c r="C509" s="102"/>
      <c r="D509" s="103"/>
      <c r="E509" s="45"/>
      <c r="F509" s="45"/>
      <c r="G509" s="45"/>
      <c r="H509" s="45"/>
      <c r="I509" s="45"/>
      <c r="J509" s="46"/>
    </row>
    <row r="510" spans="2:10" s="1" customFormat="1" ht="13.2" x14ac:dyDescent="0.25">
      <c r="B510" s="75"/>
      <c r="C510" s="102"/>
      <c r="D510" s="103"/>
      <c r="E510" s="45"/>
      <c r="F510" s="45"/>
      <c r="G510" s="45"/>
      <c r="H510" s="45"/>
      <c r="I510" s="45"/>
      <c r="J510" s="46"/>
    </row>
    <row r="511" spans="2:10" s="1" customFormat="1" ht="13.2" x14ac:dyDescent="0.25">
      <c r="B511" s="75"/>
      <c r="C511" s="102"/>
      <c r="D511" s="103"/>
      <c r="E511" s="45"/>
      <c r="F511" s="45"/>
      <c r="G511" s="45"/>
      <c r="H511" s="45"/>
      <c r="I511" s="45"/>
      <c r="J511" s="46"/>
    </row>
    <row r="512" spans="2:10" s="1" customFormat="1" ht="13.2" x14ac:dyDescent="0.25">
      <c r="B512" s="75"/>
      <c r="C512" s="102"/>
      <c r="D512" s="103"/>
      <c r="E512" s="45"/>
      <c r="F512" s="45"/>
      <c r="G512" s="45"/>
      <c r="H512" s="45"/>
      <c r="I512" s="45"/>
      <c r="J512" s="46"/>
    </row>
    <row r="513" spans="2:10" s="1" customFormat="1" ht="13.2" x14ac:dyDescent="0.25">
      <c r="B513" s="75"/>
      <c r="C513" s="102"/>
      <c r="D513" s="103"/>
      <c r="E513" s="45"/>
      <c r="F513" s="45"/>
      <c r="G513" s="45"/>
      <c r="H513" s="45"/>
      <c r="I513" s="45"/>
      <c r="J513" s="46"/>
    </row>
    <row r="514" spans="2:10" s="1" customFormat="1" ht="13.2" x14ac:dyDescent="0.25">
      <c r="B514" s="75"/>
      <c r="C514" s="102"/>
      <c r="D514" s="103"/>
      <c r="E514" s="45"/>
      <c r="F514" s="45"/>
      <c r="G514" s="45"/>
      <c r="H514" s="45"/>
      <c r="I514" s="45"/>
      <c r="J514" s="46"/>
    </row>
    <row r="515" spans="2:10" s="1" customFormat="1" ht="13.2" x14ac:dyDescent="0.25">
      <c r="B515" s="75"/>
      <c r="C515" s="102"/>
      <c r="D515" s="103"/>
      <c r="E515" s="45"/>
      <c r="F515" s="45"/>
      <c r="G515" s="45"/>
      <c r="H515" s="45"/>
      <c r="I515" s="45"/>
      <c r="J515" s="46"/>
    </row>
    <row r="516" spans="2:10" s="1" customFormat="1" ht="13.2" x14ac:dyDescent="0.25">
      <c r="B516" s="75"/>
      <c r="C516" s="102"/>
      <c r="D516" s="103"/>
      <c r="E516" s="45"/>
      <c r="F516" s="45"/>
      <c r="G516" s="45"/>
      <c r="H516" s="45"/>
      <c r="I516" s="45"/>
      <c r="J516" s="46"/>
    </row>
    <row r="517" spans="2:10" s="1" customFormat="1" ht="13.2" x14ac:dyDescent="0.25">
      <c r="B517" s="75"/>
      <c r="C517" s="102"/>
      <c r="D517" s="103"/>
      <c r="E517" s="45"/>
      <c r="F517" s="45"/>
      <c r="G517" s="45"/>
      <c r="H517" s="45"/>
      <c r="I517" s="45"/>
      <c r="J517" s="46"/>
    </row>
    <row r="518" spans="2:10" s="1" customFormat="1" ht="13.2" x14ac:dyDescent="0.25">
      <c r="B518" s="75"/>
      <c r="C518" s="102"/>
      <c r="D518" s="103"/>
      <c r="E518" s="45"/>
      <c r="F518" s="45"/>
      <c r="G518" s="45"/>
      <c r="H518" s="45"/>
      <c r="I518" s="45"/>
      <c r="J518" s="46"/>
    </row>
    <row r="519" spans="2:10" s="1" customFormat="1" ht="13.2" x14ac:dyDescent="0.25">
      <c r="B519" s="75"/>
      <c r="C519" s="102"/>
      <c r="D519" s="103"/>
      <c r="E519" s="45"/>
      <c r="F519" s="45"/>
      <c r="G519" s="45"/>
      <c r="H519" s="45"/>
      <c r="I519" s="45"/>
      <c r="J519" s="46"/>
    </row>
    <row r="520" spans="2:10" s="1" customFormat="1" ht="13.2" x14ac:dyDescent="0.25">
      <c r="B520" s="75"/>
      <c r="C520" s="102"/>
      <c r="D520" s="103"/>
      <c r="E520" s="45"/>
      <c r="F520" s="45"/>
      <c r="G520" s="45"/>
      <c r="H520" s="45"/>
      <c r="I520" s="45"/>
      <c r="J520" s="46"/>
    </row>
    <row r="521" spans="2:10" s="1" customFormat="1" ht="13.2" x14ac:dyDescent="0.25">
      <c r="B521" s="75"/>
      <c r="C521" s="102"/>
      <c r="D521" s="103"/>
      <c r="E521" s="45"/>
      <c r="F521" s="45"/>
      <c r="G521" s="45"/>
      <c r="H521" s="45"/>
      <c r="I521" s="45"/>
      <c r="J521" s="46"/>
    </row>
    <row r="522" spans="2:10" s="1" customFormat="1" ht="13.2" x14ac:dyDescent="0.25">
      <c r="B522" s="75"/>
      <c r="C522" s="102"/>
      <c r="D522" s="103"/>
      <c r="E522" s="45"/>
      <c r="F522" s="45"/>
      <c r="G522" s="45"/>
      <c r="H522" s="45"/>
      <c r="I522" s="45"/>
      <c r="J522" s="46"/>
    </row>
    <row r="523" spans="2:10" s="1" customFormat="1" ht="13.2" x14ac:dyDescent="0.25">
      <c r="B523" s="75"/>
      <c r="C523" s="102"/>
      <c r="D523" s="103"/>
      <c r="E523" s="45"/>
      <c r="F523" s="45"/>
      <c r="G523" s="45"/>
      <c r="H523" s="45"/>
      <c r="I523" s="45"/>
      <c r="J523" s="46"/>
    </row>
    <row r="524" spans="2:10" s="1" customFormat="1" ht="13.2" x14ac:dyDescent="0.25">
      <c r="B524" s="75"/>
      <c r="C524" s="102"/>
      <c r="D524" s="103"/>
      <c r="E524" s="45"/>
      <c r="F524" s="45"/>
      <c r="G524" s="45"/>
      <c r="H524" s="45"/>
      <c r="I524" s="45"/>
      <c r="J524" s="46"/>
    </row>
    <row r="525" spans="2:10" s="1" customFormat="1" ht="13.2" x14ac:dyDescent="0.25">
      <c r="B525" s="75"/>
      <c r="C525" s="102"/>
      <c r="D525" s="103"/>
      <c r="E525" s="45"/>
      <c r="F525" s="45"/>
      <c r="G525" s="45"/>
      <c r="H525" s="45"/>
      <c r="I525" s="45"/>
      <c r="J525" s="46"/>
    </row>
    <row r="526" spans="2:10" s="1" customFormat="1" ht="13.2" x14ac:dyDescent="0.25">
      <c r="B526" s="75"/>
      <c r="C526" s="102"/>
      <c r="D526" s="103"/>
      <c r="E526" s="45"/>
      <c r="F526" s="45"/>
      <c r="G526" s="45"/>
      <c r="H526" s="45"/>
      <c r="I526" s="45"/>
      <c r="J526" s="46"/>
    </row>
    <row r="527" spans="2:10" s="1" customFormat="1" ht="13.2" x14ac:dyDescent="0.25">
      <c r="B527" s="75"/>
      <c r="C527" s="102"/>
      <c r="D527" s="103"/>
      <c r="E527" s="45"/>
      <c r="F527" s="45"/>
      <c r="G527" s="45"/>
      <c r="H527" s="45"/>
      <c r="I527" s="45"/>
      <c r="J527" s="46"/>
    </row>
    <row r="528" spans="2:10" s="1" customFormat="1" ht="13.2" x14ac:dyDescent="0.25">
      <c r="B528" s="75"/>
      <c r="C528" s="102"/>
      <c r="D528" s="103"/>
      <c r="E528" s="45"/>
      <c r="F528" s="45"/>
      <c r="G528" s="45"/>
      <c r="H528" s="45"/>
      <c r="I528" s="45"/>
      <c r="J528" s="46"/>
    </row>
    <row r="529" spans="2:10" s="1" customFormat="1" ht="13.2" x14ac:dyDescent="0.25">
      <c r="B529" s="75"/>
      <c r="C529" s="102"/>
      <c r="D529" s="103"/>
      <c r="E529" s="45"/>
      <c r="F529" s="45"/>
      <c r="G529" s="45"/>
      <c r="H529" s="45"/>
      <c r="I529" s="45"/>
      <c r="J529" s="46"/>
    </row>
    <row r="530" spans="2:10" s="1" customFormat="1" ht="13.2" x14ac:dyDescent="0.25">
      <c r="B530" s="75"/>
      <c r="C530" s="102"/>
      <c r="D530" s="103"/>
      <c r="E530" s="45"/>
      <c r="F530" s="45"/>
      <c r="G530" s="45"/>
      <c r="H530" s="45"/>
      <c r="I530" s="45"/>
      <c r="J530" s="46"/>
    </row>
    <row r="531" spans="2:10" s="1" customFormat="1" ht="13.2" x14ac:dyDescent="0.25">
      <c r="B531" s="75"/>
      <c r="C531" s="102"/>
      <c r="D531" s="103"/>
      <c r="E531" s="45"/>
      <c r="F531" s="45"/>
      <c r="G531" s="45"/>
      <c r="H531" s="45"/>
      <c r="I531" s="45"/>
      <c r="J531" s="46"/>
    </row>
    <row r="532" spans="2:10" s="1" customFormat="1" ht="13.2" x14ac:dyDescent="0.25">
      <c r="B532" s="75"/>
      <c r="C532" s="102"/>
      <c r="D532" s="103"/>
      <c r="E532" s="45"/>
      <c r="F532" s="45"/>
      <c r="G532" s="45"/>
      <c r="H532" s="45"/>
      <c r="I532" s="45"/>
      <c r="J532" s="46"/>
    </row>
    <row r="533" spans="2:10" s="1" customFormat="1" ht="13.2" x14ac:dyDescent="0.25">
      <c r="B533" s="75"/>
      <c r="C533" s="102"/>
      <c r="D533" s="103"/>
      <c r="E533" s="45"/>
      <c r="F533" s="45"/>
      <c r="G533" s="45"/>
      <c r="H533" s="45"/>
      <c r="I533" s="45"/>
      <c r="J533" s="46"/>
    </row>
    <row r="534" spans="2:10" s="1" customFormat="1" ht="13.2" x14ac:dyDescent="0.25">
      <c r="B534" s="75"/>
      <c r="C534" s="102"/>
      <c r="D534" s="103"/>
      <c r="E534" s="45"/>
      <c r="F534" s="45"/>
      <c r="G534" s="45"/>
      <c r="H534" s="45"/>
      <c r="I534" s="45"/>
      <c r="J534" s="46"/>
    </row>
    <row r="535" spans="2:10" s="1" customFormat="1" ht="13.2" x14ac:dyDescent="0.25">
      <c r="B535" s="75"/>
      <c r="C535" s="102"/>
      <c r="D535" s="103"/>
      <c r="E535" s="45"/>
      <c r="F535" s="45"/>
      <c r="G535" s="45"/>
      <c r="H535" s="45"/>
      <c r="I535" s="45"/>
      <c r="J535" s="46"/>
    </row>
    <row r="536" spans="2:10" s="1" customFormat="1" ht="13.2" x14ac:dyDescent="0.25">
      <c r="B536" s="75"/>
      <c r="C536" s="102"/>
      <c r="D536" s="103"/>
      <c r="E536" s="45"/>
      <c r="F536" s="45"/>
      <c r="G536" s="45"/>
      <c r="H536" s="45"/>
      <c r="I536" s="45"/>
      <c r="J536" s="46"/>
    </row>
    <row r="537" spans="2:10" s="1" customFormat="1" ht="13.2" x14ac:dyDescent="0.25">
      <c r="B537" s="75"/>
      <c r="C537" s="102"/>
      <c r="D537" s="103"/>
      <c r="E537" s="45"/>
      <c r="F537" s="45"/>
      <c r="G537" s="45"/>
      <c r="H537" s="45"/>
      <c r="I537" s="45"/>
      <c r="J537" s="46"/>
    </row>
    <row r="538" spans="2:10" s="1" customFormat="1" ht="21" x14ac:dyDescent="0.25">
      <c r="B538" s="166" t="s">
        <v>667</v>
      </c>
      <c r="C538" s="167"/>
      <c r="D538" s="167"/>
      <c r="E538" s="167"/>
      <c r="F538" s="167"/>
      <c r="G538" s="167"/>
      <c r="H538" s="167"/>
      <c r="I538" s="167"/>
      <c r="J538" s="168"/>
    </row>
    <row r="539" spans="2:10" s="1" customFormat="1" ht="13.2" x14ac:dyDescent="0.25">
      <c r="B539" s="23" t="s">
        <v>7</v>
      </c>
      <c r="C539" s="24" t="s">
        <v>0</v>
      </c>
      <c r="D539" s="24" t="s">
        <v>23</v>
      </c>
      <c r="E539" s="24" t="s">
        <v>24</v>
      </c>
      <c r="F539" s="24" t="s">
        <v>2</v>
      </c>
      <c r="G539" s="24" t="s">
        <v>3</v>
      </c>
      <c r="H539" s="24" t="s">
        <v>25</v>
      </c>
      <c r="I539" s="24" t="s">
        <v>8</v>
      </c>
      <c r="J539" s="24" t="s">
        <v>9</v>
      </c>
    </row>
    <row r="540" spans="2:10" s="1" customFormat="1" ht="13.2" x14ac:dyDescent="0.25">
      <c r="B540" s="96">
        <v>4.03</v>
      </c>
      <c r="C540" s="97" t="s">
        <v>418</v>
      </c>
      <c r="D540" s="103"/>
      <c r="E540" s="45"/>
      <c r="F540" s="45"/>
      <c r="G540" s="45"/>
      <c r="H540" s="45"/>
      <c r="I540" s="45"/>
      <c r="J540" s="46"/>
    </row>
    <row r="541" spans="2:10" s="1" customFormat="1" ht="13.2" x14ac:dyDescent="0.25">
      <c r="B541" s="100" t="s">
        <v>113</v>
      </c>
      <c r="C541" s="101" t="s">
        <v>421</v>
      </c>
      <c r="D541" s="103"/>
      <c r="E541" s="45"/>
      <c r="F541" s="45"/>
      <c r="G541" s="45"/>
      <c r="H541" s="45"/>
      <c r="I541" s="45"/>
      <c r="J541" s="46"/>
    </row>
    <row r="542" spans="2:10" s="1" customFormat="1" ht="13.2" x14ac:dyDescent="0.25">
      <c r="B542" s="48" t="s">
        <v>114</v>
      </c>
      <c r="C542" s="48" t="s">
        <v>615</v>
      </c>
      <c r="D542" s="103"/>
      <c r="E542" s="45"/>
      <c r="F542" s="45"/>
      <c r="G542" s="45"/>
      <c r="H542" s="45"/>
      <c r="I542" s="62">
        <f>SUM(H543:H543)</f>
        <v>0</v>
      </c>
      <c r="J542" s="63" t="str">
        <f>+J543</f>
        <v>ml</v>
      </c>
    </row>
    <row r="543" spans="2:10" s="1" customFormat="1" ht="13.2" x14ac:dyDescent="0.25">
      <c r="B543" s="48"/>
      <c r="C543" s="44" t="s">
        <v>714</v>
      </c>
      <c r="D543" s="45"/>
      <c r="E543" s="45"/>
      <c r="F543" s="45"/>
      <c r="G543" s="45"/>
      <c r="H543" s="45">
        <f>IF(AND(F543=0,G543=0),D543*E543,IF(AND(E543=0,G543=0),D543*F543,IF(AND(E543=0,F543=0),D543*G543,IF(AND(E543=0),D543*F543*G543,IF(AND(F543=0),D543*E543*G543,IF(AND(G543=0),D543*E543*F543,D543*E543*F543*G543))))))</f>
        <v>0</v>
      </c>
      <c r="I543" s="45"/>
      <c r="J543" s="46" t="str">
        <f>IF(AND(E543=0,F543&lt;&gt;0,G543&lt;&gt;0),"m2",IF(AND(F543=0,E543&lt;&gt;0,G543&lt;&gt;0),"m2",IF(AND(G543=0,E543&lt;&gt;0,F543&lt;&gt;0),"m2",IF(AND(F543=0,G543=0),"ml",IF(AND(E543=0,G543=0),"ml",IF(AND(E543=0,F543=0),"ml",IF(AND(E543&lt;&gt;0,F543&lt;&gt;0,G543&lt;&gt;0),"m3",0)))))))</f>
        <v>ml</v>
      </c>
    </row>
    <row r="544" spans="2:10" s="1" customFormat="1" ht="13.2" x14ac:dyDescent="0.25">
      <c r="B544" s="48"/>
      <c r="C544" s="44"/>
      <c r="D544" s="45"/>
      <c r="E544" s="45"/>
      <c r="F544" s="45"/>
      <c r="G544" s="45"/>
      <c r="H544" s="45">
        <f>IF(AND(F544=0,G544=0),D544*E544,IF(AND(E544=0,G544=0),D544*F544,IF(AND(E544=0,F544=0),D544*G544,IF(AND(E544=0),D544*F544*G544,IF(AND(F544=0),D544*E544*G544,IF(AND(G544=0),D544*E544*F544,D544*E544*F544*G544))))))</f>
        <v>0</v>
      </c>
      <c r="I544" s="45"/>
      <c r="J544" s="46" t="str">
        <f>IF(AND(E544=0,F544&lt;&gt;0,G544&lt;&gt;0),"m2",IF(AND(F544=0,E544&lt;&gt;0,G544&lt;&gt;0),"m2",IF(AND(G544=0,E544&lt;&gt;0,F544&lt;&gt;0),"m2",IF(AND(F544=0,G544=0),"ml",IF(AND(E544=0,G544=0),"ml",IF(AND(E544=0,F544=0),"ml",IF(AND(E544&lt;&gt;0,F544&lt;&gt;0,G544&lt;&gt;0),"m3",0)))))))</f>
        <v>ml</v>
      </c>
    </row>
    <row r="545" spans="2:10" s="1" customFormat="1" ht="13.2" x14ac:dyDescent="0.25">
      <c r="B545" s="48" t="s">
        <v>428</v>
      </c>
      <c r="C545" s="48" t="s">
        <v>993</v>
      </c>
      <c r="D545" s="103"/>
      <c r="E545" s="45"/>
      <c r="F545" s="45"/>
      <c r="G545" s="45"/>
      <c r="H545" s="45"/>
      <c r="I545" s="62">
        <f>SUM(H546:H546)</f>
        <v>80.400000000000006</v>
      </c>
      <c r="J545" s="63" t="str">
        <f>+J546</f>
        <v>ml</v>
      </c>
    </row>
    <row r="546" spans="2:10" s="1" customFormat="1" ht="13.2" x14ac:dyDescent="0.25">
      <c r="B546" s="100"/>
      <c r="C546" s="44" t="s">
        <v>705</v>
      </c>
      <c r="D546" s="45">
        <v>2</v>
      </c>
      <c r="E546" s="45">
        <v>40.200000000000003</v>
      </c>
      <c r="F546" s="45"/>
      <c r="G546" s="45"/>
      <c r="H546" s="45">
        <f>IF(AND(F546=0,G546=0),D546*E546,IF(AND(E546=0,G546=0),D546*F546,IF(AND(E546=0,F546=0),D546*G546,IF(AND(E546=0),D546*F546*G546,IF(AND(F546=0),D546*E546*G546,IF(AND(G546=0),D546*E546*F546,D546*E546*F546*G546))))))</f>
        <v>80.400000000000006</v>
      </c>
      <c r="I546" s="45"/>
      <c r="J546" s="46" t="str">
        <f>IF(AND(E546=0,F546&lt;&gt;0,G546&lt;&gt;0),"m2",IF(AND(F546=0,E546&lt;&gt;0,G546&lt;&gt;0),"m2",IF(AND(G546=0,E546&lt;&gt;0,F546&lt;&gt;0),"m2",IF(AND(F546=0,G546=0),"ml",IF(AND(E546=0,G546=0),"ml",IF(AND(E546=0,F546=0),"ml",IF(AND(E546&lt;&gt;0,F546&lt;&gt;0,G546&lt;&gt;0),"m3",0)))))))</f>
        <v>ml</v>
      </c>
    </row>
    <row r="547" spans="2:10" s="1" customFormat="1" ht="13.2" x14ac:dyDescent="0.25">
      <c r="B547" s="100"/>
      <c r="C547" s="44" t="s">
        <v>706</v>
      </c>
      <c r="D547" s="45">
        <v>2</v>
      </c>
      <c r="E547" s="45">
        <v>4</v>
      </c>
      <c r="F547" s="45"/>
      <c r="G547" s="45"/>
      <c r="H547" s="45">
        <f>IF(AND(F547=0,G547=0),D547*E547,IF(AND(E547=0,G547=0),D547*F547,IF(AND(E547=0,F547=0),D547*G547,IF(AND(E547=0),D547*F547*G547,IF(AND(F547=0),D547*E547*G547,IF(AND(G547=0),D547*E547*F547,D547*E547*F547*G547))))))</f>
        <v>8</v>
      </c>
      <c r="I547" s="45"/>
      <c r="J547" s="46" t="str">
        <f>IF(AND(E547=0,F547&lt;&gt;0,G547&lt;&gt;0),"m2",IF(AND(F547=0,E547&lt;&gt;0,G547&lt;&gt;0),"m2",IF(AND(G547=0,E547&lt;&gt;0,F547&lt;&gt;0),"m2",IF(AND(F547=0,G547=0),"ml",IF(AND(E547=0,G547=0),"ml",IF(AND(E547=0,F547=0),"ml",IF(AND(E547&lt;&gt;0,F547&lt;&gt;0,G547&lt;&gt;0),"m3",0)))))))</f>
        <v>ml</v>
      </c>
    </row>
    <row r="548" spans="2:10" s="1" customFormat="1" ht="13.2" x14ac:dyDescent="0.25">
      <c r="B548" s="48" t="s">
        <v>429</v>
      </c>
      <c r="C548" s="48" t="s">
        <v>992</v>
      </c>
      <c r="D548" s="103"/>
      <c r="E548" s="45"/>
      <c r="F548" s="45"/>
      <c r="G548" s="45"/>
      <c r="H548" s="45"/>
      <c r="I548" s="62">
        <f>SUM(H549:H549)</f>
        <v>0</v>
      </c>
      <c r="J548" s="63" t="str">
        <f>+J549</f>
        <v>ml</v>
      </c>
    </row>
    <row r="549" spans="2:10" s="1" customFormat="1" ht="13.2" x14ac:dyDescent="0.25">
      <c r="B549" s="100"/>
      <c r="C549" s="44" t="s">
        <v>427</v>
      </c>
      <c r="D549" s="45"/>
      <c r="E549" s="45"/>
      <c r="F549" s="45"/>
      <c r="G549" s="45"/>
      <c r="H549" s="45">
        <f>IF(AND(F549=0,G549=0),D549*E549,IF(AND(E549=0,G549=0),D549*F549,IF(AND(E549=0,F549=0),D549*G549,IF(AND(E549=0),D549*F549*G549,IF(AND(F549=0),D549*E549*G549,IF(AND(G549=0),D549*E549*F549,D549*E549*F549*G549))))))</f>
        <v>0</v>
      </c>
      <c r="I549" s="45"/>
      <c r="J549" s="46" t="str">
        <f>IF(AND(E549=0,F549&lt;&gt;0,G549&lt;&gt;0),"m2",IF(AND(F549=0,E549&lt;&gt;0,G549&lt;&gt;0),"m2",IF(AND(G549=0,E549&lt;&gt;0,F549&lt;&gt;0),"m2",IF(AND(F549=0,G549=0),"ml",IF(AND(E549=0,G549=0),"ml",IF(AND(E549=0,F549=0),"ml",IF(AND(E549&lt;&gt;0,F549&lt;&gt;0,G549&lt;&gt;0),"m3",0)))))))</f>
        <v>ml</v>
      </c>
    </row>
    <row r="550" spans="2:10" s="1" customFormat="1" ht="13.2" x14ac:dyDescent="0.25">
      <c r="B550" s="48" t="s">
        <v>430</v>
      </c>
      <c r="C550" s="48" t="s">
        <v>463</v>
      </c>
      <c r="D550" s="103"/>
      <c r="E550" s="45"/>
      <c r="F550" s="45"/>
      <c r="G550" s="45"/>
      <c r="H550" s="45"/>
      <c r="I550" s="62">
        <f>SUM(H552:H557)</f>
        <v>0</v>
      </c>
      <c r="J550" s="63" t="str">
        <f>+J552</f>
        <v>ml</v>
      </c>
    </row>
    <row r="551" spans="2:10" s="1" customFormat="1" ht="13.2" x14ac:dyDescent="0.25">
      <c r="B551" s="48"/>
      <c r="C551" s="130" t="s">
        <v>248</v>
      </c>
      <c r="D551" s="103"/>
      <c r="E551" s="45"/>
      <c r="F551" s="45"/>
      <c r="G551" s="45"/>
      <c r="H551" s="45"/>
      <c r="I551" s="62"/>
      <c r="J551" s="63"/>
    </row>
    <row r="552" spans="2:10" s="1" customFormat="1" ht="13.2" x14ac:dyDescent="0.25">
      <c r="B552" s="48"/>
      <c r="C552" s="44" t="s">
        <v>549</v>
      </c>
      <c r="D552" s="45"/>
      <c r="E552" s="45"/>
      <c r="F552" s="45"/>
      <c r="G552" s="45"/>
      <c r="H552" s="45">
        <f t="shared" ref="H552:H557" si="13">IF(AND(F552=0,G552=0),D552*E552,IF(AND(E552=0,G552=0),D552*F552,IF(AND(E552=0,F552=0),D552*G552,IF(AND(E552=0),D552*F552*G552,IF(AND(F552=0),D552*E552*G552,IF(AND(G552=0),D552*E552*F552,D552*E552*F552*G552))))))</f>
        <v>0</v>
      </c>
      <c r="I552" s="45"/>
      <c r="J552" s="46" t="str">
        <f t="shared" ref="J552:J557" si="14">IF(AND(E552=0,F552&lt;&gt;0,G552&lt;&gt;0),"m2",IF(AND(F552=0,E552&lt;&gt;0,G552&lt;&gt;0),"m2",IF(AND(G552=0,E552&lt;&gt;0,F552&lt;&gt;0),"m2",IF(AND(F552=0,G552=0),"ml",IF(AND(E552=0,G552=0),"ml",IF(AND(E552=0,F552=0),"ml",IF(AND(E552&lt;&gt;0,F552&lt;&gt;0,G552&lt;&gt;0),"m3",0)))))))</f>
        <v>ml</v>
      </c>
    </row>
    <row r="553" spans="2:10" s="1" customFormat="1" ht="13.2" x14ac:dyDescent="0.25">
      <c r="B553" s="48"/>
      <c r="C553" s="44" t="s">
        <v>696</v>
      </c>
      <c r="D553" s="45"/>
      <c r="E553" s="45"/>
      <c r="F553" s="45"/>
      <c r="G553" s="45"/>
      <c r="H553" s="45">
        <f t="shared" si="13"/>
        <v>0</v>
      </c>
      <c r="I553" s="45"/>
      <c r="J553" s="46" t="str">
        <f t="shared" si="14"/>
        <v>ml</v>
      </c>
    </row>
    <row r="554" spans="2:10" s="1" customFormat="1" ht="13.2" x14ac:dyDescent="0.25">
      <c r="B554" s="48"/>
      <c r="C554" s="130" t="s">
        <v>249</v>
      </c>
      <c r="D554" s="45"/>
      <c r="E554" s="45"/>
      <c r="F554" s="45"/>
      <c r="G554" s="45"/>
      <c r="H554" s="45">
        <f t="shared" si="13"/>
        <v>0</v>
      </c>
      <c r="I554" s="45"/>
      <c r="J554" s="46" t="str">
        <f t="shared" si="14"/>
        <v>ml</v>
      </c>
    </row>
    <row r="555" spans="2:10" s="1" customFormat="1" ht="13.2" x14ac:dyDescent="0.25">
      <c r="B555" s="48"/>
      <c r="C555" s="44" t="s">
        <v>549</v>
      </c>
      <c r="D555" s="45"/>
      <c r="E555" s="45"/>
      <c r="F555" s="45"/>
      <c r="G555" s="45"/>
      <c r="H555" s="45">
        <f t="shared" si="13"/>
        <v>0</v>
      </c>
      <c r="I555" s="45"/>
      <c r="J555" s="46" t="str">
        <f t="shared" si="14"/>
        <v>ml</v>
      </c>
    </row>
    <row r="556" spans="2:10" s="1" customFormat="1" ht="13.2" x14ac:dyDescent="0.25">
      <c r="B556" s="48"/>
      <c r="C556" s="130" t="s">
        <v>250</v>
      </c>
      <c r="D556" s="45"/>
      <c r="E556" s="45"/>
      <c r="F556" s="45"/>
      <c r="G556" s="45"/>
      <c r="H556" s="45">
        <f t="shared" si="13"/>
        <v>0</v>
      </c>
      <c r="I556" s="45"/>
      <c r="J556" s="46" t="str">
        <f t="shared" si="14"/>
        <v>ml</v>
      </c>
    </row>
    <row r="557" spans="2:10" s="1" customFormat="1" ht="13.2" x14ac:dyDescent="0.25">
      <c r="B557" s="48"/>
      <c r="C557" s="44" t="s">
        <v>549</v>
      </c>
      <c r="D557" s="45"/>
      <c r="E557" s="45"/>
      <c r="F557" s="45"/>
      <c r="G557" s="45"/>
      <c r="H557" s="45">
        <f t="shared" si="13"/>
        <v>0</v>
      </c>
      <c r="I557" s="45"/>
      <c r="J557" s="46" t="str">
        <f t="shared" si="14"/>
        <v>ml</v>
      </c>
    </row>
    <row r="558" spans="2:10" s="1" customFormat="1" ht="13.2" x14ac:dyDescent="0.25">
      <c r="B558" s="48" t="s">
        <v>464</v>
      </c>
      <c r="C558" s="48" t="s">
        <v>547</v>
      </c>
      <c r="D558" s="103"/>
      <c r="E558" s="45"/>
      <c r="F558" s="45"/>
      <c r="G558" s="45"/>
      <c r="H558" s="45"/>
      <c r="I558" s="62">
        <f>SUM(H559:H565)</f>
        <v>0</v>
      </c>
      <c r="J558" s="63" t="str">
        <f>+J559</f>
        <v>ml</v>
      </c>
    </row>
    <row r="559" spans="2:10" s="1" customFormat="1" ht="13.2" x14ac:dyDescent="0.25">
      <c r="B559" s="100"/>
      <c r="C559" s="130" t="s">
        <v>248</v>
      </c>
      <c r="D559" s="45"/>
      <c r="E559" s="45"/>
      <c r="F559" s="45"/>
      <c r="G559" s="45"/>
      <c r="H559" s="45">
        <f t="shared" ref="H559:H565" si="15">IF(AND(F559=0,G559=0),D559*E559,IF(AND(E559=0,G559=0),D559*F559,IF(AND(E559=0,F559=0),D559*G559,IF(AND(E559=0),D559*F559*G559,IF(AND(F559=0),D559*E559*G559,IF(AND(G559=0),D559*E559*F559,D559*E559*F559*G559))))))</f>
        <v>0</v>
      </c>
      <c r="I559" s="45"/>
      <c r="J559" s="46" t="str">
        <f t="shared" ref="J559:J565" si="16">IF(AND(E559=0,F559&lt;&gt;0,G559&lt;&gt;0),"m2",IF(AND(F559=0,E559&lt;&gt;0,G559&lt;&gt;0),"m2",IF(AND(G559=0,E559&lt;&gt;0,F559&lt;&gt;0),"m2",IF(AND(F559=0,G559=0),"ml",IF(AND(E559=0,G559=0),"ml",IF(AND(E559=0,F559=0),"ml",IF(AND(E559&lt;&gt;0,F559&lt;&gt;0,G559&lt;&gt;0),"m3",0)))))))</f>
        <v>ml</v>
      </c>
    </row>
    <row r="560" spans="2:10" s="1" customFormat="1" ht="13.2" x14ac:dyDescent="0.25">
      <c r="B560" s="100"/>
      <c r="C560" s="44" t="s">
        <v>549</v>
      </c>
      <c r="D560" s="45"/>
      <c r="E560" s="45"/>
      <c r="F560" s="45"/>
      <c r="G560" s="45"/>
      <c r="H560" s="45">
        <f t="shared" si="15"/>
        <v>0</v>
      </c>
      <c r="I560" s="45"/>
      <c r="J560" s="46" t="str">
        <f t="shared" si="16"/>
        <v>ml</v>
      </c>
    </row>
    <row r="561" spans="2:10" s="1" customFormat="1" ht="13.2" x14ac:dyDescent="0.25">
      <c r="B561" s="100"/>
      <c r="C561" s="44" t="s">
        <v>696</v>
      </c>
      <c r="D561" s="45"/>
      <c r="E561" s="45"/>
      <c r="F561" s="45"/>
      <c r="G561" s="45"/>
      <c r="H561" s="45">
        <f t="shared" si="15"/>
        <v>0</v>
      </c>
      <c r="I561" s="45"/>
      <c r="J561" s="46" t="str">
        <f t="shared" si="16"/>
        <v>ml</v>
      </c>
    </row>
    <row r="562" spans="2:10" s="1" customFormat="1" ht="13.2" x14ac:dyDescent="0.25">
      <c r="B562" s="100"/>
      <c r="C562" s="130" t="s">
        <v>249</v>
      </c>
      <c r="D562" s="45"/>
      <c r="E562" s="45"/>
      <c r="F562" s="45"/>
      <c r="G562" s="45"/>
      <c r="H562" s="45">
        <f t="shared" si="15"/>
        <v>0</v>
      </c>
      <c r="I562" s="45"/>
      <c r="J562" s="46" t="str">
        <f t="shared" si="16"/>
        <v>ml</v>
      </c>
    </row>
    <row r="563" spans="2:10" s="1" customFormat="1" ht="13.2" x14ac:dyDescent="0.25">
      <c r="B563" s="100"/>
      <c r="C563" s="44" t="s">
        <v>549</v>
      </c>
      <c r="D563" s="45"/>
      <c r="E563" s="45"/>
      <c r="F563" s="45"/>
      <c r="G563" s="45"/>
      <c r="H563" s="45">
        <f t="shared" si="15"/>
        <v>0</v>
      </c>
      <c r="I563" s="45"/>
      <c r="J563" s="46" t="str">
        <f t="shared" si="16"/>
        <v>ml</v>
      </c>
    </row>
    <row r="564" spans="2:10" s="1" customFormat="1" ht="13.2" x14ac:dyDescent="0.25">
      <c r="B564" s="100"/>
      <c r="C564" s="130" t="s">
        <v>250</v>
      </c>
      <c r="D564" s="45"/>
      <c r="E564" s="45"/>
      <c r="F564" s="45"/>
      <c r="G564" s="45"/>
      <c r="H564" s="45">
        <f t="shared" si="15"/>
        <v>0</v>
      </c>
      <c r="I564" s="45"/>
      <c r="J564" s="46" t="str">
        <f t="shared" si="16"/>
        <v>ml</v>
      </c>
    </row>
    <row r="565" spans="2:10" s="1" customFormat="1" ht="13.2" x14ac:dyDescent="0.25">
      <c r="B565" s="100"/>
      <c r="C565" s="44" t="s">
        <v>549</v>
      </c>
      <c r="D565" s="45"/>
      <c r="E565" s="45"/>
      <c r="F565" s="45"/>
      <c r="G565" s="45"/>
      <c r="H565" s="45">
        <f t="shared" si="15"/>
        <v>0</v>
      </c>
      <c r="I565" s="45"/>
      <c r="J565" s="46" t="str">
        <f t="shared" si="16"/>
        <v>ml</v>
      </c>
    </row>
    <row r="566" spans="2:10" s="1" customFormat="1" ht="13.2" x14ac:dyDescent="0.25">
      <c r="B566" s="48" t="s">
        <v>466</v>
      </c>
      <c r="C566" s="48" t="s">
        <v>465</v>
      </c>
      <c r="D566" s="103"/>
      <c r="E566" s="45"/>
      <c r="F566" s="45"/>
      <c r="G566" s="45"/>
      <c r="H566" s="45"/>
      <c r="I566" s="62">
        <f>SUM(H567:H573)</f>
        <v>51</v>
      </c>
      <c r="J566" s="63" t="str">
        <f>+J567</f>
        <v>ml</v>
      </c>
    </row>
    <row r="567" spans="2:10" s="1" customFormat="1" ht="13.2" x14ac:dyDescent="0.25">
      <c r="B567" s="48"/>
      <c r="C567" s="130" t="s">
        <v>248</v>
      </c>
      <c r="D567" s="45"/>
      <c r="E567" s="45"/>
      <c r="F567" s="45"/>
      <c r="G567" s="45"/>
      <c r="H567" s="45">
        <f t="shared" ref="H567:H573" si="17">IF(AND(F567=0,G567=0),D567*E567,IF(AND(E567=0,G567=0),D567*F567,IF(AND(E567=0,F567=0),D567*G567,IF(AND(E567=0),D567*F567*G567,IF(AND(F567=0),D567*E567*G567,IF(AND(G567=0),D567*E567*F567,D567*E567*F567*G567))))))</f>
        <v>0</v>
      </c>
      <c r="I567" s="45"/>
      <c r="J567" s="46" t="str">
        <f t="shared" ref="J567:J573" si="18">IF(AND(E567=0,F567&lt;&gt;0,G567&lt;&gt;0),"m2",IF(AND(F567=0,E567&lt;&gt;0,G567&lt;&gt;0),"m2",IF(AND(G567=0,E567&lt;&gt;0,F567&lt;&gt;0),"m2",IF(AND(F567=0,G567=0),"ml",IF(AND(E567=0,G567=0),"ml",IF(AND(E567=0,F567=0),"ml",IF(AND(E567&lt;&gt;0,F567&lt;&gt;0,G567&lt;&gt;0),"m3",0)))))))</f>
        <v>ml</v>
      </c>
    </row>
    <row r="568" spans="2:10" s="1" customFormat="1" ht="13.2" x14ac:dyDescent="0.25">
      <c r="B568" s="48"/>
      <c r="C568" s="44" t="s">
        <v>549</v>
      </c>
      <c r="D568" s="45">
        <v>4</v>
      </c>
      <c r="E568" s="45">
        <v>3.25</v>
      </c>
      <c r="F568" s="45"/>
      <c r="G568" s="45"/>
      <c r="H568" s="45">
        <f t="shared" si="17"/>
        <v>13</v>
      </c>
      <c r="I568" s="45"/>
      <c r="J568" s="46" t="str">
        <f t="shared" si="18"/>
        <v>ml</v>
      </c>
    </row>
    <row r="569" spans="2:10" s="1" customFormat="1" ht="13.2" x14ac:dyDescent="0.25">
      <c r="B569" s="48"/>
      <c r="C569" s="44" t="s">
        <v>696</v>
      </c>
      <c r="D569" s="45">
        <v>4</v>
      </c>
      <c r="E569" s="45">
        <v>3</v>
      </c>
      <c r="F569" s="45"/>
      <c r="G569" s="45"/>
      <c r="H569" s="45">
        <f t="shared" si="17"/>
        <v>12</v>
      </c>
      <c r="I569" s="45"/>
      <c r="J569" s="46" t="str">
        <f t="shared" si="18"/>
        <v>ml</v>
      </c>
    </row>
    <row r="570" spans="2:10" s="1" customFormat="1" ht="13.2" x14ac:dyDescent="0.25">
      <c r="B570" s="48"/>
      <c r="C570" s="130" t="s">
        <v>249</v>
      </c>
      <c r="D570" s="45"/>
      <c r="E570" s="45"/>
      <c r="F570" s="45"/>
      <c r="G570" s="45"/>
      <c r="H570" s="45">
        <f t="shared" si="17"/>
        <v>0</v>
      </c>
      <c r="I570" s="45"/>
      <c r="J570" s="46" t="str">
        <f t="shared" si="18"/>
        <v>ml</v>
      </c>
    </row>
    <row r="571" spans="2:10" s="1" customFormat="1" ht="13.2" x14ac:dyDescent="0.25">
      <c r="B571" s="48"/>
      <c r="C571" s="44" t="s">
        <v>549</v>
      </c>
      <c r="D571" s="45">
        <v>4</v>
      </c>
      <c r="E571" s="45">
        <v>3.25</v>
      </c>
      <c r="F571" s="45"/>
      <c r="G571" s="45"/>
      <c r="H571" s="45">
        <f t="shared" si="17"/>
        <v>13</v>
      </c>
      <c r="I571" s="45"/>
      <c r="J571" s="46" t="str">
        <f t="shared" si="18"/>
        <v>ml</v>
      </c>
    </row>
    <row r="572" spans="2:10" s="1" customFormat="1" ht="13.2" x14ac:dyDescent="0.25">
      <c r="B572" s="48"/>
      <c r="C572" s="130" t="s">
        <v>250</v>
      </c>
      <c r="D572" s="45"/>
      <c r="E572" s="45"/>
      <c r="F572" s="45"/>
      <c r="G572" s="45"/>
      <c r="H572" s="45">
        <f t="shared" si="17"/>
        <v>0</v>
      </c>
      <c r="I572" s="45"/>
      <c r="J572" s="46" t="str">
        <f t="shared" si="18"/>
        <v>ml</v>
      </c>
    </row>
    <row r="573" spans="2:10" s="1" customFormat="1" ht="13.2" x14ac:dyDescent="0.25">
      <c r="B573" s="48"/>
      <c r="C573" s="44" t="s">
        <v>549</v>
      </c>
      <c r="D573" s="45">
        <v>4</v>
      </c>
      <c r="E573" s="45">
        <v>3.25</v>
      </c>
      <c r="F573" s="45"/>
      <c r="G573" s="45"/>
      <c r="H573" s="45">
        <f t="shared" si="17"/>
        <v>13</v>
      </c>
      <c r="I573" s="45"/>
      <c r="J573" s="46" t="str">
        <f t="shared" si="18"/>
        <v>ml</v>
      </c>
    </row>
    <row r="574" spans="2:10" s="1" customFormat="1" ht="13.2" x14ac:dyDescent="0.25">
      <c r="B574" s="48" t="s">
        <v>542</v>
      </c>
      <c r="C574" s="48" t="s">
        <v>467</v>
      </c>
      <c r="D574" s="103"/>
      <c r="E574" s="45"/>
      <c r="F574" s="45"/>
      <c r="G574" s="45"/>
      <c r="H574" s="45"/>
      <c r="I574" s="62">
        <f>SUM(H575:H575)</f>
        <v>4</v>
      </c>
      <c r="J574" s="63" t="str">
        <f>+J575</f>
        <v>und</v>
      </c>
    </row>
    <row r="575" spans="2:10" s="1" customFormat="1" ht="13.2" x14ac:dyDescent="0.25">
      <c r="B575" s="100"/>
      <c r="C575" s="44" t="s">
        <v>697</v>
      </c>
      <c r="D575" s="45">
        <v>4</v>
      </c>
      <c r="E575" s="45"/>
      <c r="F575" s="45"/>
      <c r="G575" s="45"/>
      <c r="H575" s="45">
        <f>+D575</f>
        <v>4</v>
      </c>
      <c r="I575" s="45"/>
      <c r="J575" s="46" t="s">
        <v>35</v>
      </c>
    </row>
    <row r="576" spans="2:10" s="1" customFormat="1" ht="13.2" x14ac:dyDescent="0.25">
      <c r="B576" s="48" t="s">
        <v>546</v>
      </c>
      <c r="C576" s="48" t="s">
        <v>548</v>
      </c>
      <c r="D576" s="103"/>
      <c r="E576" s="45"/>
      <c r="F576" s="45"/>
      <c r="G576" s="45"/>
      <c r="H576" s="45"/>
      <c r="I576" s="62">
        <f>SUM(H577:H577)</f>
        <v>4</v>
      </c>
      <c r="J576" s="63" t="str">
        <f>+J577</f>
        <v>und</v>
      </c>
    </row>
    <row r="577" spans="2:10" s="1" customFormat="1" ht="13.2" x14ac:dyDescent="0.25">
      <c r="B577" s="100"/>
      <c r="C577" s="44" t="s">
        <v>549</v>
      </c>
      <c r="D577" s="45">
        <v>4</v>
      </c>
      <c r="E577" s="45"/>
      <c r="F577" s="45"/>
      <c r="G577" s="45"/>
      <c r="H577" s="45">
        <f>+D577</f>
        <v>4</v>
      </c>
      <c r="I577" s="45"/>
      <c r="J577" s="46" t="s">
        <v>35</v>
      </c>
    </row>
    <row r="578" spans="2:10" s="1" customFormat="1" ht="13.2" x14ac:dyDescent="0.25">
      <c r="B578" s="100" t="s">
        <v>115</v>
      </c>
      <c r="C578" s="101" t="s">
        <v>420</v>
      </c>
      <c r="D578" s="103"/>
      <c r="E578" s="45"/>
      <c r="F578" s="45"/>
      <c r="G578" s="45"/>
      <c r="H578" s="45"/>
      <c r="I578" s="45"/>
      <c r="J578" s="46"/>
    </row>
    <row r="579" spans="2:10" s="1" customFormat="1" ht="13.2" x14ac:dyDescent="0.25">
      <c r="B579" s="48" t="s">
        <v>116</v>
      </c>
      <c r="C579" s="48" t="s">
        <v>1004</v>
      </c>
      <c r="D579" s="103"/>
      <c r="E579" s="45"/>
      <c r="F579" s="45"/>
      <c r="G579" s="45"/>
      <c r="H579" s="45"/>
      <c r="I579" s="62">
        <f>SUM(H580:H580)</f>
        <v>0</v>
      </c>
      <c r="J579" s="63" t="str">
        <f>+J580</f>
        <v>ml</v>
      </c>
    </row>
    <row r="580" spans="2:10" s="1" customFormat="1" ht="13.2" x14ac:dyDescent="0.25">
      <c r="B580" s="100"/>
      <c r="C580" s="44" t="s">
        <v>544</v>
      </c>
      <c r="D580" s="45"/>
      <c r="E580" s="45"/>
      <c r="F580" s="45"/>
      <c r="G580" s="45"/>
      <c r="H580" s="45">
        <f>IF(AND(F580=0,G580=0),D580*E580,IF(AND(E580=0,G580=0),D580*F580,IF(AND(E580=0,F580=0),D580*G580,IF(AND(E580=0),D580*F580*G580,IF(AND(F580=0),D580*E580*G580,IF(AND(G580=0),D580*E580*F580,D580*E580*F580*G580))))))</f>
        <v>0</v>
      </c>
      <c r="I580" s="45"/>
      <c r="J580" s="46" t="str">
        <f>IF(AND(E580=0,F580&lt;&gt;0,G580&lt;&gt;0),"m2",IF(AND(F580=0,E580&lt;&gt;0,G580&lt;&gt;0),"m2",IF(AND(G580=0,E580&lt;&gt;0,F580&lt;&gt;0),"m2",IF(AND(F580=0,G580=0),"ml",IF(AND(E580=0,G580=0),"ml",IF(AND(E580=0,F580=0),"ml",IF(AND(E580&lt;&gt;0,F580&lt;&gt;0,G580&lt;&gt;0),"m3",0)))))))</f>
        <v>ml</v>
      </c>
    </row>
    <row r="581" spans="2:10" s="1" customFormat="1" ht="13.2" x14ac:dyDescent="0.25">
      <c r="B581" s="48" t="s">
        <v>436</v>
      </c>
      <c r="C581" s="48" t="s">
        <v>993</v>
      </c>
      <c r="D581" s="103"/>
      <c r="E581" s="45"/>
      <c r="F581" s="45"/>
      <c r="G581" s="45"/>
      <c r="H581" s="45"/>
      <c r="I581" s="62">
        <f>SUM(H582:H583)</f>
        <v>0</v>
      </c>
      <c r="J581" s="63" t="str">
        <f>+J582</f>
        <v>ml</v>
      </c>
    </row>
    <row r="582" spans="2:10" s="1" customFormat="1" ht="13.2" x14ac:dyDescent="0.25">
      <c r="B582" s="100"/>
      <c r="C582" s="44" t="s">
        <v>698</v>
      </c>
      <c r="D582" s="45"/>
      <c r="E582" s="45"/>
      <c r="F582" s="45"/>
      <c r="G582" s="45"/>
      <c r="H582" s="45">
        <f>IF(AND(F582=0,G582=0),D582*E582,IF(AND(E582=0,G582=0),D582*F582,IF(AND(E582=0,F582=0),D582*G582,IF(AND(E582=0),D582*F582*G582,IF(AND(F582=0),D582*E582*G582,IF(AND(G582=0),D582*E582*F582,D582*E582*F582*G582))))))</f>
        <v>0</v>
      </c>
      <c r="I582" s="45"/>
      <c r="J582" s="46" t="str">
        <f>IF(AND(E582=0,F582&lt;&gt;0,G582&lt;&gt;0),"m2",IF(AND(F582=0,E582&lt;&gt;0,G582&lt;&gt;0),"m2",IF(AND(G582=0,E582&lt;&gt;0,F582&lt;&gt;0),"m2",IF(AND(F582=0,G582=0),"ml",IF(AND(E582=0,G582=0),"ml",IF(AND(E582=0,F582=0),"ml",IF(AND(E582&lt;&gt;0,F582&lt;&gt;0,G582&lt;&gt;0),"m3",0)))))))</f>
        <v>ml</v>
      </c>
    </row>
    <row r="583" spans="2:10" s="1" customFormat="1" ht="13.2" x14ac:dyDescent="0.25">
      <c r="B583" s="100"/>
      <c r="C583" s="44" t="s">
        <v>698</v>
      </c>
      <c r="D583" s="45"/>
      <c r="E583" s="45"/>
      <c r="F583" s="45"/>
      <c r="G583" s="45"/>
      <c r="H583" s="45">
        <f>IF(AND(F583=0,G583=0),D583*E583,IF(AND(E583=0,G583=0),D583*F583,IF(AND(E583=0,F583=0),D583*G583,IF(AND(E583=0),D583*F583*G583,IF(AND(F583=0),D583*E583*G583,IF(AND(G583=0),D583*E583*F583,D583*E583*F583*G583))))))</f>
        <v>0</v>
      </c>
      <c r="I583" s="45"/>
      <c r="J583" s="46" t="str">
        <f>IF(AND(E583=0,F583&lt;&gt;0,G583&lt;&gt;0),"m2",IF(AND(F583=0,E583&lt;&gt;0,G583&lt;&gt;0),"m2",IF(AND(G583=0,E583&lt;&gt;0,F583&lt;&gt;0),"m2",IF(AND(F583=0,G583=0),"ml",IF(AND(E583=0,G583=0),"ml",IF(AND(E583=0,F583=0),"ml",IF(AND(E583&lt;&gt;0,F583&lt;&gt;0,G583&lt;&gt;0),"m3",0)))))))</f>
        <v>ml</v>
      </c>
    </row>
    <row r="584" spans="2:10" s="1" customFormat="1" ht="13.2" x14ac:dyDescent="0.25">
      <c r="B584" s="48" t="s">
        <v>437</v>
      </c>
      <c r="C584" s="48" t="s">
        <v>435</v>
      </c>
      <c r="D584" s="103"/>
      <c r="E584" s="45"/>
      <c r="F584" s="45"/>
      <c r="G584" s="45"/>
      <c r="H584" s="45"/>
      <c r="I584" s="62">
        <f>SUM(H585:H585)</f>
        <v>0</v>
      </c>
      <c r="J584" s="63" t="str">
        <f>+J585</f>
        <v>ml</v>
      </c>
    </row>
    <row r="585" spans="2:10" s="1" customFormat="1" ht="13.2" x14ac:dyDescent="0.25">
      <c r="B585" s="100"/>
      <c r="C585" s="44" t="s">
        <v>434</v>
      </c>
      <c r="D585" s="45"/>
      <c r="E585" s="45"/>
      <c r="F585" s="45"/>
      <c r="G585" s="45"/>
      <c r="H585" s="45">
        <f>IF(AND(F585=0,G585=0),D585*E585,IF(AND(E585=0,G585=0),D585*F585,IF(AND(E585=0,F585=0),D585*G585,IF(AND(E585=0),D585*F585*G585,IF(AND(F585=0),D585*E585*G585,IF(AND(G585=0),D585*E585*F585,D585*E585*F585*G585))))))</f>
        <v>0</v>
      </c>
      <c r="I585" s="45"/>
      <c r="J585" s="46" t="str">
        <f>IF(AND(E585=0,F585&lt;&gt;0,G585&lt;&gt;0),"m2",IF(AND(F585=0,E585&lt;&gt;0,G585&lt;&gt;0),"m2",IF(AND(G585=0,E585&lt;&gt;0,F585&lt;&gt;0),"m2",IF(AND(F585=0,G585=0),"ml",IF(AND(E585=0,G585=0),"ml",IF(AND(E585=0,F585=0),"ml",IF(AND(E585&lt;&gt;0,F585&lt;&gt;0,G585&lt;&gt;0),"m3",0)))))))</f>
        <v>ml</v>
      </c>
    </row>
    <row r="586" spans="2:10" s="1" customFormat="1" ht="13.2" x14ac:dyDescent="0.25">
      <c r="B586" s="48" t="s">
        <v>439</v>
      </c>
      <c r="C586" s="48" t="s">
        <v>438</v>
      </c>
      <c r="D586" s="103"/>
      <c r="E586" s="45"/>
      <c r="F586" s="45"/>
      <c r="G586" s="45"/>
      <c r="H586" s="45"/>
      <c r="I586" s="62">
        <f>SUM(H587:H587)</f>
        <v>7.55</v>
      </c>
      <c r="J586" s="63" t="str">
        <f>+J587</f>
        <v>ml</v>
      </c>
    </row>
    <row r="587" spans="2:10" s="1" customFormat="1" ht="13.2" x14ac:dyDescent="0.25">
      <c r="B587" s="100"/>
      <c r="C587" s="44" t="s">
        <v>723</v>
      </c>
      <c r="D587" s="45">
        <v>1</v>
      </c>
      <c r="E587" s="45">
        <v>7.55</v>
      </c>
      <c r="F587" s="45"/>
      <c r="G587" s="45"/>
      <c r="H587" s="45">
        <f>IF(AND(F587=0,G587=0),D587*E587,IF(AND(E587=0,G587=0),D587*F587,IF(AND(E587=0,F587=0),D587*G587,IF(AND(E587=0),D587*F587*G587,IF(AND(F587=0),D587*E587*G587,IF(AND(G587=0),D587*E587*F587,D587*E587*F587*G587))))))</f>
        <v>7.55</v>
      </c>
      <c r="I587" s="45"/>
      <c r="J587" s="46" t="str">
        <f>IF(AND(E587=0,F587&lt;&gt;0,G587&lt;&gt;0),"m2",IF(AND(F587=0,E587&lt;&gt;0,G587&lt;&gt;0),"m2",IF(AND(G587=0,E587&lt;&gt;0,F587&lt;&gt;0),"m2",IF(AND(F587=0,G587=0),"ml",IF(AND(E587=0,G587=0),"ml",IF(AND(E587=0,F587=0),"ml",IF(AND(E587&lt;&gt;0,F587&lt;&gt;0,G587&lt;&gt;0),"m3",0)))))))</f>
        <v>ml</v>
      </c>
    </row>
    <row r="588" spans="2:10" s="1" customFormat="1" ht="13.2" x14ac:dyDescent="0.25">
      <c r="B588" s="48" t="s">
        <v>440</v>
      </c>
      <c r="C588" s="48" t="s">
        <v>441</v>
      </c>
      <c r="D588" s="103"/>
      <c r="E588" s="45"/>
      <c r="F588" s="45"/>
      <c r="G588" s="45"/>
      <c r="H588" s="45"/>
      <c r="I588" s="62">
        <f>SUM(H589:H589)</f>
        <v>0</v>
      </c>
      <c r="J588" s="63" t="str">
        <f>+J589</f>
        <v>ml</v>
      </c>
    </row>
    <row r="589" spans="2:10" s="1" customFormat="1" ht="13.2" x14ac:dyDescent="0.25">
      <c r="B589" s="100"/>
      <c r="C589" s="44" t="s">
        <v>434</v>
      </c>
      <c r="D589" s="45"/>
      <c r="E589" s="45"/>
      <c r="F589" s="45"/>
      <c r="G589" s="45"/>
      <c r="H589" s="45">
        <f>IF(AND(F589=0,G589=0),D589*E589,IF(AND(E589=0,G589=0),D589*F589,IF(AND(E589=0,F589=0),D589*G589,IF(AND(E589=0),D589*F589*G589,IF(AND(F589=0),D589*E589*G589,IF(AND(G589=0),D589*E589*F589,D589*E589*F589*G589))))))</f>
        <v>0</v>
      </c>
      <c r="I589" s="45"/>
      <c r="J589" s="46" t="str">
        <f>IF(AND(E589=0,F589&lt;&gt;0,G589&lt;&gt;0),"m2",IF(AND(F589=0,E589&lt;&gt;0,G589&lt;&gt;0),"m2",IF(AND(G589=0,E589&lt;&gt;0,F589&lt;&gt;0),"m2",IF(AND(F589=0,G589=0),"ml",IF(AND(E589=0,G589=0),"ml",IF(AND(E589=0,F589=0),"ml",IF(AND(E589&lt;&gt;0,F589&lt;&gt;0,G589&lt;&gt;0),"m3",0)))))))</f>
        <v>ml</v>
      </c>
    </row>
    <row r="590" spans="2:10" s="1" customFormat="1" ht="13.2" x14ac:dyDescent="0.25">
      <c r="B590" s="48" t="s">
        <v>444</v>
      </c>
      <c r="C590" s="48" t="s">
        <v>442</v>
      </c>
      <c r="D590" s="103"/>
      <c r="E590" s="45"/>
      <c r="F590" s="45"/>
      <c r="G590" s="45"/>
      <c r="H590" s="45"/>
      <c r="I590" s="62">
        <f>SUM(H591:H591)</f>
        <v>0</v>
      </c>
      <c r="J590" s="63" t="str">
        <f>+J591</f>
        <v>ml</v>
      </c>
    </row>
    <row r="591" spans="2:10" s="1" customFormat="1" ht="13.2" x14ac:dyDescent="0.25">
      <c r="B591" s="100"/>
      <c r="C591" s="44" t="s">
        <v>434</v>
      </c>
      <c r="D591" s="45"/>
      <c r="E591" s="45"/>
      <c r="F591" s="45"/>
      <c r="G591" s="45"/>
      <c r="H591" s="45">
        <f>IF(AND(F591=0,G591=0),D591*E591,IF(AND(E591=0,G591=0),D591*F591,IF(AND(E591=0,F591=0),D591*G591,IF(AND(E591=0),D591*F591*G591,IF(AND(F591=0),D591*E591*G591,IF(AND(G591=0),D591*E591*F591,D591*E591*F591*G591))))))</f>
        <v>0</v>
      </c>
      <c r="I591" s="45"/>
      <c r="J591" s="46" t="str">
        <f>IF(AND(E591=0,F591&lt;&gt;0,G591&lt;&gt;0),"m2",IF(AND(F591=0,E591&lt;&gt;0,G591&lt;&gt;0),"m2",IF(AND(G591=0,E591&lt;&gt;0,F591&lt;&gt;0),"m2",IF(AND(F591=0,G591=0),"ml",IF(AND(E591=0,G591=0),"ml",IF(AND(E591=0,F591=0),"ml",IF(AND(E591&lt;&gt;0,F591&lt;&gt;0,G591&lt;&gt;0),"m3",0)))))))</f>
        <v>ml</v>
      </c>
    </row>
    <row r="592" spans="2:10" s="1" customFormat="1" ht="13.2" x14ac:dyDescent="0.25">
      <c r="B592" s="48" t="s">
        <v>445</v>
      </c>
      <c r="C592" s="48" t="s">
        <v>443</v>
      </c>
      <c r="D592" s="103"/>
      <c r="E592" s="45"/>
      <c r="F592" s="45"/>
      <c r="G592" s="45"/>
      <c r="H592" s="45"/>
      <c r="I592" s="62">
        <f>SUM(H593:H593)</f>
        <v>7.55</v>
      </c>
      <c r="J592" s="63" t="str">
        <f>+J593</f>
        <v>ml</v>
      </c>
    </row>
    <row r="593" spans="2:10" s="1" customFormat="1" ht="13.2" x14ac:dyDescent="0.25">
      <c r="B593" s="100"/>
      <c r="C593" s="44" t="s">
        <v>723</v>
      </c>
      <c r="D593" s="45">
        <v>1</v>
      </c>
      <c r="E593" s="45">
        <v>7.55</v>
      </c>
      <c r="F593" s="45"/>
      <c r="G593" s="45"/>
      <c r="H593" s="45">
        <f>IF(AND(F593=0,G593=0),D593*E593,IF(AND(E593=0,G593=0),D593*F593,IF(AND(E593=0,F593=0),D593*G593,IF(AND(E593=0),D593*F593*G593,IF(AND(F593=0),D593*E593*G593,IF(AND(G593=0),D593*E593*F593,D593*E593*F593*G593))))))</f>
        <v>7.55</v>
      </c>
      <c r="I593" s="45"/>
      <c r="J593" s="46" t="str">
        <f>IF(AND(E593=0,F593&lt;&gt;0,G593&lt;&gt;0),"m2",IF(AND(F593=0,E593&lt;&gt;0,G593&lt;&gt;0),"m2",IF(AND(G593=0,E593&lt;&gt;0,F593&lt;&gt;0),"m2",IF(AND(F593=0,G593=0),"ml",IF(AND(E593=0,G593=0),"ml",IF(AND(E593=0,F593=0),"ml",IF(AND(E593&lt;&gt;0,F593&lt;&gt;0,G593&lt;&gt;0),"m3",0)))))))</f>
        <v>ml</v>
      </c>
    </row>
    <row r="594" spans="2:10" s="1" customFormat="1" ht="13.2" x14ac:dyDescent="0.25">
      <c r="B594" s="48" t="s">
        <v>452</v>
      </c>
      <c r="C594" s="48" t="s">
        <v>422</v>
      </c>
      <c r="D594" s="103"/>
      <c r="E594" s="45"/>
      <c r="F594" s="45"/>
      <c r="G594" s="45"/>
      <c r="H594" s="45"/>
      <c r="I594" s="62">
        <f>SUM(H595:H596)</f>
        <v>0</v>
      </c>
      <c r="J594" s="63" t="str">
        <f>+J596</f>
        <v>ml</v>
      </c>
    </row>
    <row r="595" spans="2:10" s="1" customFormat="1" ht="13.2" x14ac:dyDescent="0.25">
      <c r="B595" s="48"/>
      <c r="C595" s="44" t="s">
        <v>698</v>
      </c>
      <c r="D595" s="45"/>
      <c r="E595" s="45"/>
      <c r="F595" s="45"/>
      <c r="G595" s="45"/>
      <c r="H595" s="45">
        <f>IF(AND(F595=0,G595=0),D595*E595,IF(AND(E595=0,G595=0),D595*F595,IF(AND(E595=0,F595=0),D595*G595,IF(AND(E595=0),D595*F595*G595,IF(AND(F595=0),D595*E595*G595,IF(AND(G595=0),D595*E595*F595,D595*E595*F595*G595))))))</f>
        <v>0</v>
      </c>
      <c r="I595" s="45"/>
      <c r="J595" s="46" t="str">
        <f>IF(AND(E595=0,F595&lt;&gt;0,G595&lt;&gt;0),"m2",IF(AND(F595=0,E595&lt;&gt;0,G595&lt;&gt;0),"m2",IF(AND(G595=0,E595&lt;&gt;0,F595&lt;&gt;0),"m2",IF(AND(F595=0,G595=0),"ml",IF(AND(E595=0,G595=0),"ml",IF(AND(E595=0,F595=0),"ml",IF(AND(E595&lt;&gt;0,F595&lt;&gt;0,G595&lt;&gt;0),"m3",0)))))))</f>
        <v>ml</v>
      </c>
    </row>
    <row r="596" spans="2:10" s="1" customFormat="1" ht="13.2" x14ac:dyDescent="0.25">
      <c r="B596" s="100"/>
      <c r="C596" s="44" t="s">
        <v>698</v>
      </c>
      <c r="D596" s="45"/>
      <c r="E596" s="45"/>
      <c r="F596" s="45"/>
      <c r="G596" s="45"/>
      <c r="H596" s="45">
        <f>IF(AND(F596=0,G596=0),D596*E596,IF(AND(E596=0,G596=0),D596*F596,IF(AND(E596=0,F596=0),D596*G596,IF(AND(E596=0),D596*F596*G596,IF(AND(F596=0),D596*E596*G596,IF(AND(G596=0),D596*E596*F596,D596*E596*F596*G596))))))</f>
        <v>0</v>
      </c>
      <c r="I596" s="45"/>
      <c r="J596" s="46" t="str">
        <f>IF(AND(E596=0,F596&lt;&gt;0,G596&lt;&gt;0),"m2",IF(AND(F596=0,E596&lt;&gt;0,G596&lt;&gt;0),"m2",IF(AND(G596=0,E596&lt;&gt;0,F596&lt;&gt;0),"m2",IF(AND(F596=0,G596=0),"ml",IF(AND(E596=0,G596=0),"ml",IF(AND(E596=0,F596=0),"ml",IF(AND(E596&lt;&gt;0,F596&lt;&gt;0,G596&lt;&gt;0),"m3",0)))))))</f>
        <v>ml</v>
      </c>
    </row>
    <row r="597" spans="2:10" s="1" customFormat="1" ht="13.2" x14ac:dyDescent="0.25">
      <c r="B597" s="48" t="s">
        <v>453</v>
      </c>
      <c r="C597" s="48" t="s">
        <v>424</v>
      </c>
      <c r="D597" s="103"/>
      <c r="E597" s="45"/>
      <c r="F597" s="45"/>
      <c r="G597" s="45"/>
      <c r="H597" s="45"/>
      <c r="I597" s="62">
        <f>SUM(H598:H598)</f>
        <v>0</v>
      </c>
      <c r="J597" s="63" t="str">
        <f>+J598</f>
        <v>ml</v>
      </c>
    </row>
    <row r="598" spans="2:10" s="1" customFormat="1" ht="13.2" x14ac:dyDescent="0.25">
      <c r="B598" s="100"/>
      <c r="C598" s="44" t="s">
        <v>707</v>
      </c>
      <c r="D598" s="45"/>
      <c r="E598" s="45"/>
      <c r="F598" s="45"/>
      <c r="G598" s="45"/>
      <c r="H598" s="45">
        <f>IF(AND(F598=0,G598=0),D598*E598,IF(AND(E598=0,G598=0),D598*F598,IF(AND(E598=0,F598=0),D598*G598,IF(AND(E598=0),D598*F598*G598,IF(AND(F598=0),D598*E598*G598,IF(AND(G598=0),D598*E598*F598,D598*E598*F598*G598))))))</f>
        <v>0</v>
      </c>
      <c r="I598" s="45"/>
      <c r="J598" s="46" t="str">
        <f>IF(AND(E598=0,F598&lt;&gt;0,G598&lt;&gt;0),"m2",IF(AND(F598=0,E598&lt;&gt;0,G598&lt;&gt;0),"m2",IF(AND(G598=0,E598&lt;&gt;0,F598&lt;&gt;0),"m2",IF(AND(F598=0,G598=0),"ml",IF(AND(E598=0,G598=0),"ml",IF(AND(E598=0,F598=0),"ml",IF(AND(E598&lt;&gt;0,F598&lt;&gt;0,G598&lt;&gt;0),"m3",0)))))))</f>
        <v>ml</v>
      </c>
    </row>
    <row r="599" spans="2:10" s="1" customFormat="1" ht="13.2" x14ac:dyDescent="0.25">
      <c r="B599" s="48" t="s">
        <v>454</v>
      </c>
      <c r="C599" s="48" t="s">
        <v>446</v>
      </c>
      <c r="D599" s="103"/>
      <c r="E599" s="45"/>
      <c r="F599" s="45"/>
      <c r="G599" s="45"/>
      <c r="H599" s="45"/>
      <c r="I599" s="62">
        <f>SUM(H600:H600)</f>
        <v>28.8</v>
      </c>
      <c r="J599" s="63" t="str">
        <f>+J600</f>
        <v>ml</v>
      </c>
    </row>
    <row r="600" spans="2:10" s="1" customFormat="1" ht="13.2" x14ac:dyDescent="0.25">
      <c r="B600" s="100"/>
      <c r="C600" s="44" t="s">
        <v>715</v>
      </c>
      <c r="D600" s="45">
        <v>1</v>
      </c>
      <c r="E600" s="45">
        <v>28.8</v>
      </c>
      <c r="F600" s="45"/>
      <c r="G600" s="45"/>
      <c r="H600" s="45">
        <f>IF(AND(F600=0,G600=0),D600*E600,IF(AND(E600=0,G600=0),D600*F600,IF(AND(E600=0,F600=0),D600*G600,IF(AND(E600=0),D600*F600*G600,IF(AND(F600=0),D600*E600*G600,IF(AND(G600=0),D600*E600*F600,D600*E600*F600*G600))))))</f>
        <v>28.8</v>
      </c>
      <c r="I600" s="45"/>
      <c r="J600" s="46" t="str">
        <f>IF(AND(E600=0,F600&lt;&gt;0,G600&lt;&gt;0),"m2",IF(AND(F600=0,E600&lt;&gt;0,G600&lt;&gt;0),"m2",IF(AND(G600=0,E600&lt;&gt;0,F600&lt;&gt;0),"m2",IF(AND(F600=0,G600=0),"ml",IF(AND(E600=0,G600=0),"ml",IF(AND(E600=0,F600=0),"ml",IF(AND(E600&lt;&gt;0,F600&lt;&gt;0,G600&lt;&gt;0),"m3",0)))))))</f>
        <v>ml</v>
      </c>
    </row>
    <row r="601" spans="2:10" s="1" customFormat="1" ht="13.2" x14ac:dyDescent="0.25">
      <c r="B601" s="48" t="s">
        <v>455</v>
      </c>
      <c r="C601" s="48" t="s">
        <v>447</v>
      </c>
      <c r="D601" s="103"/>
      <c r="E601" s="45"/>
      <c r="F601" s="45"/>
      <c r="G601" s="45"/>
      <c r="H601" s="45"/>
      <c r="I601" s="62">
        <f>SUM(H602:H602)</f>
        <v>14.5</v>
      </c>
      <c r="J601" s="63" t="str">
        <f>+J602</f>
        <v>ml</v>
      </c>
    </row>
    <row r="602" spans="2:10" s="1" customFormat="1" ht="13.2" x14ac:dyDescent="0.25">
      <c r="B602" s="100"/>
      <c r="C602" s="44" t="s">
        <v>716</v>
      </c>
      <c r="D602" s="45">
        <v>1</v>
      </c>
      <c r="E602" s="45">
        <v>14.5</v>
      </c>
      <c r="F602" s="45"/>
      <c r="G602" s="45"/>
      <c r="H602" s="45">
        <f>IF(AND(F602=0,G602=0),D602*E602,IF(AND(E602=0,G602=0),D602*F602,IF(AND(E602=0,F602=0),D602*G602,IF(AND(E602=0),D602*F602*G602,IF(AND(F602=0),D602*E602*G602,IF(AND(G602=0),D602*E602*F602,D602*E602*F602*G602))))))</f>
        <v>14.5</v>
      </c>
      <c r="I602" s="45"/>
      <c r="J602" s="46" t="str">
        <f>IF(AND(E602=0,F602&lt;&gt;0,G602&lt;&gt;0),"m2",IF(AND(F602=0,E602&lt;&gt;0,G602&lt;&gt;0),"m2",IF(AND(G602=0,E602&lt;&gt;0,F602&lt;&gt;0),"m2",IF(AND(F602=0,G602=0),"ml",IF(AND(E602=0,G602=0),"ml",IF(AND(E602=0,F602=0),"ml",IF(AND(E602&lt;&gt;0,F602&lt;&gt;0,G602&lt;&gt;0),"m3",0)))))))</f>
        <v>ml</v>
      </c>
    </row>
    <row r="603" spans="2:10" s="1" customFormat="1" ht="13.2" x14ac:dyDescent="0.25">
      <c r="B603" s="48" t="s">
        <v>456</v>
      </c>
      <c r="C603" s="48" t="s">
        <v>988</v>
      </c>
      <c r="D603" s="103"/>
      <c r="E603" s="45"/>
      <c r="F603" s="45"/>
      <c r="G603" s="45"/>
      <c r="H603" s="45"/>
      <c r="I603" s="62">
        <f>SUM(H604:H613)</f>
        <v>126.99000000000001</v>
      </c>
      <c r="J603" s="63" t="str">
        <f>+J604</f>
        <v>ml</v>
      </c>
    </row>
    <row r="604" spans="2:10" s="1" customFormat="1" ht="13.2" x14ac:dyDescent="0.25">
      <c r="B604" s="100"/>
      <c r="C604" s="44" t="s">
        <v>724</v>
      </c>
      <c r="D604" s="45">
        <v>1</v>
      </c>
      <c r="E604" s="45">
        <v>17.75</v>
      </c>
      <c r="F604" s="45"/>
      <c r="G604" s="45"/>
      <c r="H604" s="45">
        <f>IF(AND(F604=0,G604=0),D604*E604,IF(AND(E604=0,G604=0),D604*F604,IF(AND(E604=0,F604=0),D604*G604,IF(AND(E604=0),D604*F604*G604,IF(AND(F604=0),D604*E604*G604,IF(AND(G604=0),D604*E604*F604,D604*E604*F604*G604))))))</f>
        <v>17.75</v>
      </c>
      <c r="I604" s="45"/>
      <c r="J604" s="46" t="str">
        <f>IF(AND(E604=0,F604&lt;&gt;0,G604&lt;&gt;0),"m2",IF(AND(F604=0,E604&lt;&gt;0,G604&lt;&gt;0),"m2",IF(AND(G604=0,E604&lt;&gt;0,F604&lt;&gt;0),"m2",IF(AND(F604=0,G604=0),"ml",IF(AND(E604=0,G604=0),"ml",IF(AND(E604=0,F604=0),"ml",IF(AND(E604&lt;&gt;0,F604&lt;&gt;0,G604&lt;&gt;0),"m3",0)))))))</f>
        <v>ml</v>
      </c>
    </row>
    <row r="605" spans="2:10" s="1" customFormat="1" ht="13.2" x14ac:dyDescent="0.25">
      <c r="B605" s="100"/>
      <c r="C605" s="44" t="s">
        <v>730</v>
      </c>
      <c r="D605" s="45">
        <v>1</v>
      </c>
      <c r="E605" s="45">
        <v>16.75</v>
      </c>
      <c r="F605" s="45"/>
      <c r="G605" s="45"/>
      <c r="H605" s="45">
        <f t="shared" ref="H605:H610" si="19">IF(AND(F605=0,G605=0),D605*E605,IF(AND(E605=0,G605=0),D605*F605,IF(AND(E605=0,F605=0),D605*G605,IF(AND(E605=0),D605*F605*G605,IF(AND(F605=0),D605*E605*G605,IF(AND(G605=0),D605*E605*F605,D605*E605*F605*G605))))))</f>
        <v>16.75</v>
      </c>
      <c r="I605" s="45"/>
      <c r="J605" s="46" t="str">
        <f t="shared" ref="J605:J610" si="20">IF(AND(E605=0,F605&lt;&gt;0,G605&lt;&gt;0),"m2",IF(AND(F605=0,E605&lt;&gt;0,G605&lt;&gt;0),"m2",IF(AND(G605=0,E605&lt;&gt;0,F605&lt;&gt;0),"m2",IF(AND(F605=0,G605=0),"ml",IF(AND(E605=0,G605=0),"ml",IF(AND(E605=0,F605=0),"ml",IF(AND(E605&lt;&gt;0,F605&lt;&gt;0,G605&lt;&gt;0),"m3",0)))))))</f>
        <v>ml</v>
      </c>
    </row>
    <row r="606" spans="2:10" s="1" customFormat="1" ht="13.2" x14ac:dyDescent="0.25">
      <c r="B606" s="100"/>
      <c r="C606" s="44" t="s">
        <v>731</v>
      </c>
      <c r="D606" s="45">
        <v>1</v>
      </c>
      <c r="E606" s="45">
        <v>23.9</v>
      </c>
      <c r="F606" s="45"/>
      <c r="G606" s="45"/>
      <c r="H606" s="45">
        <f t="shared" si="19"/>
        <v>23.9</v>
      </c>
      <c r="I606" s="45"/>
      <c r="J606" s="46" t="str">
        <f t="shared" si="20"/>
        <v>ml</v>
      </c>
    </row>
    <row r="607" spans="2:10" s="1" customFormat="1" ht="13.2" x14ac:dyDescent="0.25">
      <c r="B607" s="100"/>
      <c r="C607" s="44" t="s">
        <v>732</v>
      </c>
      <c r="D607" s="45">
        <v>1</v>
      </c>
      <c r="E607" s="45">
        <v>13.65</v>
      </c>
      <c r="F607" s="45"/>
      <c r="G607" s="45"/>
      <c r="H607" s="45">
        <f t="shared" si="19"/>
        <v>13.65</v>
      </c>
      <c r="I607" s="45"/>
      <c r="J607" s="46" t="str">
        <f t="shared" si="20"/>
        <v>ml</v>
      </c>
    </row>
    <row r="608" spans="2:10" s="1" customFormat="1" ht="13.2" x14ac:dyDescent="0.25">
      <c r="B608" s="100"/>
      <c r="C608" s="44" t="s">
        <v>733</v>
      </c>
      <c r="D608" s="45">
        <v>1</v>
      </c>
      <c r="E608" s="45">
        <v>20.03</v>
      </c>
      <c r="F608" s="45"/>
      <c r="G608" s="45"/>
      <c r="H608" s="45">
        <f t="shared" si="19"/>
        <v>20.03</v>
      </c>
      <c r="I608" s="45"/>
      <c r="J608" s="46" t="str">
        <f t="shared" si="20"/>
        <v>ml</v>
      </c>
    </row>
    <row r="609" spans="2:10" s="1" customFormat="1" ht="13.2" x14ac:dyDescent="0.25">
      <c r="B609" s="100"/>
      <c r="C609" s="44" t="s">
        <v>734</v>
      </c>
      <c r="D609" s="45">
        <v>1</v>
      </c>
      <c r="E609" s="45">
        <v>16</v>
      </c>
      <c r="F609" s="45"/>
      <c r="G609" s="45"/>
      <c r="H609" s="45">
        <f t="shared" si="19"/>
        <v>16</v>
      </c>
      <c r="I609" s="45"/>
      <c r="J609" s="46" t="str">
        <f t="shared" si="20"/>
        <v>ml</v>
      </c>
    </row>
    <row r="610" spans="2:10" s="1" customFormat="1" ht="13.2" x14ac:dyDescent="0.25">
      <c r="B610" s="100"/>
      <c r="C610" s="44" t="s">
        <v>735</v>
      </c>
      <c r="D610" s="45">
        <v>1</v>
      </c>
      <c r="E610" s="45">
        <v>9.65</v>
      </c>
      <c r="F610" s="45"/>
      <c r="G610" s="45"/>
      <c r="H610" s="45">
        <f t="shared" si="19"/>
        <v>9.65</v>
      </c>
      <c r="I610" s="45"/>
      <c r="J610" s="46" t="str">
        <f t="shared" si="20"/>
        <v>ml</v>
      </c>
    </row>
    <row r="611" spans="2:10" s="1" customFormat="1" ht="13.2" x14ac:dyDescent="0.25">
      <c r="B611" s="100"/>
      <c r="C611" s="44" t="s">
        <v>736</v>
      </c>
      <c r="D611" s="45">
        <v>1</v>
      </c>
      <c r="E611" s="45">
        <v>8.1999999999999993</v>
      </c>
      <c r="F611" s="45"/>
      <c r="G611" s="45"/>
      <c r="H611" s="45">
        <f>IF(AND(F611=0,G611=0),D611*E611,IF(AND(E611=0,G611=0),D611*F611,IF(AND(E611=0,F611=0),D611*G611,IF(AND(E611=0),D611*F611*G611,IF(AND(F611=0),D611*E611*G611,IF(AND(G611=0),D611*E611*F611,D611*E611*F611*G611))))))</f>
        <v>8.1999999999999993</v>
      </c>
      <c r="I611" s="45"/>
      <c r="J611" s="46" t="str">
        <f>IF(AND(E611=0,F611&lt;&gt;0,G611&lt;&gt;0),"m2",IF(AND(F611=0,E611&lt;&gt;0,G611&lt;&gt;0),"m2",IF(AND(G611=0,E611&lt;&gt;0,F611&lt;&gt;0),"m2",IF(AND(F611=0,G611=0),"ml",IF(AND(E611=0,G611=0),"ml",IF(AND(E611=0,F611=0),"ml",IF(AND(E611&lt;&gt;0,F611&lt;&gt;0,G611&lt;&gt;0),"m3",0)))))))</f>
        <v>ml</v>
      </c>
    </row>
    <row r="612" spans="2:10" s="1" customFormat="1" ht="13.2" x14ac:dyDescent="0.25">
      <c r="B612" s="100"/>
      <c r="C612" s="44" t="s">
        <v>737</v>
      </c>
      <c r="D612" s="45">
        <v>1</v>
      </c>
      <c r="E612" s="45">
        <v>0.63</v>
      </c>
      <c r="F612" s="45"/>
      <c r="G612" s="45"/>
      <c r="H612" s="45">
        <f>IF(AND(F612=0,G612=0),D612*E612,IF(AND(E612=0,G612=0),D612*F612,IF(AND(E612=0,F612=0),D612*G612,IF(AND(E612=0),D612*F612*G612,IF(AND(F612=0),D612*E612*G612,IF(AND(G612=0),D612*E612*F612,D612*E612*F612*G612))))))</f>
        <v>0.63</v>
      </c>
      <c r="I612" s="45"/>
      <c r="J612" s="46" t="str">
        <f>IF(AND(E612=0,F612&lt;&gt;0,G612&lt;&gt;0),"m2",IF(AND(F612=0,E612&lt;&gt;0,G612&lt;&gt;0),"m2",IF(AND(G612=0,E612&lt;&gt;0,F612&lt;&gt;0),"m2",IF(AND(F612=0,G612=0),"ml",IF(AND(E612=0,G612=0),"ml",IF(AND(E612=0,F612=0),"ml",IF(AND(E612&lt;&gt;0,F612&lt;&gt;0,G612&lt;&gt;0),"m3",0)))))))</f>
        <v>ml</v>
      </c>
    </row>
    <row r="613" spans="2:10" s="1" customFormat="1" ht="13.2" x14ac:dyDescent="0.25">
      <c r="B613" s="100"/>
      <c r="C613" s="44" t="s">
        <v>738</v>
      </c>
      <c r="D613" s="45">
        <v>1</v>
      </c>
      <c r="E613" s="45">
        <v>0.43</v>
      </c>
      <c r="F613" s="45"/>
      <c r="G613" s="45"/>
      <c r="H613" s="45">
        <f>IF(AND(F613=0,G613=0),D613*E613,IF(AND(E613=0,G613=0),D613*F613,IF(AND(E613=0,F613=0),D613*G613,IF(AND(E613=0),D613*F613*G613,IF(AND(F613=0),D613*E613*G613,IF(AND(G613=0),D613*E613*F613,D613*E613*F613*G613))))))</f>
        <v>0.43</v>
      </c>
      <c r="I613" s="45"/>
      <c r="J613" s="46" t="str">
        <f>IF(AND(E613=0,F613&lt;&gt;0,G613&lt;&gt;0),"m2",IF(AND(F613=0,E613&lt;&gt;0,G613&lt;&gt;0),"m2",IF(AND(G613=0,E613&lt;&gt;0,F613&lt;&gt;0),"m2",IF(AND(F613=0,G613=0),"ml",IF(AND(E613=0,G613=0),"ml",IF(AND(E613=0,F613=0),"ml",IF(AND(E613&lt;&gt;0,F613&lt;&gt;0,G613&lt;&gt;0),"m3",0)))))))</f>
        <v>ml</v>
      </c>
    </row>
    <row r="614" spans="2:10" s="1" customFormat="1" ht="13.2" x14ac:dyDescent="0.25">
      <c r="B614" s="48" t="s">
        <v>457</v>
      </c>
      <c r="C614" s="48" t="s">
        <v>449</v>
      </c>
      <c r="D614" s="103"/>
      <c r="E614" s="45"/>
      <c r="F614" s="45"/>
      <c r="G614" s="45"/>
      <c r="H614" s="45"/>
      <c r="I614" s="62">
        <f>SUM(H615:H617)</f>
        <v>3</v>
      </c>
      <c r="J614" s="63" t="str">
        <f>+J615</f>
        <v>und</v>
      </c>
    </row>
    <row r="615" spans="2:10" s="1" customFormat="1" ht="13.2" x14ac:dyDescent="0.25">
      <c r="B615" s="48"/>
      <c r="C615" s="44" t="s">
        <v>719</v>
      </c>
      <c r="D615" s="45">
        <v>1</v>
      </c>
      <c r="E615" s="45"/>
      <c r="F615" s="45"/>
      <c r="G615" s="45"/>
      <c r="H615" s="45">
        <f>+D615</f>
        <v>1</v>
      </c>
      <c r="I615" s="45"/>
      <c r="J615" s="46" t="s">
        <v>35</v>
      </c>
    </row>
    <row r="616" spans="2:10" s="1" customFormat="1" ht="13.2" x14ac:dyDescent="0.25">
      <c r="B616" s="48"/>
      <c r="C616" s="44" t="s">
        <v>720</v>
      </c>
      <c r="D616" s="45">
        <v>1</v>
      </c>
      <c r="E616" s="45"/>
      <c r="F616" s="45"/>
      <c r="G616" s="45"/>
      <c r="H616" s="45">
        <f>+D616</f>
        <v>1</v>
      </c>
      <c r="I616" s="45"/>
      <c r="J616" s="46" t="s">
        <v>35</v>
      </c>
    </row>
    <row r="617" spans="2:10" s="1" customFormat="1" ht="13.2" x14ac:dyDescent="0.25">
      <c r="B617" s="48"/>
      <c r="C617" s="44" t="s">
        <v>721</v>
      </c>
      <c r="D617" s="45">
        <v>1</v>
      </c>
      <c r="E617" s="45"/>
      <c r="F617" s="45"/>
      <c r="G617" s="45"/>
      <c r="H617" s="45">
        <f>+D617</f>
        <v>1</v>
      </c>
      <c r="I617" s="45"/>
      <c r="J617" s="46" t="s">
        <v>35</v>
      </c>
    </row>
    <row r="618" spans="2:10" s="1" customFormat="1" ht="13.2" x14ac:dyDescent="0.25">
      <c r="B618" s="48" t="s">
        <v>458</v>
      </c>
      <c r="C618" s="48" t="s">
        <v>989</v>
      </c>
      <c r="D618" s="103"/>
      <c r="E618" s="45"/>
      <c r="F618" s="45"/>
      <c r="G618" s="45"/>
      <c r="H618" s="45"/>
      <c r="I618" s="62">
        <f>SUM(H619:H628)</f>
        <v>10</v>
      </c>
      <c r="J618" s="63" t="str">
        <f>+J619</f>
        <v>und</v>
      </c>
    </row>
    <row r="619" spans="2:10" s="1" customFormat="1" ht="13.2" x14ac:dyDescent="0.25">
      <c r="B619" s="100"/>
      <c r="C619" s="44" t="s">
        <v>739</v>
      </c>
      <c r="D619" s="45">
        <v>1</v>
      </c>
      <c r="E619" s="45"/>
      <c r="F619" s="45"/>
      <c r="G619" s="45"/>
      <c r="H619" s="45">
        <f t="shared" ref="H619:H628" si="21">+D619</f>
        <v>1</v>
      </c>
      <c r="I619" s="45"/>
      <c r="J619" s="46" t="s">
        <v>35</v>
      </c>
    </row>
    <row r="620" spans="2:10" s="1" customFormat="1" ht="13.2" x14ac:dyDescent="0.25">
      <c r="B620" s="100"/>
      <c r="C620" s="44" t="s">
        <v>740</v>
      </c>
      <c r="D620" s="45">
        <v>1</v>
      </c>
      <c r="E620" s="45"/>
      <c r="F620" s="45"/>
      <c r="G620" s="45"/>
      <c r="H620" s="45">
        <f t="shared" si="21"/>
        <v>1</v>
      </c>
      <c r="I620" s="45"/>
      <c r="J620" s="46" t="s">
        <v>35</v>
      </c>
    </row>
    <row r="621" spans="2:10" s="1" customFormat="1" ht="13.2" x14ac:dyDescent="0.25">
      <c r="B621" s="100"/>
      <c r="C621" s="44" t="s">
        <v>741</v>
      </c>
      <c r="D621" s="45">
        <v>1</v>
      </c>
      <c r="E621" s="45"/>
      <c r="F621" s="45"/>
      <c r="G621" s="45"/>
      <c r="H621" s="45">
        <f t="shared" si="21"/>
        <v>1</v>
      </c>
      <c r="I621" s="45"/>
      <c r="J621" s="46" t="s">
        <v>35</v>
      </c>
    </row>
    <row r="622" spans="2:10" s="1" customFormat="1" ht="13.2" x14ac:dyDescent="0.25">
      <c r="B622" s="100"/>
      <c r="C622" s="44" t="s">
        <v>708</v>
      </c>
      <c r="D622" s="45">
        <v>1</v>
      </c>
      <c r="E622" s="45"/>
      <c r="F622" s="45"/>
      <c r="G622" s="45"/>
      <c r="H622" s="45">
        <f t="shared" si="21"/>
        <v>1</v>
      </c>
      <c r="I622" s="45"/>
      <c r="J622" s="46" t="s">
        <v>35</v>
      </c>
    </row>
    <row r="623" spans="2:10" s="1" customFormat="1" ht="13.2" x14ac:dyDescent="0.25">
      <c r="B623" s="100"/>
      <c r="C623" s="44" t="s">
        <v>709</v>
      </c>
      <c r="D623" s="45">
        <v>1</v>
      </c>
      <c r="E623" s="45"/>
      <c r="F623" s="45"/>
      <c r="G623" s="45"/>
      <c r="H623" s="45">
        <f t="shared" si="21"/>
        <v>1</v>
      </c>
      <c r="I623" s="45"/>
      <c r="J623" s="46" t="s">
        <v>35</v>
      </c>
    </row>
    <row r="624" spans="2:10" s="1" customFormat="1" ht="13.2" x14ac:dyDescent="0.25">
      <c r="B624" s="100"/>
      <c r="C624" s="44" t="s">
        <v>742</v>
      </c>
      <c r="D624" s="45">
        <v>1</v>
      </c>
      <c r="E624" s="45"/>
      <c r="F624" s="45"/>
      <c r="G624" s="45"/>
      <c r="H624" s="45">
        <f t="shared" si="21"/>
        <v>1</v>
      </c>
      <c r="I624" s="45"/>
      <c r="J624" s="46" t="s">
        <v>35</v>
      </c>
    </row>
    <row r="625" spans="2:10" s="1" customFormat="1" ht="13.2" x14ac:dyDescent="0.25">
      <c r="B625" s="100"/>
      <c r="C625" s="44" t="s">
        <v>743</v>
      </c>
      <c r="D625" s="45">
        <v>1</v>
      </c>
      <c r="E625" s="45"/>
      <c r="F625" s="45"/>
      <c r="G625" s="45"/>
      <c r="H625" s="45">
        <f t="shared" si="21"/>
        <v>1</v>
      </c>
      <c r="I625" s="45"/>
      <c r="J625" s="46" t="s">
        <v>35</v>
      </c>
    </row>
    <row r="626" spans="2:10" s="1" customFormat="1" ht="13.2" x14ac:dyDescent="0.25">
      <c r="B626" s="100"/>
      <c r="C626" s="44" t="s">
        <v>744</v>
      </c>
      <c r="D626" s="45">
        <v>1</v>
      </c>
      <c r="E626" s="45"/>
      <c r="F626" s="45"/>
      <c r="G626" s="45"/>
      <c r="H626" s="45">
        <f t="shared" si="21"/>
        <v>1</v>
      </c>
      <c r="I626" s="45"/>
      <c r="J626" s="46" t="s">
        <v>35</v>
      </c>
    </row>
    <row r="627" spans="2:10" s="1" customFormat="1" ht="13.2" x14ac:dyDescent="0.25">
      <c r="B627" s="100"/>
      <c r="C627" s="44" t="s">
        <v>745</v>
      </c>
      <c r="D627" s="45">
        <v>1</v>
      </c>
      <c r="E627" s="45"/>
      <c r="F627" s="45"/>
      <c r="G627" s="45"/>
      <c r="H627" s="45">
        <f t="shared" si="21"/>
        <v>1</v>
      </c>
      <c r="I627" s="45"/>
      <c r="J627" s="46" t="s">
        <v>35</v>
      </c>
    </row>
    <row r="628" spans="2:10" s="1" customFormat="1" ht="13.2" x14ac:dyDescent="0.25">
      <c r="B628" s="100"/>
      <c r="C628" s="44" t="s">
        <v>746</v>
      </c>
      <c r="D628" s="45">
        <v>1</v>
      </c>
      <c r="E628" s="45"/>
      <c r="F628" s="45"/>
      <c r="G628" s="45"/>
      <c r="H628" s="45">
        <f t="shared" si="21"/>
        <v>1</v>
      </c>
      <c r="I628" s="45"/>
      <c r="J628" s="46" t="s">
        <v>35</v>
      </c>
    </row>
    <row r="629" spans="2:10" s="1" customFormat="1" ht="13.2" x14ac:dyDescent="0.25">
      <c r="B629" s="48" t="s">
        <v>550</v>
      </c>
      <c r="C629" s="48" t="s">
        <v>451</v>
      </c>
      <c r="D629" s="103"/>
      <c r="E629" s="45"/>
      <c r="F629" s="45"/>
      <c r="G629" s="45"/>
      <c r="H629" s="45"/>
      <c r="I629" s="62">
        <f>SUM(H630:H630)</f>
        <v>1</v>
      </c>
      <c r="J629" s="63" t="str">
        <f>+J630</f>
        <v>und</v>
      </c>
    </row>
    <row r="630" spans="2:10" s="1" customFormat="1" ht="13.2" x14ac:dyDescent="0.25">
      <c r="B630" s="100"/>
      <c r="C630" s="44" t="s">
        <v>722</v>
      </c>
      <c r="D630" s="45">
        <v>1</v>
      </c>
      <c r="E630" s="45"/>
      <c r="F630" s="45"/>
      <c r="G630" s="45"/>
      <c r="H630" s="45">
        <f>+D630</f>
        <v>1</v>
      </c>
      <c r="I630" s="45"/>
      <c r="J630" s="46" t="s">
        <v>35</v>
      </c>
    </row>
    <row r="631" spans="2:10" s="1" customFormat="1" ht="13.2" x14ac:dyDescent="0.25">
      <c r="B631" s="100" t="s">
        <v>117</v>
      </c>
      <c r="C631" s="101" t="s">
        <v>419</v>
      </c>
      <c r="D631" s="103"/>
      <c r="E631" s="45"/>
      <c r="F631" s="45"/>
      <c r="G631" s="45"/>
      <c r="H631" s="45"/>
      <c r="I631" s="45"/>
      <c r="J631" s="46"/>
    </row>
    <row r="632" spans="2:10" s="1" customFormat="1" ht="13.2" x14ac:dyDescent="0.25">
      <c r="B632" s="48" t="s">
        <v>118</v>
      </c>
      <c r="C632" s="48" t="s">
        <v>461</v>
      </c>
      <c r="D632" s="103"/>
      <c r="E632" s="45"/>
      <c r="F632" s="45"/>
      <c r="G632" s="45"/>
      <c r="H632" s="45"/>
      <c r="I632" s="62">
        <f>SUM(H633:H634)</f>
        <v>6</v>
      </c>
      <c r="J632" s="63" t="str">
        <f>+J633</f>
        <v>und</v>
      </c>
    </row>
    <row r="633" spans="2:10" s="1" customFormat="1" ht="13.2" x14ac:dyDescent="0.25">
      <c r="B633" s="75"/>
      <c r="C633" s="44" t="s">
        <v>638</v>
      </c>
      <c r="D633" s="45">
        <v>2</v>
      </c>
      <c r="E633" s="45"/>
      <c r="F633" s="45"/>
      <c r="G633" s="45"/>
      <c r="H633" s="45">
        <f>+D633</f>
        <v>2</v>
      </c>
      <c r="I633" s="45"/>
      <c r="J633" s="46" t="s">
        <v>35</v>
      </c>
    </row>
    <row r="634" spans="2:10" s="1" customFormat="1" ht="13.2" x14ac:dyDescent="0.25">
      <c r="B634" s="75"/>
      <c r="C634" s="44" t="s">
        <v>427</v>
      </c>
      <c r="D634" s="45">
        <v>4</v>
      </c>
      <c r="E634" s="45"/>
      <c r="F634" s="45"/>
      <c r="G634" s="45"/>
      <c r="H634" s="45">
        <f>+D634</f>
        <v>4</v>
      </c>
      <c r="I634" s="45"/>
      <c r="J634" s="46" t="s">
        <v>35</v>
      </c>
    </row>
    <row r="635" spans="2:10" s="1" customFormat="1" ht="13.2" x14ac:dyDescent="0.25">
      <c r="B635" s="48" t="s">
        <v>119</v>
      </c>
      <c r="C635" s="48" t="s">
        <v>468</v>
      </c>
      <c r="D635" s="103"/>
      <c r="E635" s="45"/>
      <c r="F635" s="45"/>
      <c r="G635" s="45"/>
      <c r="H635" s="45"/>
      <c r="I635" s="62">
        <f>SUM(H636:H641)</f>
        <v>0</v>
      </c>
      <c r="J635" s="63" t="str">
        <f>+J636</f>
        <v>und</v>
      </c>
    </row>
    <row r="636" spans="2:10" s="1" customFormat="1" ht="13.2" x14ac:dyDescent="0.25">
      <c r="B636" s="75"/>
      <c r="C636" s="130" t="s">
        <v>248</v>
      </c>
      <c r="D636" s="45"/>
      <c r="E636" s="45"/>
      <c r="F636" s="45"/>
      <c r="G636" s="45"/>
      <c r="H636" s="45"/>
      <c r="I636" s="45"/>
      <c r="J636" s="46" t="s">
        <v>35</v>
      </c>
    </row>
    <row r="637" spans="2:10" s="1" customFormat="1" ht="13.2" x14ac:dyDescent="0.25">
      <c r="B637" s="75"/>
      <c r="C637" s="44" t="s">
        <v>549</v>
      </c>
      <c r="D637" s="45"/>
      <c r="E637" s="45"/>
      <c r="F637" s="45"/>
      <c r="G637" s="45"/>
      <c r="H637" s="45">
        <f>IF(AND(F637=0,G637=0),D637*E637,IF(AND(E637=0,G637=0),D637*F637,IF(AND(E637=0,F637=0),D637*G637,IF(AND(E637=0),D637*F637*G637,IF(AND(F637=0),D637*E637*G637,IF(AND(G637=0),D637*E637*F637,D637*E637*F637*G637))))))</f>
        <v>0</v>
      </c>
      <c r="I637" s="45"/>
      <c r="J637" s="46" t="s">
        <v>35</v>
      </c>
    </row>
    <row r="638" spans="2:10" s="1" customFormat="1" ht="13.2" x14ac:dyDescent="0.25">
      <c r="B638" s="75"/>
      <c r="C638" s="130" t="s">
        <v>249</v>
      </c>
      <c r="D638" s="45"/>
      <c r="E638" s="45"/>
      <c r="F638" s="45"/>
      <c r="G638" s="45"/>
      <c r="H638" s="45"/>
      <c r="I638" s="45"/>
      <c r="J638" s="46" t="s">
        <v>35</v>
      </c>
    </row>
    <row r="639" spans="2:10" s="1" customFormat="1" ht="13.2" x14ac:dyDescent="0.25">
      <c r="B639" s="75"/>
      <c r="C639" s="44" t="s">
        <v>549</v>
      </c>
      <c r="D639" s="45"/>
      <c r="E639" s="45"/>
      <c r="F639" s="45"/>
      <c r="G639" s="45"/>
      <c r="H639" s="45">
        <f>IF(AND(F639=0,G639=0),D639*E639,IF(AND(E639=0,G639=0),D639*F639,IF(AND(E639=0,F639=0),D639*G639,IF(AND(E639=0),D639*F639*G639,IF(AND(F639=0),D639*E639*G639,IF(AND(G639=0),D639*E639*F639,D639*E639*F639*G639))))))</f>
        <v>0</v>
      </c>
      <c r="I639" s="45"/>
      <c r="J639" s="46" t="s">
        <v>35</v>
      </c>
    </row>
    <row r="640" spans="2:10" s="1" customFormat="1" ht="13.2" x14ac:dyDescent="0.25">
      <c r="B640" s="75"/>
      <c r="C640" s="130" t="s">
        <v>250</v>
      </c>
      <c r="D640" s="45"/>
      <c r="E640" s="45"/>
      <c r="F640" s="45"/>
      <c r="G640" s="45"/>
      <c r="H640" s="45"/>
      <c r="I640" s="45"/>
      <c r="J640" s="46" t="s">
        <v>35</v>
      </c>
    </row>
    <row r="641" spans="2:10" s="1" customFormat="1" ht="13.2" x14ac:dyDescent="0.25">
      <c r="B641" s="75"/>
      <c r="C641" s="44" t="s">
        <v>549</v>
      </c>
      <c r="D641" s="45"/>
      <c r="E641" s="45"/>
      <c r="F641" s="45"/>
      <c r="G641" s="45"/>
      <c r="H641" s="45">
        <f>IF(AND(F641=0,G641=0),D641*E641,IF(AND(E641=0,G641=0),D641*F641,IF(AND(E641=0,F641=0),D641*G641,IF(AND(E641=0),D641*F641*G641,IF(AND(F641=0),D641*E641*G641,IF(AND(G641=0),D641*E641*F641,D641*E641*F641*G641))))))</f>
        <v>0</v>
      </c>
      <c r="I641" s="45"/>
      <c r="J641" s="46" t="s">
        <v>35</v>
      </c>
    </row>
    <row r="642" spans="2:10" s="1" customFormat="1" ht="13.2" x14ac:dyDescent="0.25">
      <c r="B642" s="48" t="s">
        <v>120</v>
      </c>
      <c r="C642" s="48" t="s">
        <v>462</v>
      </c>
      <c r="D642" s="103"/>
      <c r="E642" s="45"/>
      <c r="F642" s="45"/>
      <c r="G642" s="45"/>
      <c r="H642" s="45"/>
      <c r="I642" s="62">
        <f>SUM(H643:H645)</f>
        <v>16</v>
      </c>
      <c r="J642" s="63" t="str">
        <f>+J643</f>
        <v>und</v>
      </c>
    </row>
    <row r="643" spans="2:10" s="1" customFormat="1" ht="13.2" x14ac:dyDescent="0.25">
      <c r="B643" s="48"/>
      <c r="C643" s="44" t="s">
        <v>248</v>
      </c>
      <c r="D643" s="45">
        <v>4</v>
      </c>
      <c r="E643" s="45">
        <v>4</v>
      </c>
      <c r="F643" s="45"/>
      <c r="G643" s="45"/>
      <c r="H643" s="45">
        <f>IF(AND(F643=0,G643=0),D643*E643,IF(AND(E643=0,G643=0),D643*F643,IF(AND(E643=0,F643=0),D643*G643,IF(AND(E643=0),D643*F643*G643,IF(AND(F643=0),D643*E643*G643,IF(AND(G643=0),D643*E643*F643,D643*E643*F643*G643))))))</f>
        <v>16</v>
      </c>
      <c r="I643" s="45"/>
      <c r="J643" s="46" t="s">
        <v>35</v>
      </c>
    </row>
    <row r="644" spans="2:10" s="1" customFormat="1" ht="13.2" x14ac:dyDescent="0.25">
      <c r="B644" s="48"/>
      <c r="C644" s="44" t="s">
        <v>249</v>
      </c>
      <c r="D644" s="45"/>
      <c r="E644" s="45"/>
      <c r="F644" s="45"/>
      <c r="G644" s="45"/>
      <c r="H644" s="45">
        <f>+D644</f>
        <v>0</v>
      </c>
      <c r="I644" s="45"/>
      <c r="J644" s="46" t="s">
        <v>35</v>
      </c>
    </row>
    <row r="645" spans="2:10" s="1" customFormat="1" ht="13.2" x14ac:dyDescent="0.25">
      <c r="B645" s="48"/>
      <c r="C645" s="44" t="s">
        <v>250</v>
      </c>
      <c r="D645" s="45"/>
      <c r="E645" s="45"/>
      <c r="F645" s="45"/>
      <c r="G645" s="45"/>
      <c r="H645" s="45">
        <f>+D645</f>
        <v>0</v>
      </c>
      <c r="I645" s="45"/>
      <c r="J645" s="46" t="s">
        <v>35</v>
      </c>
    </row>
    <row r="646" spans="2:10" s="1" customFormat="1" ht="13.2" x14ac:dyDescent="0.25">
      <c r="B646" s="48" t="s">
        <v>469</v>
      </c>
      <c r="C646" s="48" t="s">
        <v>554</v>
      </c>
      <c r="D646" s="103"/>
      <c r="E646" s="45"/>
      <c r="F646" s="45"/>
      <c r="G646" s="45"/>
      <c r="H646" s="45"/>
      <c r="I646" s="62">
        <f>SUM(H647:H647)</f>
        <v>0</v>
      </c>
      <c r="J646" s="63" t="str">
        <f>+J647</f>
        <v>und</v>
      </c>
    </row>
    <row r="647" spans="2:10" s="1" customFormat="1" ht="13.2" x14ac:dyDescent="0.25">
      <c r="B647" s="48"/>
      <c r="C647" s="44" t="s">
        <v>702</v>
      </c>
      <c r="D647" s="45"/>
      <c r="E647" s="45"/>
      <c r="F647" s="45"/>
      <c r="G647" s="45"/>
      <c r="H647" s="45">
        <f>IF(AND(F647=0,G647=0),D647*E647,IF(AND(E647=0,G647=0),D647*F647,IF(AND(E647=0,F647=0),D647*G647,IF(AND(E647=0),D647*F647*G647,IF(AND(F647=0),D647*E647*G647,IF(AND(G647=0),D647*E647*F647,D647*E647*F647*G647))))))</f>
        <v>0</v>
      </c>
      <c r="I647" s="45"/>
      <c r="J647" s="46" t="s">
        <v>35</v>
      </c>
    </row>
    <row r="648" spans="2:10" s="1" customFormat="1" ht="13.2" x14ac:dyDescent="0.25">
      <c r="B648" s="48" t="s">
        <v>470</v>
      </c>
      <c r="C648" s="48" t="s">
        <v>557</v>
      </c>
      <c r="D648" s="103"/>
      <c r="E648" s="45"/>
      <c r="F648" s="45"/>
      <c r="G648" s="45"/>
      <c r="H648" s="45"/>
      <c r="I648" s="62">
        <f>SUM(H649:H649)</f>
        <v>0</v>
      </c>
      <c r="J648" s="63" t="str">
        <f>+J649</f>
        <v>und</v>
      </c>
    </row>
    <row r="649" spans="2:10" s="1" customFormat="1" ht="13.2" x14ac:dyDescent="0.25">
      <c r="B649" s="48"/>
      <c r="C649" s="44" t="s">
        <v>702</v>
      </c>
      <c r="D649" s="45"/>
      <c r="E649" s="45"/>
      <c r="F649" s="45"/>
      <c r="G649" s="45"/>
      <c r="H649" s="45">
        <f>+D649</f>
        <v>0</v>
      </c>
      <c r="I649" s="45"/>
      <c r="J649" s="46" t="s">
        <v>35</v>
      </c>
    </row>
    <row r="650" spans="2:10" s="1" customFormat="1" ht="13.2" x14ac:dyDescent="0.25">
      <c r="B650" s="48" t="s">
        <v>555</v>
      </c>
      <c r="C650" s="48" t="s">
        <v>459</v>
      </c>
      <c r="D650" s="103"/>
      <c r="E650" s="45"/>
      <c r="F650" s="45"/>
      <c r="G650" s="45"/>
      <c r="H650" s="45"/>
      <c r="I650" s="62">
        <f>SUM(H651:H651)</f>
        <v>0</v>
      </c>
      <c r="J650" s="63" t="str">
        <f>+J651</f>
        <v>und</v>
      </c>
    </row>
    <row r="651" spans="2:10" s="1" customFormat="1" ht="13.2" x14ac:dyDescent="0.25">
      <c r="B651" s="75"/>
      <c r="C651" s="44" t="s">
        <v>712</v>
      </c>
      <c r="D651" s="45"/>
      <c r="E651" s="45"/>
      <c r="F651" s="45"/>
      <c r="G651" s="45"/>
      <c r="H651" s="45">
        <f>+D651</f>
        <v>0</v>
      </c>
      <c r="I651" s="45"/>
      <c r="J651" s="46" t="s">
        <v>35</v>
      </c>
    </row>
    <row r="652" spans="2:10" s="1" customFormat="1" ht="13.2" x14ac:dyDescent="0.25">
      <c r="B652" s="48" t="s">
        <v>556</v>
      </c>
      <c r="C652" s="48" t="s">
        <v>460</v>
      </c>
      <c r="D652" s="103"/>
      <c r="E652" s="45"/>
      <c r="F652" s="45"/>
      <c r="G652" s="45"/>
      <c r="H652" s="45"/>
      <c r="I652" s="62">
        <f>SUM(H653:H653)</f>
        <v>0</v>
      </c>
      <c r="J652" s="63" t="str">
        <f>+J653</f>
        <v>und</v>
      </c>
    </row>
    <row r="653" spans="2:10" s="1" customFormat="1" ht="13.2" x14ac:dyDescent="0.25">
      <c r="B653" s="75"/>
      <c r="C653" s="44" t="s">
        <v>711</v>
      </c>
      <c r="D653" s="45"/>
      <c r="E653" s="45"/>
      <c r="F653" s="45"/>
      <c r="G653" s="45"/>
      <c r="H653" s="45">
        <f>+D653</f>
        <v>0</v>
      </c>
      <c r="I653" s="45"/>
      <c r="J653" s="46" t="s">
        <v>35</v>
      </c>
    </row>
    <row r="654" spans="2:10" s="1" customFormat="1" ht="13.2" x14ac:dyDescent="0.25">
      <c r="B654" s="75"/>
      <c r="C654" s="102"/>
      <c r="D654" s="103"/>
      <c r="E654" s="45"/>
      <c r="F654" s="45"/>
      <c r="G654" s="45"/>
      <c r="H654" s="45"/>
      <c r="I654" s="45"/>
      <c r="J654" s="46"/>
    </row>
    <row r="655" spans="2:10" s="1" customFormat="1" ht="13.2" x14ac:dyDescent="0.25">
      <c r="B655" s="75"/>
      <c r="C655" s="102"/>
      <c r="D655" s="103"/>
      <c r="E655" s="45"/>
      <c r="F655" s="45"/>
      <c r="G655" s="45"/>
      <c r="H655" s="45"/>
      <c r="I655" s="45"/>
      <c r="J655" s="46"/>
    </row>
    <row r="656" spans="2:10" s="1" customFormat="1" ht="13.2" x14ac:dyDescent="0.25">
      <c r="B656" s="75"/>
      <c r="C656" s="102"/>
      <c r="D656" s="103"/>
      <c r="E656" s="45"/>
      <c r="F656" s="45"/>
      <c r="G656" s="45"/>
      <c r="H656" s="45"/>
      <c r="I656" s="45"/>
      <c r="J656" s="46"/>
    </row>
    <row r="657" spans="2:10" s="1" customFormat="1" ht="13.2" x14ac:dyDescent="0.25">
      <c r="B657" s="75"/>
      <c r="C657" s="102"/>
      <c r="D657" s="103"/>
      <c r="E657" s="45"/>
      <c r="F657" s="45"/>
      <c r="G657" s="45"/>
      <c r="H657" s="45"/>
      <c r="I657" s="45"/>
      <c r="J657" s="46"/>
    </row>
    <row r="658" spans="2:10" s="1" customFormat="1" ht="13.2" x14ac:dyDescent="0.25">
      <c r="B658" s="75"/>
      <c r="C658" s="102"/>
      <c r="D658" s="103"/>
      <c r="E658" s="45"/>
      <c r="F658" s="45"/>
      <c r="G658" s="45"/>
      <c r="H658" s="45"/>
      <c r="I658" s="45"/>
      <c r="J658" s="46"/>
    </row>
    <row r="659" spans="2:10" s="1" customFormat="1" ht="13.2" x14ac:dyDescent="0.25">
      <c r="B659" s="75"/>
      <c r="C659" s="102"/>
      <c r="D659" s="103"/>
      <c r="E659" s="45"/>
      <c r="F659" s="45"/>
      <c r="G659" s="45"/>
      <c r="H659" s="45"/>
      <c r="I659" s="45"/>
      <c r="J659" s="46"/>
    </row>
    <row r="660" spans="2:10" s="1" customFormat="1" ht="13.2" x14ac:dyDescent="0.25">
      <c r="B660" s="75"/>
      <c r="C660" s="102"/>
      <c r="D660" s="103"/>
      <c r="E660" s="45"/>
      <c r="F660" s="45"/>
      <c r="G660" s="45"/>
      <c r="H660" s="45"/>
      <c r="I660" s="45"/>
      <c r="J660" s="46"/>
    </row>
    <row r="661" spans="2:10" s="1" customFormat="1" ht="13.2" x14ac:dyDescent="0.25">
      <c r="B661" s="75"/>
      <c r="C661" s="102"/>
      <c r="D661" s="103"/>
      <c r="E661" s="45"/>
      <c r="F661" s="45"/>
      <c r="G661" s="45"/>
      <c r="H661" s="45"/>
      <c r="I661" s="45"/>
      <c r="J661" s="46"/>
    </row>
    <row r="662" spans="2:10" s="1" customFormat="1" ht="13.2" x14ac:dyDescent="0.25">
      <c r="B662" s="75"/>
      <c r="C662" s="102"/>
      <c r="D662" s="103"/>
      <c r="E662" s="45"/>
      <c r="F662" s="45"/>
      <c r="G662" s="45"/>
      <c r="H662" s="45"/>
      <c r="I662" s="45"/>
      <c r="J662" s="46"/>
    </row>
    <row r="663" spans="2:10" s="1" customFormat="1" ht="13.2" x14ac:dyDescent="0.25">
      <c r="B663" s="75"/>
      <c r="C663" s="102"/>
      <c r="D663" s="103"/>
      <c r="E663" s="45"/>
      <c r="F663" s="45"/>
      <c r="G663" s="45"/>
      <c r="H663" s="45"/>
      <c r="I663" s="45"/>
      <c r="J663" s="46"/>
    </row>
    <row r="664" spans="2:10" s="1" customFormat="1" ht="13.2" x14ac:dyDescent="0.25">
      <c r="B664" s="75"/>
      <c r="C664" s="102"/>
      <c r="D664" s="103"/>
      <c r="E664" s="45"/>
      <c r="F664" s="45"/>
      <c r="G664" s="45"/>
      <c r="H664" s="45"/>
      <c r="I664" s="45"/>
      <c r="J664" s="46"/>
    </row>
    <row r="665" spans="2:10" s="1" customFormat="1" ht="13.2" x14ac:dyDescent="0.25">
      <c r="B665" s="75"/>
      <c r="C665" s="102"/>
      <c r="D665" s="103"/>
      <c r="E665" s="45"/>
      <c r="F665" s="45"/>
      <c r="G665" s="45"/>
      <c r="H665" s="45"/>
      <c r="I665" s="45"/>
      <c r="J665" s="46"/>
    </row>
    <row r="666" spans="2:10" s="1" customFormat="1" ht="13.2" x14ac:dyDescent="0.25">
      <c r="B666" s="75"/>
      <c r="C666" s="102"/>
      <c r="D666" s="103"/>
      <c r="E666" s="45"/>
      <c r="F666" s="45"/>
      <c r="G666" s="45"/>
      <c r="H666" s="45"/>
      <c r="I666" s="45"/>
      <c r="J666" s="46"/>
    </row>
    <row r="667" spans="2:10" s="1" customFormat="1" ht="13.2" x14ac:dyDescent="0.25">
      <c r="B667" s="75"/>
      <c r="C667" s="102"/>
      <c r="D667" s="103"/>
      <c r="E667" s="45"/>
      <c r="F667" s="45"/>
      <c r="G667" s="45"/>
      <c r="H667" s="45"/>
      <c r="I667" s="45"/>
      <c r="J667" s="46"/>
    </row>
    <row r="668" spans="2:10" s="1" customFormat="1" ht="13.2" x14ac:dyDescent="0.25">
      <c r="B668" s="75"/>
      <c r="C668" s="102"/>
      <c r="D668" s="103"/>
      <c r="E668" s="45"/>
      <c r="F668" s="45"/>
      <c r="G668" s="45"/>
      <c r="H668" s="45"/>
      <c r="I668" s="45"/>
      <c r="J668" s="46"/>
    </row>
    <row r="669" spans="2:10" s="1" customFormat="1" ht="13.2" x14ac:dyDescent="0.25">
      <c r="B669" s="75"/>
      <c r="C669" s="102"/>
      <c r="D669" s="103"/>
      <c r="E669" s="45"/>
      <c r="F669" s="45"/>
      <c r="G669" s="45"/>
      <c r="H669" s="45"/>
      <c r="I669" s="45"/>
      <c r="J669" s="46"/>
    </row>
    <row r="670" spans="2:10" s="1" customFormat="1" ht="13.2" x14ac:dyDescent="0.25">
      <c r="B670" s="75"/>
      <c r="C670" s="102"/>
      <c r="D670" s="103"/>
      <c r="E670" s="45"/>
      <c r="F670" s="45"/>
      <c r="G670" s="45"/>
      <c r="H670" s="45"/>
      <c r="I670" s="45"/>
      <c r="J670" s="46"/>
    </row>
    <row r="671" spans="2:10" s="1" customFormat="1" ht="13.2" x14ac:dyDescent="0.25">
      <c r="B671" s="75"/>
      <c r="C671" s="102"/>
      <c r="D671" s="103"/>
      <c r="E671" s="45"/>
      <c r="F671" s="45"/>
      <c r="G671" s="45"/>
      <c r="H671" s="45"/>
      <c r="I671" s="45"/>
      <c r="J671" s="46"/>
    </row>
    <row r="672" spans="2:10" s="1" customFormat="1" ht="13.2" x14ac:dyDescent="0.25">
      <c r="B672" s="75"/>
      <c r="C672" s="102"/>
      <c r="D672" s="103"/>
      <c r="E672" s="45"/>
      <c r="F672" s="45"/>
      <c r="G672" s="45"/>
      <c r="H672" s="45"/>
      <c r="I672" s="45"/>
      <c r="J672" s="46"/>
    </row>
    <row r="673" spans="2:10" s="1" customFormat="1" ht="13.2" x14ac:dyDescent="0.25">
      <c r="B673" s="75"/>
      <c r="C673" s="102"/>
      <c r="D673" s="103"/>
      <c r="E673" s="45"/>
      <c r="F673" s="45"/>
      <c r="G673" s="45"/>
      <c r="H673" s="45"/>
      <c r="I673" s="45"/>
      <c r="J673" s="46"/>
    </row>
    <row r="674" spans="2:10" s="1" customFormat="1" ht="13.2" x14ac:dyDescent="0.25">
      <c r="B674" s="75"/>
      <c r="C674" s="102"/>
      <c r="D674" s="103"/>
      <c r="E674" s="45"/>
      <c r="F674" s="45"/>
      <c r="G674" s="45"/>
      <c r="H674" s="45"/>
      <c r="I674" s="45"/>
      <c r="J674" s="46"/>
    </row>
    <row r="675" spans="2:10" s="1" customFormat="1" ht="13.2" x14ac:dyDescent="0.25">
      <c r="B675" s="75"/>
      <c r="C675" s="102"/>
      <c r="D675" s="103"/>
      <c r="E675" s="45"/>
      <c r="F675" s="45"/>
      <c r="G675" s="45"/>
      <c r="H675" s="45"/>
      <c r="I675" s="45"/>
      <c r="J675" s="46"/>
    </row>
    <row r="676" spans="2:10" s="1" customFormat="1" ht="13.2" x14ac:dyDescent="0.25">
      <c r="B676" s="75"/>
      <c r="C676" s="102"/>
      <c r="D676" s="103"/>
      <c r="E676" s="45"/>
      <c r="F676" s="45"/>
      <c r="G676" s="45"/>
      <c r="H676" s="45"/>
      <c r="I676" s="45"/>
      <c r="J676" s="46"/>
    </row>
    <row r="677" spans="2:10" s="1" customFormat="1" ht="13.2" x14ac:dyDescent="0.25">
      <c r="B677" s="75"/>
      <c r="C677" s="102"/>
      <c r="D677" s="103"/>
      <c r="E677" s="45"/>
      <c r="F677" s="45"/>
      <c r="G677" s="45"/>
      <c r="H677" s="45"/>
      <c r="I677" s="45"/>
      <c r="J677" s="46"/>
    </row>
    <row r="678" spans="2:10" s="1" customFormat="1" ht="13.2" x14ac:dyDescent="0.25">
      <c r="B678" s="75"/>
      <c r="C678" s="102"/>
      <c r="D678" s="103"/>
      <c r="E678" s="45"/>
      <c r="F678" s="45"/>
      <c r="G678" s="45"/>
      <c r="H678" s="45"/>
      <c r="I678" s="45"/>
      <c r="J678" s="46"/>
    </row>
    <row r="679" spans="2:10" s="1" customFormat="1" ht="13.2" x14ac:dyDescent="0.25">
      <c r="B679" s="75"/>
      <c r="C679" s="102"/>
      <c r="D679" s="103"/>
      <c r="E679" s="45"/>
      <c r="F679" s="45"/>
      <c r="G679" s="45"/>
      <c r="H679" s="45"/>
      <c r="I679" s="45"/>
      <c r="J679" s="46"/>
    </row>
    <row r="680" spans="2:10" s="1" customFormat="1" ht="13.2" x14ac:dyDescent="0.25">
      <c r="B680" s="75"/>
      <c r="C680" s="102"/>
      <c r="D680" s="103"/>
      <c r="E680" s="45"/>
      <c r="F680" s="45"/>
      <c r="G680" s="45"/>
      <c r="H680" s="45"/>
      <c r="I680" s="45"/>
      <c r="J680" s="46"/>
    </row>
    <row r="681" spans="2:10" s="1" customFormat="1" ht="13.2" x14ac:dyDescent="0.25">
      <c r="B681" s="75"/>
      <c r="C681" s="102"/>
      <c r="D681" s="103"/>
      <c r="E681" s="45"/>
      <c r="F681" s="45"/>
      <c r="G681" s="45"/>
      <c r="H681" s="45"/>
      <c r="I681" s="45"/>
      <c r="J681" s="46"/>
    </row>
    <row r="682" spans="2:10" s="1" customFormat="1" ht="13.2" x14ac:dyDescent="0.25">
      <c r="B682" s="75"/>
      <c r="C682" s="102"/>
      <c r="D682" s="103"/>
      <c r="E682" s="45"/>
      <c r="F682" s="45"/>
      <c r="G682" s="45"/>
      <c r="H682" s="45"/>
      <c r="I682" s="45"/>
      <c r="J682" s="46"/>
    </row>
    <row r="683" spans="2:10" s="1" customFormat="1" ht="13.2" x14ac:dyDescent="0.25">
      <c r="B683" s="75"/>
      <c r="C683" s="102"/>
      <c r="D683" s="103"/>
      <c r="E683" s="45"/>
      <c r="F683" s="45"/>
      <c r="G683" s="45"/>
      <c r="H683" s="45"/>
      <c r="I683" s="45"/>
      <c r="J683" s="46"/>
    </row>
    <row r="684" spans="2:10" s="1" customFormat="1" ht="13.2" x14ac:dyDescent="0.25">
      <c r="B684" s="75"/>
      <c r="C684" s="102"/>
      <c r="D684" s="103"/>
      <c r="E684" s="45"/>
      <c r="F684" s="45"/>
      <c r="G684" s="45"/>
      <c r="H684" s="45"/>
      <c r="I684" s="45"/>
      <c r="J684" s="46"/>
    </row>
    <row r="685" spans="2:10" s="1" customFormat="1" ht="13.2" x14ac:dyDescent="0.25">
      <c r="B685" s="75"/>
      <c r="C685" s="102"/>
      <c r="D685" s="103"/>
      <c r="E685" s="45"/>
      <c r="F685" s="45"/>
      <c r="G685" s="45"/>
      <c r="H685" s="45"/>
      <c r="I685" s="45"/>
      <c r="J685" s="46"/>
    </row>
    <row r="686" spans="2:10" s="1" customFormat="1" ht="13.2" x14ac:dyDescent="0.25">
      <c r="B686" s="75"/>
      <c r="C686" s="102"/>
      <c r="D686" s="103"/>
      <c r="E686" s="45"/>
      <c r="F686" s="45"/>
      <c r="G686" s="45"/>
      <c r="H686" s="45"/>
      <c r="I686" s="45"/>
      <c r="J686" s="46"/>
    </row>
    <row r="687" spans="2:10" s="1" customFormat="1" ht="13.2" x14ac:dyDescent="0.25">
      <c r="B687" s="75"/>
      <c r="C687" s="102"/>
      <c r="D687" s="103"/>
      <c r="E687" s="45"/>
      <c r="F687" s="45"/>
      <c r="G687" s="45"/>
      <c r="H687" s="45"/>
      <c r="I687" s="45"/>
      <c r="J687" s="46"/>
    </row>
    <row r="688" spans="2:10" s="1" customFormat="1" ht="13.2" x14ac:dyDescent="0.25">
      <c r="B688" s="75"/>
      <c r="C688" s="102"/>
      <c r="D688" s="103"/>
      <c r="E688" s="45"/>
      <c r="F688" s="45"/>
      <c r="G688" s="45"/>
      <c r="H688" s="45"/>
      <c r="I688" s="45"/>
      <c r="J688" s="46"/>
    </row>
    <row r="689" spans="2:10" s="1" customFormat="1" ht="13.2" x14ac:dyDescent="0.25">
      <c r="B689" s="75"/>
      <c r="C689" s="102"/>
      <c r="D689" s="103"/>
      <c r="E689" s="45"/>
      <c r="F689" s="45"/>
      <c r="G689" s="45"/>
      <c r="H689" s="45"/>
      <c r="I689" s="45"/>
      <c r="J689" s="46"/>
    </row>
    <row r="690" spans="2:10" s="1" customFormat="1" ht="13.2" x14ac:dyDescent="0.25">
      <c r="B690" s="75"/>
      <c r="C690" s="102"/>
      <c r="D690" s="103"/>
      <c r="E690" s="45"/>
      <c r="F690" s="45"/>
      <c r="G690" s="45"/>
      <c r="H690" s="45"/>
      <c r="I690" s="45"/>
      <c r="J690" s="46"/>
    </row>
    <row r="691" spans="2:10" s="1" customFormat="1" ht="13.2" x14ac:dyDescent="0.25">
      <c r="B691" s="75"/>
      <c r="C691" s="102"/>
      <c r="D691" s="103"/>
      <c r="E691" s="45"/>
      <c r="F691" s="45"/>
      <c r="G691" s="45"/>
      <c r="H691" s="45"/>
      <c r="I691" s="45"/>
      <c r="J691" s="46"/>
    </row>
    <row r="692" spans="2:10" s="1" customFormat="1" ht="13.2" x14ac:dyDescent="0.25">
      <c r="B692" s="75"/>
      <c r="C692" s="102"/>
      <c r="D692" s="103"/>
      <c r="E692" s="45"/>
      <c r="F692" s="45"/>
      <c r="G692" s="45"/>
      <c r="H692" s="45"/>
      <c r="I692" s="45"/>
      <c r="J692" s="46"/>
    </row>
    <row r="693" spans="2:10" s="1" customFormat="1" ht="21" x14ac:dyDescent="0.25">
      <c r="B693" s="166" t="s">
        <v>678</v>
      </c>
      <c r="C693" s="167"/>
      <c r="D693" s="167"/>
      <c r="E693" s="167"/>
      <c r="F693" s="167"/>
      <c r="G693" s="167"/>
      <c r="H693" s="167"/>
      <c r="I693" s="167"/>
      <c r="J693" s="168"/>
    </row>
    <row r="694" spans="2:10" s="1" customFormat="1" ht="13.2" x14ac:dyDescent="0.25">
      <c r="B694" s="23" t="s">
        <v>7</v>
      </c>
      <c r="C694" s="24" t="s">
        <v>0</v>
      </c>
      <c r="D694" s="24" t="s">
        <v>23</v>
      </c>
      <c r="E694" s="24" t="s">
        <v>24</v>
      </c>
      <c r="F694" s="24" t="s">
        <v>2</v>
      </c>
      <c r="G694" s="24" t="s">
        <v>3</v>
      </c>
      <c r="H694" s="24" t="s">
        <v>25</v>
      </c>
      <c r="I694" s="24" t="s">
        <v>8</v>
      </c>
      <c r="J694" s="24" t="s">
        <v>9</v>
      </c>
    </row>
    <row r="695" spans="2:10" s="1" customFormat="1" ht="13.2" x14ac:dyDescent="0.25">
      <c r="B695" s="96">
        <v>4.03</v>
      </c>
      <c r="C695" s="97" t="s">
        <v>418</v>
      </c>
      <c r="D695" s="103"/>
      <c r="E695" s="45"/>
      <c r="F695" s="45"/>
      <c r="G695" s="45"/>
      <c r="H695" s="45"/>
      <c r="I695" s="45"/>
      <c r="J695" s="46"/>
    </row>
    <row r="696" spans="2:10" s="1" customFormat="1" ht="13.2" x14ac:dyDescent="0.25">
      <c r="B696" s="100" t="s">
        <v>113</v>
      </c>
      <c r="C696" s="101" t="s">
        <v>421</v>
      </c>
      <c r="D696" s="103"/>
      <c r="E696" s="45"/>
      <c r="F696" s="45"/>
      <c r="G696" s="45"/>
      <c r="H696" s="45"/>
      <c r="I696" s="45"/>
      <c r="J696" s="46"/>
    </row>
    <row r="697" spans="2:10" s="1" customFormat="1" ht="13.2" x14ac:dyDescent="0.25">
      <c r="B697" s="48" t="s">
        <v>114</v>
      </c>
      <c r="C697" s="48" t="s">
        <v>615</v>
      </c>
      <c r="D697" s="103"/>
      <c r="E697" s="45"/>
      <c r="F697" s="45"/>
      <c r="G697" s="45"/>
      <c r="H697" s="45"/>
      <c r="I697" s="62">
        <f>SUM(H698:H698)</f>
        <v>5</v>
      </c>
      <c r="J697" s="63" t="str">
        <f>+J698</f>
        <v>ml</v>
      </c>
    </row>
    <row r="698" spans="2:10" s="1" customFormat="1" ht="13.2" x14ac:dyDescent="0.25">
      <c r="B698" s="48"/>
      <c r="C698" s="44" t="s">
        <v>714</v>
      </c>
      <c r="D698" s="45">
        <v>1</v>
      </c>
      <c r="E698" s="45">
        <v>5</v>
      </c>
      <c r="F698" s="45"/>
      <c r="G698" s="45"/>
      <c r="H698" s="45">
        <f>IF(AND(F698=0,G698=0),D698*E698,IF(AND(E698=0,G698=0),D698*F698,IF(AND(E698=0,F698=0),D698*G698,IF(AND(E698=0),D698*F698*G698,IF(AND(F698=0),D698*E698*G698,IF(AND(G698=0),D698*E698*F698,D698*E698*F698*G698))))))</f>
        <v>5</v>
      </c>
      <c r="I698" s="45"/>
      <c r="J698" s="46" t="str">
        <f>IF(AND(E698=0,F698&lt;&gt;0,G698&lt;&gt;0),"m2",IF(AND(F698=0,E698&lt;&gt;0,G698&lt;&gt;0),"m2",IF(AND(G698=0,E698&lt;&gt;0,F698&lt;&gt;0),"m2",IF(AND(F698=0,G698=0),"ml",IF(AND(E698=0,G698=0),"ml",IF(AND(E698=0,F698=0),"ml",IF(AND(E698&lt;&gt;0,F698&lt;&gt;0,G698&lt;&gt;0),"m3",0)))))))</f>
        <v>ml</v>
      </c>
    </row>
    <row r="699" spans="2:10" s="1" customFormat="1" ht="13.2" x14ac:dyDescent="0.25">
      <c r="B699" s="48"/>
      <c r="C699" s="44"/>
      <c r="D699" s="45"/>
      <c r="E699" s="45"/>
      <c r="F699" s="45"/>
      <c r="G699" s="45"/>
      <c r="H699" s="45">
        <f>IF(AND(F699=0,G699=0),D699*E699,IF(AND(E699=0,G699=0),D699*F699,IF(AND(E699=0,F699=0),D699*G699,IF(AND(E699=0),D699*F699*G699,IF(AND(F699=0),D699*E699*G699,IF(AND(G699=0),D699*E699*F699,D699*E699*F699*G699))))))</f>
        <v>0</v>
      </c>
      <c r="I699" s="45"/>
      <c r="J699" s="46" t="str">
        <f>IF(AND(E699=0,F699&lt;&gt;0,G699&lt;&gt;0),"m2",IF(AND(F699=0,E699&lt;&gt;0,G699&lt;&gt;0),"m2",IF(AND(G699=0,E699&lt;&gt;0,F699&lt;&gt;0),"m2",IF(AND(F699=0,G699=0),"ml",IF(AND(E699=0,G699=0),"ml",IF(AND(E699=0,F699=0),"ml",IF(AND(E699&lt;&gt;0,F699&lt;&gt;0,G699&lt;&gt;0),"m3",0)))))))</f>
        <v>ml</v>
      </c>
    </row>
    <row r="700" spans="2:10" s="1" customFormat="1" ht="13.2" x14ac:dyDescent="0.25">
      <c r="B700" s="48" t="s">
        <v>428</v>
      </c>
      <c r="C700" s="48" t="s">
        <v>993</v>
      </c>
      <c r="D700" s="103"/>
      <c r="E700" s="45"/>
      <c r="F700" s="45"/>
      <c r="G700" s="45"/>
      <c r="H700" s="45"/>
      <c r="I700" s="62">
        <f>SUM(H701:H701)</f>
        <v>0</v>
      </c>
      <c r="J700" s="63" t="str">
        <f>+J701</f>
        <v>ml</v>
      </c>
    </row>
    <row r="701" spans="2:10" s="1" customFormat="1" ht="13.2" x14ac:dyDescent="0.25">
      <c r="B701" s="100"/>
      <c r="C701" s="44" t="s">
        <v>705</v>
      </c>
      <c r="D701" s="45"/>
      <c r="E701" s="45"/>
      <c r="F701" s="45"/>
      <c r="G701" s="45"/>
      <c r="H701" s="45">
        <f>IF(AND(F701=0,G701=0),D701*E701,IF(AND(E701=0,G701=0),D701*F701,IF(AND(E701=0,F701=0),D701*G701,IF(AND(E701=0),D701*F701*G701,IF(AND(F701=0),D701*E701*G701,IF(AND(G701=0),D701*E701*F701,D701*E701*F701*G701))))))</f>
        <v>0</v>
      </c>
      <c r="I701" s="45"/>
      <c r="J701" s="46" t="str">
        <f>IF(AND(E701=0,F701&lt;&gt;0,G701&lt;&gt;0),"m2",IF(AND(F701=0,E701&lt;&gt;0,G701&lt;&gt;0),"m2",IF(AND(G701=0,E701&lt;&gt;0,F701&lt;&gt;0),"m2",IF(AND(F701=0,G701=0),"ml",IF(AND(E701=0,G701=0),"ml",IF(AND(E701=0,F701=0),"ml",IF(AND(E701&lt;&gt;0,F701&lt;&gt;0,G701&lt;&gt;0),"m3",0)))))))</f>
        <v>ml</v>
      </c>
    </row>
    <row r="702" spans="2:10" s="1" customFormat="1" ht="13.2" x14ac:dyDescent="0.25">
      <c r="B702" s="100"/>
      <c r="C702" s="44" t="s">
        <v>706</v>
      </c>
      <c r="D702" s="45"/>
      <c r="E702" s="45"/>
      <c r="F702" s="45"/>
      <c r="G702" s="45"/>
      <c r="H702" s="45">
        <f>IF(AND(F702=0,G702=0),D702*E702,IF(AND(E702=0,G702=0),D702*F702,IF(AND(E702=0,F702=0),D702*G702,IF(AND(E702=0),D702*F702*G702,IF(AND(F702=0),D702*E702*G702,IF(AND(G702=0),D702*E702*F702,D702*E702*F702*G702))))))</f>
        <v>0</v>
      </c>
      <c r="I702" s="45"/>
      <c r="J702" s="46" t="str">
        <f>IF(AND(E702=0,F702&lt;&gt;0,G702&lt;&gt;0),"m2",IF(AND(F702=0,E702&lt;&gt;0,G702&lt;&gt;0),"m2",IF(AND(G702=0,E702&lt;&gt;0,F702&lt;&gt;0),"m2",IF(AND(F702=0,G702=0),"ml",IF(AND(E702=0,G702=0),"ml",IF(AND(E702=0,F702=0),"ml",IF(AND(E702&lt;&gt;0,F702&lt;&gt;0,G702&lt;&gt;0),"m3",0)))))))</f>
        <v>ml</v>
      </c>
    </row>
    <row r="703" spans="2:10" s="1" customFormat="1" ht="13.2" x14ac:dyDescent="0.25">
      <c r="B703" s="48" t="s">
        <v>429</v>
      </c>
      <c r="C703" s="48" t="s">
        <v>992</v>
      </c>
      <c r="D703" s="103"/>
      <c r="E703" s="45"/>
      <c r="F703" s="45"/>
      <c r="G703" s="45"/>
      <c r="H703" s="45"/>
      <c r="I703" s="62">
        <f>SUM(H704:H704)</f>
        <v>103.6</v>
      </c>
      <c r="J703" s="63" t="str">
        <f>+J704</f>
        <v>ml</v>
      </c>
    </row>
    <row r="704" spans="2:10" s="1" customFormat="1" ht="13.2" x14ac:dyDescent="0.25">
      <c r="B704" s="100"/>
      <c r="C704" s="44" t="s">
        <v>705</v>
      </c>
      <c r="D704" s="45">
        <v>8</v>
      </c>
      <c r="E704" s="45">
        <v>12.95</v>
      </c>
      <c r="F704" s="45"/>
      <c r="G704" s="45"/>
      <c r="H704" s="45">
        <f>IF(AND(F704=0,G704=0),D704*E704,IF(AND(E704=0,G704=0),D704*F704,IF(AND(E704=0,F704=0),D704*G704,IF(AND(E704=0),D704*F704*G704,IF(AND(F704=0),D704*E704*G704,IF(AND(G704=0),D704*E704*F704,D704*E704*F704*G704))))))</f>
        <v>103.6</v>
      </c>
      <c r="I704" s="45"/>
      <c r="J704" s="46" t="str">
        <f>IF(AND(E704=0,F704&lt;&gt;0,G704&lt;&gt;0),"m2",IF(AND(F704=0,E704&lt;&gt;0,G704&lt;&gt;0),"m2",IF(AND(G704=0,E704&lt;&gt;0,F704&lt;&gt;0),"m2",IF(AND(F704=0,G704=0),"ml",IF(AND(E704=0,G704=0),"ml",IF(AND(E704=0,F704=0),"ml",IF(AND(E704&lt;&gt;0,F704&lt;&gt;0,G704&lt;&gt;0),"m3",0)))))))</f>
        <v>ml</v>
      </c>
    </row>
    <row r="705" spans="2:10" s="1" customFormat="1" ht="13.2" x14ac:dyDescent="0.25">
      <c r="B705" s="100"/>
      <c r="C705" s="44" t="s">
        <v>706</v>
      </c>
      <c r="D705" s="45">
        <v>1</v>
      </c>
      <c r="E705" s="45">
        <v>33.65</v>
      </c>
      <c r="F705" s="45"/>
      <c r="G705" s="45"/>
      <c r="H705" s="45">
        <f>IF(AND(F705=0,G705=0),D705*E705,IF(AND(E705=0,G705=0),D705*F705,IF(AND(E705=0,F705=0),D705*G705,IF(AND(E705=0),D705*F705*G705,IF(AND(F705=0),D705*E705*G705,IF(AND(G705=0),D705*E705*F705,D705*E705*F705*G705))))))</f>
        <v>33.65</v>
      </c>
      <c r="I705" s="45"/>
      <c r="J705" s="46" t="str">
        <f>IF(AND(E705=0,F705&lt;&gt;0,G705&lt;&gt;0),"m2",IF(AND(F705=0,E705&lt;&gt;0,G705&lt;&gt;0),"m2",IF(AND(G705=0,E705&lt;&gt;0,F705&lt;&gt;0),"m2",IF(AND(F705=0,G705=0),"ml",IF(AND(E705=0,G705=0),"ml",IF(AND(E705=0,F705=0),"ml",IF(AND(E705&lt;&gt;0,F705&lt;&gt;0,G705&lt;&gt;0),"m3",0)))))))</f>
        <v>ml</v>
      </c>
    </row>
    <row r="706" spans="2:10" s="1" customFormat="1" ht="13.2" x14ac:dyDescent="0.25">
      <c r="B706" s="48" t="s">
        <v>430</v>
      </c>
      <c r="C706" s="48" t="s">
        <v>463</v>
      </c>
      <c r="D706" s="103"/>
      <c r="E706" s="45"/>
      <c r="F706" s="45"/>
      <c r="G706" s="45"/>
      <c r="H706" s="45"/>
      <c r="I706" s="62">
        <f>SUM(H708:H713)</f>
        <v>32</v>
      </c>
      <c r="J706" s="63" t="str">
        <f>+J708</f>
        <v>ml</v>
      </c>
    </row>
    <row r="707" spans="2:10" s="1" customFormat="1" ht="13.2" x14ac:dyDescent="0.25">
      <c r="B707" s="48"/>
      <c r="C707" s="130" t="s">
        <v>248</v>
      </c>
      <c r="D707" s="103"/>
      <c r="E707" s="45"/>
      <c r="F707" s="45"/>
      <c r="G707" s="45"/>
      <c r="H707" s="45"/>
      <c r="I707" s="62"/>
      <c r="J707" s="63"/>
    </row>
    <row r="708" spans="2:10" s="1" customFormat="1" ht="13.2" x14ac:dyDescent="0.25">
      <c r="B708" s="48"/>
      <c r="C708" s="44" t="s">
        <v>549</v>
      </c>
      <c r="D708" s="45">
        <v>4</v>
      </c>
      <c r="E708" s="45">
        <v>3.25</v>
      </c>
      <c r="F708" s="45"/>
      <c r="G708" s="45"/>
      <c r="H708" s="45">
        <f t="shared" ref="H708:H713" si="22">IF(AND(F708=0,G708=0),D708*E708,IF(AND(E708=0,G708=0),D708*F708,IF(AND(E708=0,F708=0),D708*G708,IF(AND(E708=0),D708*F708*G708,IF(AND(F708=0),D708*E708*G708,IF(AND(G708=0),D708*E708*F708,D708*E708*F708*G708))))))</f>
        <v>13</v>
      </c>
      <c r="I708" s="45"/>
      <c r="J708" s="46" t="str">
        <f t="shared" ref="J708:J713" si="23">IF(AND(E708=0,F708&lt;&gt;0,G708&lt;&gt;0),"m2",IF(AND(F708=0,E708&lt;&gt;0,G708&lt;&gt;0),"m2",IF(AND(G708=0,E708&lt;&gt;0,F708&lt;&gt;0),"m2",IF(AND(F708=0,G708=0),"ml",IF(AND(E708=0,G708=0),"ml",IF(AND(E708=0,F708=0),"ml",IF(AND(E708&lt;&gt;0,F708&lt;&gt;0,G708&lt;&gt;0),"m3",0)))))))</f>
        <v>ml</v>
      </c>
    </row>
    <row r="709" spans="2:10" s="1" customFormat="1" ht="13.2" x14ac:dyDescent="0.25">
      <c r="B709" s="48"/>
      <c r="C709" s="44" t="s">
        <v>696</v>
      </c>
      <c r="D709" s="45">
        <v>2</v>
      </c>
      <c r="E709" s="45">
        <v>3</v>
      </c>
      <c r="F709" s="45"/>
      <c r="G709" s="45"/>
      <c r="H709" s="45">
        <f t="shared" si="22"/>
        <v>6</v>
      </c>
      <c r="I709" s="45"/>
      <c r="J709" s="46" t="str">
        <f t="shared" si="23"/>
        <v>ml</v>
      </c>
    </row>
    <row r="710" spans="2:10" s="1" customFormat="1" ht="13.2" x14ac:dyDescent="0.25">
      <c r="B710" s="48"/>
      <c r="C710" s="130" t="s">
        <v>249</v>
      </c>
      <c r="D710" s="45"/>
      <c r="E710" s="45"/>
      <c r="F710" s="45"/>
      <c r="G710" s="45"/>
      <c r="H710" s="45">
        <f t="shared" si="22"/>
        <v>0</v>
      </c>
      <c r="I710" s="45"/>
      <c r="J710" s="46" t="str">
        <f t="shared" si="23"/>
        <v>ml</v>
      </c>
    </row>
    <row r="711" spans="2:10" s="1" customFormat="1" ht="13.2" x14ac:dyDescent="0.25">
      <c r="B711" s="48"/>
      <c r="C711" s="44" t="s">
        <v>549</v>
      </c>
      <c r="D711" s="45">
        <v>2</v>
      </c>
      <c r="E711" s="45">
        <v>3.25</v>
      </c>
      <c r="F711" s="45"/>
      <c r="G711" s="45"/>
      <c r="H711" s="45">
        <f t="shared" si="22"/>
        <v>6.5</v>
      </c>
      <c r="I711" s="45"/>
      <c r="J711" s="46" t="str">
        <f t="shared" si="23"/>
        <v>ml</v>
      </c>
    </row>
    <row r="712" spans="2:10" s="1" customFormat="1" ht="13.2" x14ac:dyDescent="0.25">
      <c r="B712" s="48"/>
      <c r="C712" s="130" t="s">
        <v>250</v>
      </c>
      <c r="D712" s="45"/>
      <c r="E712" s="45"/>
      <c r="F712" s="45"/>
      <c r="G712" s="45"/>
      <c r="H712" s="45">
        <f t="shared" si="22"/>
        <v>0</v>
      </c>
      <c r="I712" s="45"/>
      <c r="J712" s="46" t="str">
        <f t="shared" si="23"/>
        <v>ml</v>
      </c>
    </row>
    <row r="713" spans="2:10" s="1" customFormat="1" ht="13.2" x14ac:dyDescent="0.25">
      <c r="B713" s="48"/>
      <c r="C713" s="44" t="s">
        <v>549</v>
      </c>
      <c r="D713" s="45">
        <v>2</v>
      </c>
      <c r="E713" s="45">
        <v>3.25</v>
      </c>
      <c r="F713" s="45"/>
      <c r="G713" s="45"/>
      <c r="H713" s="45">
        <f t="shared" si="22"/>
        <v>6.5</v>
      </c>
      <c r="I713" s="45"/>
      <c r="J713" s="46" t="str">
        <f t="shared" si="23"/>
        <v>ml</v>
      </c>
    </row>
    <row r="714" spans="2:10" s="1" customFormat="1" ht="13.2" x14ac:dyDescent="0.25">
      <c r="B714" s="48" t="s">
        <v>464</v>
      </c>
      <c r="C714" s="48" t="s">
        <v>547</v>
      </c>
      <c r="D714" s="103"/>
      <c r="E714" s="45"/>
      <c r="F714" s="45"/>
      <c r="G714" s="45"/>
      <c r="H714" s="45"/>
      <c r="I714" s="62">
        <f>SUM(H715:H721)</f>
        <v>11.75</v>
      </c>
      <c r="J714" s="63" t="str">
        <f>+J715</f>
        <v>ml</v>
      </c>
    </row>
    <row r="715" spans="2:10" s="1" customFormat="1" ht="13.2" x14ac:dyDescent="0.25">
      <c r="B715" s="100"/>
      <c r="C715" s="130" t="s">
        <v>248</v>
      </c>
      <c r="D715" s="45"/>
      <c r="E715" s="45"/>
      <c r="F715" s="45"/>
      <c r="G715" s="45"/>
      <c r="H715" s="45">
        <f t="shared" ref="H715:H721" si="24">IF(AND(F715=0,G715=0),D715*E715,IF(AND(E715=0,G715=0),D715*F715,IF(AND(E715=0,F715=0),D715*G715,IF(AND(E715=0),D715*F715*G715,IF(AND(F715=0),D715*E715*G715,IF(AND(G715=0),D715*E715*F715,D715*E715*F715*G715))))))</f>
        <v>0</v>
      </c>
      <c r="I715" s="45"/>
      <c r="J715" s="46" t="str">
        <f t="shared" ref="J715:J721" si="25">IF(AND(E715=0,F715&lt;&gt;0,G715&lt;&gt;0),"m2",IF(AND(F715=0,E715&lt;&gt;0,G715&lt;&gt;0),"m2",IF(AND(G715=0,E715&lt;&gt;0,F715&lt;&gt;0),"m2",IF(AND(F715=0,G715=0),"ml",IF(AND(E715=0,G715=0),"ml",IF(AND(E715=0,F715=0),"ml",IF(AND(E715&lt;&gt;0,F715&lt;&gt;0,G715&lt;&gt;0),"m3",0)))))))</f>
        <v>ml</v>
      </c>
    </row>
    <row r="716" spans="2:10" s="1" customFormat="1" ht="13.2" x14ac:dyDescent="0.25">
      <c r="B716" s="100"/>
      <c r="C716" s="44" t="s">
        <v>549</v>
      </c>
      <c r="D716" s="45">
        <v>1</v>
      </c>
      <c r="E716" s="45">
        <v>3.25</v>
      </c>
      <c r="F716" s="45"/>
      <c r="G716" s="45"/>
      <c r="H716" s="45">
        <f t="shared" si="24"/>
        <v>3.25</v>
      </c>
      <c r="I716" s="45"/>
      <c r="J716" s="46" t="str">
        <f t="shared" si="25"/>
        <v>ml</v>
      </c>
    </row>
    <row r="717" spans="2:10" s="1" customFormat="1" ht="13.2" x14ac:dyDescent="0.25">
      <c r="B717" s="100"/>
      <c r="C717" s="44" t="s">
        <v>696</v>
      </c>
      <c r="D717" s="45">
        <v>1</v>
      </c>
      <c r="E717" s="45">
        <v>2</v>
      </c>
      <c r="F717" s="45"/>
      <c r="G717" s="45"/>
      <c r="H717" s="45">
        <f t="shared" si="24"/>
        <v>2</v>
      </c>
      <c r="I717" s="45"/>
      <c r="J717" s="46" t="str">
        <f t="shared" si="25"/>
        <v>ml</v>
      </c>
    </row>
    <row r="718" spans="2:10" s="1" customFormat="1" ht="13.2" x14ac:dyDescent="0.25">
      <c r="B718" s="100"/>
      <c r="C718" s="130" t="s">
        <v>249</v>
      </c>
      <c r="D718" s="45"/>
      <c r="E718" s="45"/>
      <c r="F718" s="45"/>
      <c r="G718" s="45"/>
      <c r="H718" s="45">
        <f t="shared" si="24"/>
        <v>0</v>
      </c>
      <c r="I718" s="45"/>
      <c r="J718" s="46" t="str">
        <f t="shared" si="25"/>
        <v>ml</v>
      </c>
    </row>
    <row r="719" spans="2:10" s="1" customFormat="1" ht="13.2" x14ac:dyDescent="0.25">
      <c r="B719" s="100"/>
      <c r="C719" s="44" t="s">
        <v>549</v>
      </c>
      <c r="D719" s="45">
        <v>1</v>
      </c>
      <c r="E719" s="45">
        <v>3.25</v>
      </c>
      <c r="F719" s="45"/>
      <c r="G719" s="45"/>
      <c r="H719" s="45">
        <f t="shared" si="24"/>
        <v>3.25</v>
      </c>
      <c r="I719" s="45"/>
      <c r="J719" s="46" t="str">
        <f t="shared" si="25"/>
        <v>ml</v>
      </c>
    </row>
    <row r="720" spans="2:10" s="1" customFormat="1" ht="13.2" x14ac:dyDescent="0.25">
      <c r="B720" s="100"/>
      <c r="C720" s="130" t="s">
        <v>250</v>
      </c>
      <c r="D720" s="45"/>
      <c r="E720" s="45"/>
      <c r="F720" s="45"/>
      <c r="G720" s="45"/>
      <c r="H720" s="45">
        <f t="shared" si="24"/>
        <v>0</v>
      </c>
      <c r="I720" s="45"/>
      <c r="J720" s="46" t="str">
        <f t="shared" si="25"/>
        <v>ml</v>
      </c>
    </row>
    <row r="721" spans="2:10" s="1" customFormat="1" ht="13.2" x14ac:dyDescent="0.25">
      <c r="B721" s="100"/>
      <c r="C721" s="44" t="s">
        <v>549</v>
      </c>
      <c r="D721" s="45">
        <v>1</v>
      </c>
      <c r="E721" s="45">
        <v>3.25</v>
      </c>
      <c r="F721" s="45"/>
      <c r="G721" s="45"/>
      <c r="H721" s="45">
        <f t="shared" si="24"/>
        <v>3.25</v>
      </c>
      <c r="I721" s="45"/>
      <c r="J721" s="46" t="str">
        <f t="shared" si="25"/>
        <v>ml</v>
      </c>
    </row>
    <row r="722" spans="2:10" s="1" customFormat="1" ht="13.2" x14ac:dyDescent="0.25">
      <c r="B722" s="48" t="s">
        <v>466</v>
      </c>
      <c r="C722" s="48" t="s">
        <v>465</v>
      </c>
      <c r="D722" s="103"/>
      <c r="E722" s="45"/>
      <c r="F722" s="45"/>
      <c r="G722" s="45"/>
      <c r="H722" s="45"/>
      <c r="I722" s="62">
        <f>SUM(H723:H729)</f>
        <v>0</v>
      </c>
      <c r="J722" s="63" t="str">
        <f>+J723</f>
        <v>ml</v>
      </c>
    </row>
    <row r="723" spans="2:10" s="1" customFormat="1" ht="13.2" x14ac:dyDescent="0.25">
      <c r="B723" s="48"/>
      <c r="C723" s="130" t="s">
        <v>248</v>
      </c>
      <c r="D723" s="45"/>
      <c r="E723" s="45"/>
      <c r="F723" s="45"/>
      <c r="G723" s="45"/>
      <c r="H723" s="45">
        <f t="shared" ref="H723:H729" si="26">IF(AND(F723=0,G723=0),D723*E723,IF(AND(E723=0,G723=0),D723*F723,IF(AND(E723=0,F723=0),D723*G723,IF(AND(E723=0),D723*F723*G723,IF(AND(F723=0),D723*E723*G723,IF(AND(G723=0),D723*E723*F723,D723*E723*F723*G723))))))</f>
        <v>0</v>
      </c>
      <c r="I723" s="45"/>
      <c r="J723" s="46" t="str">
        <f t="shared" ref="J723:J729" si="27">IF(AND(E723=0,F723&lt;&gt;0,G723&lt;&gt;0),"m2",IF(AND(F723=0,E723&lt;&gt;0,G723&lt;&gt;0),"m2",IF(AND(G723=0,E723&lt;&gt;0,F723&lt;&gt;0),"m2",IF(AND(F723=0,G723=0),"ml",IF(AND(E723=0,G723=0),"ml",IF(AND(E723=0,F723=0),"ml",IF(AND(E723&lt;&gt;0,F723&lt;&gt;0,G723&lt;&gt;0),"m3",0)))))))</f>
        <v>ml</v>
      </c>
    </row>
    <row r="724" spans="2:10" s="1" customFormat="1" ht="13.2" x14ac:dyDescent="0.25">
      <c r="B724" s="48"/>
      <c r="C724" s="44" t="s">
        <v>549</v>
      </c>
      <c r="D724" s="45"/>
      <c r="E724" s="45"/>
      <c r="F724" s="45"/>
      <c r="G724" s="45"/>
      <c r="H724" s="45">
        <f t="shared" si="26"/>
        <v>0</v>
      </c>
      <c r="I724" s="45"/>
      <c r="J724" s="46" t="str">
        <f t="shared" si="27"/>
        <v>ml</v>
      </c>
    </row>
    <row r="725" spans="2:10" s="1" customFormat="1" ht="13.2" x14ac:dyDescent="0.25">
      <c r="B725" s="48"/>
      <c r="C725" s="44" t="s">
        <v>696</v>
      </c>
      <c r="D725" s="45"/>
      <c r="E725" s="45"/>
      <c r="F725" s="45"/>
      <c r="G725" s="45"/>
      <c r="H725" s="45">
        <f t="shared" si="26"/>
        <v>0</v>
      </c>
      <c r="I725" s="45"/>
      <c r="J725" s="46" t="str">
        <f t="shared" si="27"/>
        <v>ml</v>
      </c>
    </row>
    <row r="726" spans="2:10" s="1" customFormat="1" ht="13.2" x14ac:dyDescent="0.25">
      <c r="B726" s="48"/>
      <c r="C726" s="130" t="s">
        <v>249</v>
      </c>
      <c r="D726" s="45"/>
      <c r="E726" s="45"/>
      <c r="F726" s="45"/>
      <c r="G726" s="45"/>
      <c r="H726" s="45">
        <f t="shared" si="26"/>
        <v>0</v>
      </c>
      <c r="I726" s="45"/>
      <c r="J726" s="46" t="str">
        <f t="shared" si="27"/>
        <v>ml</v>
      </c>
    </row>
    <row r="727" spans="2:10" s="1" customFormat="1" ht="13.2" x14ac:dyDescent="0.25">
      <c r="B727" s="48"/>
      <c r="C727" s="44" t="s">
        <v>549</v>
      </c>
      <c r="D727" s="45"/>
      <c r="E727" s="45"/>
      <c r="F727" s="45"/>
      <c r="G727" s="45"/>
      <c r="H727" s="45">
        <f t="shared" si="26"/>
        <v>0</v>
      </c>
      <c r="I727" s="45"/>
      <c r="J727" s="46" t="str">
        <f t="shared" si="27"/>
        <v>ml</v>
      </c>
    </row>
    <row r="728" spans="2:10" s="1" customFormat="1" ht="13.2" x14ac:dyDescent="0.25">
      <c r="B728" s="48"/>
      <c r="C728" s="130" t="s">
        <v>250</v>
      </c>
      <c r="D728" s="45"/>
      <c r="E728" s="45"/>
      <c r="F728" s="45"/>
      <c r="G728" s="45"/>
      <c r="H728" s="45">
        <f t="shared" si="26"/>
        <v>0</v>
      </c>
      <c r="I728" s="45"/>
      <c r="J728" s="46" t="str">
        <f t="shared" si="27"/>
        <v>ml</v>
      </c>
    </row>
    <row r="729" spans="2:10" s="1" customFormat="1" ht="13.2" x14ac:dyDescent="0.25">
      <c r="B729" s="48"/>
      <c r="C729" s="44" t="s">
        <v>549</v>
      </c>
      <c r="D729" s="45"/>
      <c r="E729" s="45"/>
      <c r="F729" s="45"/>
      <c r="G729" s="45"/>
      <c r="H729" s="45">
        <f t="shared" si="26"/>
        <v>0</v>
      </c>
      <c r="I729" s="45"/>
      <c r="J729" s="46" t="str">
        <f t="shared" si="27"/>
        <v>ml</v>
      </c>
    </row>
    <row r="730" spans="2:10" s="1" customFormat="1" ht="13.2" x14ac:dyDescent="0.25">
      <c r="B730" s="48" t="s">
        <v>542</v>
      </c>
      <c r="C730" s="48" t="s">
        <v>467</v>
      </c>
      <c r="D730" s="103"/>
      <c r="E730" s="45"/>
      <c r="F730" s="45"/>
      <c r="G730" s="45"/>
      <c r="H730" s="45"/>
      <c r="I730" s="62">
        <f>SUM(H731:H731)</f>
        <v>2</v>
      </c>
      <c r="J730" s="63" t="str">
        <f>+J731</f>
        <v>und</v>
      </c>
    </row>
    <row r="731" spans="2:10" s="1" customFormat="1" ht="13.2" x14ac:dyDescent="0.25">
      <c r="B731" s="100"/>
      <c r="C731" s="44" t="s">
        <v>697</v>
      </c>
      <c r="D731" s="45">
        <v>2</v>
      </c>
      <c r="E731" s="45"/>
      <c r="F731" s="45"/>
      <c r="G731" s="45"/>
      <c r="H731" s="45">
        <f>+D731</f>
        <v>2</v>
      </c>
      <c r="I731" s="45"/>
      <c r="J731" s="46" t="s">
        <v>35</v>
      </c>
    </row>
    <row r="732" spans="2:10" s="1" customFormat="1" ht="13.2" x14ac:dyDescent="0.25">
      <c r="B732" s="48" t="s">
        <v>546</v>
      </c>
      <c r="C732" s="48" t="s">
        <v>548</v>
      </c>
      <c r="D732" s="103"/>
      <c r="E732" s="45"/>
      <c r="F732" s="45"/>
      <c r="G732" s="45"/>
      <c r="H732" s="45"/>
      <c r="I732" s="62">
        <f>SUM(H733:H733)</f>
        <v>2</v>
      </c>
      <c r="J732" s="63" t="str">
        <f>+J733</f>
        <v>und</v>
      </c>
    </row>
    <row r="733" spans="2:10" s="1" customFormat="1" ht="13.2" x14ac:dyDescent="0.25">
      <c r="B733" s="100"/>
      <c r="C733" s="44" t="s">
        <v>549</v>
      </c>
      <c r="D733" s="45">
        <v>2</v>
      </c>
      <c r="E733" s="45"/>
      <c r="F733" s="45"/>
      <c r="G733" s="45"/>
      <c r="H733" s="45">
        <f>+D733</f>
        <v>2</v>
      </c>
      <c r="I733" s="45"/>
      <c r="J733" s="46" t="s">
        <v>35</v>
      </c>
    </row>
    <row r="734" spans="2:10" s="1" customFormat="1" ht="13.2" x14ac:dyDescent="0.25">
      <c r="B734" s="100" t="s">
        <v>115</v>
      </c>
      <c r="C734" s="101" t="s">
        <v>420</v>
      </c>
      <c r="D734" s="103"/>
      <c r="E734" s="45"/>
      <c r="F734" s="45"/>
      <c r="G734" s="45"/>
      <c r="H734" s="45"/>
      <c r="I734" s="45"/>
      <c r="J734" s="46"/>
    </row>
    <row r="735" spans="2:10" s="1" customFormat="1" ht="13.2" x14ac:dyDescent="0.25">
      <c r="B735" s="48" t="s">
        <v>116</v>
      </c>
      <c r="C735" s="48" t="s">
        <v>1004</v>
      </c>
      <c r="D735" s="103"/>
      <c r="E735" s="45"/>
      <c r="F735" s="45"/>
      <c r="G735" s="45"/>
      <c r="H735" s="45"/>
      <c r="I735" s="62">
        <f>SUM(H736:H736)</f>
        <v>0</v>
      </c>
      <c r="J735" s="63" t="str">
        <f>+J736</f>
        <v>ml</v>
      </c>
    </row>
    <row r="736" spans="2:10" s="1" customFormat="1" ht="13.2" x14ac:dyDescent="0.25">
      <c r="B736" s="100"/>
      <c r="C736" s="44" t="s">
        <v>544</v>
      </c>
      <c r="D736" s="45"/>
      <c r="E736" s="45"/>
      <c r="F736" s="45"/>
      <c r="G736" s="45"/>
      <c r="H736" s="45">
        <f>IF(AND(F736=0,G736=0),D736*E736,IF(AND(E736=0,G736=0),D736*F736,IF(AND(E736=0,F736=0),D736*G736,IF(AND(E736=0),D736*F736*G736,IF(AND(F736=0),D736*E736*G736,IF(AND(G736=0),D736*E736*F736,D736*E736*F736*G736))))))</f>
        <v>0</v>
      </c>
      <c r="I736" s="45"/>
      <c r="J736" s="46" t="str">
        <f>IF(AND(E736=0,F736&lt;&gt;0,G736&lt;&gt;0),"m2",IF(AND(F736=0,E736&lt;&gt;0,G736&lt;&gt;0),"m2",IF(AND(G736=0,E736&lt;&gt;0,F736&lt;&gt;0),"m2",IF(AND(F736=0,G736=0),"ml",IF(AND(E736=0,G736=0),"ml",IF(AND(E736=0,F736=0),"ml",IF(AND(E736&lt;&gt;0,F736&lt;&gt;0,G736&lt;&gt;0),"m3",0)))))))</f>
        <v>ml</v>
      </c>
    </row>
    <row r="737" spans="2:10" s="1" customFormat="1" ht="13.2" x14ac:dyDescent="0.25">
      <c r="B737" s="48" t="s">
        <v>436</v>
      </c>
      <c r="C737" s="48" t="s">
        <v>993</v>
      </c>
      <c r="D737" s="103"/>
      <c r="E737" s="45"/>
      <c r="F737" s="45"/>
      <c r="G737" s="45"/>
      <c r="H737" s="45"/>
      <c r="I737" s="62">
        <f>SUM(H738:H739)</f>
        <v>31.3</v>
      </c>
      <c r="J737" s="63" t="str">
        <f>+J738</f>
        <v>ml</v>
      </c>
    </row>
    <row r="738" spans="2:10" s="1" customFormat="1" ht="13.2" x14ac:dyDescent="0.25">
      <c r="B738" s="100"/>
      <c r="C738" s="44" t="s">
        <v>725</v>
      </c>
      <c r="D738" s="45">
        <v>1</v>
      </c>
      <c r="E738" s="45">
        <v>31.3</v>
      </c>
      <c r="F738" s="45"/>
      <c r="G738" s="45"/>
      <c r="H738" s="45">
        <f>IF(AND(F738=0,G738=0),D738*E738,IF(AND(E738=0,G738=0),D738*F738,IF(AND(E738=0,F738=0),D738*G738,IF(AND(E738=0),D738*F738*G738,IF(AND(F738=0),D738*E738*G738,IF(AND(G738=0),D738*E738*F738,D738*E738*F738*G738))))))</f>
        <v>31.3</v>
      </c>
      <c r="I738" s="45"/>
      <c r="J738" s="46" t="str">
        <f>IF(AND(E738=0,F738&lt;&gt;0,G738&lt;&gt;0),"m2",IF(AND(F738=0,E738&lt;&gt;0,G738&lt;&gt;0),"m2",IF(AND(G738=0,E738&lt;&gt;0,F738&lt;&gt;0),"m2",IF(AND(F738=0,G738=0),"ml",IF(AND(E738=0,G738=0),"ml",IF(AND(E738=0,F738=0),"ml",IF(AND(E738&lt;&gt;0,F738&lt;&gt;0,G738&lt;&gt;0),"m3",0)))))))</f>
        <v>ml</v>
      </c>
    </row>
    <row r="739" spans="2:10" s="1" customFormat="1" ht="13.2" x14ac:dyDescent="0.25">
      <c r="B739" s="100"/>
      <c r="C739" s="44"/>
      <c r="D739" s="45"/>
      <c r="E739" s="45"/>
      <c r="F739" s="45"/>
      <c r="G739" s="45"/>
      <c r="H739" s="45">
        <f>IF(AND(F739=0,G739=0),D739*E739,IF(AND(E739=0,G739=0),D739*F739,IF(AND(E739=0,F739=0),D739*G739,IF(AND(E739=0),D739*F739*G739,IF(AND(F739=0),D739*E739*G739,IF(AND(G739=0),D739*E739*F739,D739*E739*F739*G739))))))</f>
        <v>0</v>
      </c>
      <c r="I739" s="45"/>
      <c r="J739" s="46" t="str">
        <f>IF(AND(E739=0,F739&lt;&gt;0,G739&lt;&gt;0),"m2",IF(AND(F739=0,E739&lt;&gt;0,G739&lt;&gt;0),"m2",IF(AND(G739=0,E739&lt;&gt;0,F739&lt;&gt;0),"m2",IF(AND(F739=0,G739=0),"ml",IF(AND(E739=0,G739=0),"ml",IF(AND(E739=0,F739=0),"ml",IF(AND(E739&lt;&gt;0,F739&lt;&gt;0,G739&lt;&gt;0),"m3",0)))))))</f>
        <v>ml</v>
      </c>
    </row>
    <row r="740" spans="2:10" s="1" customFormat="1" ht="13.2" x14ac:dyDescent="0.25">
      <c r="B740" s="48" t="s">
        <v>437</v>
      </c>
      <c r="C740" s="48" t="s">
        <v>435</v>
      </c>
      <c r="D740" s="103"/>
      <c r="E740" s="45"/>
      <c r="F740" s="45"/>
      <c r="G740" s="45"/>
      <c r="H740" s="45"/>
      <c r="I740" s="62">
        <f>SUM(H741:H741)</f>
        <v>23.4</v>
      </c>
      <c r="J740" s="63" t="str">
        <f>+J741</f>
        <v>ml</v>
      </c>
    </row>
    <row r="741" spans="2:10" s="1" customFormat="1" ht="13.2" x14ac:dyDescent="0.25">
      <c r="B741" s="100"/>
      <c r="C741" s="44" t="s">
        <v>727</v>
      </c>
      <c r="D741" s="45">
        <v>1</v>
      </c>
      <c r="E741" s="45">
        <v>23.4</v>
      </c>
      <c r="F741" s="45"/>
      <c r="G741" s="45"/>
      <c r="H741" s="45">
        <f>IF(AND(F741=0,G741=0),D741*E741,IF(AND(E741=0,G741=0),D741*F741,IF(AND(E741=0,F741=0),D741*G741,IF(AND(E741=0),D741*F741*G741,IF(AND(F741=0),D741*E741*G741,IF(AND(G741=0),D741*E741*F741,D741*E741*F741*G741))))))</f>
        <v>23.4</v>
      </c>
      <c r="I741" s="45"/>
      <c r="J741" s="46" t="str">
        <f>IF(AND(E741=0,F741&lt;&gt;0,G741&lt;&gt;0),"m2",IF(AND(F741=0,E741&lt;&gt;0,G741&lt;&gt;0),"m2",IF(AND(G741=0,E741&lt;&gt;0,F741&lt;&gt;0),"m2",IF(AND(F741=0,G741=0),"ml",IF(AND(E741=0,G741=0),"ml",IF(AND(E741=0,F741=0),"ml",IF(AND(E741&lt;&gt;0,F741&lt;&gt;0,G741&lt;&gt;0),"m3",0)))))))</f>
        <v>ml</v>
      </c>
    </row>
    <row r="742" spans="2:10" s="1" customFormat="1" ht="13.2" x14ac:dyDescent="0.25">
      <c r="B742" s="48" t="s">
        <v>439</v>
      </c>
      <c r="C742" s="48" t="s">
        <v>438</v>
      </c>
      <c r="D742" s="103"/>
      <c r="E742" s="45"/>
      <c r="F742" s="45"/>
      <c r="G742" s="45"/>
      <c r="H742" s="45"/>
      <c r="I742" s="62">
        <f>SUM(H743:H743)</f>
        <v>0</v>
      </c>
      <c r="J742" s="63" t="str">
        <f>+J743</f>
        <v>ml</v>
      </c>
    </row>
    <row r="743" spans="2:10" s="1" customFormat="1" ht="13.2" x14ac:dyDescent="0.25">
      <c r="B743" s="100"/>
      <c r="C743" s="44" t="s">
        <v>728</v>
      </c>
      <c r="D743" s="45"/>
      <c r="E743" s="45"/>
      <c r="F743" s="45"/>
      <c r="G743" s="45"/>
      <c r="H743" s="45">
        <f>IF(AND(F743=0,G743=0),D743*E743,IF(AND(E743=0,G743=0),D743*F743,IF(AND(E743=0,F743=0),D743*G743,IF(AND(E743=0),D743*F743*G743,IF(AND(F743=0),D743*E743*G743,IF(AND(G743=0),D743*E743*F743,D743*E743*F743*G743))))))</f>
        <v>0</v>
      </c>
      <c r="I743" s="45"/>
      <c r="J743" s="46" t="str">
        <f>IF(AND(E743=0,F743&lt;&gt;0,G743&lt;&gt;0),"m2",IF(AND(F743=0,E743&lt;&gt;0,G743&lt;&gt;0),"m2",IF(AND(G743=0,E743&lt;&gt;0,F743&lt;&gt;0),"m2",IF(AND(F743=0,G743=0),"ml",IF(AND(E743=0,G743=0),"ml",IF(AND(E743=0,F743=0),"ml",IF(AND(E743&lt;&gt;0,F743&lt;&gt;0,G743&lt;&gt;0),"m3",0)))))))</f>
        <v>ml</v>
      </c>
    </row>
    <row r="744" spans="2:10" s="1" customFormat="1" ht="13.2" x14ac:dyDescent="0.25">
      <c r="B744" s="48" t="s">
        <v>440</v>
      </c>
      <c r="C744" s="48" t="s">
        <v>441</v>
      </c>
      <c r="D744" s="103"/>
      <c r="E744" s="45"/>
      <c r="F744" s="45"/>
      <c r="G744" s="45"/>
      <c r="H744" s="45"/>
      <c r="I744" s="62">
        <f>SUM(H745:H745)</f>
        <v>31.3</v>
      </c>
      <c r="J744" s="63" t="str">
        <f>+J745</f>
        <v>ml</v>
      </c>
    </row>
    <row r="745" spans="2:10" s="1" customFormat="1" ht="13.2" x14ac:dyDescent="0.25">
      <c r="B745" s="100"/>
      <c r="C745" s="44" t="s">
        <v>725</v>
      </c>
      <c r="D745" s="45">
        <v>1</v>
      </c>
      <c r="E745" s="45">
        <v>31.3</v>
      </c>
      <c r="F745" s="45"/>
      <c r="G745" s="45"/>
      <c r="H745" s="45">
        <f>IF(AND(F745=0,G745=0),D745*E745,IF(AND(E745=0,G745=0),D745*F745,IF(AND(E745=0,F745=0),D745*G745,IF(AND(E745=0),D745*F745*G745,IF(AND(F745=0),D745*E745*G745,IF(AND(G745=0),D745*E745*F745,D745*E745*F745*G745))))))</f>
        <v>31.3</v>
      </c>
      <c r="I745" s="45"/>
      <c r="J745" s="46" t="str">
        <f>IF(AND(E745=0,F745&lt;&gt;0,G745&lt;&gt;0),"m2",IF(AND(F745=0,E745&lt;&gt;0,G745&lt;&gt;0),"m2",IF(AND(G745=0,E745&lt;&gt;0,F745&lt;&gt;0),"m2",IF(AND(F745=0,G745=0),"ml",IF(AND(E745=0,G745=0),"ml",IF(AND(E745=0,F745=0),"ml",IF(AND(E745&lt;&gt;0,F745&lt;&gt;0,G745&lt;&gt;0),"m3",0)))))))</f>
        <v>ml</v>
      </c>
    </row>
    <row r="746" spans="2:10" s="1" customFormat="1" ht="13.2" x14ac:dyDescent="0.25">
      <c r="B746" s="48" t="s">
        <v>444</v>
      </c>
      <c r="C746" s="48" t="s">
        <v>442</v>
      </c>
      <c r="D746" s="103"/>
      <c r="E746" s="45"/>
      <c r="F746" s="45"/>
      <c r="G746" s="45"/>
      <c r="H746" s="45"/>
      <c r="I746" s="62">
        <f>SUM(H747:H747)</f>
        <v>23.4</v>
      </c>
      <c r="J746" s="63" t="str">
        <f>+J747</f>
        <v>ml</v>
      </c>
    </row>
    <row r="747" spans="2:10" s="1" customFormat="1" ht="13.2" x14ac:dyDescent="0.25">
      <c r="B747" s="100"/>
      <c r="C747" s="44" t="s">
        <v>434</v>
      </c>
      <c r="D747" s="45">
        <v>1</v>
      </c>
      <c r="E747" s="45">
        <v>23.4</v>
      </c>
      <c r="F747" s="45"/>
      <c r="G747" s="45"/>
      <c r="H747" s="45">
        <f>IF(AND(F747=0,G747=0),D747*E747,IF(AND(E747=0,G747=0),D747*F747,IF(AND(E747=0,F747=0),D747*G747,IF(AND(E747=0),D747*F747*G747,IF(AND(F747=0),D747*E747*G747,IF(AND(G747=0),D747*E747*F747,D747*E747*F747*G747))))))</f>
        <v>23.4</v>
      </c>
      <c r="I747" s="45"/>
      <c r="J747" s="46" t="str">
        <f>IF(AND(E747=0,F747&lt;&gt;0,G747&lt;&gt;0),"m2",IF(AND(F747=0,E747&lt;&gt;0,G747&lt;&gt;0),"m2",IF(AND(G747=0,E747&lt;&gt;0,F747&lt;&gt;0),"m2",IF(AND(F747=0,G747=0),"ml",IF(AND(E747=0,G747=0),"ml",IF(AND(E747=0,F747=0),"ml",IF(AND(E747&lt;&gt;0,F747&lt;&gt;0,G747&lt;&gt;0),"m3",0)))))))</f>
        <v>ml</v>
      </c>
    </row>
    <row r="748" spans="2:10" s="1" customFormat="1" ht="13.2" x14ac:dyDescent="0.25">
      <c r="B748" s="48" t="s">
        <v>445</v>
      </c>
      <c r="C748" s="48" t="s">
        <v>443</v>
      </c>
      <c r="D748" s="103"/>
      <c r="E748" s="45"/>
      <c r="F748" s="45"/>
      <c r="G748" s="45"/>
      <c r="H748" s="45"/>
      <c r="I748" s="62">
        <f>SUM(H749:H749)</f>
        <v>0</v>
      </c>
      <c r="J748" s="63" t="str">
        <f>+J749</f>
        <v>ml</v>
      </c>
    </row>
    <row r="749" spans="2:10" s="1" customFormat="1" ht="13.2" x14ac:dyDescent="0.25">
      <c r="B749" s="100"/>
      <c r="C749" s="44" t="s">
        <v>723</v>
      </c>
      <c r="D749" s="45"/>
      <c r="E749" s="45"/>
      <c r="F749" s="45"/>
      <c r="G749" s="45"/>
      <c r="H749" s="45">
        <f>IF(AND(F749=0,G749=0),D749*E749,IF(AND(E749=0,G749=0),D749*F749,IF(AND(E749=0,F749=0),D749*G749,IF(AND(E749=0),D749*F749*G749,IF(AND(F749=0),D749*E749*G749,IF(AND(G749=0),D749*E749*F749,D749*E749*F749*G749))))))</f>
        <v>0</v>
      </c>
      <c r="I749" s="45"/>
      <c r="J749" s="46" t="str">
        <f>IF(AND(E749=0,F749&lt;&gt;0,G749&lt;&gt;0),"m2",IF(AND(F749=0,E749&lt;&gt;0,G749&lt;&gt;0),"m2",IF(AND(G749=0,E749&lt;&gt;0,F749&lt;&gt;0),"m2",IF(AND(F749=0,G749=0),"ml",IF(AND(E749=0,G749=0),"ml",IF(AND(E749=0,F749=0),"ml",IF(AND(E749&lt;&gt;0,F749&lt;&gt;0,G749&lt;&gt;0),"m3",0)))))))</f>
        <v>ml</v>
      </c>
    </row>
    <row r="750" spans="2:10" s="1" customFormat="1" ht="13.2" x14ac:dyDescent="0.25">
      <c r="B750" s="48" t="s">
        <v>452</v>
      </c>
      <c r="C750" s="48" t="s">
        <v>422</v>
      </c>
      <c r="D750" s="103"/>
      <c r="E750" s="45"/>
      <c r="F750" s="45"/>
      <c r="G750" s="45"/>
      <c r="H750" s="45"/>
      <c r="I750" s="62">
        <f>SUM(H751:H752)</f>
        <v>0</v>
      </c>
      <c r="J750" s="63" t="str">
        <f>+J752</f>
        <v>ml</v>
      </c>
    </row>
    <row r="751" spans="2:10" s="1" customFormat="1" ht="13.2" x14ac:dyDescent="0.25">
      <c r="B751" s="48"/>
      <c r="C751" s="44" t="s">
        <v>698</v>
      </c>
      <c r="D751" s="45"/>
      <c r="E751" s="45"/>
      <c r="F751" s="45"/>
      <c r="G751" s="45"/>
      <c r="H751" s="45">
        <f>IF(AND(F751=0,G751=0),D751*E751,IF(AND(E751=0,G751=0),D751*F751,IF(AND(E751=0,F751=0),D751*G751,IF(AND(E751=0),D751*F751*G751,IF(AND(F751=0),D751*E751*G751,IF(AND(G751=0),D751*E751*F751,D751*E751*F751*G751))))))</f>
        <v>0</v>
      </c>
      <c r="I751" s="45"/>
      <c r="J751" s="46" t="str">
        <f>IF(AND(E751=0,F751&lt;&gt;0,G751&lt;&gt;0),"m2",IF(AND(F751=0,E751&lt;&gt;0,G751&lt;&gt;0),"m2",IF(AND(G751=0,E751&lt;&gt;0,F751&lt;&gt;0),"m2",IF(AND(F751=0,G751=0),"ml",IF(AND(E751=0,G751=0),"ml",IF(AND(E751=0,F751=0),"ml",IF(AND(E751&lt;&gt;0,F751&lt;&gt;0,G751&lt;&gt;0),"m3",0)))))))</f>
        <v>ml</v>
      </c>
    </row>
    <row r="752" spans="2:10" s="1" customFormat="1" ht="13.2" x14ac:dyDescent="0.25">
      <c r="B752" s="100"/>
      <c r="C752" s="44" t="s">
        <v>698</v>
      </c>
      <c r="D752" s="45"/>
      <c r="E752" s="45"/>
      <c r="F752" s="45"/>
      <c r="G752" s="45"/>
      <c r="H752" s="45">
        <f>IF(AND(F752=0,G752=0),D752*E752,IF(AND(E752=0,G752=0),D752*F752,IF(AND(E752=0,F752=0),D752*G752,IF(AND(E752=0),D752*F752*G752,IF(AND(F752=0),D752*E752*G752,IF(AND(G752=0),D752*E752*F752,D752*E752*F752*G752))))))</f>
        <v>0</v>
      </c>
      <c r="I752" s="45"/>
      <c r="J752" s="46" t="str">
        <f>IF(AND(E752=0,F752&lt;&gt;0,G752&lt;&gt;0),"m2",IF(AND(F752=0,E752&lt;&gt;0,G752&lt;&gt;0),"m2",IF(AND(G752=0,E752&lt;&gt;0,F752&lt;&gt;0),"m2",IF(AND(F752=0,G752=0),"ml",IF(AND(E752=0,G752=0),"ml",IF(AND(E752=0,F752=0),"ml",IF(AND(E752&lt;&gt;0,F752&lt;&gt;0,G752&lt;&gt;0),"m3",0)))))))</f>
        <v>ml</v>
      </c>
    </row>
    <row r="753" spans="2:10" s="1" customFormat="1" ht="13.2" x14ac:dyDescent="0.25">
      <c r="B753" s="48" t="s">
        <v>453</v>
      </c>
      <c r="C753" s="48" t="s">
        <v>424</v>
      </c>
      <c r="D753" s="103"/>
      <c r="E753" s="45"/>
      <c r="F753" s="45"/>
      <c r="G753" s="45"/>
      <c r="H753" s="45"/>
      <c r="I753" s="62">
        <f>SUM(H754:H754)</f>
        <v>15.8</v>
      </c>
      <c r="J753" s="63" t="str">
        <f>+J754</f>
        <v>ml</v>
      </c>
    </row>
    <row r="754" spans="2:10" s="1" customFormat="1" ht="13.2" x14ac:dyDescent="0.25">
      <c r="B754" s="100"/>
      <c r="C754" s="44" t="s">
        <v>726</v>
      </c>
      <c r="D754" s="45">
        <v>1</v>
      </c>
      <c r="E754" s="45">
        <v>15.8</v>
      </c>
      <c r="F754" s="45"/>
      <c r="G754" s="45"/>
      <c r="H754" s="45">
        <f>IF(AND(F754=0,G754=0),D754*E754,IF(AND(E754=0,G754=0),D754*F754,IF(AND(E754=0,F754=0),D754*G754,IF(AND(E754=0),D754*F754*G754,IF(AND(F754=0),D754*E754*G754,IF(AND(G754=0),D754*E754*F754,D754*E754*F754*G754))))))</f>
        <v>15.8</v>
      </c>
      <c r="I754" s="45"/>
      <c r="J754" s="46" t="str">
        <f>IF(AND(E754=0,F754&lt;&gt;0,G754&lt;&gt;0),"m2",IF(AND(F754=0,E754&lt;&gt;0,G754&lt;&gt;0),"m2",IF(AND(G754=0,E754&lt;&gt;0,F754&lt;&gt;0),"m2",IF(AND(F754=0,G754=0),"ml",IF(AND(E754=0,G754=0),"ml",IF(AND(E754=0,F754=0),"ml",IF(AND(E754&lt;&gt;0,F754&lt;&gt;0,G754&lt;&gt;0),"m3",0)))))))</f>
        <v>ml</v>
      </c>
    </row>
    <row r="755" spans="2:10" s="1" customFormat="1" ht="13.2" x14ac:dyDescent="0.25">
      <c r="B755" s="48" t="s">
        <v>454</v>
      </c>
      <c r="C755" s="48" t="s">
        <v>446</v>
      </c>
      <c r="D755" s="103"/>
      <c r="E755" s="45"/>
      <c r="F755" s="45"/>
      <c r="G755" s="45"/>
      <c r="H755" s="45"/>
      <c r="I755" s="62">
        <f>SUM(H756:H756)</f>
        <v>0</v>
      </c>
      <c r="J755" s="63" t="str">
        <f>+J756</f>
        <v>ml</v>
      </c>
    </row>
    <row r="756" spans="2:10" s="1" customFormat="1" ht="13.2" x14ac:dyDescent="0.25">
      <c r="B756" s="100"/>
      <c r="C756" s="44" t="s">
        <v>715</v>
      </c>
      <c r="D756" s="45"/>
      <c r="E756" s="45"/>
      <c r="F756" s="45"/>
      <c r="G756" s="45"/>
      <c r="H756" s="45">
        <f>IF(AND(F756=0,G756=0),D756*E756,IF(AND(E756=0,G756=0),D756*F756,IF(AND(E756=0,F756=0),D756*G756,IF(AND(E756=0),D756*F756*G756,IF(AND(F756=0),D756*E756*G756,IF(AND(G756=0),D756*E756*F756,D756*E756*F756*G756))))))</f>
        <v>0</v>
      </c>
      <c r="I756" s="45"/>
      <c r="J756" s="46" t="str">
        <f>IF(AND(E756=0,F756&lt;&gt;0,G756&lt;&gt;0),"m2",IF(AND(F756=0,E756&lt;&gt;0,G756&lt;&gt;0),"m2",IF(AND(G756=0,E756&lt;&gt;0,F756&lt;&gt;0),"m2",IF(AND(F756=0,G756=0),"ml",IF(AND(E756=0,G756=0),"ml",IF(AND(E756=0,F756=0),"ml",IF(AND(E756&lt;&gt;0,F756&lt;&gt;0,G756&lt;&gt;0),"m3",0)))))))</f>
        <v>ml</v>
      </c>
    </row>
    <row r="757" spans="2:10" s="1" customFormat="1" ht="13.2" x14ac:dyDescent="0.25">
      <c r="B757" s="48" t="s">
        <v>455</v>
      </c>
      <c r="C757" s="48" t="s">
        <v>447</v>
      </c>
      <c r="D757" s="103"/>
      <c r="E757" s="45"/>
      <c r="F757" s="45"/>
      <c r="G757" s="45"/>
      <c r="H757" s="45"/>
      <c r="I757" s="62">
        <f>SUM(H758:H758)</f>
        <v>0</v>
      </c>
      <c r="J757" s="63" t="str">
        <f>+J758</f>
        <v>ml</v>
      </c>
    </row>
    <row r="758" spans="2:10" s="1" customFormat="1" ht="13.2" x14ac:dyDescent="0.25">
      <c r="B758" s="100"/>
      <c r="C758" s="44" t="s">
        <v>716</v>
      </c>
      <c r="D758" s="45"/>
      <c r="E758" s="45"/>
      <c r="F758" s="45"/>
      <c r="G758" s="45"/>
      <c r="H758" s="45">
        <f>IF(AND(F758=0,G758=0),D758*E758,IF(AND(E758=0,G758=0),D758*F758,IF(AND(E758=0,F758=0),D758*G758,IF(AND(E758=0),D758*F758*G758,IF(AND(F758=0),D758*E758*G758,IF(AND(G758=0),D758*E758*F758,D758*E758*F758*G758))))))</f>
        <v>0</v>
      </c>
      <c r="I758" s="45"/>
      <c r="J758" s="46" t="str">
        <f>IF(AND(E758=0,F758&lt;&gt;0,G758&lt;&gt;0),"m2",IF(AND(F758=0,E758&lt;&gt;0,G758&lt;&gt;0),"m2",IF(AND(G758=0,E758&lt;&gt;0,F758&lt;&gt;0),"m2",IF(AND(F758=0,G758=0),"ml",IF(AND(E758=0,G758=0),"ml",IF(AND(E758=0,F758=0),"ml",IF(AND(E758&lt;&gt;0,F758&lt;&gt;0,G758&lt;&gt;0),"m3",0)))))))</f>
        <v>ml</v>
      </c>
    </row>
    <row r="759" spans="2:10" s="1" customFormat="1" ht="13.2" x14ac:dyDescent="0.25">
      <c r="B759" s="48" t="s">
        <v>456</v>
      </c>
      <c r="C759" s="48" t="s">
        <v>988</v>
      </c>
      <c r="D759" s="103"/>
      <c r="E759" s="45"/>
      <c r="F759" s="45"/>
      <c r="G759" s="45"/>
      <c r="H759" s="45"/>
      <c r="I759" s="62">
        <f>SUM(H760:H760)</f>
        <v>0</v>
      </c>
      <c r="J759" s="63" t="str">
        <f>+J760</f>
        <v>ml</v>
      </c>
    </row>
    <row r="760" spans="2:10" s="1" customFormat="1" ht="13.2" x14ac:dyDescent="0.25">
      <c r="B760" s="100"/>
      <c r="C760" s="44" t="s">
        <v>724</v>
      </c>
      <c r="D760" s="45"/>
      <c r="E760" s="45"/>
      <c r="F760" s="45"/>
      <c r="G760" s="45"/>
      <c r="H760" s="45">
        <f>IF(AND(F760=0,G760=0),D760*E760,IF(AND(E760=0,G760=0),D760*F760,IF(AND(E760=0,F760=0),D760*G760,IF(AND(E760=0),D760*F760*G760,IF(AND(F760=0),D760*E760*G760,IF(AND(G760=0),D760*E760*F760,D760*E760*F760*G760))))))</f>
        <v>0</v>
      </c>
      <c r="I760" s="45"/>
      <c r="J760" s="46" t="str">
        <f>IF(AND(E760=0,F760&lt;&gt;0,G760&lt;&gt;0),"m2",IF(AND(F760=0,E760&lt;&gt;0,G760&lt;&gt;0),"m2",IF(AND(G760=0,E760&lt;&gt;0,F760&lt;&gt;0),"m2",IF(AND(F760=0,G760=0),"ml",IF(AND(E760=0,G760=0),"ml",IF(AND(E760=0,F760=0),"ml",IF(AND(E760&lt;&gt;0,F760&lt;&gt;0,G760&lt;&gt;0),"m3",0)))))))</f>
        <v>ml</v>
      </c>
    </row>
    <row r="761" spans="2:10" s="1" customFormat="1" ht="13.2" x14ac:dyDescent="0.25">
      <c r="B761" s="48" t="s">
        <v>457</v>
      </c>
      <c r="C761" s="48" t="s">
        <v>449</v>
      </c>
      <c r="D761" s="103"/>
      <c r="E761" s="45"/>
      <c r="F761" s="45"/>
      <c r="G761" s="45"/>
      <c r="H761" s="45"/>
      <c r="I761" s="62">
        <f>SUM(H762:H762)</f>
        <v>1</v>
      </c>
      <c r="J761" s="63" t="str">
        <f>+J762</f>
        <v>und</v>
      </c>
    </row>
    <row r="762" spans="2:10" s="1" customFormat="1" ht="13.2" x14ac:dyDescent="0.25">
      <c r="B762" s="48"/>
      <c r="C762" s="44" t="s">
        <v>729</v>
      </c>
      <c r="D762" s="45">
        <v>1</v>
      </c>
      <c r="E762" s="45"/>
      <c r="F762" s="45"/>
      <c r="G762" s="45"/>
      <c r="H762" s="45">
        <f>+D762</f>
        <v>1</v>
      </c>
      <c r="I762" s="45"/>
      <c r="J762" s="46" t="s">
        <v>35</v>
      </c>
    </row>
    <row r="763" spans="2:10" s="1" customFormat="1" ht="13.2" x14ac:dyDescent="0.25">
      <c r="B763" s="48" t="s">
        <v>458</v>
      </c>
      <c r="C763" s="48" t="s">
        <v>989</v>
      </c>
      <c r="D763" s="103"/>
      <c r="E763" s="45"/>
      <c r="F763" s="45"/>
      <c r="G763" s="45"/>
      <c r="H763" s="45"/>
      <c r="I763" s="62">
        <f>SUM(H764:H764)</f>
        <v>0</v>
      </c>
      <c r="J763" s="63" t="str">
        <f>+J764</f>
        <v>und</v>
      </c>
    </row>
    <row r="764" spans="2:10" s="1" customFormat="1" ht="13.2" x14ac:dyDescent="0.25">
      <c r="B764" s="100"/>
      <c r="C764" s="44" t="s">
        <v>434</v>
      </c>
      <c r="D764" s="45"/>
      <c r="E764" s="45"/>
      <c r="F764" s="45"/>
      <c r="G764" s="45"/>
      <c r="H764" s="45">
        <f>+D764</f>
        <v>0</v>
      </c>
      <c r="I764" s="45"/>
      <c r="J764" s="46" t="s">
        <v>35</v>
      </c>
    </row>
    <row r="765" spans="2:10" s="1" customFormat="1" ht="13.2" x14ac:dyDescent="0.25">
      <c r="B765" s="48" t="s">
        <v>550</v>
      </c>
      <c r="C765" s="48" t="s">
        <v>451</v>
      </c>
      <c r="D765" s="103"/>
      <c r="E765" s="45"/>
      <c r="F765" s="45"/>
      <c r="G765" s="45"/>
      <c r="H765" s="45"/>
      <c r="I765" s="62">
        <f>SUM(H766:H766)</f>
        <v>0</v>
      </c>
      <c r="J765" s="63" t="str">
        <f>+J766</f>
        <v>und</v>
      </c>
    </row>
    <row r="766" spans="2:10" s="1" customFormat="1" ht="13.2" x14ac:dyDescent="0.25">
      <c r="B766" s="100"/>
      <c r="C766" s="44" t="s">
        <v>722</v>
      </c>
      <c r="D766" s="45"/>
      <c r="E766" s="45"/>
      <c r="F766" s="45"/>
      <c r="G766" s="45"/>
      <c r="H766" s="45">
        <f>+D766</f>
        <v>0</v>
      </c>
      <c r="I766" s="45"/>
      <c r="J766" s="46" t="s">
        <v>35</v>
      </c>
    </row>
    <row r="767" spans="2:10" s="1" customFormat="1" ht="13.2" x14ac:dyDescent="0.25">
      <c r="B767" s="100" t="s">
        <v>117</v>
      </c>
      <c r="C767" s="101" t="s">
        <v>419</v>
      </c>
      <c r="D767" s="103"/>
      <c r="E767" s="45"/>
      <c r="F767" s="45"/>
      <c r="G767" s="45"/>
      <c r="H767" s="45"/>
      <c r="I767" s="45"/>
      <c r="J767" s="46"/>
    </row>
    <row r="768" spans="2:10" s="1" customFormat="1" ht="13.2" x14ac:dyDescent="0.25">
      <c r="B768" s="48" t="s">
        <v>118</v>
      </c>
      <c r="C768" s="48" t="s">
        <v>461</v>
      </c>
      <c r="D768" s="103"/>
      <c r="E768" s="45"/>
      <c r="F768" s="45"/>
      <c r="G768" s="45"/>
      <c r="H768" s="45"/>
      <c r="I768" s="62">
        <f>SUM(H769:H770)</f>
        <v>2</v>
      </c>
      <c r="J768" s="63" t="str">
        <f>+J769</f>
        <v>und</v>
      </c>
    </row>
    <row r="769" spans="2:10" s="1" customFormat="1" ht="13.2" x14ac:dyDescent="0.25">
      <c r="B769" s="75"/>
      <c r="C769" s="44" t="s">
        <v>638</v>
      </c>
      <c r="D769" s="45"/>
      <c r="E769" s="45"/>
      <c r="F769" s="45"/>
      <c r="G769" s="45"/>
      <c r="H769" s="45">
        <f>+D769</f>
        <v>0</v>
      </c>
      <c r="I769" s="45"/>
      <c r="J769" s="46" t="s">
        <v>35</v>
      </c>
    </row>
    <row r="770" spans="2:10" s="1" customFormat="1" ht="13.2" x14ac:dyDescent="0.25">
      <c r="B770" s="75"/>
      <c r="C770" s="44" t="s">
        <v>427</v>
      </c>
      <c r="D770" s="45">
        <v>2</v>
      </c>
      <c r="E770" s="45"/>
      <c r="F770" s="45"/>
      <c r="G770" s="45"/>
      <c r="H770" s="45">
        <f>+D770</f>
        <v>2</v>
      </c>
      <c r="I770" s="45"/>
      <c r="J770" s="46" t="s">
        <v>35</v>
      </c>
    </row>
    <row r="771" spans="2:10" s="1" customFormat="1" ht="13.2" x14ac:dyDescent="0.25">
      <c r="B771" s="48" t="s">
        <v>119</v>
      </c>
      <c r="C771" s="48" t="s">
        <v>468</v>
      </c>
      <c r="D771" s="103"/>
      <c r="E771" s="45"/>
      <c r="F771" s="45"/>
      <c r="G771" s="45"/>
      <c r="H771" s="45"/>
      <c r="I771" s="62">
        <f>SUM(H772:H777)</f>
        <v>0</v>
      </c>
      <c r="J771" s="63" t="str">
        <f>+J772</f>
        <v>und</v>
      </c>
    </row>
    <row r="772" spans="2:10" s="1" customFormat="1" ht="13.2" x14ac:dyDescent="0.25">
      <c r="B772" s="75"/>
      <c r="C772" s="130" t="s">
        <v>248</v>
      </c>
      <c r="D772" s="45"/>
      <c r="E772" s="45"/>
      <c r="F772" s="45"/>
      <c r="G772" s="45"/>
      <c r="H772" s="45"/>
      <c r="I772" s="45"/>
      <c r="J772" s="46" t="s">
        <v>35</v>
      </c>
    </row>
    <row r="773" spans="2:10" s="1" customFormat="1" ht="13.2" x14ac:dyDescent="0.25">
      <c r="B773" s="75"/>
      <c r="C773" s="44" t="s">
        <v>549</v>
      </c>
      <c r="D773" s="45">
        <v>3</v>
      </c>
      <c r="E773" s="45"/>
      <c r="F773" s="45"/>
      <c r="G773" s="45"/>
      <c r="H773" s="45">
        <f>IF(AND(F773=0,G773=0),D773*E773,IF(AND(E773=0,G773=0),D773*F773,IF(AND(E773=0,F773=0),D773*G773,IF(AND(E773=0),D773*F773*G773,IF(AND(F773=0),D773*E773*G773,IF(AND(G773=0),D773*E773*F773,D773*E773*F773*G773))))))</f>
        <v>0</v>
      </c>
      <c r="I773" s="45"/>
      <c r="J773" s="46" t="s">
        <v>35</v>
      </c>
    </row>
    <row r="774" spans="2:10" s="1" customFormat="1" ht="13.2" x14ac:dyDescent="0.25">
      <c r="B774" s="75"/>
      <c r="C774" s="130" t="s">
        <v>249</v>
      </c>
      <c r="D774" s="45"/>
      <c r="E774" s="45"/>
      <c r="F774" s="45"/>
      <c r="G774" s="45"/>
      <c r="H774" s="45"/>
      <c r="I774" s="45"/>
      <c r="J774" s="46" t="s">
        <v>35</v>
      </c>
    </row>
    <row r="775" spans="2:10" s="1" customFormat="1" ht="13.2" x14ac:dyDescent="0.25">
      <c r="B775" s="75"/>
      <c r="C775" s="44" t="s">
        <v>549</v>
      </c>
      <c r="D775" s="45">
        <v>3</v>
      </c>
      <c r="E775" s="45"/>
      <c r="F775" s="45"/>
      <c r="G775" s="45"/>
      <c r="H775" s="45">
        <f>IF(AND(F775=0,G775=0),D775*E775,IF(AND(E775=0,G775=0),D775*F775,IF(AND(E775=0,F775=0),D775*G775,IF(AND(E775=0),D775*F775*G775,IF(AND(F775=0),D775*E775*G775,IF(AND(G775=0),D775*E775*F775,D775*E775*F775*G775))))))</f>
        <v>0</v>
      </c>
      <c r="I775" s="45"/>
      <c r="J775" s="46" t="s">
        <v>35</v>
      </c>
    </row>
    <row r="776" spans="2:10" s="1" customFormat="1" ht="13.2" x14ac:dyDescent="0.25">
      <c r="B776" s="75"/>
      <c r="C776" s="130" t="s">
        <v>250</v>
      </c>
      <c r="D776" s="45"/>
      <c r="E776" s="45"/>
      <c r="F776" s="45"/>
      <c r="G776" s="45"/>
      <c r="H776" s="45"/>
      <c r="I776" s="45"/>
      <c r="J776" s="46" t="s">
        <v>35</v>
      </c>
    </row>
    <row r="777" spans="2:10" s="1" customFormat="1" ht="13.2" x14ac:dyDescent="0.25">
      <c r="B777" s="75"/>
      <c r="C777" s="44" t="s">
        <v>549</v>
      </c>
      <c r="D777" s="45">
        <v>3</v>
      </c>
      <c r="E777" s="45"/>
      <c r="F777" s="45"/>
      <c r="G777" s="45"/>
      <c r="H777" s="45">
        <f>IF(AND(F777=0,G777=0),D777*E777,IF(AND(E777=0,G777=0),D777*F777,IF(AND(E777=0,F777=0),D777*G777,IF(AND(E777=0),D777*F777*G777,IF(AND(F777=0),D777*E777*G777,IF(AND(G777=0),D777*E777*F777,D777*E777*F777*G777))))))</f>
        <v>0</v>
      </c>
      <c r="I777" s="45"/>
      <c r="J777" s="46" t="s">
        <v>35</v>
      </c>
    </row>
    <row r="778" spans="2:10" s="1" customFormat="1" ht="13.2" x14ac:dyDescent="0.25">
      <c r="B778" s="48" t="s">
        <v>120</v>
      </c>
      <c r="C778" s="48" t="s">
        <v>462</v>
      </c>
      <c r="D778" s="103"/>
      <c r="E778" s="45"/>
      <c r="F778" s="45"/>
      <c r="G778" s="45"/>
      <c r="H778" s="45"/>
      <c r="I778" s="62">
        <f>SUM(H779:H781)</f>
        <v>0</v>
      </c>
      <c r="J778" s="63" t="str">
        <f>+J779</f>
        <v>und</v>
      </c>
    </row>
    <row r="779" spans="2:10" s="1" customFormat="1" ht="13.2" x14ac:dyDescent="0.25">
      <c r="B779" s="48"/>
      <c r="C779" s="44" t="s">
        <v>248</v>
      </c>
      <c r="D779" s="45"/>
      <c r="E779" s="45"/>
      <c r="F779" s="45"/>
      <c r="G779" s="45"/>
      <c r="H779" s="45">
        <f>+D779</f>
        <v>0</v>
      </c>
      <c r="I779" s="45"/>
      <c r="J779" s="46" t="s">
        <v>35</v>
      </c>
    </row>
    <row r="780" spans="2:10" s="1" customFormat="1" ht="13.2" x14ac:dyDescent="0.25">
      <c r="B780" s="48"/>
      <c r="C780" s="44" t="s">
        <v>249</v>
      </c>
      <c r="D780" s="45"/>
      <c r="E780" s="45"/>
      <c r="F780" s="45"/>
      <c r="G780" s="45"/>
      <c r="H780" s="45">
        <f>+D780</f>
        <v>0</v>
      </c>
      <c r="I780" s="45"/>
      <c r="J780" s="46" t="s">
        <v>35</v>
      </c>
    </row>
    <row r="781" spans="2:10" s="1" customFormat="1" ht="13.2" x14ac:dyDescent="0.25">
      <c r="B781" s="48"/>
      <c r="C781" s="44" t="s">
        <v>250</v>
      </c>
      <c r="D781" s="45"/>
      <c r="E781" s="45"/>
      <c r="F781" s="45"/>
      <c r="G781" s="45"/>
      <c r="H781" s="45">
        <f>+D781</f>
        <v>0</v>
      </c>
      <c r="I781" s="45"/>
      <c r="J781" s="46" t="s">
        <v>35</v>
      </c>
    </row>
    <row r="782" spans="2:10" s="1" customFormat="1" ht="13.2" x14ac:dyDescent="0.25">
      <c r="B782" s="48" t="s">
        <v>469</v>
      </c>
      <c r="C782" s="48" t="s">
        <v>554</v>
      </c>
      <c r="D782" s="103"/>
      <c r="E782" s="45"/>
      <c r="F782" s="45"/>
      <c r="G782" s="45"/>
      <c r="H782" s="45"/>
      <c r="I782" s="62">
        <f>SUM(H783:H783)</f>
        <v>4</v>
      </c>
      <c r="J782" s="63" t="str">
        <f>+J783</f>
        <v>und</v>
      </c>
    </row>
    <row r="783" spans="2:10" s="1" customFormat="1" ht="13.2" x14ac:dyDescent="0.25">
      <c r="B783" s="48"/>
      <c r="C783" s="44" t="s">
        <v>702</v>
      </c>
      <c r="D783" s="45">
        <v>1</v>
      </c>
      <c r="E783" s="45">
        <v>4</v>
      </c>
      <c r="F783" s="45"/>
      <c r="G783" s="45"/>
      <c r="H783" s="45">
        <f>IF(AND(F783=0,G783=0),D783*E783,IF(AND(E783=0,G783=0),D783*F783,IF(AND(E783=0,F783=0),D783*G783,IF(AND(E783=0),D783*F783*G783,IF(AND(F783=0),D783*E783*G783,IF(AND(G783=0),D783*E783*F783,D783*E783*F783*G783))))))</f>
        <v>4</v>
      </c>
      <c r="I783" s="45"/>
      <c r="J783" s="46" t="s">
        <v>35</v>
      </c>
    </row>
    <row r="784" spans="2:10" s="1" customFormat="1" ht="13.2" x14ac:dyDescent="0.25">
      <c r="B784" s="48" t="s">
        <v>470</v>
      </c>
      <c r="C784" s="48" t="s">
        <v>557</v>
      </c>
      <c r="D784" s="103"/>
      <c r="E784" s="45"/>
      <c r="F784" s="45"/>
      <c r="G784" s="45"/>
      <c r="H784" s="45"/>
      <c r="I784" s="62">
        <f>SUM(H785:H785)</f>
        <v>1</v>
      </c>
      <c r="J784" s="63" t="str">
        <f>+J785</f>
        <v>und</v>
      </c>
    </row>
    <row r="785" spans="2:10" s="1" customFormat="1" ht="13.2" x14ac:dyDescent="0.25">
      <c r="B785" s="48"/>
      <c r="C785" s="44" t="s">
        <v>702</v>
      </c>
      <c r="D785" s="45">
        <v>1</v>
      </c>
      <c r="E785" s="45"/>
      <c r="F785" s="45"/>
      <c r="G785" s="45"/>
      <c r="H785" s="45">
        <f>+D785</f>
        <v>1</v>
      </c>
      <c r="I785" s="45"/>
      <c r="J785" s="46" t="s">
        <v>35</v>
      </c>
    </row>
    <row r="786" spans="2:10" s="1" customFormat="1" ht="13.2" x14ac:dyDescent="0.25">
      <c r="B786" s="48" t="s">
        <v>555</v>
      </c>
      <c r="C786" s="48" t="s">
        <v>459</v>
      </c>
      <c r="D786" s="103"/>
      <c r="E786" s="45"/>
      <c r="F786" s="45"/>
      <c r="G786" s="45"/>
      <c r="H786" s="45"/>
      <c r="I786" s="62">
        <f>SUM(H787:H787)</f>
        <v>2</v>
      </c>
      <c r="J786" s="63" t="str">
        <f>+J787</f>
        <v>und</v>
      </c>
    </row>
    <row r="787" spans="2:10" s="1" customFormat="1" ht="13.2" x14ac:dyDescent="0.25">
      <c r="B787" s="75"/>
      <c r="C787" s="44" t="s">
        <v>747</v>
      </c>
      <c r="D787" s="45">
        <v>2</v>
      </c>
      <c r="E787" s="45"/>
      <c r="F787" s="45"/>
      <c r="G787" s="45"/>
      <c r="H787" s="45">
        <f>+D787</f>
        <v>2</v>
      </c>
      <c r="I787" s="45"/>
      <c r="J787" s="46" t="s">
        <v>35</v>
      </c>
    </row>
    <row r="788" spans="2:10" s="1" customFormat="1" ht="13.2" x14ac:dyDescent="0.25">
      <c r="B788" s="48" t="s">
        <v>556</v>
      </c>
      <c r="C788" s="48" t="s">
        <v>460</v>
      </c>
      <c r="D788" s="103"/>
      <c r="E788" s="45"/>
      <c r="F788" s="45"/>
      <c r="G788" s="45"/>
      <c r="H788" s="45"/>
      <c r="I788" s="62">
        <f>SUM(H789:H789)</f>
        <v>0</v>
      </c>
      <c r="J788" s="63" t="str">
        <f>+J789</f>
        <v>und</v>
      </c>
    </row>
    <row r="789" spans="2:10" s="1" customFormat="1" ht="13.2" x14ac:dyDescent="0.25">
      <c r="B789" s="75"/>
      <c r="C789" s="44" t="s">
        <v>747</v>
      </c>
      <c r="D789" s="45"/>
      <c r="E789" s="45"/>
      <c r="F789" s="45"/>
      <c r="G789" s="45"/>
      <c r="H789" s="45">
        <f>+D789</f>
        <v>0</v>
      </c>
      <c r="I789" s="45"/>
      <c r="J789" s="46" t="s">
        <v>35</v>
      </c>
    </row>
    <row r="790" spans="2:10" s="1" customFormat="1" ht="13.2" x14ac:dyDescent="0.25">
      <c r="B790" s="75"/>
      <c r="C790" s="102"/>
      <c r="D790" s="103"/>
      <c r="E790" s="45"/>
      <c r="F790" s="45"/>
      <c r="G790" s="45"/>
      <c r="H790" s="45"/>
      <c r="I790" s="45"/>
      <c r="J790" s="46"/>
    </row>
    <row r="791" spans="2:10" s="1" customFormat="1" ht="13.2" x14ac:dyDescent="0.25">
      <c r="B791" s="75"/>
      <c r="C791" s="102"/>
      <c r="D791" s="103"/>
      <c r="E791" s="45"/>
      <c r="F791" s="45"/>
      <c r="G791" s="45"/>
      <c r="H791" s="45"/>
      <c r="I791" s="45"/>
      <c r="J791" s="46"/>
    </row>
    <row r="792" spans="2:10" s="1" customFormat="1" ht="13.2" x14ac:dyDescent="0.25">
      <c r="B792" s="75"/>
      <c r="C792" s="102"/>
      <c r="D792" s="103"/>
      <c r="E792" s="45"/>
      <c r="F792" s="45"/>
      <c r="G792" s="45"/>
      <c r="H792" s="45"/>
      <c r="I792" s="45"/>
      <c r="J792" s="46"/>
    </row>
    <row r="793" spans="2:10" s="1" customFormat="1" ht="13.2" x14ac:dyDescent="0.25">
      <c r="B793" s="75"/>
      <c r="C793" s="102"/>
      <c r="D793" s="103"/>
      <c r="E793" s="45"/>
      <c r="F793" s="45"/>
      <c r="G793" s="45"/>
      <c r="H793" s="45"/>
      <c r="I793" s="45"/>
      <c r="J793" s="46"/>
    </row>
    <row r="794" spans="2:10" s="1" customFormat="1" ht="13.2" x14ac:dyDescent="0.25">
      <c r="B794" s="75"/>
      <c r="C794" s="102"/>
      <c r="D794" s="103"/>
      <c r="E794" s="45"/>
      <c r="F794" s="45"/>
      <c r="G794" s="45"/>
      <c r="H794" s="45"/>
      <c r="I794" s="45"/>
      <c r="J794" s="46"/>
    </row>
    <row r="795" spans="2:10" s="1" customFormat="1" ht="13.2" x14ac:dyDescent="0.25">
      <c r="B795" s="75"/>
      <c r="C795" s="102"/>
      <c r="D795" s="103"/>
      <c r="E795" s="45"/>
      <c r="F795" s="45"/>
      <c r="G795" s="45"/>
      <c r="H795" s="45"/>
      <c r="I795" s="45"/>
      <c r="J795" s="46"/>
    </row>
    <row r="796" spans="2:10" s="1" customFormat="1" ht="13.2" x14ac:dyDescent="0.25">
      <c r="B796" s="75"/>
      <c r="C796" s="102"/>
      <c r="D796" s="103"/>
      <c r="E796" s="45"/>
      <c r="F796" s="45"/>
      <c r="G796" s="45"/>
      <c r="H796" s="45"/>
      <c r="I796" s="45"/>
      <c r="J796" s="46"/>
    </row>
    <row r="797" spans="2:10" s="1" customFormat="1" ht="13.2" x14ac:dyDescent="0.25">
      <c r="B797" s="75"/>
      <c r="C797" s="102"/>
      <c r="D797" s="103"/>
      <c r="E797" s="45"/>
      <c r="F797" s="45"/>
      <c r="G797" s="45"/>
      <c r="H797" s="45"/>
      <c r="I797" s="45"/>
      <c r="J797" s="46"/>
    </row>
    <row r="798" spans="2:10" s="1" customFormat="1" ht="13.2" x14ac:dyDescent="0.25">
      <c r="B798" s="75"/>
      <c r="C798" s="102"/>
      <c r="D798" s="103"/>
      <c r="E798" s="45"/>
      <c r="F798" s="45"/>
      <c r="G798" s="45"/>
      <c r="H798" s="45"/>
      <c r="I798" s="45"/>
      <c r="J798" s="46"/>
    </row>
    <row r="799" spans="2:10" s="1" customFormat="1" ht="13.2" x14ac:dyDescent="0.25">
      <c r="B799" s="75"/>
      <c r="C799" s="102"/>
      <c r="D799" s="103"/>
      <c r="E799" s="45"/>
      <c r="F799" s="45"/>
      <c r="G799" s="45"/>
      <c r="H799" s="45"/>
      <c r="I799" s="45"/>
      <c r="J799" s="46"/>
    </row>
    <row r="800" spans="2:10" s="1" customFormat="1" ht="13.2" x14ac:dyDescent="0.25">
      <c r="B800" s="75"/>
      <c r="C800" s="102"/>
      <c r="D800" s="103"/>
      <c r="E800" s="45"/>
      <c r="F800" s="45"/>
      <c r="G800" s="45"/>
      <c r="H800" s="45"/>
      <c r="I800" s="45"/>
      <c r="J800" s="46"/>
    </row>
    <row r="801" spans="2:10" s="1" customFormat="1" ht="13.2" x14ac:dyDescent="0.25">
      <c r="B801" s="75"/>
      <c r="C801" s="102"/>
      <c r="D801" s="103"/>
      <c r="E801" s="45"/>
      <c r="F801" s="45"/>
      <c r="G801" s="45"/>
      <c r="H801" s="45"/>
      <c r="I801" s="45"/>
      <c r="J801" s="46"/>
    </row>
    <row r="802" spans="2:10" s="1" customFormat="1" ht="13.2" x14ac:dyDescent="0.25">
      <c r="B802" s="75"/>
      <c r="C802" s="102"/>
      <c r="D802" s="103"/>
      <c r="E802" s="45"/>
      <c r="F802" s="45"/>
      <c r="G802" s="45"/>
      <c r="H802" s="45"/>
      <c r="I802" s="45"/>
      <c r="J802" s="46"/>
    </row>
    <row r="803" spans="2:10" s="1" customFormat="1" ht="13.2" x14ac:dyDescent="0.25">
      <c r="B803" s="75"/>
      <c r="C803" s="102"/>
      <c r="D803" s="103"/>
      <c r="E803" s="45"/>
      <c r="F803" s="45"/>
      <c r="G803" s="45"/>
      <c r="H803" s="45"/>
      <c r="I803" s="45"/>
      <c r="J803" s="46"/>
    </row>
    <row r="804" spans="2:10" s="1" customFormat="1" ht="13.2" x14ac:dyDescent="0.25">
      <c r="B804" s="75"/>
      <c r="C804" s="102"/>
      <c r="D804" s="103"/>
      <c r="E804" s="45"/>
      <c r="F804" s="45"/>
      <c r="G804" s="45"/>
      <c r="H804" s="45"/>
      <c r="I804" s="45"/>
      <c r="J804" s="46"/>
    </row>
    <row r="805" spans="2:10" s="1" customFormat="1" ht="13.2" x14ac:dyDescent="0.25">
      <c r="B805" s="75"/>
      <c r="C805" s="102"/>
      <c r="D805" s="103"/>
      <c r="E805" s="45"/>
      <c r="F805" s="45"/>
      <c r="G805" s="45"/>
      <c r="H805" s="45"/>
      <c r="I805" s="45"/>
      <c r="J805" s="46"/>
    </row>
    <row r="806" spans="2:10" s="1" customFormat="1" ht="13.2" x14ac:dyDescent="0.25">
      <c r="B806" s="75"/>
      <c r="C806" s="102"/>
      <c r="D806" s="103"/>
      <c r="E806" s="45"/>
      <c r="F806" s="45"/>
      <c r="G806" s="45"/>
      <c r="H806" s="45"/>
      <c r="I806" s="45"/>
      <c r="J806" s="46"/>
    </row>
    <row r="807" spans="2:10" s="1" customFormat="1" ht="13.2" x14ac:dyDescent="0.25">
      <c r="B807" s="75"/>
      <c r="C807" s="102"/>
      <c r="D807" s="103"/>
      <c r="E807" s="45"/>
      <c r="F807" s="45"/>
      <c r="G807" s="45"/>
      <c r="H807" s="45"/>
      <c r="I807" s="45"/>
      <c r="J807" s="46"/>
    </row>
    <row r="808" spans="2:10" s="1" customFormat="1" ht="13.2" x14ac:dyDescent="0.25">
      <c r="B808" s="75"/>
      <c r="C808" s="102"/>
      <c r="D808" s="103"/>
      <c r="E808" s="45"/>
      <c r="F808" s="45"/>
      <c r="G808" s="45"/>
      <c r="H808" s="45"/>
      <c r="I808" s="45"/>
      <c r="J808" s="46"/>
    </row>
    <row r="809" spans="2:10" s="1" customFormat="1" ht="13.2" x14ac:dyDescent="0.25">
      <c r="B809" s="75"/>
      <c r="C809" s="102"/>
      <c r="D809" s="103"/>
      <c r="E809" s="45"/>
      <c r="F809" s="45"/>
      <c r="G809" s="45"/>
      <c r="H809" s="45"/>
      <c r="I809" s="45"/>
      <c r="J809" s="46"/>
    </row>
    <row r="810" spans="2:10" s="1" customFormat="1" ht="13.2" x14ac:dyDescent="0.25">
      <c r="B810" s="75"/>
      <c r="C810" s="102"/>
      <c r="D810" s="103"/>
      <c r="E810" s="45"/>
      <c r="F810" s="45"/>
      <c r="G810" s="45"/>
      <c r="H810" s="45"/>
      <c r="I810" s="45"/>
      <c r="J810" s="46"/>
    </row>
    <row r="811" spans="2:10" s="1" customFormat="1" ht="13.2" x14ac:dyDescent="0.25">
      <c r="B811" s="75"/>
      <c r="C811" s="102"/>
      <c r="D811" s="103"/>
      <c r="E811" s="45"/>
      <c r="F811" s="45"/>
      <c r="G811" s="45"/>
      <c r="H811" s="45"/>
      <c r="I811" s="45"/>
      <c r="J811" s="46"/>
    </row>
    <row r="812" spans="2:10" s="1" customFormat="1" ht="13.2" x14ac:dyDescent="0.25">
      <c r="B812" s="75"/>
      <c r="C812" s="102"/>
      <c r="D812" s="103"/>
      <c r="E812" s="45"/>
      <c r="F812" s="45"/>
      <c r="G812" s="45"/>
      <c r="H812" s="45"/>
      <c r="I812" s="45"/>
      <c r="J812" s="46"/>
    </row>
    <row r="813" spans="2:10" s="1" customFormat="1" ht="13.2" x14ac:dyDescent="0.25">
      <c r="B813" s="75"/>
      <c r="C813" s="102"/>
      <c r="D813" s="103"/>
      <c r="E813" s="45"/>
      <c r="F813" s="45"/>
      <c r="G813" s="45"/>
      <c r="H813" s="45"/>
      <c r="I813" s="45"/>
      <c r="J813" s="46"/>
    </row>
    <row r="814" spans="2:10" s="1" customFormat="1" ht="13.2" x14ac:dyDescent="0.25">
      <c r="B814" s="75"/>
      <c r="C814" s="102"/>
      <c r="D814" s="103"/>
      <c r="E814" s="45"/>
      <c r="F814" s="45"/>
      <c r="G814" s="45"/>
      <c r="H814" s="45"/>
      <c r="I814" s="45"/>
      <c r="J814" s="46"/>
    </row>
    <row r="815" spans="2:10" s="1" customFormat="1" ht="13.2" x14ac:dyDescent="0.25">
      <c r="B815" s="75"/>
      <c r="C815" s="102"/>
      <c r="D815" s="103"/>
      <c r="E815" s="45"/>
      <c r="F815" s="45"/>
      <c r="G815" s="45"/>
      <c r="H815" s="45"/>
      <c r="I815" s="45"/>
      <c r="J815" s="46"/>
    </row>
    <row r="816" spans="2:10" s="1" customFormat="1" ht="13.2" x14ac:dyDescent="0.25">
      <c r="B816" s="75"/>
      <c r="C816" s="102"/>
      <c r="D816" s="103"/>
      <c r="E816" s="45"/>
      <c r="F816" s="45"/>
      <c r="G816" s="45"/>
      <c r="H816" s="45"/>
      <c r="I816" s="45"/>
      <c r="J816" s="46"/>
    </row>
    <row r="817" spans="2:10" s="1" customFormat="1" ht="13.2" x14ac:dyDescent="0.25">
      <c r="B817" s="75"/>
      <c r="C817" s="102"/>
      <c r="D817" s="103"/>
      <c r="E817" s="45"/>
      <c r="F817" s="45"/>
      <c r="G817" s="45"/>
      <c r="H817" s="45"/>
      <c r="I817" s="45"/>
      <c r="J817" s="46"/>
    </row>
    <row r="818" spans="2:10" s="1" customFormat="1" ht="13.2" x14ac:dyDescent="0.25">
      <c r="B818" s="75"/>
      <c r="C818" s="102"/>
      <c r="D818" s="103"/>
      <c r="E818" s="45"/>
      <c r="F818" s="45"/>
      <c r="G818" s="45"/>
      <c r="H818" s="45"/>
      <c r="I818" s="45"/>
      <c r="J818" s="46"/>
    </row>
    <row r="819" spans="2:10" s="1" customFormat="1" ht="13.2" x14ac:dyDescent="0.25">
      <c r="B819" s="75"/>
      <c r="C819" s="102"/>
      <c r="D819" s="103"/>
      <c r="E819" s="45"/>
      <c r="F819" s="45"/>
      <c r="G819" s="45"/>
      <c r="H819" s="45"/>
      <c r="I819" s="45"/>
      <c r="J819" s="46"/>
    </row>
    <row r="820" spans="2:10" s="1" customFormat="1" ht="13.2" x14ac:dyDescent="0.25">
      <c r="B820" s="75"/>
      <c r="C820" s="102"/>
      <c r="D820" s="103"/>
      <c r="E820" s="45"/>
      <c r="F820" s="45"/>
      <c r="G820" s="45"/>
      <c r="H820" s="45"/>
      <c r="I820" s="45"/>
      <c r="J820" s="46"/>
    </row>
    <row r="821" spans="2:10" s="1" customFormat="1" ht="13.2" x14ac:dyDescent="0.25">
      <c r="B821" s="75"/>
      <c r="C821" s="102"/>
      <c r="D821" s="103"/>
      <c r="E821" s="45"/>
      <c r="F821" s="45"/>
      <c r="G821" s="45"/>
      <c r="H821" s="45"/>
      <c r="I821" s="45"/>
      <c r="J821" s="46"/>
    </row>
    <row r="822" spans="2:10" s="1" customFormat="1" ht="13.2" x14ac:dyDescent="0.25">
      <c r="B822" s="75"/>
      <c r="C822" s="102"/>
      <c r="D822" s="103"/>
      <c r="E822" s="45"/>
      <c r="F822" s="45"/>
      <c r="G822" s="45"/>
      <c r="H822" s="45"/>
      <c r="I822" s="45"/>
      <c r="J822" s="46"/>
    </row>
    <row r="823" spans="2:10" s="1" customFormat="1" ht="13.2" x14ac:dyDescent="0.25">
      <c r="B823" s="75"/>
      <c r="C823" s="102"/>
      <c r="D823" s="103"/>
      <c r="E823" s="45"/>
      <c r="F823" s="45"/>
      <c r="G823" s="45"/>
      <c r="H823" s="45"/>
      <c r="I823" s="45"/>
      <c r="J823" s="46"/>
    </row>
    <row r="824" spans="2:10" s="1" customFormat="1" ht="13.2" x14ac:dyDescent="0.25">
      <c r="B824" s="75"/>
      <c r="C824" s="102"/>
      <c r="D824" s="103"/>
      <c r="E824" s="45"/>
      <c r="F824" s="45"/>
      <c r="G824" s="45"/>
      <c r="H824" s="45"/>
      <c r="I824" s="45"/>
      <c r="J824" s="46"/>
    </row>
    <row r="825" spans="2:10" s="1" customFormat="1" ht="13.2" x14ac:dyDescent="0.25">
      <c r="B825" s="75"/>
      <c r="C825" s="102"/>
      <c r="D825" s="103"/>
      <c r="E825" s="45"/>
      <c r="F825" s="45"/>
      <c r="G825" s="45"/>
      <c r="H825" s="45"/>
      <c r="I825" s="45"/>
      <c r="J825" s="46"/>
    </row>
    <row r="826" spans="2:10" s="1" customFormat="1" ht="13.2" x14ac:dyDescent="0.25">
      <c r="B826" s="75"/>
      <c r="C826" s="102"/>
      <c r="D826" s="103"/>
      <c r="E826" s="45"/>
      <c r="F826" s="45"/>
      <c r="G826" s="45"/>
      <c r="H826" s="45"/>
      <c r="I826" s="45"/>
      <c r="J826" s="46"/>
    </row>
    <row r="827" spans="2:10" s="1" customFormat="1" ht="13.2" x14ac:dyDescent="0.25">
      <c r="B827" s="75"/>
      <c r="C827" s="102"/>
      <c r="D827" s="103"/>
      <c r="E827" s="45"/>
      <c r="F827" s="45"/>
      <c r="G827" s="45"/>
      <c r="H827" s="45"/>
      <c r="I827" s="45"/>
      <c r="J827" s="46"/>
    </row>
    <row r="828" spans="2:10" s="1" customFormat="1" ht="13.2" x14ac:dyDescent="0.25">
      <c r="B828" s="75"/>
      <c r="C828" s="102"/>
      <c r="D828" s="103"/>
      <c r="E828" s="45"/>
      <c r="F828" s="45"/>
      <c r="G828" s="45"/>
      <c r="H828" s="45"/>
      <c r="I828" s="45"/>
      <c r="J828" s="46"/>
    </row>
    <row r="829" spans="2:10" s="1" customFormat="1" ht="13.2" x14ac:dyDescent="0.25">
      <c r="B829" s="75"/>
      <c r="C829" s="102"/>
      <c r="D829" s="103"/>
      <c r="E829" s="45"/>
      <c r="F829" s="45"/>
      <c r="G829" s="45"/>
      <c r="H829" s="45"/>
      <c r="I829" s="45"/>
      <c r="J829" s="46"/>
    </row>
    <row r="830" spans="2:10" s="1" customFormat="1" ht="13.2" x14ac:dyDescent="0.25">
      <c r="B830" s="75"/>
      <c r="C830" s="102"/>
      <c r="D830" s="103"/>
      <c r="E830" s="45"/>
      <c r="F830" s="45"/>
      <c r="G830" s="45"/>
      <c r="H830" s="45"/>
      <c r="I830" s="45"/>
      <c r="J830" s="46"/>
    </row>
    <row r="831" spans="2:10" s="1" customFormat="1" ht="13.2" x14ac:dyDescent="0.25">
      <c r="B831" s="75"/>
      <c r="C831" s="102"/>
      <c r="D831" s="103"/>
      <c r="E831" s="45"/>
      <c r="F831" s="45"/>
      <c r="G831" s="45"/>
      <c r="H831" s="45"/>
      <c r="I831" s="45"/>
      <c r="J831" s="46"/>
    </row>
    <row r="832" spans="2:10" s="1" customFormat="1" ht="13.2" x14ac:dyDescent="0.25">
      <c r="B832" s="75"/>
      <c r="C832" s="102"/>
      <c r="D832" s="103"/>
      <c r="E832" s="45"/>
      <c r="F832" s="45"/>
      <c r="G832" s="45"/>
      <c r="H832" s="45"/>
      <c r="I832" s="45"/>
      <c r="J832" s="46"/>
    </row>
    <row r="833" spans="2:10" s="1" customFormat="1" ht="13.2" x14ac:dyDescent="0.25">
      <c r="B833" s="75"/>
      <c r="C833" s="102"/>
      <c r="D833" s="103"/>
      <c r="E833" s="45"/>
      <c r="F833" s="45"/>
      <c r="G833" s="45"/>
      <c r="H833" s="45"/>
      <c r="I833" s="45"/>
      <c r="J833" s="46"/>
    </row>
    <row r="834" spans="2:10" s="1" customFormat="1" ht="13.2" x14ac:dyDescent="0.25">
      <c r="B834" s="75"/>
      <c r="C834" s="102"/>
      <c r="D834" s="103"/>
      <c r="E834" s="45"/>
      <c r="F834" s="45"/>
      <c r="G834" s="45"/>
      <c r="H834" s="45"/>
      <c r="I834" s="45"/>
      <c r="J834" s="46"/>
    </row>
    <row r="835" spans="2:10" s="1" customFormat="1" ht="13.2" x14ac:dyDescent="0.25">
      <c r="B835" s="75"/>
      <c r="C835" s="102"/>
      <c r="D835" s="103"/>
      <c r="E835" s="45"/>
      <c r="F835" s="45"/>
      <c r="G835" s="45"/>
      <c r="H835" s="45"/>
      <c r="I835" s="45"/>
      <c r="J835" s="46"/>
    </row>
    <row r="836" spans="2:10" s="1" customFormat="1" ht="13.2" x14ac:dyDescent="0.25">
      <c r="B836" s="75"/>
      <c r="C836" s="102"/>
      <c r="D836" s="103"/>
      <c r="E836" s="45"/>
      <c r="F836" s="45"/>
      <c r="G836" s="45"/>
      <c r="H836" s="45"/>
      <c r="I836" s="45"/>
      <c r="J836" s="46"/>
    </row>
    <row r="837" spans="2:10" s="1" customFormat="1" ht="13.2" x14ac:dyDescent="0.25">
      <c r="B837" s="75"/>
      <c r="C837" s="102"/>
      <c r="D837" s="103"/>
      <c r="E837" s="45"/>
      <c r="F837" s="45"/>
      <c r="G837" s="45"/>
      <c r="H837" s="45"/>
      <c r="I837" s="45"/>
      <c r="J837" s="46"/>
    </row>
    <row r="838" spans="2:10" s="1" customFormat="1" ht="13.2" x14ac:dyDescent="0.25">
      <c r="B838" s="75"/>
      <c r="C838" s="102"/>
      <c r="D838" s="103"/>
      <c r="E838" s="45"/>
      <c r="F838" s="45"/>
      <c r="G838" s="45"/>
      <c r="H838" s="45"/>
      <c r="I838" s="45"/>
      <c r="J838" s="46"/>
    </row>
    <row r="839" spans="2:10" s="1" customFormat="1" ht="13.2" x14ac:dyDescent="0.25">
      <c r="B839" s="75"/>
      <c r="C839" s="102"/>
      <c r="D839" s="103"/>
      <c r="E839" s="45"/>
      <c r="F839" s="45"/>
      <c r="G839" s="45"/>
      <c r="H839" s="45"/>
      <c r="I839" s="45"/>
      <c r="J839" s="46"/>
    </row>
    <row r="840" spans="2:10" s="1" customFormat="1" ht="13.2" x14ac:dyDescent="0.25">
      <c r="B840" s="75"/>
      <c r="C840" s="102"/>
      <c r="D840" s="103"/>
      <c r="E840" s="45"/>
      <c r="F840" s="45"/>
      <c r="G840" s="45"/>
      <c r="H840" s="45"/>
      <c r="I840" s="45"/>
      <c r="J840" s="46"/>
    </row>
    <row r="841" spans="2:10" s="1" customFormat="1" ht="13.2" x14ac:dyDescent="0.25">
      <c r="B841" s="75"/>
      <c r="C841" s="102"/>
      <c r="D841" s="103"/>
      <c r="E841" s="45"/>
      <c r="F841" s="45"/>
      <c r="G841" s="45"/>
      <c r="H841" s="45"/>
      <c r="I841" s="45"/>
      <c r="J841" s="46"/>
    </row>
    <row r="842" spans="2:10" s="1" customFormat="1" ht="13.2" x14ac:dyDescent="0.25">
      <c r="B842" s="75"/>
      <c r="C842" s="102"/>
      <c r="D842" s="103"/>
      <c r="E842" s="45"/>
      <c r="F842" s="45"/>
      <c r="G842" s="45"/>
      <c r="H842" s="45"/>
      <c r="I842" s="45"/>
      <c r="J842" s="46"/>
    </row>
    <row r="843" spans="2:10" s="1" customFormat="1" ht="13.2" x14ac:dyDescent="0.25">
      <c r="B843" s="75"/>
      <c r="C843" s="102"/>
      <c r="D843" s="103"/>
      <c r="E843" s="45"/>
      <c r="F843" s="45"/>
      <c r="G843" s="45"/>
      <c r="H843" s="45"/>
      <c r="I843" s="45"/>
      <c r="J843" s="46"/>
    </row>
    <row r="844" spans="2:10" s="1" customFormat="1" ht="13.2" x14ac:dyDescent="0.25">
      <c r="B844" s="75"/>
      <c r="C844" s="102"/>
      <c r="D844" s="103"/>
      <c r="E844" s="45"/>
      <c r="F844" s="45"/>
      <c r="G844" s="45"/>
      <c r="H844" s="45"/>
      <c r="I844" s="45"/>
      <c r="J844" s="46"/>
    </row>
    <row r="845" spans="2:10" s="1" customFormat="1" ht="13.2" x14ac:dyDescent="0.25">
      <c r="B845" s="75"/>
      <c r="C845" s="102"/>
      <c r="D845" s="103"/>
      <c r="E845" s="45"/>
      <c r="F845" s="45"/>
      <c r="G845" s="45"/>
      <c r="H845" s="45"/>
      <c r="I845" s="45"/>
      <c r="J845" s="46"/>
    </row>
    <row r="846" spans="2:10" s="1" customFormat="1" ht="13.2" x14ac:dyDescent="0.25">
      <c r="B846" s="75"/>
      <c r="C846" s="102"/>
      <c r="D846" s="103"/>
      <c r="E846" s="45"/>
      <c r="F846" s="45"/>
      <c r="G846" s="45"/>
      <c r="H846" s="45"/>
      <c r="I846" s="45"/>
      <c r="J846" s="46"/>
    </row>
    <row r="847" spans="2:10" s="1" customFormat="1" ht="13.2" x14ac:dyDescent="0.25">
      <c r="B847" s="75"/>
      <c r="C847" s="102"/>
      <c r="D847" s="103"/>
      <c r="E847" s="45"/>
      <c r="F847" s="45"/>
      <c r="G847" s="45"/>
      <c r="H847" s="45"/>
      <c r="I847" s="45"/>
      <c r="J847" s="46"/>
    </row>
    <row r="848" spans="2:10" s="1" customFormat="1" ht="21" x14ac:dyDescent="0.25">
      <c r="B848" s="166" t="s">
        <v>748</v>
      </c>
      <c r="C848" s="167"/>
      <c r="D848" s="167"/>
      <c r="E848" s="167"/>
      <c r="F848" s="167"/>
      <c r="G848" s="167"/>
      <c r="H848" s="167"/>
      <c r="I848" s="167"/>
      <c r="J848" s="168"/>
    </row>
    <row r="849" spans="2:10" s="1" customFormat="1" ht="13.2" x14ac:dyDescent="0.25">
      <c r="B849" s="23" t="s">
        <v>7</v>
      </c>
      <c r="C849" s="24" t="s">
        <v>0</v>
      </c>
      <c r="D849" s="24" t="s">
        <v>23</v>
      </c>
      <c r="E849" s="24" t="s">
        <v>24</v>
      </c>
      <c r="F849" s="24" t="s">
        <v>2</v>
      </c>
      <c r="G849" s="24" t="s">
        <v>3</v>
      </c>
      <c r="H849" s="24" t="s">
        <v>25</v>
      </c>
      <c r="I849" s="24" t="s">
        <v>8</v>
      </c>
      <c r="J849" s="24" t="s">
        <v>9</v>
      </c>
    </row>
    <row r="850" spans="2:10" s="1" customFormat="1" ht="13.2" x14ac:dyDescent="0.25">
      <c r="B850" s="96">
        <v>4.03</v>
      </c>
      <c r="C850" s="97" t="s">
        <v>418</v>
      </c>
      <c r="D850" s="103"/>
      <c r="E850" s="45"/>
      <c r="F850" s="45"/>
      <c r="G850" s="45"/>
      <c r="H850" s="45"/>
      <c r="I850" s="45"/>
      <c r="J850" s="46"/>
    </row>
    <row r="851" spans="2:10" s="1" customFormat="1" ht="13.2" x14ac:dyDescent="0.25">
      <c r="B851" s="100" t="s">
        <v>113</v>
      </c>
      <c r="C851" s="101" t="s">
        <v>421</v>
      </c>
      <c r="D851" s="103"/>
      <c r="E851" s="45"/>
      <c r="F851" s="45"/>
      <c r="G851" s="45"/>
      <c r="H851" s="45"/>
      <c r="I851" s="45"/>
      <c r="J851" s="46"/>
    </row>
    <row r="852" spans="2:10" s="1" customFormat="1" ht="13.2" x14ac:dyDescent="0.25">
      <c r="B852" s="48" t="s">
        <v>114</v>
      </c>
      <c r="C852" s="48" t="s">
        <v>615</v>
      </c>
      <c r="D852" s="103"/>
      <c r="E852" s="45"/>
      <c r="F852" s="45"/>
      <c r="G852" s="45"/>
      <c r="H852" s="45"/>
      <c r="I852" s="62">
        <f>SUM(H853:H853)</f>
        <v>4</v>
      </c>
      <c r="J852" s="63" t="str">
        <f>+J853</f>
        <v>ml</v>
      </c>
    </row>
    <row r="853" spans="2:10" s="1" customFormat="1" ht="13.2" x14ac:dyDescent="0.25">
      <c r="B853" s="48"/>
      <c r="C853" s="44" t="s">
        <v>714</v>
      </c>
      <c r="D853" s="45">
        <v>1</v>
      </c>
      <c r="E853" s="45">
        <v>4</v>
      </c>
      <c r="F853" s="45"/>
      <c r="G853" s="45"/>
      <c r="H853" s="45">
        <f>IF(AND(F853=0,G853=0),D853*E853,IF(AND(E853=0,G853=0),D853*F853,IF(AND(E853=0,F853=0),D853*G853,IF(AND(E853=0),D853*F853*G853,IF(AND(F853=0),D853*E853*G853,IF(AND(G853=0),D853*E853*F853,D853*E853*F853*G853))))))</f>
        <v>4</v>
      </c>
      <c r="I853" s="45"/>
      <c r="J853" s="46" t="str">
        <f>IF(AND(E853=0,F853&lt;&gt;0,G853&lt;&gt;0),"m2",IF(AND(F853=0,E853&lt;&gt;0,G853&lt;&gt;0),"m2",IF(AND(G853=0,E853&lt;&gt;0,F853&lt;&gt;0),"m2",IF(AND(F853=0,G853=0),"ml",IF(AND(E853=0,G853=0),"ml",IF(AND(E853=0,F853=0),"ml",IF(AND(E853&lt;&gt;0,F853&lt;&gt;0,G853&lt;&gt;0),"m3",0)))))))</f>
        <v>ml</v>
      </c>
    </row>
    <row r="854" spans="2:10" s="1" customFormat="1" ht="13.2" x14ac:dyDescent="0.25">
      <c r="B854" s="48"/>
      <c r="C854" s="44"/>
      <c r="D854" s="45"/>
      <c r="E854" s="45"/>
      <c r="F854" s="45"/>
      <c r="G854" s="45"/>
      <c r="H854" s="45">
        <f>IF(AND(F854=0,G854=0),D854*E854,IF(AND(E854=0,G854=0),D854*F854,IF(AND(E854=0,F854=0),D854*G854,IF(AND(E854=0),D854*F854*G854,IF(AND(F854=0),D854*E854*G854,IF(AND(G854=0),D854*E854*F854,D854*E854*F854*G854))))))</f>
        <v>0</v>
      </c>
      <c r="I854" s="45"/>
      <c r="J854" s="46" t="str">
        <f>IF(AND(E854=0,F854&lt;&gt;0,G854&lt;&gt;0),"m2",IF(AND(F854=0,E854&lt;&gt;0,G854&lt;&gt;0),"m2",IF(AND(G854=0,E854&lt;&gt;0,F854&lt;&gt;0),"m2",IF(AND(F854=0,G854=0),"ml",IF(AND(E854=0,G854=0),"ml",IF(AND(E854=0,F854=0),"ml",IF(AND(E854&lt;&gt;0,F854&lt;&gt;0,G854&lt;&gt;0),"m3",0)))))))</f>
        <v>ml</v>
      </c>
    </row>
    <row r="855" spans="2:10" s="1" customFormat="1" ht="13.2" x14ac:dyDescent="0.25">
      <c r="B855" s="48" t="s">
        <v>428</v>
      </c>
      <c r="C855" s="48" t="s">
        <v>993</v>
      </c>
      <c r="D855" s="103"/>
      <c r="E855" s="45"/>
      <c r="F855" s="45"/>
      <c r="G855" s="45"/>
      <c r="H855" s="45"/>
      <c r="I855" s="62">
        <f>SUM(H856:H856)</f>
        <v>58</v>
      </c>
      <c r="J855" s="63" t="str">
        <f>+J856</f>
        <v>ml</v>
      </c>
    </row>
    <row r="856" spans="2:10" s="1" customFormat="1" ht="13.2" x14ac:dyDescent="0.25">
      <c r="B856" s="100"/>
      <c r="C856" s="44" t="s">
        <v>705</v>
      </c>
      <c r="D856" s="45">
        <v>5</v>
      </c>
      <c r="E856" s="45">
        <v>11.6</v>
      </c>
      <c r="F856" s="45"/>
      <c r="G856" s="45"/>
      <c r="H856" s="45">
        <f>IF(AND(F856=0,G856=0),D856*E856,IF(AND(E856=0,G856=0),D856*F856,IF(AND(E856=0,F856=0),D856*G856,IF(AND(E856=0),D856*F856*G856,IF(AND(F856=0),D856*E856*G856,IF(AND(G856=0),D856*E856*F856,D856*E856*F856*G856))))))</f>
        <v>58</v>
      </c>
      <c r="I856" s="45"/>
      <c r="J856" s="46" t="str">
        <f>IF(AND(E856=0,F856&lt;&gt;0,G856&lt;&gt;0),"m2",IF(AND(F856=0,E856&lt;&gt;0,G856&lt;&gt;0),"m2",IF(AND(G856=0,E856&lt;&gt;0,F856&lt;&gt;0),"m2",IF(AND(F856=0,G856=0),"ml",IF(AND(E856=0,G856=0),"ml",IF(AND(E856=0,F856=0),"ml",IF(AND(E856&lt;&gt;0,F856&lt;&gt;0,G856&lt;&gt;0),"m3",0)))))))</f>
        <v>ml</v>
      </c>
    </row>
    <row r="857" spans="2:10" s="1" customFormat="1" ht="13.2" x14ac:dyDescent="0.25">
      <c r="B857" s="100"/>
      <c r="C857" s="44" t="s">
        <v>706</v>
      </c>
      <c r="D857" s="45">
        <v>1</v>
      </c>
      <c r="E857" s="45">
        <v>19.3</v>
      </c>
      <c r="F857" s="45"/>
      <c r="G857" s="45"/>
      <c r="H857" s="45">
        <f>IF(AND(F857=0,G857=0),D857*E857,IF(AND(E857=0,G857=0),D857*F857,IF(AND(E857=0,F857=0),D857*G857,IF(AND(E857=0),D857*F857*G857,IF(AND(F857=0),D857*E857*G857,IF(AND(G857=0),D857*E857*F857,D857*E857*F857*G857))))))</f>
        <v>19.3</v>
      </c>
      <c r="I857" s="45"/>
      <c r="J857" s="46" t="str">
        <f>IF(AND(E857=0,F857&lt;&gt;0,G857&lt;&gt;0),"m2",IF(AND(F857=0,E857&lt;&gt;0,G857&lt;&gt;0),"m2",IF(AND(G857=0,E857&lt;&gt;0,F857&lt;&gt;0),"m2",IF(AND(F857=0,G857=0),"ml",IF(AND(E857=0,G857=0),"ml",IF(AND(E857=0,F857=0),"ml",IF(AND(E857&lt;&gt;0,F857&lt;&gt;0,G857&lt;&gt;0),"m3",0)))))))</f>
        <v>ml</v>
      </c>
    </row>
    <row r="858" spans="2:10" s="1" customFormat="1" ht="13.2" x14ac:dyDescent="0.25">
      <c r="B858" s="48" t="s">
        <v>429</v>
      </c>
      <c r="C858" s="48" t="s">
        <v>992</v>
      </c>
      <c r="D858" s="103"/>
      <c r="E858" s="45"/>
      <c r="F858" s="45"/>
      <c r="G858" s="45"/>
      <c r="H858" s="45"/>
      <c r="I858" s="62">
        <f>SUM(H859:H859)</f>
        <v>0</v>
      </c>
      <c r="J858" s="63" t="str">
        <f>+J859</f>
        <v>ml</v>
      </c>
    </row>
    <row r="859" spans="2:10" s="1" customFormat="1" ht="13.2" x14ac:dyDescent="0.25">
      <c r="B859" s="100"/>
      <c r="C859" s="44" t="s">
        <v>705</v>
      </c>
      <c r="D859" s="45"/>
      <c r="E859" s="45"/>
      <c r="F859" s="45"/>
      <c r="G859" s="45"/>
      <c r="H859" s="45">
        <f>IF(AND(F859=0,G859=0),D859*E859,IF(AND(E859=0,G859=0),D859*F859,IF(AND(E859=0,F859=0),D859*G859,IF(AND(E859=0),D859*F859*G859,IF(AND(F859=0),D859*E859*G859,IF(AND(G859=0),D859*E859*F859,D859*E859*F859*G859))))))</f>
        <v>0</v>
      </c>
      <c r="I859" s="45"/>
      <c r="J859" s="46" t="str">
        <f>IF(AND(E859=0,F859&lt;&gt;0,G859&lt;&gt;0),"m2",IF(AND(F859=0,E859&lt;&gt;0,G859&lt;&gt;0),"m2",IF(AND(G859=0,E859&lt;&gt;0,F859&lt;&gt;0),"m2",IF(AND(F859=0,G859=0),"ml",IF(AND(E859=0,G859=0),"ml",IF(AND(E859=0,F859=0),"ml",IF(AND(E859&lt;&gt;0,F859&lt;&gt;0,G859&lt;&gt;0),"m3",0)))))))</f>
        <v>ml</v>
      </c>
    </row>
    <row r="860" spans="2:10" s="1" customFormat="1" ht="13.2" x14ac:dyDescent="0.25">
      <c r="B860" s="100"/>
      <c r="C860" s="44" t="s">
        <v>706</v>
      </c>
      <c r="D860" s="45"/>
      <c r="E860" s="45"/>
      <c r="F860" s="45"/>
      <c r="G860" s="45"/>
      <c r="H860" s="45">
        <f>IF(AND(F860=0,G860=0),D860*E860,IF(AND(E860=0,G860=0),D860*F860,IF(AND(E860=0,F860=0),D860*G860,IF(AND(E860=0),D860*F860*G860,IF(AND(F860=0),D860*E860*G860,IF(AND(G860=0),D860*E860*F860,D860*E860*F860*G860))))))</f>
        <v>0</v>
      </c>
      <c r="I860" s="45"/>
      <c r="J860" s="46" t="str">
        <f>IF(AND(E860=0,F860&lt;&gt;0,G860&lt;&gt;0),"m2",IF(AND(F860=0,E860&lt;&gt;0,G860&lt;&gt;0),"m2",IF(AND(G860=0,E860&lt;&gt;0,F860&lt;&gt;0),"m2",IF(AND(F860=0,G860=0),"ml",IF(AND(E860=0,G860=0),"ml",IF(AND(E860=0,F860=0),"ml",IF(AND(E860&lt;&gt;0,F860&lt;&gt;0,G860&lt;&gt;0),"m3",0)))))))</f>
        <v>ml</v>
      </c>
    </row>
    <row r="861" spans="2:10" s="1" customFormat="1" ht="13.2" x14ac:dyDescent="0.25">
      <c r="B861" s="48" t="s">
        <v>430</v>
      </c>
      <c r="C861" s="48" t="s">
        <v>463</v>
      </c>
      <c r="D861" s="103"/>
      <c r="E861" s="45"/>
      <c r="F861" s="45"/>
      <c r="G861" s="45"/>
      <c r="H861" s="45"/>
      <c r="I861" s="62">
        <f>SUM(H863:H868)</f>
        <v>63.75</v>
      </c>
      <c r="J861" s="63" t="str">
        <f>+J863</f>
        <v>ml</v>
      </c>
    </row>
    <row r="862" spans="2:10" s="1" customFormat="1" ht="13.2" x14ac:dyDescent="0.25">
      <c r="B862" s="48"/>
      <c r="C862" s="130" t="s">
        <v>248</v>
      </c>
      <c r="D862" s="103"/>
      <c r="E862" s="45"/>
      <c r="F862" s="45"/>
      <c r="G862" s="45"/>
      <c r="H862" s="45"/>
      <c r="I862" s="62"/>
      <c r="J862" s="63"/>
    </row>
    <row r="863" spans="2:10" s="1" customFormat="1" ht="13.2" x14ac:dyDescent="0.25">
      <c r="B863" s="48"/>
      <c r="C863" s="44" t="s">
        <v>549</v>
      </c>
      <c r="D863" s="45">
        <v>5</v>
      </c>
      <c r="E863" s="45">
        <v>3.25</v>
      </c>
      <c r="F863" s="45"/>
      <c r="G863" s="45"/>
      <c r="H863" s="45">
        <f t="shared" ref="H863:H868" si="28">IF(AND(F863=0,G863=0),D863*E863,IF(AND(E863=0,G863=0),D863*F863,IF(AND(E863=0,F863=0),D863*G863,IF(AND(E863=0),D863*F863*G863,IF(AND(F863=0),D863*E863*G863,IF(AND(G863=0),D863*E863*F863,D863*E863*F863*G863))))))</f>
        <v>16.25</v>
      </c>
      <c r="I863" s="45"/>
      <c r="J863" s="46" t="str">
        <f t="shared" ref="J863:J868" si="29">IF(AND(E863=0,F863&lt;&gt;0,G863&lt;&gt;0),"m2",IF(AND(F863=0,E863&lt;&gt;0,G863&lt;&gt;0),"m2",IF(AND(G863=0,E863&lt;&gt;0,F863&lt;&gt;0),"m2",IF(AND(F863=0,G863=0),"ml",IF(AND(E863=0,G863=0),"ml",IF(AND(E863=0,F863=0),"ml",IF(AND(E863&lt;&gt;0,F863&lt;&gt;0,G863&lt;&gt;0),"m3",0)))))))</f>
        <v>ml</v>
      </c>
    </row>
    <row r="864" spans="2:10" s="1" customFormat="1" ht="13.2" x14ac:dyDescent="0.25">
      <c r="B864" s="48"/>
      <c r="C864" s="44" t="s">
        <v>696</v>
      </c>
      <c r="D864" s="45">
        <v>5</v>
      </c>
      <c r="E864" s="45">
        <v>3</v>
      </c>
      <c r="F864" s="45"/>
      <c r="G864" s="45"/>
      <c r="H864" s="45">
        <f t="shared" si="28"/>
        <v>15</v>
      </c>
      <c r="I864" s="45"/>
      <c r="J864" s="46" t="str">
        <f t="shared" si="29"/>
        <v>ml</v>
      </c>
    </row>
    <row r="865" spans="2:10" s="1" customFormat="1" ht="13.2" x14ac:dyDescent="0.25">
      <c r="B865" s="48"/>
      <c r="C865" s="130" t="s">
        <v>249</v>
      </c>
      <c r="D865" s="45"/>
      <c r="E865" s="45"/>
      <c r="F865" s="45"/>
      <c r="G865" s="45"/>
      <c r="H865" s="45">
        <f t="shared" si="28"/>
        <v>0</v>
      </c>
      <c r="I865" s="45"/>
      <c r="J865" s="46" t="str">
        <f t="shared" si="29"/>
        <v>ml</v>
      </c>
    </row>
    <row r="866" spans="2:10" s="1" customFormat="1" ht="13.2" x14ac:dyDescent="0.25">
      <c r="B866" s="48"/>
      <c r="C866" s="44" t="s">
        <v>549</v>
      </c>
      <c r="D866" s="45">
        <v>5</v>
      </c>
      <c r="E866" s="45">
        <v>3.25</v>
      </c>
      <c r="F866" s="45"/>
      <c r="G866" s="45"/>
      <c r="H866" s="45">
        <f t="shared" si="28"/>
        <v>16.25</v>
      </c>
      <c r="I866" s="45"/>
      <c r="J866" s="46" t="str">
        <f t="shared" si="29"/>
        <v>ml</v>
      </c>
    </row>
    <row r="867" spans="2:10" s="1" customFormat="1" ht="13.2" x14ac:dyDescent="0.25">
      <c r="B867" s="48"/>
      <c r="C867" s="130" t="s">
        <v>250</v>
      </c>
      <c r="D867" s="45"/>
      <c r="E867" s="45"/>
      <c r="F867" s="45"/>
      <c r="G867" s="45"/>
      <c r="H867" s="45">
        <f t="shared" si="28"/>
        <v>0</v>
      </c>
      <c r="I867" s="45"/>
      <c r="J867" s="46" t="str">
        <f t="shared" si="29"/>
        <v>ml</v>
      </c>
    </row>
    <row r="868" spans="2:10" s="1" customFormat="1" ht="13.2" x14ac:dyDescent="0.25">
      <c r="B868" s="48"/>
      <c r="C868" s="44" t="s">
        <v>549</v>
      </c>
      <c r="D868" s="45">
        <v>5</v>
      </c>
      <c r="E868" s="45">
        <v>3.25</v>
      </c>
      <c r="F868" s="45"/>
      <c r="G868" s="45"/>
      <c r="H868" s="45">
        <f t="shared" si="28"/>
        <v>16.25</v>
      </c>
      <c r="I868" s="45"/>
      <c r="J868" s="46" t="str">
        <f t="shared" si="29"/>
        <v>ml</v>
      </c>
    </row>
    <row r="869" spans="2:10" s="1" customFormat="1" ht="13.2" x14ac:dyDescent="0.25">
      <c r="B869" s="48" t="s">
        <v>464</v>
      </c>
      <c r="C869" s="48" t="s">
        <v>547</v>
      </c>
      <c r="D869" s="103"/>
      <c r="E869" s="45"/>
      <c r="F869" s="45"/>
      <c r="G869" s="45"/>
      <c r="H869" s="45"/>
      <c r="I869" s="62">
        <f>SUM(H870:H876)</f>
        <v>11.75</v>
      </c>
      <c r="J869" s="63" t="str">
        <f>+J870</f>
        <v>ml</v>
      </c>
    </row>
    <row r="870" spans="2:10" s="1" customFormat="1" ht="13.2" x14ac:dyDescent="0.25">
      <c r="B870" s="100"/>
      <c r="C870" s="130" t="s">
        <v>248</v>
      </c>
      <c r="D870" s="45"/>
      <c r="E870" s="45"/>
      <c r="F870" s="45"/>
      <c r="G870" s="45"/>
      <c r="H870" s="45">
        <f t="shared" ref="H870:H876" si="30">IF(AND(F870=0,G870=0),D870*E870,IF(AND(E870=0,G870=0),D870*F870,IF(AND(E870=0,F870=0),D870*G870,IF(AND(E870=0),D870*F870*G870,IF(AND(F870=0),D870*E870*G870,IF(AND(G870=0),D870*E870*F870,D870*E870*F870*G870))))))</f>
        <v>0</v>
      </c>
      <c r="I870" s="45"/>
      <c r="J870" s="46" t="str">
        <f t="shared" ref="J870:J876" si="31">IF(AND(E870=0,F870&lt;&gt;0,G870&lt;&gt;0),"m2",IF(AND(F870=0,E870&lt;&gt;0,G870&lt;&gt;0),"m2",IF(AND(G870=0,E870&lt;&gt;0,F870&lt;&gt;0),"m2",IF(AND(F870=0,G870=0),"ml",IF(AND(E870=0,G870=0),"ml",IF(AND(E870=0,F870=0),"ml",IF(AND(E870&lt;&gt;0,F870&lt;&gt;0,G870&lt;&gt;0),"m3",0)))))))</f>
        <v>ml</v>
      </c>
    </row>
    <row r="871" spans="2:10" s="1" customFormat="1" ht="13.2" x14ac:dyDescent="0.25">
      <c r="B871" s="100"/>
      <c r="C871" s="44" t="s">
        <v>549</v>
      </c>
      <c r="D871" s="45">
        <v>1</v>
      </c>
      <c r="E871" s="45">
        <v>3.25</v>
      </c>
      <c r="F871" s="45"/>
      <c r="G871" s="45"/>
      <c r="H871" s="45">
        <f t="shared" si="30"/>
        <v>3.25</v>
      </c>
      <c r="I871" s="45"/>
      <c r="J871" s="46" t="str">
        <f t="shared" si="31"/>
        <v>ml</v>
      </c>
    </row>
    <row r="872" spans="2:10" s="1" customFormat="1" ht="13.2" x14ac:dyDescent="0.25">
      <c r="B872" s="100"/>
      <c r="C872" s="44" t="s">
        <v>696</v>
      </c>
      <c r="D872" s="45">
        <v>1</v>
      </c>
      <c r="E872" s="45">
        <v>2</v>
      </c>
      <c r="F872" s="45"/>
      <c r="G872" s="45"/>
      <c r="H872" s="45">
        <f t="shared" si="30"/>
        <v>2</v>
      </c>
      <c r="I872" s="45"/>
      <c r="J872" s="46" t="str">
        <f t="shared" si="31"/>
        <v>ml</v>
      </c>
    </row>
    <row r="873" spans="2:10" s="1" customFormat="1" ht="13.2" x14ac:dyDescent="0.25">
      <c r="B873" s="100"/>
      <c r="C873" s="130" t="s">
        <v>249</v>
      </c>
      <c r="D873" s="45"/>
      <c r="E873" s="45"/>
      <c r="F873" s="45"/>
      <c r="G873" s="45"/>
      <c r="H873" s="45">
        <f t="shared" si="30"/>
        <v>0</v>
      </c>
      <c r="I873" s="45"/>
      <c r="J873" s="46" t="str">
        <f t="shared" si="31"/>
        <v>ml</v>
      </c>
    </row>
    <row r="874" spans="2:10" s="1" customFormat="1" ht="13.2" x14ac:dyDescent="0.25">
      <c r="B874" s="100"/>
      <c r="C874" s="44" t="s">
        <v>549</v>
      </c>
      <c r="D874" s="45">
        <v>1</v>
      </c>
      <c r="E874" s="45">
        <v>3.25</v>
      </c>
      <c r="F874" s="45"/>
      <c r="G874" s="45"/>
      <c r="H874" s="45">
        <f t="shared" si="30"/>
        <v>3.25</v>
      </c>
      <c r="I874" s="45"/>
      <c r="J874" s="46" t="str">
        <f t="shared" si="31"/>
        <v>ml</v>
      </c>
    </row>
    <row r="875" spans="2:10" s="1" customFormat="1" ht="13.2" x14ac:dyDescent="0.25">
      <c r="B875" s="100"/>
      <c r="C875" s="130" t="s">
        <v>250</v>
      </c>
      <c r="D875" s="45"/>
      <c r="E875" s="45"/>
      <c r="F875" s="45"/>
      <c r="G875" s="45"/>
      <c r="H875" s="45">
        <f t="shared" si="30"/>
        <v>0</v>
      </c>
      <c r="I875" s="45"/>
      <c r="J875" s="46" t="str">
        <f t="shared" si="31"/>
        <v>ml</v>
      </c>
    </row>
    <row r="876" spans="2:10" s="1" customFormat="1" ht="13.2" x14ac:dyDescent="0.25">
      <c r="B876" s="100"/>
      <c r="C876" s="44" t="s">
        <v>549</v>
      </c>
      <c r="D876" s="45">
        <v>1</v>
      </c>
      <c r="E876" s="45">
        <v>3.25</v>
      </c>
      <c r="F876" s="45"/>
      <c r="G876" s="45"/>
      <c r="H876" s="45">
        <f t="shared" si="30"/>
        <v>3.25</v>
      </c>
      <c r="I876" s="45"/>
      <c r="J876" s="46" t="str">
        <f t="shared" si="31"/>
        <v>ml</v>
      </c>
    </row>
    <row r="877" spans="2:10" s="1" customFormat="1" ht="13.2" x14ac:dyDescent="0.25">
      <c r="B877" s="48" t="s">
        <v>466</v>
      </c>
      <c r="C877" s="48" t="s">
        <v>465</v>
      </c>
      <c r="D877" s="103"/>
      <c r="E877" s="45"/>
      <c r="F877" s="45"/>
      <c r="G877" s="45"/>
      <c r="H877" s="45"/>
      <c r="I877" s="62">
        <f>SUM(H878:H884)</f>
        <v>0</v>
      </c>
      <c r="J877" s="63" t="str">
        <f>+J878</f>
        <v>ml</v>
      </c>
    </row>
    <row r="878" spans="2:10" s="1" customFormat="1" ht="13.2" x14ac:dyDescent="0.25">
      <c r="B878" s="48"/>
      <c r="C878" s="130" t="s">
        <v>248</v>
      </c>
      <c r="D878" s="45"/>
      <c r="E878" s="45"/>
      <c r="F878" s="45"/>
      <c r="G878" s="45"/>
      <c r="H878" s="45">
        <f t="shared" ref="H878:H884" si="32">IF(AND(F878=0,G878=0),D878*E878,IF(AND(E878=0,G878=0),D878*F878,IF(AND(E878=0,F878=0),D878*G878,IF(AND(E878=0),D878*F878*G878,IF(AND(F878=0),D878*E878*G878,IF(AND(G878=0),D878*E878*F878,D878*E878*F878*G878))))))</f>
        <v>0</v>
      </c>
      <c r="I878" s="45"/>
      <c r="J878" s="46" t="str">
        <f t="shared" ref="J878:J884" si="33">IF(AND(E878=0,F878&lt;&gt;0,G878&lt;&gt;0),"m2",IF(AND(F878=0,E878&lt;&gt;0,G878&lt;&gt;0),"m2",IF(AND(G878=0,E878&lt;&gt;0,F878&lt;&gt;0),"m2",IF(AND(F878=0,G878=0),"ml",IF(AND(E878=0,G878=0),"ml",IF(AND(E878=0,F878=0),"ml",IF(AND(E878&lt;&gt;0,F878&lt;&gt;0,G878&lt;&gt;0),"m3",0)))))))</f>
        <v>ml</v>
      </c>
    </row>
    <row r="879" spans="2:10" s="1" customFormat="1" ht="13.2" x14ac:dyDescent="0.25">
      <c r="B879" s="48"/>
      <c r="C879" s="44" t="s">
        <v>549</v>
      </c>
      <c r="D879" s="45"/>
      <c r="E879" s="45"/>
      <c r="F879" s="45"/>
      <c r="G879" s="45"/>
      <c r="H879" s="45">
        <f t="shared" si="32"/>
        <v>0</v>
      </c>
      <c r="I879" s="45"/>
      <c r="J879" s="46" t="str">
        <f t="shared" si="33"/>
        <v>ml</v>
      </c>
    </row>
    <row r="880" spans="2:10" s="1" customFormat="1" ht="13.2" x14ac:dyDescent="0.25">
      <c r="B880" s="48"/>
      <c r="C880" s="44" t="s">
        <v>696</v>
      </c>
      <c r="D880" s="45"/>
      <c r="E880" s="45"/>
      <c r="F880" s="45"/>
      <c r="G880" s="45"/>
      <c r="H880" s="45">
        <f t="shared" si="32"/>
        <v>0</v>
      </c>
      <c r="I880" s="45"/>
      <c r="J880" s="46" t="str">
        <f t="shared" si="33"/>
        <v>ml</v>
      </c>
    </row>
    <row r="881" spans="2:10" s="1" customFormat="1" ht="13.2" x14ac:dyDescent="0.25">
      <c r="B881" s="48"/>
      <c r="C881" s="130" t="s">
        <v>249</v>
      </c>
      <c r="D881" s="45"/>
      <c r="E881" s="45"/>
      <c r="F881" s="45"/>
      <c r="G881" s="45"/>
      <c r="H881" s="45">
        <f t="shared" si="32"/>
        <v>0</v>
      </c>
      <c r="I881" s="45"/>
      <c r="J881" s="46" t="str">
        <f t="shared" si="33"/>
        <v>ml</v>
      </c>
    </row>
    <row r="882" spans="2:10" s="1" customFormat="1" ht="13.2" x14ac:dyDescent="0.25">
      <c r="B882" s="48"/>
      <c r="C882" s="44" t="s">
        <v>549</v>
      </c>
      <c r="D882" s="45"/>
      <c r="E882" s="45"/>
      <c r="F882" s="45"/>
      <c r="G882" s="45"/>
      <c r="H882" s="45">
        <f t="shared" si="32"/>
        <v>0</v>
      </c>
      <c r="I882" s="45"/>
      <c r="J882" s="46" t="str">
        <f t="shared" si="33"/>
        <v>ml</v>
      </c>
    </row>
    <row r="883" spans="2:10" s="1" customFormat="1" ht="13.2" x14ac:dyDescent="0.25">
      <c r="B883" s="48"/>
      <c r="C883" s="130" t="s">
        <v>250</v>
      </c>
      <c r="D883" s="45"/>
      <c r="E883" s="45"/>
      <c r="F883" s="45"/>
      <c r="G883" s="45"/>
      <c r="H883" s="45">
        <f t="shared" si="32"/>
        <v>0</v>
      </c>
      <c r="I883" s="45"/>
      <c r="J883" s="46" t="str">
        <f t="shared" si="33"/>
        <v>ml</v>
      </c>
    </row>
    <row r="884" spans="2:10" s="1" customFormat="1" ht="13.2" x14ac:dyDescent="0.25">
      <c r="B884" s="48"/>
      <c r="C884" s="44" t="s">
        <v>549</v>
      </c>
      <c r="D884" s="45"/>
      <c r="E884" s="45"/>
      <c r="F884" s="45"/>
      <c r="G884" s="45"/>
      <c r="H884" s="45">
        <f t="shared" si="32"/>
        <v>0</v>
      </c>
      <c r="I884" s="45"/>
      <c r="J884" s="46" t="str">
        <f t="shared" si="33"/>
        <v>ml</v>
      </c>
    </row>
    <row r="885" spans="2:10" s="1" customFormat="1" ht="13.2" x14ac:dyDescent="0.25">
      <c r="B885" s="48" t="s">
        <v>542</v>
      </c>
      <c r="C885" s="48" t="s">
        <v>467</v>
      </c>
      <c r="D885" s="103"/>
      <c r="E885" s="45"/>
      <c r="F885" s="45"/>
      <c r="G885" s="45"/>
      <c r="H885" s="45"/>
      <c r="I885" s="62">
        <f>SUM(H886:H886)</f>
        <v>0</v>
      </c>
      <c r="J885" s="63" t="str">
        <f>+J886</f>
        <v>und</v>
      </c>
    </row>
    <row r="886" spans="2:10" s="1" customFormat="1" ht="13.2" x14ac:dyDescent="0.25">
      <c r="B886" s="100"/>
      <c r="C886" s="44" t="s">
        <v>697</v>
      </c>
      <c r="D886" s="45"/>
      <c r="E886" s="45"/>
      <c r="F886" s="45"/>
      <c r="G886" s="45"/>
      <c r="H886" s="45">
        <f>+D886</f>
        <v>0</v>
      </c>
      <c r="I886" s="45"/>
      <c r="J886" s="46" t="s">
        <v>35</v>
      </c>
    </row>
    <row r="887" spans="2:10" s="1" customFormat="1" ht="13.2" x14ac:dyDescent="0.25">
      <c r="B887" s="48" t="s">
        <v>546</v>
      </c>
      <c r="C887" s="48" t="s">
        <v>548</v>
      </c>
      <c r="D887" s="103"/>
      <c r="E887" s="45"/>
      <c r="F887" s="45"/>
      <c r="G887" s="45"/>
      <c r="H887" s="45"/>
      <c r="I887" s="62">
        <f>SUM(H888:H888)</f>
        <v>6</v>
      </c>
      <c r="J887" s="63" t="str">
        <f>+J888</f>
        <v>und</v>
      </c>
    </row>
    <row r="888" spans="2:10" s="1" customFormat="1" ht="13.2" x14ac:dyDescent="0.25">
      <c r="B888" s="100"/>
      <c r="C888" s="44" t="s">
        <v>549</v>
      </c>
      <c r="D888" s="45">
        <v>6</v>
      </c>
      <c r="E888" s="45"/>
      <c r="F888" s="45"/>
      <c r="G888" s="45"/>
      <c r="H888" s="45">
        <f>+D888</f>
        <v>6</v>
      </c>
      <c r="I888" s="45"/>
      <c r="J888" s="46" t="s">
        <v>35</v>
      </c>
    </row>
    <row r="889" spans="2:10" s="1" customFormat="1" ht="13.2" x14ac:dyDescent="0.25">
      <c r="B889" s="100" t="s">
        <v>115</v>
      </c>
      <c r="C889" s="101" t="s">
        <v>420</v>
      </c>
      <c r="D889" s="103"/>
      <c r="E889" s="45"/>
      <c r="F889" s="45"/>
      <c r="G889" s="45"/>
      <c r="H889" s="45"/>
      <c r="I889" s="45"/>
      <c r="J889" s="46"/>
    </row>
    <row r="890" spans="2:10" s="1" customFormat="1" ht="13.2" x14ac:dyDescent="0.25">
      <c r="B890" s="48" t="s">
        <v>116</v>
      </c>
      <c r="C890" s="48" t="s">
        <v>1004</v>
      </c>
      <c r="D890" s="103"/>
      <c r="E890" s="45"/>
      <c r="F890" s="45"/>
      <c r="G890" s="45"/>
      <c r="H890" s="45"/>
      <c r="I890" s="62">
        <f>SUM(H891:H891)</f>
        <v>0</v>
      </c>
      <c r="J890" s="63" t="str">
        <f>+J891</f>
        <v>ml</v>
      </c>
    </row>
    <row r="891" spans="2:10" s="1" customFormat="1" ht="13.2" x14ac:dyDescent="0.25">
      <c r="B891" s="100"/>
      <c r="C891" s="44" t="s">
        <v>544</v>
      </c>
      <c r="D891" s="45"/>
      <c r="E891" s="45"/>
      <c r="F891" s="45"/>
      <c r="G891" s="45"/>
      <c r="H891" s="45">
        <f>IF(AND(F891=0,G891=0),D891*E891,IF(AND(E891=0,G891=0),D891*F891,IF(AND(E891=0,F891=0),D891*G891,IF(AND(E891=0),D891*F891*G891,IF(AND(F891=0),D891*E891*G891,IF(AND(G891=0),D891*E891*F891,D891*E891*F891*G891))))))</f>
        <v>0</v>
      </c>
      <c r="I891" s="45"/>
      <c r="J891" s="46" t="str">
        <f>IF(AND(E891=0,F891&lt;&gt;0,G891&lt;&gt;0),"m2",IF(AND(F891=0,E891&lt;&gt;0,G891&lt;&gt;0),"m2",IF(AND(G891=0,E891&lt;&gt;0,F891&lt;&gt;0),"m2",IF(AND(F891=0,G891=0),"ml",IF(AND(E891=0,G891=0),"ml",IF(AND(E891=0,F891=0),"ml",IF(AND(E891&lt;&gt;0,F891&lt;&gt;0,G891&lt;&gt;0),"m3",0)))))))</f>
        <v>ml</v>
      </c>
    </row>
    <row r="892" spans="2:10" s="1" customFormat="1" ht="13.2" x14ac:dyDescent="0.25">
      <c r="B892" s="48" t="s">
        <v>436</v>
      </c>
      <c r="C892" s="48" t="s">
        <v>433</v>
      </c>
      <c r="D892" s="103"/>
      <c r="E892" s="45"/>
      <c r="F892" s="45"/>
      <c r="G892" s="45"/>
      <c r="H892" s="45"/>
      <c r="I892" s="62">
        <f>SUM(H893:H894)</f>
        <v>28.1</v>
      </c>
      <c r="J892" s="63" t="str">
        <f>+J893</f>
        <v>ml</v>
      </c>
    </row>
    <row r="893" spans="2:10" s="1" customFormat="1" ht="13.2" x14ac:dyDescent="0.25">
      <c r="B893" s="100"/>
      <c r="C893" s="44" t="s">
        <v>749</v>
      </c>
      <c r="D893" s="45">
        <v>1</v>
      </c>
      <c r="E893" s="45">
        <v>14.1</v>
      </c>
      <c r="F893" s="45"/>
      <c r="G893" s="45"/>
      <c r="H893" s="45">
        <f>IF(AND(F893=0,G893=0),D893*E893,IF(AND(E893=0,G893=0),D893*F893,IF(AND(E893=0,F893=0),D893*G893,IF(AND(E893=0),D893*F893*G893,IF(AND(F893=0),D893*E893*G893,IF(AND(G893=0),D893*E893*F893,D893*E893*F893*G893))))))</f>
        <v>14.1</v>
      </c>
      <c r="I893" s="45"/>
      <c r="J893" s="46" t="str">
        <f>IF(AND(E893=0,F893&lt;&gt;0,G893&lt;&gt;0),"m2",IF(AND(F893=0,E893&lt;&gt;0,G893&lt;&gt;0),"m2",IF(AND(G893=0,E893&lt;&gt;0,F893&lt;&gt;0),"m2",IF(AND(F893=0,G893=0),"ml",IF(AND(E893=0,G893=0),"ml",IF(AND(E893=0,F893=0),"ml",IF(AND(E893&lt;&gt;0,F893&lt;&gt;0,G893&lt;&gt;0),"m3",0)))))))</f>
        <v>ml</v>
      </c>
    </row>
    <row r="894" spans="2:10" s="1" customFormat="1" ht="13.2" x14ac:dyDescent="0.25">
      <c r="B894" s="100"/>
      <c r="C894" s="44" t="s">
        <v>750</v>
      </c>
      <c r="D894" s="45">
        <v>1</v>
      </c>
      <c r="E894" s="45">
        <v>14</v>
      </c>
      <c r="F894" s="45"/>
      <c r="G894" s="45"/>
      <c r="H894" s="45">
        <f>IF(AND(F894=0,G894=0),D894*E894,IF(AND(E894=0,G894=0),D894*F894,IF(AND(E894=0,F894=0),D894*G894,IF(AND(E894=0),D894*F894*G894,IF(AND(F894=0),D894*E894*G894,IF(AND(G894=0),D894*E894*F894,D894*E894*F894*G894))))))</f>
        <v>14</v>
      </c>
      <c r="I894" s="45"/>
      <c r="J894" s="46" t="str">
        <f>IF(AND(E894=0,F894&lt;&gt;0,G894&lt;&gt;0),"m2",IF(AND(F894=0,E894&lt;&gt;0,G894&lt;&gt;0),"m2",IF(AND(G894=0,E894&lt;&gt;0,F894&lt;&gt;0),"m2",IF(AND(F894=0,G894=0),"ml",IF(AND(E894=0,G894=0),"ml",IF(AND(E894=0,F894=0),"ml",IF(AND(E894&lt;&gt;0,F894&lt;&gt;0,G894&lt;&gt;0),"m3",0)))))))</f>
        <v>ml</v>
      </c>
    </row>
    <row r="895" spans="2:10" s="1" customFormat="1" ht="13.2" x14ac:dyDescent="0.25">
      <c r="B895" s="48" t="s">
        <v>437</v>
      </c>
      <c r="C895" s="48" t="s">
        <v>435</v>
      </c>
      <c r="D895" s="103"/>
      <c r="E895" s="45"/>
      <c r="F895" s="45"/>
      <c r="G895" s="45"/>
      <c r="H895" s="45"/>
      <c r="I895" s="62">
        <f>SUM(H896:H896)</f>
        <v>0</v>
      </c>
      <c r="J895" s="63" t="str">
        <f>+J896</f>
        <v>ml</v>
      </c>
    </row>
    <row r="896" spans="2:10" s="1" customFormat="1" ht="13.2" x14ac:dyDescent="0.25">
      <c r="B896" s="100"/>
      <c r="C896" s="44" t="s">
        <v>727</v>
      </c>
      <c r="D896" s="45"/>
      <c r="E896" s="45"/>
      <c r="F896" s="45"/>
      <c r="G896" s="45"/>
      <c r="H896" s="45">
        <f>IF(AND(F896=0,G896=0),D896*E896,IF(AND(E896=0,G896=0),D896*F896,IF(AND(E896=0,F896=0),D896*G896,IF(AND(E896=0),D896*F896*G896,IF(AND(F896=0),D896*E896*G896,IF(AND(G896=0),D896*E896*F896,D896*E896*F896*G896))))))</f>
        <v>0</v>
      </c>
      <c r="I896" s="45"/>
      <c r="J896" s="46" t="str">
        <f>IF(AND(E896=0,F896&lt;&gt;0,G896&lt;&gt;0),"m2",IF(AND(F896=0,E896&lt;&gt;0,G896&lt;&gt;0),"m2",IF(AND(G896=0,E896&lt;&gt;0,F896&lt;&gt;0),"m2",IF(AND(F896=0,G896=0),"ml",IF(AND(E896=0,G896=0),"ml",IF(AND(E896=0,F896=0),"ml",IF(AND(E896&lt;&gt;0,F896&lt;&gt;0,G896&lt;&gt;0),"m3",0)))))))</f>
        <v>ml</v>
      </c>
    </row>
    <row r="897" spans="2:10" s="1" customFormat="1" ht="13.2" x14ac:dyDescent="0.25">
      <c r="B897" s="48" t="s">
        <v>439</v>
      </c>
      <c r="C897" s="48" t="s">
        <v>438</v>
      </c>
      <c r="D897" s="103"/>
      <c r="E897" s="45"/>
      <c r="F897" s="45"/>
      <c r="G897" s="45"/>
      <c r="H897" s="45"/>
      <c r="I897" s="62">
        <f>SUM(H898:H898)</f>
        <v>0</v>
      </c>
      <c r="J897" s="63" t="str">
        <f>+J898</f>
        <v>ml</v>
      </c>
    </row>
    <row r="898" spans="2:10" s="1" customFormat="1" ht="13.2" x14ac:dyDescent="0.25">
      <c r="B898" s="100"/>
      <c r="C898" s="44" t="s">
        <v>728</v>
      </c>
      <c r="D898" s="45"/>
      <c r="E898" s="45"/>
      <c r="F898" s="45"/>
      <c r="G898" s="45"/>
      <c r="H898" s="45">
        <f>IF(AND(F898=0,G898=0),D898*E898,IF(AND(E898=0,G898=0),D898*F898,IF(AND(E898=0,F898=0),D898*G898,IF(AND(E898=0),D898*F898*G898,IF(AND(F898=0),D898*E898*G898,IF(AND(G898=0),D898*E898*F898,D898*E898*F898*G898))))))</f>
        <v>0</v>
      </c>
      <c r="I898" s="45"/>
      <c r="J898" s="46" t="str">
        <f>IF(AND(E898=0,F898&lt;&gt;0,G898&lt;&gt;0),"m2",IF(AND(F898=0,E898&lt;&gt;0,G898&lt;&gt;0),"m2",IF(AND(G898=0,E898&lt;&gt;0,F898&lt;&gt;0),"m2",IF(AND(F898=0,G898=0),"ml",IF(AND(E898=0,G898=0),"ml",IF(AND(E898=0,F898=0),"ml",IF(AND(E898&lt;&gt;0,F898&lt;&gt;0,G898&lt;&gt;0),"m3",0)))))))</f>
        <v>ml</v>
      </c>
    </row>
    <row r="899" spans="2:10" s="1" customFormat="1" ht="13.2" x14ac:dyDescent="0.25">
      <c r="B899" s="48" t="s">
        <v>440</v>
      </c>
      <c r="C899" s="48" t="s">
        <v>441</v>
      </c>
      <c r="D899" s="103"/>
      <c r="E899" s="45"/>
      <c r="F899" s="45"/>
      <c r="G899" s="45"/>
      <c r="H899" s="45"/>
      <c r="I899" s="62">
        <f>SUM(H900:H901)</f>
        <v>28.1</v>
      </c>
      <c r="J899" s="63" t="str">
        <f>+J900</f>
        <v>ml</v>
      </c>
    </row>
    <row r="900" spans="2:10" s="1" customFormat="1" ht="13.2" x14ac:dyDescent="0.25">
      <c r="B900" s="100"/>
      <c r="C900" s="44" t="s">
        <v>749</v>
      </c>
      <c r="D900" s="45">
        <v>1</v>
      </c>
      <c r="E900" s="45">
        <v>14.1</v>
      </c>
      <c r="F900" s="45"/>
      <c r="G900" s="45"/>
      <c r="H900" s="45">
        <f>IF(AND(F900=0,G900=0),D900*E900,IF(AND(E900=0,G900=0),D900*F900,IF(AND(E900=0,F900=0),D900*G900,IF(AND(E900=0),D900*F900*G900,IF(AND(F900=0),D900*E900*G900,IF(AND(G900=0),D900*E900*F900,D900*E900*F900*G900))))))</f>
        <v>14.1</v>
      </c>
      <c r="I900" s="45"/>
      <c r="J900" s="46" t="str">
        <f>IF(AND(E900=0,F900&lt;&gt;0,G900&lt;&gt;0),"m2",IF(AND(F900=0,E900&lt;&gt;0,G900&lt;&gt;0),"m2",IF(AND(G900=0,E900&lt;&gt;0,F900&lt;&gt;0),"m2",IF(AND(F900=0,G900=0),"ml",IF(AND(E900=0,G900=0),"ml",IF(AND(E900=0,F900=0),"ml",IF(AND(E900&lt;&gt;0,F900&lt;&gt;0,G900&lt;&gt;0),"m3",0)))))))</f>
        <v>ml</v>
      </c>
    </row>
    <row r="901" spans="2:10" s="1" customFormat="1" ht="13.2" x14ac:dyDescent="0.25">
      <c r="B901" s="100"/>
      <c r="C901" s="44" t="s">
        <v>750</v>
      </c>
      <c r="D901" s="45">
        <v>1</v>
      </c>
      <c r="E901" s="45">
        <v>14</v>
      </c>
      <c r="F901" s="45"/>
      <c r="G901" s="45"/>
      <c r="H901" s="45">
        <f>IF(AND(F901=0,G901=0),D901*E901,IF(AND(E901=0,G901=0),D901*F901,IF(AND(E901=0,F901=0),D901*G901,IF(AND(E901=0),D901*F901*G901,IF(AND(F901=0),D901*E901*G901,IF(AND(G901=0),D901*E901*F901,D901*E901*F901*G901))))))</f>
        <v>14</v>
      </c>
      <c r="I901" s="45"/>
      <c r="J901" s="46" t="str">
        <f>IF(AND(E901=0,F901&lt;&gt;0,G901&lt;&gt;0),"m2",IF(AND(F901=0,E901&lt;&gt;0,G901&lt;&gt;0),"m2",IF(AND(G901=0,E901&lt;&gt;0,F901&lt;&gt;0),"m2",IF(AND(F901=0,G901=0),"ml",IF(AND(E901=0,G901=0),"ml",IF(AND(E901=0,F901=0),"ml",IF(AND(E901&lt;&gt;0,F901&lt;&gt;0,G901&lt;&gt;0),"m3",0)))))))</f>
        <v>ml</v>
      </c>
    </row>
    <row r="902" spans="2:10" s="1" customFormat="1" ht="13.2" x14ac:dyDescent="0.25">
      <c r="B902" s="48" t="s">
        <v>444</v>
      </c>
      <c r="C902" s="48" t="s">
        <v>442</v>
      </c>
      <c r="D902" s="103"/>
      <c r="E902" s="45"/>
      <c r="F902" s="45"/>
      <c r="G902" s="45"/>
      <c r="H902" s="45"/>
      <c r="I902" s="62">
        <f>SUM(H903:H903)</f>
        <v>0</v>
      </c>
      <c r="J902" s="63" t="str">
        <f>+J903</f>
        <v>ml</v>
      </c>
    </row>
    <row r="903" spans="2:10" s="1" customFormat="1" ht="13.2" x14ac:dyDescent="0.25">
      <c r="B903" s="100"/>
      <c r="C903" s="44" t="s">
        <v>434</v>
      </c>
      <c r="D903" s="45"/>
      <c r="E903" s="45"/>
      <c r="F903" s="45"/>
      <c r="G903" s="45"/>
      <c r="H903" s="45">
        <f>IF(AND(F903=0,G903=0),D903*E903,IF(AND(E903=0,G903=0),D903*F903,IF(AND(E903=0,F903=0),D903*G903,IF(AND(E903=0),D903*F903*G903,IF(AND(F903=0),D903*E903*G903,IF(AND(G903=0),D903*E903*F903,D903*E903*F903*G903))))))</f>
        <v>0</v>
      </c>
      <c r="I903" s="45"/>
      <c r="J903" s="46" t="str">
        <f>IF(AND(E903=0,F903&lt;&gt;0,G903&lt;&gt;0),"m2",IF(AND(F903=0,E903&lt;&gt;0,G903&lt;&gt;0),"m2",IF(AND(G903=0,E903&lt;&gt;0,F903&lt;&gt;0),"m2",IF(AND(F903=0,G903=0),"ml",IF(AND(E903=0,G903=0),"ml",IF(AND(E903=0,F903=0),"ml",IF(AND(E903&lt;&gt;0,F903&lt;&gt;0,G903&lt;&gt;0),"m3",0)))))))</f>
        <v>ml</v>
      </c>
    </row>
    <row r="904" spans="2:10" s="1" customFormat="1" ht="13.2" x14ac:dyDescent="0.25">
      <c r="B904" s="48" t="s">
        <v>445</v>
      </c>
      <c r="C904" s="48" t="s">
        <v>443</v>
      </c>
      <c r="D904" s="103"/>
      <c r="E904" s="45"/>
      <c r="F904" s="45"/>
      <c r="G904" s="45"/>
      <c r="H904" s="45"/>
      <c r="I904" s="62">
        <f>SUM(H905:H905)</f>
        <v>0</v>
      </c>
      <c r="J904" s="63" t="str">
        <f>+J905</f>
        <v>ml</v>
      </c>
    </row>
    <row r="905" spans="2:10" s="1" customFormat="1" ht="13.2" x14ac:dyDescent="0.25">
      <c r="B905" s="100"/>
      <c r="C905" s="44" t="s">
        <v>723</v>
      </c>
      <c r="D905" s="45"/>
      <c r="E905" s="45"/>
      <c r="F905" s="45"/>
      <c r="G905" s="45"/>
      <c r="H905" s="45">
        <f>IF(AND(F905=0,G905=0),D905*E905,IF(AND(E905=0,G905=0),D905*F905,IF(AND(E905=0,F905=0),D905*G905,IF(AND(E905=0),D905*F905*G905,IF(AND(F905=0),D905*E905*G905,IF(AND(G905=0),D905*E905*F905,D905*E905*F905*G905))))))</f>
        <v>0</v>
      </c>
      <c r="I905" s="45"/>
      <c r="J905" s="46" t="str">
        <f>IF(AND(E905=0,F905&lt;&gt;0,G905&lt;&gt;0),"m2",IF(AND(F905=0,E905&lt;&gt;0,G905&lt;&gt;0),"m2",IF(AND(G905=0,E905&lt;&gt;0,F905&lt;&gt;0),"m2",IF(AND(F905=0,G905=0),"ml",IF(AND(E905=0,G905=0),"ml",IF(AND(E905=0,F905=0),"ml",IF(AND(E905&lt;&gt;0,F905&lt;&gt;0,G905&lt;&gt;0),"m3",0)))))))</f>
        <v>ml</v>
      </c>
    </row>
    <row r="906" spans="2:10" s="1" customFormat="1" ht="13.2" x14ac:dyDescent="0.25">
      <c r="B906" s="48" t="s">
        <v>452</v>
      </c>
      <c r="C906" s="48" t="s">
        <v>422</v>
      </c>
      <c r="D906" s="103"/>
      <c r="E906" s="45"/>
      <c r="F906" s="45"/>
      <c r="G906" s="45"/>
      <c r="H906" s="45"/>
      <c r="I906" s="62">
        <f>SUM(H907:H908)</f>
        <v>0</v>
      </c>
      <c r="J906" s="63" t="str">
        <f>+J908</f>
        <v>ml</v>
      </c>
    </row>
    <row r="907" spans="2:10" s="1" customFormat="1" ht="13.2" x14ac:dyDescent="0.25">
      <c r="B907" s="48"/>
      <c r="C907" s="44" t="s">
        <v>698</v>
      </c>
      <c r="D907" s="45"/>
      <c r="E907" s="45"/>
      <c r="F907" s="45"/>
      <c r="G907" s="45"/>
      <c r="H907" s="45">
        <f>IF(AND(F907=0,G907=0),D907*E907,IF(AND(E907=0,G907=0),D907*F907,IF(AND(E907=0,F907=0),D907*G907,IF(AND(E907=0),D907*F907*G907,IF(AND(F907=0),D907*E907*G907,IF(AND(G907=0),D907*E907*F907,D907*E907*F907*G907))))))</f>
        <v>0</v>
      </c>
      <c r="I907" s="45"/>
      <c r="J907" s="46" t="str">
        <f>IF(AND(E907=0,F907&lt;&gt;0,G907&lt;&gt;0),"m2",IF(AND(F907=0,E907&lt;&gt;0,G907&lt;&gt;0),"m2",IF(AND(G907=0,E907&lt;&gt;0,F907&lt;&gt;0),"m2",IF(AND(F907=0,G907=0),"ml",IF(AND(E907=0,G907=0),"ml",IF(AND(E907=0,F907=0),"ml",IF(AND(E907&lt;&gt;0,F907&lt;&gt;0,G907&lt;&gt;0),"m3",0)))))))</f>
        <v>ml</v>
      </c>
    </row>
    <row r="908" spans="2:10" s="1" customFormat="1" ht="13.2" x14ac:dyDescent="0.25">
      <c r="B908" s="100"/>
      <c r="C908" s="44" t="s">
        <v>698</v>
      </c>
      <c r="D908" s="45"/>
      <c r="E908" s="45"/>
      <c r="F908" s="45"/>
      <c r="G908" s="45"/>
      <c r="H908" s="45">
        <f>IF(AND(F908=0,G908=0),D908*E908,IF(AND(E908=0,G908=0),D908*F908,IF(AND(E908=0,F908=0),D908*G908,IF(AND(E908=0),D908*F908*G908,IF(AND(F908=0),D908*E908*G908,IF(AND(G908=0),D908*E908*F908,D908*E908*F908*G908))))))</f>
        <v>0</v>
      </c>
      <c r="I908" s="45"/>
      <c r="J908" s="46" t="str">
        <f>IF(AND(E908=0,F908&lt;&gt;0,G908&lt;&gt;0),"m2",IF(AND(F908=0,E908&lt;&gt;0,G908&lt;&gt;0),"m2",IF(AND(G908=0,E908&lt;&gt;0,F908&lt;&gt;0),"m2",IF(AND(F908=0,G908=0),"ml",IF(AND(E908=0,G908=0),"ml",IF(AND(E908=0,F908=0),"ml",IF(AND(E908&lt;&gt;0,F908&lt;&gt;0,G908&lt;&gt;0),"m3",0)))))))</f>
        <v>ml</v>
      </c>
    </row>
    <row r="909" spans="2:10" s="1" customFormat="1" ht="13.2" x14ac:dyDescent="0.25">
      <c r="B909" s="48" t="s">
        <v>453</v>
      </c>
      <c r="C909" s="48" t="s">
        <v>424</v>
      </c>
      <c r="D909" s="103"/>
      <c r="E909" s="45"/>
      <c r="F909" s="45"/>
      <c r="G909" s="45"/>
      <c r="H909" s="45"/>
      <c r="I909" s="62">
        <f>SUM(H910:H910)</f>
        <v>0</v>
      </c>
      <c r="J909" s="63" t="str">
        <f>+J910</f>
        <v>ml</v>
      </c>
    </row>
    <row r="910" spans="2:10" s="1" customFormat="1" ht="13.2" x14ac:dyDescent="0.25">
      <c r="B910" s="100"/>
      <c r="C910" s="44" t="s">
        <v>726</v>
      </c>
      <c r="D910" s="45"/>
      <c r="E910" s="45"/>
      <c r="F910" s="45"/>
      <c r="G910" s="45"/>
      <c r="H910" s="45">
        <f>IF(AND(F910=0,G910=0),D910*E910,IF(AND(E910=0,G910=0),D910*F910,IF(AND(E910=0,F910=0),D910*G910,IF(AND(E910=0),D910*F910*G910,IF(AND(F910=0),D910*E910*G910,IF(AND(G910=0),D910*E910*F910,D910*E910*F910*G910))))))</f>
        <v>0</v>
      </c>
      <c r="I910" s="45"/>
      <c r="J910" s="46" t="str">
        <f>IF(AND(E910=0,F910&lt;&gt;0,G910&lt;&gt;0),"m2",IF(AND(F910=0,E910&lt;&gt;0,G910&lt;&gt;0),"m2",IF(AND(G910=0,E910&lt;&gt;0,F910&lt;&gt;0),"m2",IF(AND(F910=0,G910=0),"ml",IF(AND(E910=0,G910=0),"ml",IF(AND(E910=0,F910=0),"ml",IF(AND(E910&lt;&gt;0,F910&lt;&gt;0,G910&lt;&gt;0),"m3",0)))))))</f>
        <v>ml</v>
      </c>
    </row>
    <row r="911" spans="2:10" s="1" customFormat="1" ht="13.2" x14ac:dyDescent="0.25">
      <c r="B911" s="48" t="s">
        <v>454</v>
      </c>
      <c r="C911" s="48" t="s">
        <v>446</v>
      </c>
      <c r="D911" s="103"/>
      <c r="E911" s="45"/>
      <c r="F911" s="45"/>
      <c r="G911" s="45"/>
      <c r="H911" s="45"/>
      <c r="I911" s="62">
        <f>SUM(H912:H912)</f>
        <v>0</v>
      </c>
      <c r="J911" s="63" t="str">
        <f>+J912</f>
        <v>ml</v>
      </c>
    </row>
    <row r="912" spans="2:10" s="1" customFormat="1" ht="13.2" x14ac:dyDescent="0.25">
      <c r="B912" s="100"/>
      <c r="C912" s="44" t="s">
        <v>715</v>
      </c>
      <c r="D912" s="45"/>
      <c r="E912" s="45"/>
      <c r="F912" s="45"/>
      <c r="G912" s="45"/>
      <c r="H912" s="45">
        <f>IF(AND(F912=0,G912=0),D912*E912,IF(AND(E912=0,G912=0),D912*F912,IF(AND(E912=0,F912=0),D912*G912,IF(AND(E912=0),D912*F912*G912,IF(AND(F912=0),D912*E912*G912,IF(AND(G912=0),D912*E912*F912,D912*E912*F912*G912))))))</f>
        <v>0</v>
      </c>
      <c r="I912" s="45"/>
      <c r="J912" s="46" t="str">
        <f>IF(AND(E912=0,F912&lt;&gt;0,G912&lt;&gt;0),"m2",IF(AND(F912=0,E912&lt;&gt;0,G912&lt;&gt;0),"m2",IF(AND(G912=0,E912&lt;&gt;0,F912&lt;&gt;0),"m2",IF(AND(F912=0,G912=0),"ml",IF(AND(E912=0,G912=0),"ml",IF(AND(E912=0,F912=0),"ml",IF(AND(E912&lt;&gt;0,F912&lt;&gt;0,G912&lt;&gt;0),"m3",0)))))))</f>
        <v>ml</v>
      </c>
    </row>
    <row r="913" spans="2:10" s="1" customFormat="1" ht="13.2" x14ac:dyDescent="0.25">
      <c r="B913" s="48" t="s">
        <v>455</v>
      </c>
      <c r="C913" s="48" t="s">
        <v>447</v>
      </c>
      <c r="D913" s="103"/>
      <c r="E913" s="45"/>
      <c r="F913" s="45"/>
      <c r="G913" s="45"/>
      <c r="H913" s="45"/>
      <c r="I913" s="62">
        <f>SUM(H914:H914)</f>
        <v>0</v>
      </c>
      <c r="J913" s="63" t="str">
        <f>+J914</f>
        <v>ml</v>
      </c>
    </row>
    <row r="914" spans="2:10" s="1" customFormat="1" ht="13.2" x14ac:dyDescent="0.25">
      <c r="B914" s="100"/>
      <c r="C914" s="44" t="s">
        <v>716</v>
      </c>
      <c r="D914" s="45"/>
      <c r="E914" s="45"/>
      <c r="F914" s="45"/>
      <c r="G914" s="45"/>
      <c r="H914" s="45">
        <f>IF(AND(F914=0,G914=0),D914*E914,IF(AND(E914=0,G914=0),D914*F914,IF(AND(E914=0,F914=0),D914*G914,IF(AND(E914=0),D914*F914*G914,IF(AND(F914=0),D914*E914*G914,IF(AND(G914=0),D914*E914*F914,D914*E914*F914*G914))))))</f>
        <v>0</v>
      </c>
      <c r="I914" s="45"/>
      <c r="J914" s="46" t="str">
        <f>IF(AND(E914=0,F914&lt;&gt;0,G914&lt;&gt;0),"m2",IF(AND(F914=0,E914&lt;&gt;0,G914&lt;&gt;0),"m2",IF(AND(G914=0,E914&lt;&gt;0,F914&lt;&gt;0),"m2",IF(AND(F914=0,G914=0),"ml",IF(AND(E914=0,G914=0),"ml",IF(AND(E914=0,F914=0),"ml",IF(AND(E914&lt;&gt;0,F914&lt;&gt;0,G914&lt;&gt;0),"m3",0)))))))</f>
        <v>ml</v>
      </c>
    </row>
    <row r="915" spans="2:10" s="1" customFormat="1" ht="13.2" x14ac:dyDescent="0.25">
      <c r="B915" s="48" t="s">
        <v>456</v>
      </c>
      <c r="C915" s="48" t="s">
        <v>988</v>
      </c>
      <c r="D915" s="103"/>
      <c r="E915" s="45"/>
      <c r="F915" s="45"/>
      <c r="G915" s="45"/>
      <c r="H915" s="45"/>
      <c r="I915" s="62">
        <f>SUM(H916:H916)</f>
        <v>0</v>
      </c>
      <c r="J915" s="63" t="str">
        <f>+J916</f>
        <v>ml</v>
      </c>
    </row>
    <row r="916" spans="2:10" s="1" customFormat="1" ht="13.2" x14ac:dyDescent="0.25">
      <c r="B916" s="100"/>
      <c r="C916" s="44" t="s">
        <v>724</v>
      </c>
      <c r="D916" s="45"/>
      <c r="E916" s="45"/>
      <c r="F916" s="45"/>
      <c r="G916" s="45"/>
      <c r="H916" s="45">
        <f>IF(AND(F916=0,G916=0),D916*E916,IF(AND(E916=0,G916=0),D916*F916,IF(AND(E916=0,F916=0),D916*G916,IF(AND(E916=0),D916*F916*G916,IF(AND(F916=0),D916*E916*G916,IF(AND(G916=0),D916*E916*F916,D916*E916*F916*G916))))))</f>
        <v>0</v>
      </c>
      <c r="I916" s="45"/>
      <c r="J916" s="46" t="str">
        <f>IF(AND(E916=0,F916&lt;&gt;0,G916&lt;&gt;0),"m2",IF(AND(F916=0,E916&lt;&gt;0,G916&lt;&gt;0),"m2",IF(AND(G916=0,E916&lt;&gt;0,F916&lt;&gt;0),"m2",IF(AND(F916=0,G916=0),"ml",IF(AND(E916=0,G916=0),"ml",IF(AND(E916=0,F916=0),"ml",IF(AND(E916&lt;&gt;0,F916&lt;&gt;0,G916&lt;&gt;0),"m3",0)))))))</f>
        <v>ml</v>
      </c>
    </row>
    <row r="917" spans="2:10" s="1" customFormat="1" ht="13.2" x14ac:dyDescent="0.25">
      <c r="B917" s="48" t="s">
        <v>457</v>
      </c>
      <c r="C917" s="48" t="s">
        <v>449</v>
      </c>
      <c r="D917" s="103"/>
      <c r="E917" s="45"/>
      <c r="F917" s="45"/>
      <c r="G917" s="45"/>
      <c r="H917" s="45"/>
      <c r="I917" s="62">
        <f>SUM(H918:H918)</f>
        <v>0</v>
      </c>
      <c r="J917" s="63" t="str">
        <f>+J918</f>
        <v>und</v>
      </c>
    </row>
    <row r="918" spans="2:10" s="1" customFormat="1" ht="13.2" x14ac:dyDescent="0.25">
      <c r="B918" s="48"/>
      <c r="C918" s="44" t="s">
        <v>729</v>
      </c>
      <c r="D918" s="45"/>
      <c r="E918" s="45"/>
      <c r="F918" s="45"/>
      <c r="G918" s="45"/>
      <c r="H918" s="45">
        <f>+D918</f>
        <v>0</v>
      </c>
      <c r="I918" s="45"/>
      <c r="J918" s="46" t="s">
        <v>35</v>
      </c>
    </row>
    <row r="919" spans="2:10" s="1" customFormat="1" ht="13.2" x14ac:dyDescent="0.25">
      <c r="B919" s="48" t="s">
        <v>458</v>
      </c>
      <c r="C919" s="48" t="s">
        <v>989</v>
      </c>
      <c r="D919" s="103"/>
      <c r="E919" s="45"/>
      <c r="F919" s="45"/>
      <c r="G919" s="45"/>
      <c r="H919" s="45"/>
      <c r="I919" s="62">
        <f>SUM(H920:H920)</f>
        <v>0</v>
      </c>
      <c r="J919" s="63" t="str">
        <f>+J920</f>
        <v>und</v>
      </c>
    </row>
    <row r="920" spans="2:10" s="1" customFormat="1" ht="13.2" x14ac:dyDescent="0.25">
      <c r="B920" s="100"/>
      <c r="C920" s="44" t="s">
        <v>434</v>
      </c>
      <c r="D920" s="45"/>
      <c r="E920" s="45"/>
      <c r="F920" s="45"/>
      <c r="G920" s="45"/>
      <c r="H920" s="45">
        <f>+D920</f>
        <v>0</v>
      </c>
      <c r="I920" s="45"/>
      <c r="J920" s="46" t="s">
        <v>35</v>
      </c>
    </row>
    <row r="921" spans="2:10" s="1" customFormat="1" ht="13.2" x14ac:dyDescent="0.25">
      <c r="B921" s="48" t="s">
        <v>550</v>
      </c>
      <c r="C921" s="48" t="s">
        <v>451</v>
      </c>
      <c r="D921" s="103"/>
      <c r="E921" s="45"/>
      <c r="F921" s="45"/>
      <c r="G921" s="45"/>
      <c r="H921" s="45"/>
      <c r="I921" s="62">
        <f>SUM(H922:H922)</f>
        <v>0</v>
      </c>
      <c r="J921" s="63" t="str">
        <f>+J922</f>
        <v>und</v>
      </c>
    </row>
    <row r="922" spans="2:10" s="1" customFormat="1" ht="13.2" x14ac:dyDescent="0.25">
      <c r="B922" s="100"/>
      <c r="C922" s="44" t="s">
        <v>722</v>
      </c>
      <c r="D922" s="45"/>
      <c r="E922" s="45"/>
      <c r="F922" s="45"/>
      <c r="G922" s="45"/>
      <c r="H922" s="45">
        <f>+D922</f>
        <v>0</v>
      </c>
      <c r="I922" s="45"/>
      <c r="J922" s="46" t="s">
        <v>35</v>
      </c>
    </row>
    <row r="923" spans="2:10" s="1" customFormat="1" ht="13.2" x14ac:dyDescent="0.25">
      <c r="B923" s="100" t="s">
        <v>117</v>
      </c>
      <c r="C923" s="101" t="s">
        <v>419</v>
      </c>
      <c r="D923" s="103"/>
      <c r="E923" s="45"/>
      <c r="F923" s="45"/>
      <c r="G923" s="45"/>
      <c r="H923" s="45"/>
      <c r="I923" s="45"/>
      <c r="J923" s="46"/>
    </row>
    <row r="924" spans="2:10" s="1" customFormat="1" ht="13.2" x14ac:dyDescent="0.25">
      <c r="B924" s="48" t="s">
        <v>118</v>
      </c>
      <c r="C924" s="48" t="s">
        <v>461</v>
      </c>
      <c r="D924" s="103"/>
      <c r="E924" s="45"/>
      <c r="F924" s="45"/>
      <c r="G924" s="45"/>
      <c r="H924" s="45"/>
      <c r="I924" s="62">
        <f>SUM(H925:H926)</f>
        <v>5</v>
      </c>
      <c r="J924" s="63" t="str">
        <f>+J925</f>
        <v>und</v>
      </c>
    </row>
    <row r="925" spans="2:10" s="1" customFormat="1" ht="13.2" x14ac:dyDescent="0.25">
      <c r="B925" s="75"/>
      <c r="C925" s="44" t="s">
        <v>638</v>
      </c>
      <c r="D925" s="45"/>
      <c r="E925" s="45"/>
      <c r="F925" s="45"/>
      <c r="G925" s="45"/>
      <c r="H925" s="45">
        <f>+D925</f>
        <v>0</v>
      </c>
      <c r="I925" s="45"/>
      <c r="J925" s="46" t="s">
        <v>35</v>
      </c>
    </row>
    <row r="926" spans="2:10" s="1" customFormat="1" ht="13.2" x14ac:dyDescent="0.25">
      <c r="B926" s="75"/>
      <c r="C926" s="44" t="s">
        <v>427</v>
      </c>
      <c r="D926" s="45">
        <v>5</v>
      </c>
      <c r="E926" s="45"/>
      <c r="F926" s="45"/>
      <c r="G926" s="45"/>
      <c r="H926" s="45">
        <f>+D926</f>
        <v>5</v>
      </c>
      <c r="I926" s="45"/>
      <c r="J926" s="46" t="s">
        <v>35</v>
      </c>
    </row>
    <row r="927" spans="2:10" s="1" customFormat="1" ht="13.2" x14ac:dyDescent="0.25">
      <c r="B927" s="48" t="s">
        <v>119</v>
      </c>
      <c r="C927" s="48" t="s">
        <v>468</v>
      </c>
      <c r="D927" s="103"/>
      <c r="E927" s="45"/>
      <c r="F927" s="45"/>
      <c r="G927" s="45"/>
      <c r="H927" s="45"/>
      <c r="I927" s="62">
        <f>SUM(H928:H933)</f>
        <v>0</v>
      </c>
      <c r="J927" s="63" t="str">
        <f>+J928</f>
        <v>und</v>
      </c>
    </row>
    <row r="928" spans="2:10" s="1" customFormat="1" ht="13.2" x14ac:dyDescent="0.25">
      <c r="B928" s="75"/>
      <c r="C928" s="130" t="s">
        <v>248</v>
      </c>
      <c r="D928" s="45"/>
      <c r="E928" s="45"/>
      <c r="F928" s="45"/>
      <c r="G928" s="45"/>
      <c r="H928" s="45"/>
      <c r="I928" s="45"/>
      <c r="J928" s="46" t="s">
        <v>35</v>
      </c>
    </row>
    <row r="929" spans="2:10" s="1" customFormat="1" ht="13.2" x14ac:dyDescent="0.25">
      <c r="B929" s="75"/>
      <c r="C929" s="44" t="s">
        <v>549</v>
      </c>
      <c r="D929" s="45">
        <v>3</v>
      </c>
      <c r="E929" s="45"/>
      <c r="F929" s="45"/>
      <c r="G929" s="45"/>
      <c r="H929" s="45">
        <f>IF(AND(F929=0,G929=0),D929*E929,IF(AND(E929=0,G929=0),D929*F929,IF(AND(E929=0,F929=0),D929*G929,IF(AND(E929=0),D929*F929*G929,IF(AND(F929=0),D929*E929*G929,IF(AND(G929=0),D929*E929*F929,D929*E929*F929*G929))))))</f>
        <v>0</v>
      </c>
      <c r="I929" s="45"/>
      <c r="J929" s="46" t="s">
        <v>35</v>
      </c>
    </row>
    <row r="930" spans="2:10" s="1" customFormat="1" ht="13.2" x14ac:dyDescent="0.25">
      <c r="B930" s="75"/>
      <c r="C930" s="130" t="s">
        <v>249</v>
      </c>
      <c r="D930" s="45"/>
      <c r="E930" s="45"/>
      <c r="F930" s="45"/>
      <c r="G930" s="45"/>
      <c r="H930" s="45"/>
      <c r="I930" s="45"/>
      <c r="J930" s="46" t="s">
        <v>35</v>
      </c>
    </row>
    <row r="931" spans="2:10" s="1" customFormat="1" ht="13.2" x14ac:dyDescent="0.25">
      <c r="B931" s="75"/>
      <c r="C931" s="44" t="s">
        <v>549</v>
      </c>
      <c r="D931" s="45">
        <v>3</v>
      </c>
      <c r="E931" s="45"/>
      <c r="F931" s="45"/>
      <c r="G931" s="45"/>
      <c r="H931" s="45">
        <f>IF(AND(F931=0,G931=0),D931*E931,IF(AND(E931=0,G931=0),D931*F931,IF(AND(E931=0,F931=0),D931*G931,IF(AND(E931=0),D931*F931*G931,IF(AND(F931=0),D931*E931*G931,IF(AND(G931=0),D931*E931*F931,D931*E931*F931*G931))))))</f>
        <v>0</v>
      </c>
      <c r="I931" s="45"/>
      <c r="J931" s="46" t="s">
        <v>35</v>
      </c>
    </row>
    <row r="932" spans="2:10" s="1" customFormat="1" ht="13.2" x14ac:dyDescent="0.25">
      <c r="B932" s="75"/>
      <c r="C932" s="130" t="s">
        <v>250</v>
      </c>
      <c r="D932" s="45"/>
      <c r="E932" s="45"/>
      <c r="F932" s="45"/>
      <c r="G932" s="45"/>
      <c r="H932" s="45"/>
      <c r="I932" s="45"/>
      <c r="J932" s="46" t="s">
        <v>35</v>
      </c>
    </row>
    <row r="933" spans="2:10" s="1" customFormat="1" ht="13.2" x14ac:dyDescent="0.25">
      <c r="B933" s="75"/>
      <c r="C933" s="44" t="s">
        <v>549</v>
      </c>
      <c r="D933" s="45">
        <v>3</v>
      </c>
      <c r="E933" s="45"/>
      <c r="F933" s="45"/>
      <c r="G933" s="45"/>
      <c r="H933" s="45">
        <f>IF(AND(F933=0,G933=0),D933*E933,IF(AND(E933=0,G933=0),D933*F933,IF(AND(E933=0,F933=0),D933*G933,IF(AND(E933=0),D933*F933*G933,IF(AND(F933=0),D933*E933*G933,IF(AND(G933=0),D933*E933*F933,D933*E933*F933*G933))))))</f>
        <v>0</v>
      </c>
      <c r="I933" s="45"/>
      <c r="J933" s="46" t="s">
        <v>35</v>
      </c>
    </row>
    <row r="934" spans="2:10" s="1" customFormat="1" ht="13.2" x14ac:dyDescent="0.25">
      <c r="B934" s="48" t="s">
        <v>120</v>
      </c>
      <c r="C934" s="48" t="s">
        <v>462</v>
      </c>
      <c r="D934" s="103"/>
      <c r="E934" s="45"/>
      <c r="F934" s="45"/>
      <c r="G934" s="45"/>
      <c r="H934" s="45"/>
      <c r="I934" s="62">
        <f>SUM(H935:H937)</f>
        <v>0</v>
      </c>
      <c r="J934" s="63" t="str">
        <f>+J935</f>
        <v>und</v>
      </c>
    </row>
    <row r="935" spans="2:10" s="1" customFormat="1" ht="13.2" x14ac:dyDescent="0.25">
      <c r="B935" s="48"/>
      <c r="C935" s="44" t="s">
        <v>248</v>
      </c>
      <c r="D935" s="45"/>
      <c r="E935" s="45"/>
      <c r="F935" s="45"/>
      <c r="G935" s="45"/>
      <c r="H935" s="45">
        <f>+D935</f>
        <v>0</v>
      </c>
      <c r="I935" s="45"/>
      <c r="J935" s="46" t="s">
        <v>35</v>
      </c>
    </row>
    <row r="936" spans="2:10" s="1" customFormat="1" ht="13.2" x14ac:dyDescent="0.25">
      <c r="B936" s="48"/>
      <c r="C936" s="44" t="s">
        <v>249</v>
      </c>
      <c r="D936" s="45"/>
      <c r="E936" s="45"/>
      <c r="F936" s="45"/>
      <c r="G936" s="45"/>
      <c r="H936" s="45">
        <f>+D936</f>
        <v>0</v>
      </c>
      <c r="I936" s="45"/>
      <c r="J936" s="46" t="s">
        <v>35</v>
      </c>
    </row>
    <row r="937" spans="2:10" s="1" customFormat="1" ht="13.2" x14ac:dyDescent="0.25">
      <c r="B937" s="48"/>
      <c r="C937" s="44" t="s">
        <v>250</v>
      </c>
      <c r="D937" s="45"/>
      <c r="E937" s="45"/>
      <c r="F937" s="45"/>
      <c r="G937" s="45"/>
      <c r="H937" s="45">
        <f>+D937</f>
        <v>0</v>
      </c>
      <c r="I937" s="45"/>
      <c r="J937" s="46" t="s">
        <v>35</v>
      </c>
    </row>
    <row r="938" spans="2:10" s="1" customFormat="1" ht="13.2" x14ac:dyDescent="0.25">
      <c r="B938" s="48" t="s">
        <v>469</v>
      </c>
      <c r="C938" s="48" t="s">
        <v>554</v>
      </c>
      <c r="D938" s="103"/>
      <c r="E938" s="45"/>
      <c r="F938" s="45"/>
      <c r="G938" s="45"/>
      <c r="H938" s="45"/>
      <c r="I938" s="62">
        <f>SUM(H939:H939)</f>
        <v>4</v>
      </c>
      <c r="J938" s="63" t="str">
        <f>+J939</f>
        <v>und</v>
      </c>
    </row>
    <row r="939" spans="2:10" s="1" customFormat="1" ht="13.2" x14ac:dyDescent="0.25">
      <c r="B939" s="48"/>
      <c r="C939" s="44" t="s">
        <v>702</v>
      </c>
      <c r="D939" s="45">
        <v>1</v>
      </c>
      <c r="E939" s="45">
        <v>4</v>
      </c>
      <c r="F939" s="45"/>
      <c r="G939" s="45"/>
      <c r="H939" s="45">
        <f>IF(AND(F939=0,G939=0),D939*E939,IF(AND(E939=0,G939=0),D939*F939,IF(AND(E939=0,F939=0),D939*G939,IF(AND(E939=0),D939*F939*G939,IF(AND(F939=0),D939*E939*G939,IF(AND(G939=0),D939*E939*F939,D939*E939*F939*G939))))))</f>
        <v>4</v>
      </c>
      <c r="I939" s="45"/>
      <c r="J939" s="46" t="s">
        <v>35</v>
      </c>
    </row>
    <row r="940" spans="2:10" s="1" customFormat="1" ht="13.2" x14ac:dyDescent="0.25">
      <c r="B940" s="48" t="s">
        <v>470</v>
      </c>
      <c r="C940" s="48" t="s">
        <v>557</v>
      </c>
      <c r="D940" s="103"/>
      <c r="E940" s="45"/>
      <c r="F940" s="45"/>
      <c r="G940" s="45"/>
      <c r="H940" s="45"/>
      <c r="I940" s="62">
        <f>SUM(H941:H941)</f>
        <v>1</v>
      </c>
      <c r="J940" s="63" t="str">
        <f>+J941</f>
        <v>und</v>
      </c>
    </row>
    <row r="941" spans="2:10" s="1" customFormat="1" ht="13.2" x14ac:dyDescent="0.25">
      <c r="B941" s="48"/>
      <c r="C941" s="44" t="s">
        <v>702</v>
      </c>
      <c r="D941" s="45">
        <v>1</v>
      </c>
      <c r="E941" s="45"/>
      <c r="F941" s="45"/>
      <c r="G941" s="45"/>
      <c r="H941" s="45">
        <f>+D941</f>
        <v>1</v>
      </c>
      <c r="I941" s="45"/>
      <c r="J941" s="46" t="s">
        <v>35</v>
      </c>
    </row>
    <row r="942" spans="2:10" s="1" customFormat="1" ht="13.2" x14ac:dyDescent="0.25">
      <c r="B942" s="48" t="s">
        <v>555</v>
      </c>
      <c r="C942" s="48" t="s">
        <v>459</v>
      </c>
      <c r="D942" s="103"/>
      <c r="E942" s="45"/>
      <c r="F942" s="45"/>
      <c r="G942" s="45"/>
      <c r="H942" s="45"/>
      <c r="I942" s="62">
        <f>SUM(H943:H943)</f>
        <v>0</v>
      </c>
      <c r="J942" s="63" t="str">
        <f>+J943</f>
        <v>und</v>
      </c>
    </row>
    <row r="943" spans="2:10" s="1" customFormat="1" ht="13.2" x14ac:dyDescent="0.25">
      <c r="B943" s="75"/>
      <c r="C943" s="44" t="s">
        <v>747</v>
      </c>
      <c r="D943" s="45"/>
      <c r="E943" s="45"/>
      <c r="F943" s="45"/>
      <c r="G943" s="45"/>
      <c r="H943" s="45">
        <f>+D943</f>
        <v>0</v>
      </c>
      <c r="I943" s="45"/>
      <c r="J943" s="46" t="s">
        <v>35</v>
      </c>
    </row>
    <row r="944" spans="2:10" s="1" customFormat="1" ht="13.2" x14ac:dyDescent="0.25">
      <c r="B944" s="48" t="s">
        <v>556</v>
      </c>
      <c r="C944" s="48" t="s">
        <v>460</v>
      </c>
      <c r="D944" s="103"/>
      <c r="E944" s="45"/>
      <c r="F944" s="45"/>
      <c r="G944" s="45"/>
      <c r="H944" s="45"/>
      <c r="I944" s="62">
        <f>SUM(H945:H945)</f>
        <v>0</v>
      </c>
      <c r="J944" s="63" t="str">
        <f>+J945</f>
        <v>und</v>
      </c>
    </row>
    <row r="945" spans="2:10" s="1" customFormat="1" ht="13.2" x14ac:dyDescent="0.25">
      <c r="B945" s="75"/>
      <c r="C945" s="44" t="s">
        <v>747</v>
      </c>
      <c r="D945" s="45"/>
      <c r="E945" s="45"/>
      <c r="F945" s="45"/>
      <c r="G945" s="45"/>
      <c r="H945" s="45">
        <f>+D945</f>
        <v>0</v>
      </c>
      <c r="I945" s="45"/>
      <c r="J945" s="46" t="s">
        <v>35</v>
      </c>
    </row>
    <row r="946" spans="2:10" s="1" customFormat="1" ht="13.2" x14ac:dyDescent="0.25">
      <c r="B946" s="75"/>
      <c r="C946" s="102"/>
      <c r="D946" s="103"/>
      <c r="E946" s="45"/>
      <c r="F946" s="45"/>
      <c r="G946" s="45"/>
      <c r="H946" s="45"/>
      <c r="I946" s="45"/>
      <c r="J946" s="46"/>
    </row>
    <row r="947" spans="2:10" s="1" customFormat="1" ht="13.2" x14ac:dyDescent="0.25">
      <c r="B947" s="75"/>
      <c r="C947" s="102"/>
      <c r="D947" s="103"/>
      <c r="E947" s="45"/>
      <c r="F947" s="45"/>
      <c r="G947" s="45"/>
      <c r="H947" s="45"/>
      <c r="I947" s="45"/>
      <c r="J947" s="46"/>
    </row>
    <row r="948" spans="2:10" s="1" customFormat="1" ht="13.2" x14ac:dyDescent="0.25">
      <c r="B948" s="75"/>
      <c r="C948" s="102"/>
      <c r="D948" s="103"/>
      <c r="E948" s="45"/>
      <c r="F948" s="45"/>
      <c r="G948" s="45"/>
      <c r="H948" s="45"/>
      <c r="I948" s="45"/>
      <c r="J948" s="46"/>
    </row>
    <row r="949" spans="2:10" s="1" customFormat="1" ht="13.2" x14ac:dyDescent="0.25">
      <c r="B949" s="75"/>
      <c r="C949" s="102"/>
      <c r="D949" s="103"/>
      <c r="E949" s="45"/>
      <c r="F949" s="45"/>
      <c r="G949" s="45"/>
      <c r="H949" s="45"/>
      <c r="I949" s="45"/>
      <c r="J949" s="46"/>
    </row>
    <row r="950" spans="2:10" s="1" customFormat="1" ht="13.2" x14ac:dyDescent="0.25">
      <c r="B950" s="75"/>
      <c r="C950" s="102"/>
      <c r="D950" s="103"/>
      <c r="E950" s="45"/>
      <c r="F950" s="45"/>
      <c r="G950" s="45"/>
      <c r="H950" s="45"/>
      <c r="I950" s="45"/>
      <c r="J950" s="46"/>
    </row>
    <row r="951" spans="2:10" s="1" customFormat="1" ht="13.2" x14ac:dyDescent="0.25">
      <c r="B951" s="75"/>
      <c r="C951" s="102"/>
      <c r="D951" s="103"/>
      <c r="E951" s="45"/>
      <c r="F951" s="45"/>
      <c r="G951" s="45"/>
      <c r="H951" s="45"/>
      <c r="I951" s="45"/>
      <c r="J951" s="46"/>
    </row>
    <row r="952" spans="2:10" s="1" customFormat="1" ht="13.2" x14ac:dyDescent="0.25">
      <c r="B952" s="75"/>
      <c r="C952" s="102"/>
      <c r="D952" s="103"/>
      <c r="E952" s="45"/>
      <c r="F952" s="45"/>
      <c r="G952" s="45"/>
      <c r="H952" s="45"/>
      <c r="I952" s="45"/>
      <c r="J952" s="46"/>
    </row>
    <row r="953" spans="2:10" s="1" customFormat="1" ht="13.2" x14ac:dyDescent="0.25">
      <c r="B953" s="75"/>
      <c r="C953" s="102"/>
      <c r="D953" s="103"/>
      <c r="E953" s="45"/>
      <c r="F953" s="45"/>
      <c r="G953" s="45"/>
      <c r="H953" s="45"/>
      <c r="I953" s="45"/>
      <c r="J953" s="46"/>
    </row>
    <row r="954" spans="2:10" s="1" customFormat="1" ht="13.2" x14ac:dyDescent="0.25">
      <c r="B954" s="75"/>
      <c r="C954" s="102"/>
      <c r="D954" s="103"/>
      <c r="E954" s="45"/>
      <c r="F954" s="45"/>
      <c r="G954" s="45"/>
      <c r="H954" s="45"/>
      <c r="I954" s="45"/>
      <c r="J954" s="46"/>
    </row>
    <row r="955" spans="2:10" s="1" customFormat="1" ht="13.2" x14ac:dyDescent="0.25">
      <c r="B955" s="75"/>
      <c r="C955" s="102"/>
      <c r="D955" s="103"/>
      <c r="E955" s="45"/>
      <c r="F955" s="45"/>
      <c r="G955" s="45"/>
      <c r="H955" s="45"/>
      <c r="I955" s="45"/>
      <c r="J955" s="46"/>
    </row>
    <row r="956" spans="2:10" s="1" customFormat="1" ht="13.2" x14ac:dyDescent="0.25">
      <c r="B956" s="75"/>
      <c r="C956" s="102"/>
      <c r="D956" s="103"/>
      <c r="E956" s="45"/>
      <c r="F956" s="45"/>
      <c r="G956" s="45"/>
      <c r="H956" s="45"/>
      <c r="I956" s="45"/>
      <c r="J956" s="46"/>
    </row>
    <row r="957" spans="2:10" s="1" customFormat="1" ht="13.2" x14ac:dyDescent="0.25">
      <c r="B957" s="75"/>
      <c r="C957" s="102"/>
      <c r="D957" s="103"/>
      <c r="E957" s="45"/>
      <c r="F957" s="45"/>
      <c r="G957" s="45"/>
      <c r="H957" s="45"/>
      <c r="I957" s="45"/>
      <c r="J957" s="46"/>
    </row>
    <row r="958" spans="2:10" s="1" customFormat="1" ht="13.2" x14ac:dyDescent="0.25">
      <c r="B958" s="75"/>
      <c r="C958" s="102"/>
      <c r="D958" s="103"/>
      <c r="E958" s="45"/>
      <c r="F958" s="45"/>
      <c r="G958" s="45"/>
      <c r="H958" s="45"/>
      <c r="I958" s="45"/>
      <c r="J958" s="46"/>
    </row>
    <row r="959" spans="2:10" s="1" customFormat="1" ht="13.2" x14ac:dyDescent="0.25">
      <c r="B959" s="75"/>
      <c r="C959" s="102"/>
      <c r="D959" s="103"/>
      <c r="E959" s="45"/>
      <c r="F959" s="45"/>
      <c r="G959" s="45"/>
      <c r="H959" s="45"/>
      <c r="I959" s="45"/>
      <c r="J959" s="46"/>
    </row>
    <row r="960" spans="2:10" s="1" customFormat="1" ht="13.2" x14ac:dyDescent="0.25">
      <c r="B960" s="75"/>
      <c r="C960" s="102"/>
      <c r="D960" s="103"/>
      <c r="E960" s="45"/>
      <c r="F960" s="45"/>
      <c r="G960" s="45"/>
      <c r="H960" s="45"/>
      <c r="I960" s="45"/>
      <c r="J960" s="46"/>
    </row>
    <row r="961" spans="2:10" s="1" customFormat="1" ht="13.2" x14ac:dyDescent="0.25">
      <c r="B961" s="75"/>
      <c r="C961" s="102"/>
      <c r="D961" s="103"/>
      <c r="E961" s="45"/>
      <c r="F961" s="45"/>
      <c r="G961" s="45"/>
      <c r="H961" s="45"/>
      <c r="I961" s="45"/>
      <c r="J961" s="46"/>
    </row>
    <row r="962" spans="2:10" s="1" customFormat="1" ht="13.2" x14ac:dyDescent="0.25">
      <c r="B962" s="75"/>
      <c r="C962" s="102"/>
      <c r="D962" s="103"/>
      <c r="E962" s="45"/>
      <c r="F962" s="45"/>
      <c r="G962" s="45"/>
      <c r="H962" s="45"/>
      <c r="I962" s="45"/>
      <c r="J962" s="46"/>
    </row>
    <row r="963" spans="2:10" s="1" customFormat="1" ht="13.2" x14ac:dyDescent="0.25">
      <c r="B963" s="75"/>
      <c r="C963" s="102"/>
      <c r="D963" s="103"/>
      <c r="E963" s="45"/>
      <c r="F963" s="45"/>
      <c r="G963" s="45"/>
      <c r="H963" s="45"/>
      <c r="I963" s="45"/>
      <c r="J963" s="46"/>
    </row>
    <row r="964" spans="2:10" s="1" customFormat="1" ht="13.2" x14ac:dyDescent="0.25">
      <c r="B964" s="75"/>
      <c r="C964" s="102"/>
      <c r="D964" s="103"/>
      <c r="E964" s="45"/>
      <c r="F964" s="45"/>
      <c r="G964" s="45"/>
      <c r="H964" s="45"/>
      <c r="I964" s="45"/>
      <c r="J964" s="46"/>
    </row>
    <row r="965" spans="2:10" s="1" customFormat="1" ht="13.2" x14ac:dyDescent="0.25">
      <c r="B965" s="75"/>
      <c r="C965" s="102"/>
      <c r="D965" s="103"/>
      <c r="E965" s="45"/>
      <c r="F965" s="45"/>
      <c r="G965" s="45"/>
      <c r="H965" s="45"/>
      <c r="I965" s="45"/>
      <c r="J965" s="46"/>
    </row>
    <row r="966" spans="2:10" s="1" customFormat="1" ht="13.2" x14ac:dyDescent="0.25">
      <c r="B966" s="75"/>
      <c r="C966" s="102"/>
      <c r="D966" s="103"/>
      <c r="E966" s="45"/>
      <c r="F966" s="45"/>
      <c r="G966" s="45"/>
      <c r="H966" s="45"/>
      <c r="I966" s="45"/>
      <c r="J966" s="46"/>
    </row>
    <row r="967" spans="2:10" s="1" customFormat="1" ht="13.2" x14ac:dyDescent="0.25">
      <c r="B967" s="75"/>
      <c r="C967" s="102"/>
      <c r="D967" s="103"/>
      <c r="E967" s="45"/>
      <c r="F967" s="45"/>
      <c r="G967" s="45"/>
      <c r="H967" s="45"/>
      <c r="I967" s="45"/>
      <c r="J967" s="46"/>
    </row>
    <row r="968" spans="2:10" s="1" customFormat="1" ht="13.2" x14ac:dyDescent="0.25">
      <c r="B968" s="75"/>
      <c r="C968" s="102"/>
      <c r="D968" s="103"/>
      <c r="E968" s="45"/>
      <c r="F968" s="45"/>
      <c r="G968" s="45"/>
      <c r="H968" s="45"/>
      <c r="I968" s="45"/>
      <c r="J968" s="46"/>
    </row>
    <row r="969" spans="2:10" s="1" customFormat="1" ht="13.2" x14ac:dyDescent="0.25">
      <c r="B969" s="75"/>
      <c r="C969" s="102"/>
      <c r="D969" s="103"/>
      <c r="E969" s="45"/>
      <c r="F969" s="45"/>
      <c r="G969" s="45"/>
      <c r="H969" s="45"/>
      <c r="I969" s="45"/>
      <c r="J969" s="46"/>
    </row>
    <row r="970" spans="2:10" s="1" customFormat="1" ht="13.2" x14ac:dyDescent="0.25">
      <c r="B970" s="75"/>
      <c r="C970" s="102"/>
      <c r="D970" s="103"/>
      <c r="E970" s="45"/>
      <c r="F970" s="45"/>
      <c r="G970" s="45"/>
      <c r="H970" s="45"/>
      <c r="I970" s="45"/>
      <c r="J970" s="46"/>
    </row>
    <row r="971" spans="2:10" s="1" customFormat="1" ht="13.2" x14ac:dyDescent="0.25">
      <c r="B971" s="75"/>
      <c r="C971" s="102"/>
      <c r="D971" s="103"/>
      <c r="E971" s="45"/>
      <c r="F971" s="45"/>
      <c r="G971" s="45"/>
      <c r="H971" s="45"/>
      <c r="I971" s="45"/>
      <c r="J971" s="46"/>
    </row>
    <row r="972" spans="2:10" s="1" customFormat="1" ht="13.2" x14ac:dyDescent="0.25">
      <c r="B972" s="75"/>
      <c r="C972" s="102"/>
      <c r="D972" s="103"/>
      <c r="E972" s="45"/>
      <c r="F972" s="45"/>
      <c r="G972" s="45"/>
      <c r="H972" s="45"/>
      <c r="I972" s="45"/>
      <c r="J972" s="46"/>
    </row>
    <row r="973" spans="2:10" s="1" customFormat="1" ht="13.2" x14ac:dyDescent="0.25">
      <c r="B973" s="75"/>
      <c r="C973" s="102"/>
      <c r="D973" s="103"/>
      <c r="E973" s="45"/>
      <c r="F973" s="45"/>
      <c r="G973" s="45"/>
      <c r="H973" s="45"/>
      <c r="I973" s="45"/>
      <c r="J973" s="46"/>
    </row>
    <row r="974" spans="2:10" s="1" customFormat="1" ht="13.2" x14ac:dyDescent="0.25">
      <c r="B974" s="75"/>
      <c r="C974" s="102"/>
      <c r="D974" s="103"/>
      <c r="E974" s="45"/>
      <c r="F974" s="45"/>
      <c r="G974" s="45"/>
      <c r="H974" s="45"/>
      <c r="I974" s="45"/>
      <c r="J974" s="46"/>
    </row>
    <row r="975" spans="2:10" s="1" customFormat="1" ht="13.2" x14ac:dyDescent="0.25">
      <c r="B975" s="75"/>
      <c r="C975" s="102"/>
      <c r="D975" s="103"/>
      <c r="E975" s="45"/>
      <c r="F975" s="45"/>
      <c r="G975" s="45"/>
      <c r="H975" s="45"/>
      <c r="I975" s="45"/>
      <c r="J975" s="46"/>
    </row>
    <row r="976" spans="2:10" s="1" customFormat="1" ht="13.2" x14ac:dyDescent="0.25">
      <c r="B976" s="75"/>
      <c r="C976" s="102"/>
      <c r="D976" s="103"/>
      <c r="E976" s="45"/>
      <c r="F976" s="45"/>
      <c r="G976" s="45"/>
      <c r="H976" s="45"/>
      <c r="I976" s="45"/>
      <c r="J976" s="46"/>
    </row>
    <row r="977" spans="2:10" s="1" customFormat="1" ht="13.2" x14ac:dyDescent="0.25">
      <c r="B977" s="75"/>
      <c r="C977" s="102"/>
      <c r="D977" s="103"/>
      <c r="E977" s="45"/>
      <c r="F977" s="45"/>
      <c r="G977" s="45"/>
      <c r="H977" s="45"/>
      <c r="I977" s="45"/>
      <c r="J977" s="46"/>
    </row>
    <row r="978" spans="2:10" s="1" customFormat="1" ht="13.2" x14ac:dyDescent="0.25">
      <c r="B978" s="75"/>
      <c r="C978" s="102"/>
      <c r="D978" s="103"/>
      <c r="E978" s="45"/>
      <c r="F978" s="45"/>
      <c r="G978" s="45"/>
      <c r="H978" s="45"/>
      <c r="I978" s="45"/>
      <c r="J978" s="46"/>
    </row>
    <row r="979" spans="2:10" s="1" customFormat="1" ht="13.2" x14ac:dyDescent="0.25">
      <c r="B979" s="75"/>
      <c r="C979" s="102"/>
      <c r="D979" s="103"/>
      <c r="E979" s="45"/>
      <c r="F979" s="45"/>
      <c r="G979" s="45"/>
      <c r="H979" s="45"/>
      <c r="I979" s="45"/>
      <c r="J979" s="46"/>
    </row>
    <row r="980" spans="2:10" s="1" customFormat="1" ht="13.2" x14ac:dyDescent="0.25">
      <c r="B980" s="75"/>
      <c r="C980" s="102"/>
      <c r="D980" s="103"/>
      <c r="E980" s="45"/>
      <c r="F980" s="45"/>
      <c r="G980" s="45"/>
      <c r="H980" s="45"/>
      <c r="I980" s="45"/>
      <c r="J980" s="46"/>
    </row>
    <row r="981" spans="2:10" s="1" customFormat="1" ht="13.2" x14ac:dyDescent="0.25">
      <c r="B981" s="75"/>
      <c r="C981" s="102"/>
      <c r="D981" s="103"/>
      <c r="E981" s="45"/>
      <c r="F981" s="45"/>
      <c r="G981" s="45"/>
      <c r="H981" s="45"/>
      <c r="I981" s="45"/>
      <c r="J981" s="46"/>
    </row>
    <row r="982" spans="2:10" s="1" customFormat="1" ht="13.2" x14ac:dyDescent="0.25">
      <c r="B982" s="75"/>
      <c r="C982" s="102"/>
      <c r="D982" s="103"/>
      <c r="E982" s="45"/>
      <c r="F982" s="45"/>
      <c r="G982" s="45"/>
      <c r="H982" s="45"/>
      <c r="I982" s="45"/>
      <c r="J982" s="46"/>
    </row>
    <row r="983" spans="2:10" s="1" customFormat="1" ht="13.2" x14ac:dyDescent="0.25">
      <c r="B983" s="75"/>
      <c r="C983" s="102"/>
      <c r="D983" s="103"/>
      <c r="E983" s="45"/>
      <c r="F983" s="45"/>
      <c r="G983" s="45"/>
      <c r="H983" s="45"/>
      <c r="I983" s="45"/>
      <c r="J983" s="46"/>
    </row>
    <row r="984" spans="2:10" s="1" customFormat="1" ht="13.2" x14ac:dyDescent="0.25">
      <c r="B984" s="75"/>
      <c r="C984" s="102"/>
      <c r="D984" s="103"/>
      <c r="E984" s="45"/>
      <c r="F984" s="45"/>
      <c r="G984" s="45"/>
      <c r="H984" s="45"/>
      <c r="I984" s="45"/>
      <c r="J984" s="46"/>
    </row>
    <row r="985" spans="2:10" s="1" customFormat="1" ht="13.2" x14ac:dyDescent="0.25">
      <c r="B985" s="75"/>
      <c r="C985" s="102"/>
      <c r="D985" s="103"/>
      <c r="E985" s="45"/>
      <c r="F985" s="45"/>
      <c r="G985" s="45"/>
      <c r="H985" s="45"/>
      <c r="I985" s="45"/>
      <c r="J985" s="46"/>
    </row>
    <row r="986" spans="2:10" s="1" customFormat="1" ht="13.2" x14ac:dyDescent="0.25">
      <c r="B986" s="75"/>
      <c r="C986" s="102"/>
      <c r="D986" s="103"/>
      <c r="E986" s="45"/>
      <c r="F986" s="45"/>
      <c r="G986" s="45"/>
      <c r="H986" s="45"/>
      <c r="I986" s="45"/>
      <c r="J986" s="46"/>
    </row>
    <row r="987" spans="2:10" s="1" customFormat="1" ht="13.2" x14ac:dyDescent="0.25">
      <c r="B987" s="75"/>
      <c r="C987" s="102"/>
      <c r="D987" s="103"/>
      <c r="E987" s="45"/>
      <c r="F987" s="45"/>
      <c r="G987" s="45"/>
      <c r="H987" s="45"/>
      <c r="I987" s="45"/>
      <c r="J987" s="46"/>
    </row>
    <row r="988" spans="2:10" s="1" customFormat="1" ht="13.2" x14ac:dyDescent="0.25">
      <c r="B988" s="75"/>
      <c r="C988" s="102"/>
      <c r="D988" s="103"/>
      <c r="E988" s="45"/>
      <c r="F988" s="45"/>
      <c r="G988" s="45"/>
      <c r="H988" s="45"/>
      <c r="I988" s="45"/>
      <c r="J988" s="46"/>
    </row>
    <row r="989" spans="2:10" s="1" customFormat="1" ht="13.2" x14ac:dyDescent="0.25">
      <c r="B989" s="75"/>
      <c r="C989" s="102"/>
      <c r="D989" s="103"/>
      <c r="E989" s="45"/>
      <c r="F989" s="45"/>
      <c r="G989" s="45"/>
      <c r="H989" s="45"/>
      <c r="I989" s="45"/>
      <c r="J989" s="46"/>
    </row>
    <row r="990" spans="2:10" s="1" customFormat="1" ht="13.2" x14ac:dyDescent="0.25">
      <c r="B990" s="75"/>
      <c r="C990" s="102"/>
      <c r="D990" s="103"/>
      <c r="E990" s="45"/>
      <c r="F990" s="45"/>
      <c r="G990" s="45"/>
      <c r="H990" s="45"/>
      <c r="I990" s="45"/>
      <c r="J990" s="46"/>
    </row>
    <row r="991" spans="2:10" s="1" customFormat="1" ht="13.2" x14ac:dyDescent="0.25">
      <c r="B991" s="75"/>
      <c r="C991" s="102"/>
      <c r="D991" s="103"/>
      <c r="E991" s="45"/>
      <c r="F991" s="45"/>
      <c r="G991" s="45"/>
      <c r="H991" s="45"/>
      <c r="I991" s="45"/>
      <c r="J991" s="46"/>
    </row>
    <row r="992" spans="2:10" s="1" customFormat="1" ht="13.2" x14ac:dyDescent="0.25">
      <c r="B992" s="75"/>
      <c r="C992" s="102"/>
      <c r="D992" s="103"/>
      <c r="E992" s="45"/>
      <c r="F992" s="45"/>
      <c r="G992" s="45"/>
      <c r="H992" s="45"/>
      <c r="I992" s="45"/>
      <c r="J992" s="46"/>
    </row>
    <row r="993" spans="2:10" s="1" customFormat="1" ht="13.2" x14ac:dyDescent="0.25">
      <c r="B993" s="75"/>
      <c r="C993" s="102"/>
      <c r="D993" s="103"/>
      <c r="E993" s="45"/>
      <c r="F993" s="45"/>
      <c r="G993" s="45"/>
      <c r="H993" s="45"/>
      <c r="I993" s="45"/>
      <c r="J993" s="46"/>
    </row>
    <row r="994" spans="2:10" s="1" customFormat="1" ht="13.2" x14ac:dyDescent="0.25">
      <c r="B994" s="75"/>
      <c r="C994" s="102"/>
      <c r="D994" s="103"/>
      <c r="E994" s="45"/>
      <c r="F994" s="45"/>
      <c r="G994" s="45"/>
      <c r="H994" s="45"/>
      <c r="I994" s="45"/>
      <c r="J994" s="46"/>
    </row>
    <row r="995" spans="2:10" s="1" customFormat="1" ht="13.2" x14ac:dyDescent="0.25">
      <c r="B995" s="75"/>
      <c r="C995" s="102"/>
      <c r="D995" s="103"/>
      <c r="E995" s="45"/>
      <c r="F995" s="45"/>
      <c r="G995" s="45"/>
      <c r="H995" s="45"/>
      <c r="I995" s="45"/>
      <c r="J995" s="46"/>
    </row>
    <row r="996" spans="2:10" s="1" customFormat="1" ht="13.2" x14ac:dyDescent="0.25">
      <c r="B996" s="75"/>
      <c r="C996" s="102"/>
      <c r="D996" s="103"/>
      <c r="E996" s="45"/>
      <c r="F996" s="45"/>
      <c r="G996" s="45"/>
      <c r="H996" s="45"/>
      <c r="I996" s="45"/>
      <c r="J996" s="46"/>
    </row>
    <row r="997" spans="2:10" s="1" customFormat="1" ht="13.2" x14ac:dyDescent="0.25">
      <c r="B997" s="75"/>
      <c r="C997" s="102"/>
      <c r="D997" s="103"/>
      <c r="E997" s="45"/>
      <c r="F997" s="45"/>
      <c r="G997" s="45"/>
      <c r="H997" s="45"/>
      <c r="I997" s="45"/>
      <c r="J997" s="46"/>
    </row>
    <row r="998" spans="2:10" s="1" customFormat="1" ht="13.2" x14ac:dyDescent="0.25">
      <c r="B998" s="75"/>
      <c r="C998" s="102"/>
      <c r="D998" s="103"/>
      <c r="E998" s="45"/>
      <c r="F998" s="45"/>
      <c r="G998" s="45"/>
      <c r="H998" s="45"/>
      <c r="I998" s="45"/>
      <c r="J998" s="46"/>
    </row>
    <row r="999" spans="2:10" s="1" customFormat="1" ht="13.2" x14ac:dyDescent="0.25">
      <c r="B999" s="75"/>
      <c r="C999" s="102"/>
      <c r="D999" s="103"/>
      <c r="E999" s="45"/>
      <c r="F999" s="45"/>
      <c r="G999" s="45"/>
      <c r="H999" s="45"/>
      <c r="I999" s="45"/>
      <c r="J999" s="46"/>
    </row>
    <row r="1000" spans="2:10" s="1" customFormat="1" ht="13.2" x14ac:dyDescent="0.25">
      <c r="B1000" s="75"/>
      <c r="C1000" s="102"/>
      <c r="D1000" s="103"/>
      <c r="E1000" s="45"/>
      <c r="F1000" s="45"/>
      <c r="G1000" s="45"/>
      <c r="H1000" s="45"/>
      <c r="I1000" s="45"/>
      <c r="J1000" s="46"/>
    </row>
    <row r="1001" spans="2:10" s="1" customFormat="1" ht="13.2" x14ac:dyDescent="0.25">
      <c r="B1001" s="75"/>
      <c r="C1001" s="102"/>
      <c r="D1001" s="103"/>
      <c r="E1001" s="45"/>
      <c r="F1001" s="45"/>
      <c r="G1001" s="45"/>
      <c r="H1001" s="45"/>
      <c r="I1001" s="45"/>
      <c r="J1001" s="46"/>
    </row>
    <row r="1002" spans="2:10" s="1" customFormat="1" ht="13.2" x14ac:dyDescent="0.25">
      <c r="B1002" s="75"/>
      <c r="C1002" s="102"/>
      <c r="D1002" s="103"/>
      <c r="E1002" s="45"/>
      <c r="F1002" s="45"/>
      <c r="G1002" s="45"/>
      <c r="H1002" s="45"/>
      <c r="I1002" s="45"/>
      <c r="J1002" s="46"/>
    </row>
    <row r="1003" spans="2:10" s="1" customFormat="1" ht="21" x14ac:dyDescent="0.25">
      <c r="B1003" s="166" t="s">
        <v>686</v>
      </c>
      <c r="C1003" s="167"/>
      <c r="D1003" s="167"/>
      <c r="E1003" s="167"/>
      <c r="F1003" s="167"/>
      <c r="G1003" s="167"/>
      <c r="H1003" s="167"/>
      <c r="I1003" s="167"/>
      <c r="J1003" s="168"/>
    </row>
    <row r="1004" spans="2:10" s="1" customFormat="1" ht="13.2" x14ac:dyDescent="0.25">
      <c r="B1004" s="23" t="s">
        <v>7</v>
      </c>
      <c r="C1004" s="24" t="s">
        <v>0</v>
      </c>
      <c r="D1004" s="24" t="s">
        <v>23</v>
      </c>
      <c r="E1004" s="24" t="s">
        <v>24</v>
      </c>
      <c r="F1004" s="24" t="s">
        <v>2</v>
      </c>
      <c r="G1004" s="24" t="s">
        <v>3</v>
      </c>
      <c r="H1004" s="24" t="s">
        <v>25</v>
      </c>
      <c r="I1004" s="24" t="s">
        <v>8</v>
      </c>
      <c r="J1004" s="24" t="s">
        <v>9</v>
      </c>
    </row>
    <row r="1005" spans="2:10" s="1" customFormat="1" ht="13.2" x14ac:dyDescent="0.25">
      <c r="B1005" s="96">
        <v>4.03</v>
      </c>
      <c r="C1005" s="97" t="s">
        <v>418</v>
      </c>
      <c r="D1005" s="103"/>
      <c r="E1005" s="45"/>
      <c r="F1005" s="45"/>
      <c r="G1005" s="45"/>
      <c r="H1005" s="45"/>
      <c r="I1005" s="45"/>
      <c r="J1005" s="46"/>
    </row>
    <row r="1006" spans="2:10" s="1" customFormat="1" ht="13.2" x14ac:dyDescent="0.25">
      <c r="B1006" s="100" t="s">
        <v>113</v>
      </c>
      <c r="C1006" s="101" t="s">
        <v>421</v>
      </c>
      <c r="D1006" s="103"/>
      <c r="E1006" s="45"/>
      <c r="F1006" s="45"/>
      <c r="G1006" s="45"/>
      <c r="H1006" s="45"/>
      <c r="I1006" s="45"/>
      <c r="J1006" s="46"/>
    </row>
    <row r="1007" spans="2:10" s="1" customFormat="1" ht="13.2" x14ac:dyDescent="0.25">
      <c r="B1007" s="48" t="s">
        <v>114</v>
      </c>
      <c r="C1007" s="48" t="s">
        <v>615</v>
      </c>
      <c r="D1007" s="103"/>
      <c r="E1007" s="45"/>
      <c r="F1007" s="45"/>
      <c r="G1007" s="45"/>
      <c r="H1007" s="45"/>
      <c r="I1007" s="62">
        <f>SUM(H1008:H1008)</f>
        <v>0</v>
      </c>
      <c r="J1007" s="63" t="str">
        <f>+J1008</f>
        <v>ml</v>
      </c>
    </row>
    <row r="1008" spans="2:10" s="1" customFormat="1" ht="13.2" x14ac:dyDescent="0.25">
      <c r="B1008" s="48"/>
      <c r="C1008" s="44" t="s">
        <v>714</v>
      </c>
      <c r="D1008" s="45"/>
      <c r="E1008" s="45"/>
      <c r="F1008" s="45"/>
      <c r="G1008" s="45"/>
      <c r="H1008" s="45">
        <f>IF(AND(F1008=0,G1008=0),D1008*E1008,IF(AND(E1008=0,G1008=0),D1008*F1008,IF(AND(E1008=0,F1008=0),D1008*G1008,IF(AND(E1008=0),D1008*F1008*G1008,IF(AND(F1008=0),D1008*E1008*G1008,IF(AND(G1008=0),D1008*E1008*F1008,D1008*E1008*F1008*G1008))))))</f>
        <v>0</v>
      </c>
      <c r="I1008" s="45"/>
      <c r="J1008" s="46" t="str">
        <f>IF(AND(E1008=0,F1008&lt;&gt;0,G1008&lt;&gt;0),"m2",IF(AND(F1008=0,E1008&lt;&gt;0,G1008&lt;&gt;0),"m2",IF(AND(G1008=0,E1008&lt;&gt;0,F1008&lt;&gt;0),"m2",IF(AND(F1008=0,G1008=0),"ml",IF(AND(E1008=0,G1008=0),"ml",IF(AND(E1008=0,F1008=0),"ml",IF(AND(E1008&lt;&gt;0,F1008&lt;&gt;0,G1008&lt;&gt;0),"m3",0)))))))</f>
        <v>ml</v>
      </c>
    </row>
    <row r="1009" spans="2:10" s="1" customFormat="1" ht="13.2" x14ac:dyDescent="0.25">
      <c r="B1009" s="48"/>
      <c r="C1009" s="44"/>
      <c r="D1009" s="45"/>
      <c r="E1009" s="45"/>
      <c r="F1009" s="45"/>
      <c r="G1009" s="45"/>
      <c r="H1009" s="45">
        <f>IF(AND(F1009=0,G1009=0),D1009*E1009,IF(AND(E1009=0,G1009=0),D1009*F1009,IF(AND(E1009=0,F1009=0),D1009*G1009,IF(AND(E1009=0),D1009*F1009*G1009,IF(AND(F1009=0),D1009*E1009*G1009,IF(AND(G1009=0),D1009*E1009*F1009,D1009*E1009*F1009*G1009))))))</f>
        <v>0</v>
      </c>
      <c r="I1009" s="45"/>
      <c r="J1009" s="46" t="str">
        <f>IF(AND(E1009=0,F1009&lt;&gt;0,G1009&lt;&gt;0),"m2",IF(AND(F1009=0,E1009&lt;&gt;0,G1009&lt;&gt;0),"m2",IF(AND(G1009=0,E1009&lt;&gt;0,F1009&lt;&gt;0),"m2",IF(AND(F1009=0,G1009=0),"ml",IF(AND(E1009=0,G1009=0),"ml",IF(AND(E1009=0,F1009=0),"ml",IF(AND(E1009&lt;&gt;0,F1009&lt;&gt;0,G1009&lt;&gt;0),"m3",0)))))))</f>
        <v>ml</v>
      </c>
    </row>
    <row r="1010" spans="2:10" s="1" customFormat="1" ht="13.2" x14ac:dyDescent="0.25">
      <c r="B1010" s="48" t="s">
        <v>428</v>
      </c>
      <c r="C1010" s="48" t="s">
        <v>993</v>
      </c>
      <c r="D1010" s="103"/>
      <c r="E1010" s="45"/>
      <c r="F1010" s="45"/>
      <c r="G1010" s="45"/>
      <c r="H1010" s="45"/>
      <c r="I1010" s="62">
        <f>SUM(H1011:H1011)</f>
        <v>7</v>
      </c>
      <c r="J1010" s="63" t="str">
        <f>+J1011</f>
        <v>ml</v>
      </c>
    </row>
    <row r="1011" spans="2:10" s="1" customFormat="1" ht="13.2" x14ac:dyDescent="0.25">
      <c r="B1011" s="100"/>
      <c r="C1011" s="44" t="s">
        <v>705</v>
      </c>
      <c r="D1011" s="45">
        <v>2</v>
      </c>
      <c r="E1011" s="45">
        <v>3.5</v>
      </c>
      <c r="F1011" s="45"/>
      <c r="G1011" s="45"/>
      <c r="H1011" s="45">
        <f>IF(AND(F1011=0,G1011=0),D1011*E1011,IF(AND(E1011=0,G1011=0),D1011*F1011,IF(AND(E1011=0,F1011=0),D1011*G1011,IF(AND(E1011=0),D1011*F1011*G1011,IF(AND(F1011=0),D1011*E1011*G1011,IF(AND(G1011=0),D1011*E1011*F1011,D1011*E1011*F1011*G1011))))))</f>
        <v>7</v>
      </c>
      <c r="I1011" s="45"/>
      <c r="J1011" s="46" t="str">
        <f>IF(AND(E1011=0,F1011&lt;&gt;0,G1011&lt;&gt;0),"m2",IF(AND(F1011=0,E1011&lt;&gt;0,G1011&lt;&gt;0),"m2",IF(AND(G1011=0,E1011&lt;&gt;0,F1011&lt;&gt;0),"m2",IF(AND(F1011=0,G1011=0),"ml",IF(AND(E1011=0,G1011=0),"ml",IF(AND(E1011=0,F1011=0),"ml",IF(AND(E1011&lt;&gt;0,F1011&lt;&gt;0,G1011&lt;&gt;0),"m3",0)))))))</f>
        <v>ml</v>
      </c>
    </row>
    <row r="1012" spans="2:10" s="1" customFormat="1" ht="13.2" x14ac:dyDescent="0.25">
      <c r="B1012" s="100"/>
      <c r="C1012" s="44" t="s">
        <v>706</v>
      </c>
      <c r="D1012" s="45">
        <v>1</v>
      </c>
      <c r="E1012" s="45">
        <v>4</v>
      </c>
      <c r="F1012" s="45"/>
      <c r="G1012" s="45"/>
      <c r="H1012" s="45">
        <f>IF(AND(F1012=0,G1012=0),D1012*E1012,IF(AND(E1012=0,G1012=0),D1012*F1012,IF(AND(E1012=0,F1012=0),D1012*G1012,IF(AND(E1012=0),D1012*F1012*G1012,IF(AND(F1012=0),D1012*E1012*G1012,IF(AND(G1012=0),D1012*E1012*F1012,D1012*E1012*F1012*G1012))))))</f>
        <v>4</v>
      </c>
      <c r="I1012" s="45"/>
      <c r="J1012" s="46" t="str">
        <f>IF(AND(E1012=0,F1012&lt;&gt;0,G1012&lt;&gt;0),"m2",IF(AND(F1012=0,E1012&lt;&gt;0,G1012&lt;&gt;0),"m2",IF(AND(G1012=0,E1012&lt;&gt;0,F1012&lt;&gt;0),"m2",IF(AND(F1012=0,G1012=0),"ml",IF(AND(E1012=0,G1012=0),"ml",IF(AND(E1012=0,F1012=0),"ml",IF(AND(E1012&lt;&gt;0,F1012&lt;&gt;0,G1012&lt;&gt;0),"m3",0)))))))</f>
        <v>ml</v>
      </c>
    </row>
    <row r="1013" spans="2:10" s="1" customFormat="1" ht="13.2" x14ac:dyDescent="0.25">
      <c r="B1013" s="48" t="s">
        <v>429</v>
      </c>
      <c r="C1013" s="48" t="s">
        <v>992</v>
      </c>
      <c r="D1013" s="103"/>
      <c r="E1013" s="45"/>
      <c r="F1013" s="45"/>
      <c r="G1013" s="45"/>
      <c r="H1013" s="45"/>
      <c r="I1013" s="62">
        <f>SUM(H1014:H1014)</f>
        <v>0</v>
      </c>
      <c r="J1013" s="63" t="str">
        <f>+J1014</f>
        <v>ml</v>
      </c>
    </row>
    <row r="1014" spans="2:10" s="1" customFormat="1" ht="13.2" x14ac:dyDescent="0.25">
      <c r="B1014" s="100"/>
      <c r="C1014" s="44" t="s">
        <v>427</v>
      </c>
      <c r="D1014" s="45"/>
      <c r="E1014" s="45"/>
      <c r="F1014" s="45"/>
      <c r="G1014" s="45"/>
      <c r="H1014" s="45">
        <f>IF(AND(F1014=0,G1014=0),D1014*E1014,IF(AND(E1014=0,G1014=0),D1014*F1014,IF(AND(E1014=0,F1014=0),D1014*G1014,IF(AND(E1014=0),D1014*F1014*G1014,IF(AND(F1014=0),D1014*E1014*G1014,IF(AND(G1014=0),D1014*E1014*F1014,D1014*E1014*F1014*G1014))))))</f>
        <v>0</v>
      </c>
      <c r="I1014" s="45"/>
      <c r="J1014" s="46" t="str">
        <f>IF(AND(E1014=0,F1014&lt;&gt;0,G1014&lt;&gt;0),"m2",IF(AND(F1014=0,E1014&lt;&gt;0,G1014&lt;&gt;0),"m2",IF(AND(G1014=0,E1014&lt;&gt;0,F1014&lt;&gt;0),"m2",IF(AND(F1014=0,G1014=0),"ml",IF(AND(E1014=0,G1014=0),"ml",IF(AND(E1014=0,F1014=0),"ml",IF(AND(E1014&lt;&gt;0,F1014&lt;&gt;0,G1014&lt;&gt;0),"m3",0)))))))</f>
        <v>ml</v>
      </c>
    </row>
    <row r="1015" spans="2:10" s="1" customFormat="1" ht="13.2" x14ac:dyDescent="0.25">
      <c r="B1015" s="48" t="s">
        <v>430</v>
      </c>
      <c r="C1015" s="48" t="s">
        <v>463</v>
      </c>
      <c r="D1015" s="103"/>
      <c r="E1015" s="45"/>
      <c r="F1015" s="45"/>
      <c r="G1015" s="45"/>
      <c r="H1015" s="45"/>
      <c r="I1015" s="62">
        <f>SUM(H1017:H1022)</f>
        <v>25.5</v>
      </c>
      <c r="J1015" s="63" t="str">
        <f>+J1017</f>
        <v>ml</v>
      </c>
    </row>
    <row r="1016" spans="2:10" s="1" customFormat="1" ht="13.2" x14ac:dyDescent="0.25">
      <c r="B1016" s="48"/>
      <c r="C1016" s="130" t="s">
        <v>248</v>
      </c>
      <c r="D1016" s="103"/>
      <c r="E1016" s="45"/>
      <c r="F1016" s="45"/>
      <c r="G1016" s="45"/>
      <c r="H1016" s="45"/>
      <c r="I1016" s="62"/>
      <c r="J1016" s="63"/>
    </row>
    <row r="1017" spans="2:10" s="1" customFormat="1" ht="13.2" x14ac:dyDescent="0.25">
      <c r="B1017" s="48"/>
      <c r="C1017" s="44" t="s">
        <v>549</v>
      </c>
      <c r="D1017" s="45">
        <f>+D1011</f>
        <v>2</v>
      </c>
      <c r="E1017" s="45">
        <v>3.25</v>
      </c>
      <c r="F1017" s="45"/>
      <c r="G1017" s="45"/>
      <c r="H1017" s="45">
        <f t="shared" ref="H1017:H1022" si="34">IF(AND(F1017=0,G1017=0),D1017*E1017,IF(AND(E1017=0,G1017=0),D1017*F1017,IF(AND(E1017=0,F1017=0),D1017*G1017,IF(AND(E1017=0),D1017*F1017*G1017,IF(AND(F1017=0),D1017*E1017*G1017,IF(AND(G1017=0),D1017*E1017*F1017,D1017*E1017*F1017*G1017))))))</f>
        <v>6.5</v>
      </c>
      <c r="I1017" s="45"/>
      <c r="J1017" s="46" t="str">
        <f t="shared" ref="J1017:J1022" si="35">IF(AND(E1017=0,F1017&lt;&gt;0,G1017&lt;&gt;0),"m2",IF(AND(F1017=0,E1017&lt;&gt;0,G1017&lt;&gt;0),"m2",IF(AND(G1017=0,E1017&lt;&gt;0,F1017&lt;&gt;0),"m2",IF(AND(F1017=0,G1017=0),"ml",IF(AND(E1017=0,G1017=0),"ml",IF(AND(E1017=0,F1017=0),"ml",IF(AND(E1017&lt;&gt;0,F1017&lt;&gt;0,G1017&lt;&gt;0),"m3",0)))))))</f>
        <v>ml</v>
      </c>
    </row>
    <row r="1018" spans="2:10" s="1" customFormat="1" ht="13.2" x14ac:dyDescent="0.25">
      <c r="B1018" s="48"/>
      <c r="C1018" s="44" t="s">
        <v>696</v>
      </c>
      <c r="D1018" s="45">
        <f>+D1017</f>
        <v>2</v>
      </c>
      <c r="E1018" s="45">
        <v>3</v>
      </c>
      <c r="F1018" s="45"/>
      <c r="G1018" s="45"/>
      <c r="H1018" s="45">
        <f t="shared" si="34"/>
        <v>6</v>
      </c>
      <c r="I1018" s="45"/>
      <c r="J1018" s="46" t="str">
        <f t="shared" si="35"/>
        <v>ml</v>
      </c>
    </row>
    <row r="1019" spans="2:10" s="1" customFormat="1" ht="13.2" x14ac:dyDescent="0.25">
      <c r="B1019" s="48"/>
      <c r="C1019" s="130" t="s">
        <v>249</v>
      </c>
      <c r="D1019" s="45"/>
      <c r="E1019" s="45"/>
      <c r="F1019" s="45"/>
      <c r="G1019" s="45"/>
      <c r="H1019" s="45">
        <f t="shared" si="34"/>
        <v>0</v>
      </c>
      <c r="I1019" s="45"/>
      <c r="J1019" s="46" t="str">
        <f t="shared" si="35"/>
        <v>ml</v>
      </c>
    </row>
    <row r="1020" spans="2:10" s="1" customFormat="1" ht="13.2" x14ac:dyDescent="0.25">
      <c r="B1020" s="48"/>
      <c r="C1020" s="44" t="s">
        <v>549</v>
      </c>
      <c r="D1020" s="45">
        <f>+D1017</f>
        <v>2</v>
      </c>
      <c r="E1020" s="45">
        <v>3.25</v>
      </c>
      <c r="F1020" s="45"/>
      <c r="G1020" s="45"/>
      <c r="H1020" s="45">
        <f t="shared" si="34"/>
        <v>6.5</v>
      </c>
      <c r="I1020" s="45"/>
      <c r="J1020" s="46" t="str">
        <f t="shared" si="35"/>
        <v>ml</v>
      </c>
    </row>
    <row r="1021" spans="2:10" s="1" customFormat="1" ht="13.2" x14ac:dyDescent="0.25">
      <c r="B1021" s="48"/>
      <c r="C1021" s="130" t="s">
        <v>250</v>
      </c>
      <c r="D1021" s="45"/>
      <c r="E1021" s="45"/>
      <c r="F1021" s="45"/>
      <c r="G1021" s="45"/>
      <c r="H1021" s="45">
        <f t="shared" si="34"/>
        <v>0</v>
      </c>
      <c r="I1021" s="45"/>
      <c r="J1021" s="46" t="str">
        <f t="shared" si="35"/>
        <v>ml</v>
      </c>
    </row>
    <row r="1022" spans="2:10" s="1" customFormat="1" ht="13.2" x14ac:dyDescent="0.25">
      <c r="B1022" s="48"/>
      <c r="C1022" s="44" t="s">
        <v>549</v>
      </c>
      <c r="D1022" s="45">
        <f>+D1017</f>
        <v>2</v>
      </c>
      <c r="E1022" s="45">
        <v>3.25</v>
      </c>
      <c r="F1022" s="45"/>
      <c r="G1022" s="45"/>
      <c r="H1022" s="45">
        <f t="shared" si="34"/>
        <v>6.5</v>
      </c>
      <c r="I1022" s="45"/>
      <c r="J1022" s="46" t="str">
        <f t="shared" si="35"/>
        <v>ml</v>
      </c>
    </row>
    <row r="1023" spans="2:10" s="1" customFormat="1" ht="13.2" x14ac:dyDescent="0.25">
      <c r="B1023" s="48" t="s">
        <v>464</v>
      </c>
      <c r="C1023" s="48" t="s">
        <v>547</v>
      </c>
      <c r="D1023" s="103"/>
      <c r="E1023" s="45"/>
      <c r="F1023" s="45"/>
      <c r="G1023" s="45"/>
      <c r="H1023" s="45"/>
      <c r="I1023" s="62">
        <f>SUM(H1024:H1030)</f>
        <v>0</v>
      </c>
      <c r="J1023" s="63" t="str">
        <f>+J1024</f>
        <v>ml</v>
      </c>
    </row>
    <row r="1024" spans="2:10" s="1" customFormat="1" ht="13.2" x14ac:dyDescent="0.25">
      <c r="B1024" s="100"/>
      <c r="C1024" s="130" t="s">
        <v>248</v>
      </c>
      <c r="D1024" s="45"/>
      <c r="E1024" s="45"/>
      <c r="F1024" s="45"/>
      <c r="G1024" s="45"/>
      <c r="H1024" s="45">
        <f t="shared" ref="H1024:H1030" si="36">IF(AND(F1024=0,G1024=0),D1024*E1024,IF(AND(E1024=0,G1024=0),D1024*F1024,IF(AND(E1024=0,F1024=0),D1024*G1024,IF(AND(E1024=0),D1024*F1024*G1024,IF(AND(F1024=0),D1024*E1024*G1024,IF(AND(G1024=0),D1024*E1024*F1024,D1024*E1024*F1024*G1024))))))</f>
        <v>0</v>
      </c>
      <c r="I1024" s="45"/>
      <c r="J1024" s="46" t="str">
        <f t="shared" ref="J1024:J1030" si="37">IF(AND(E1024=0,F1024&lt;&gt;0,G1024&lt;&gt;0),"m2",IF(AND(F1024=0,E1024&lt;&gt;0,G1024&lt;&gt;0),"m2",IF(AND(G1024=0,E1024&lt;&gt;0,F1024&lt;&gt;0),"m2",IF(AND(F1024=0,G1024=0),"ml",IF(AND(E1024=0,G1024=0),"ml",IF(AND(E1024=0,F1024=0),"ml",IF(AND(E1024&lt;&gt;0,F1024&lt;&gt;0,G1024&lt;&gt;0),"m3",0)))))))</f>
        <v>ml</v>
      </c>
    </row>
    <row r="1025" spans="2:10" s="1" customFormat="1" ht="13.2" x14ac:dyDescent="0.25">
      <c r="B1025" s="100"/>
      <c r="C1025" s="44" t="s">
        <v>549</v>
      </c>
      <c r="D1025" s="45"/>
      <c r="E1025" s="45"/>
      <c r="F1025" s="45"/>
      <c r="G1025" s="45"/>
      <c r="H1025" s="45">
        <f t="shared" si="36"/>
        <v>0</v>
      </c>
      <c r="I1025" s="45"/>
      <c r="J1025" s="46" t="str">
        <f t="shared" si="37"/>
        <v>ml</v>
      </c>
    </row>
    <row r="1026" spans="2:10" s="1" customFormat="1" ht="13.2" x14ac:dyDescent="0.25">
      <c r="B1026" s="100"/>
      <c r="C1026" s="44" t="s">
        <v>696</v>
      </c>
      <c r="D1026" s="45"/>
      <c r="E1026" s="45"/>
      <c r="F1026" s="45"/>
      <c r="G1026" s="45"/>
      <c r="H1026" s="45">
        <f t="shared" si="36"/>
        <v>0</v>
      </c>
      <c r="I1026" s="45"/>
      <c r="J1026" s="46" t="str">
        <f t="shared" si="37"/>
        <v>ml</v>
      </c>
    </row>
    <row r="1027" spans="2:10" s="1" customFormat="1" ht="13.2" x14ac:dyDescent="0.25">
      <c r="B1027" s="100"/>
      <c r="C1027" s="130" t="s">
        <v>249</v>
      </c>
      <c r="D1027" s="45"/>
      <c r="E1027" s="45"/>
      <c r="F1027" s="45"/>
      <c r="G1027" s="45"/>
      <c r="H1027" s="45">
        <f t="shared" si="36"/>
        <v>0</v>
      </c>
      <c r="I1027" s="45"/>
      <c r="J1027" s="46" t="str">
        <f t="shared" si="37"/>
        <v>ml</v>
      </c>
    </row>
    <row r="1028" spans="2:10" s="1" customFormat="1" ht="13.2" x14ac:dyDescent="0.25">
      <c r="B1028" s="100"/>
      <c r="C1028" s="44" t="s">
        <v>549</v>
      </c>
      <c r="D1028" s="45"/>
      <c r="E1028" s="45"/>
      <c r="F1028" s="45"/>
      <c r="G1028" s="45"/>
      <c r="H1028" s="45">
        <f t="shared" si="36"/>
        <v>0</v>
      </c>
      <c r="I1028" s="45"/>
      <c r="J1028" s="46" t="str">
        <f t="shared" si="37"/>
        <v>ml</v>
      </c>
    </row>
    <row r="1029" spans="2:10" s="1" customFormat="1" ht="13.2" x14ac:dyDescent="0.25">
      <c r="B1029" s="100"/>
      <c r="C1029" s="130" t="s">
        <v>250</v>
      </c>
      <c r="D1029" s="45"/>
      <c r="E1029" s="45"/>
      <c r="F1029" s="45"/>
      <c r="G1029" s="45"/>
      <c r="H1029" s="45">
        <f t="shared" si="36"/>
        <v>0</v>
      </c>
      <c r="I1029" s="45"/>
      <c r="J1029" s="46" t="str">
        <f t="shared" si="37"/>
        <v>ml</v>
      </c>
    </row>
    <row r="1030" spans="2:10" s="1" customFormat="1" ht="13.2" x14ac:dyDescent="0.25">
      <c r="B1030" s="100"/>
      <c r="C1030" s="44" t="s">
        <v>549</v>
      </c>
      <c r="D1030" s="45"/>
      <c r="E1030" s="45"/>
      <c r="F1030" s="45"/>
      <c r="G1030" s="45"/>
      <c r="H1030" s="45">
        <f t="shared" si="36"/>
        <v>0</v>
      </c>
      <c r="I1030" s="45"/>
      <c r="J1030" s="46" t="str">
        <f t="shared" si="37"/>
        <v>ml</v>
      </c>
    </row>
    <row r="1031" spans="2:10" s="1" customFormat="1" ht="13.2" x14ac:dyDescent="0.25">
      <c r="B1031" s="48" t="s">
        <v>466</v>
      </c>
      <c r="C1031" s="48" t="s">
        <v>465</v>
      </c>
      <c r="D1031" s="103"/>
      <c r="E1031" s="45"/>
      <c r="F1031" s="45"/>
      <c r="G1031" s="45"/>
      <c r="H1031" s="45"/>
      <c r="I1031" s="62">
        <f>SUM(H1032:H1034)</f>
        <v>0</v>
      </c>
      <c r="J1031" s="63" t="str">
        <f>+J1032</f>
        <v>ml</v>
      </c>
    </row>
    <row r="1032" spans="2:10" s="1" customFormat="1" ht="13.2" x14ac:dyDescent="0.25">
      <c r="B1032" s="100"/>
      <c r="C1032" s="44" t="s">
        <v>248</v>
      </c>
      <c r="D1032" s="45"/>
      <c r="E1032" s="45"/>
      <c r="F1032" s="45"/>
      <c r="G1032" s="45"/>
      <c r="H1032" s="45">
        <f>IF(AND(F1032=0,G1032=0),D1032*E1032,IF(AND(E1032=0,G1032=0),D1032*F1032,IF(AND(E1032=0,F1032=0),D1032*G1032,IF(AND(E1032=0),D1032*F1032*G1032,IF(AND(F1032=0),D1032*E1032*G1032,IF(AND(G1032=0),D1032*E1032*F1032,D1032*E1032*F1032*G1032))))))</f>
        <v>0</v>
      </c>
      <c r="I1032" s="45"/>
      <c r="J1032" s="46" t="str">
        <f>IF(AND(E1032=0,F1032&lt;&gt;0,G1032&lt;&gt;0),"m2",IF(AND(F1032=0,E1032&lt;&gt;0,G1032&lt;&gt;0),"m2",IF(AND(G1032=0,E1032&lt;&gt;0,F1032&lt;&gt;0),"m2",IF(AND(F1032=0,G1032=0),"ml",IF(AND(E1032=0,G1032=0),"ml",IF(AND(E1032=0,F1032=0),"ml",IF(AND(E1032&lt;&gt;0,F1032&lt;&gt;0,G1032&lt;&gt;0),"m3",0)))))))</f>
        <v>ml</v>
      </c>
    </row>
    <row r="1033" spans="2:10" s="1" customFormat="1" ht="13.2" x14ac:dyDescent="0.25">
      <c r="B1033" s="100"/>
      <c r="C1033" s="44" t="s">
        <v>249</v>
      </c>
      <c r="D1033" s="45"/>
      <c r="E1033" s="45"/>
      <c r="F1033" s="45"/>
      <c r="G1033" s="45"/>
      <c r="H1033" s="45">
        <f>IF(AND(F1033=0,G1033=0),D1033*E1033,IF(AND(E1033=0,G1033=0),D1033*F1033,IF(AND(E1033=0,F1033=0),D1033*G1033,IF(AND(E1033=0),D1033*F1033*G1033,IF(AND(F1033=0),D1033*E1033*G1033,IF(AND(G1033=0),D1033*E1033*F1033,D1033*E1033*F1033*G1033))))))</f>
        <v>0</v>
      </c>
      <c r="I1033" s="45"/>
      <c r="J1033" s="46" t="str">
        <f>IF(AND(E1033=0,F1033&lt;&gt;0,G1033&lt;&gt;0),"m2",IF(AND(F1033=0,E1033&lt;&gt;0,G1033&lt;&gt;0),"m2",IF(AND(G1033=0,E1033&lt;&gt;0,F1033&lt;&gt;0),"m2",IF(AND(F1033=0,G1033=0),"ml",IF(AND(E1033=0,G1033=0),"ml",IF(AND(E1033=0,F1033=0),"ml",IF(AND(E1033&lt;&gt;0,F1033&lt;&gt;0,G1033&lt;&gt;0),"m3",0)))))))</f>
        <v>ml</v>
      </c>
    </row>
    <row r="1034" spans="2:10" s="1" customFormat="1" ht="13.2" x14ac:dyDescent="0.25">
      <c r="B1034" s="100"/>
      <c r="C1034" s="44" t="s">
        <v>250</v>
      </c>
      <c r="D1034" s="45"/>
      <c r="E1034" s="45"/>
      <c r="F1034" s="45"/>
      <c r="G1034" s="45"/>
      <c r="H1034" s="45">
        <f>IF(AND(F1034=0,G1034=0),D1034*E1034,IF(AND(E1034=0,G1034=0),D1034*F1034,IF(AND(E1034=0,F1034=0),D1034*G1034,IF(AND(E1034=0),D1034*F1034*G1034,IF(AND(F1034=0),D1034*E1034*G1034,IF(AND(G1034=0),D1034*E1034*F1034,D1034*E1034*F1034*G1034))))))</f>
        <v>0</v>
      </c>
      <c r="I1034" s="45"/>
      <c r="J1034" s="46" t="str">
        <f>IF(AND(E1034=0,F1034&lt;&gt;0,G1034&lt;&gt;0),"m2",IF(AND(F1034=0,E1034&lt;&gt;0,G1034&lt;&gt;0),"m2",IF(AND(G1034=0,E1034&lt;&gt;0,F1034&lt;&gt;0),"m2",IF(AND(F1034=0,G1034=0),"ml",IF(AND(E1034=0,G1034=0),"ml",IF(AND(E1034=0,F1034=0),"ml",IF(AND(E1034&lt;&gt;0,F1034&lt;&gt;0,G1034&lt;&gt;0),"m3",0)))))))</f>
        <v>ml</v>
      </c>
    </row>
    <row r="1035" spans="2:10" s="1" customFormat="1" ht="13.2" x14ac:dyDescent="0.25">
      <c r="B1035" s="48" t="s">
        <v>542</v>
      </c>
      <c r="C1035" s="48" t="s">
        <v>467</v>
      </c>
      <c r="D1035" s="103"/>
      <c r="E1035" s="45"/>
      <c r="F1035" s="45"/>
      <c r="G1035" s="45"/>
      <c r="H1035" s="45"/>
      <c r="I1035" s="62">
        <f>SUM(H1036:H1036)</f>
        <v>0</v>
      </c>
      <c r="J1035" s="63" t="str">
        <f>+J1036</f>
        <v>und</v>
      </c>
    </row>
    <row r="1036" spans="2:10" s="1" customFormat="1" ht="13.2" x14ac:dyDescent="0.25">
      <c r="B1036" s="100"/>
      <c r="C1036" s="44" t="s">
        <v>697</v>
      </c>
      <c r="D1036" s="45"/>
      <c r="E1036" s="45"/>
      <c r="F1036" s="45"/>
      <c r="G1036" s="45"/>
      <c r="H1036" s="45">
        <f>+D1036</f>
        <v>0</v>
      </c>
      <c r="I1036" s="45"/>
      <c r="J1036" s="46" t="s">
        <v>35</v>
      </c>
    </row>
    <row r="1037" spans="2:10" s="1" customFormat="1" ht="13.2" x14ac:dyDescent="0.25">
      <c r="B1037" s="48" t="s">
        <v>546</v>
      </c>
      <c r="C1037" s="48" t="s">
        <v>548</v>
      </c>
      <c r="D1037" s="103"/>
      <c r="E1037" s="45"/>
      <c r="F1037" s="45"/>
      <c r="G1037" s="45"/>
      <c r="H1037" s="45"/>
      <c r="I1037" s="62">
        <f>SUM(H1038:H1038)</f>
        <v>2</v>
      </c>
      <c r="J1037" s="63" t="str">
        <f>+J1038</f>
        <v>und</v>
      </c>
    </row>
    <row r="1038" spans="2:10" s="1" customFormat="1" ht="13.2" x14ac:dyDescent="0.25">
      <c r="B1038" s="100"/>
      <c r="C1038" s="44" t="s">
        <v>549</v>
      </c>
      <c r="D1038" s="45">
        <f>+D1011</f>
        <v>2</v>
      </c>
      <c r="E1038" s="45"/>
      <c r="F1038" s="45"/>
      <c r="G1038" s="45"/>
      <c r="H1038" s="45">
        <f>+D1038</f>
        <v>2</v>
      </c>
      <c r="I1038" s="45"/>
      <c r="J1038" s="46" t="s">
        <v>35</v>
      </c>
    </row>
    <row r="1039" spans="2:10" s="1" customFormat="1" ht="13.2" x14ac:dyDescent="0.25">
      <c r="B1039" s="100" t="s">
        <v>115</v>
      </c>
      <c r="C1039" s="101" t="s">
        <v>420</v>
      </c>
      <c r="D1039" s="103"/>
      <c r="E1039" s="45"/>
      <c r="F1039" s="45"/>
      <c r="G1039" s="45"/>
      <c r="H1039" s="45"/>
      <c r="I1039" s="45"/>
      <c r="J1039" s="46"/>
    </row>
    <row r="1040" spans="2:10" s="1" customFormat="1" ht="13.2" x14ac:dyDescent="0.25">
      <c r="B1040" s="48" t="s">
        <v>116</v>
      </c>
      <c r="C1040" s="48" t="s">
        <v>1004</v>
      </c>
      <c r="D1040" s="103"/>
      <c r="E1040" s="45"/>
      <c r="F1040" s="45"/>
      <c r="G1040" s="45"/>
      <c r="H1040" s="45"/>
      <c r="I1040" s="62">
        <f>SUM(H1041:H1041)</f>
        <v>0</v>
      </c>
      <c r="J1040" s="63" t="str">
        <f>+J1041</f>
        <v>ml</v>
      </c>
    </row>
    <row r="1041" spans="2:10" s="1" customFormat="1" ht="13.2" x14ac:dyDescent="0.25">
      <c r="B1041" s="100"/>
      <c r="C1041" s="44" t="s">
        <v>544</v>
      </c>
      <c r="D1041" s="45"/>
      <c r="E1041" s="45"/>
      <c r="F1041" s="45"/>
      <c r="G1041" s="45"/>
      <c r="H1041" s="45">
        <f>IF(AND(F1041=0,G1041=0),D1041*E1041,IF(AND(E1041=0,G1041=0),D1041*F1041,IF(AND(E1041=0,F1041=0),D1041*G1041,IF(AND(E1041=0),D1041*F1041*G1041,IF(AND(F1041=0),D1041*E1041*G1041,IF(AND(G1041=0),D1041*E1041*F1041,D1041*E1041*F1041*G1041))))))</f>
        <v>0</v>
      </c>
      <c r="I1041" s="45"/>
      <c r="J1041" s="46" t="str">
        <f>IF(AND(E1041=0,F1041&lt;&gt;0,G1041&lt;&gt;0),"m2",IF(AND(F1041=0,E1041&lt;&gt;0,G1041&lt;&gt;0),"m2",IF(AND(G1041=0,E1041&lt;&gt;0,F1041&lt;&gt;0),"m2",IF(AND(F1041=0,G1041=0),"ml",IF(AND(E1041=0,G1041=0),"ml",IF(AND(E1041=0,F1041=0),"ml",IF(AND(E1041&lt;&gt;0,F1041&lt;&gt;0,G1041&lt;&gt;0),"m3",0)))))))</f>
        <v>ml</v>
      </c>
    </row>
    <row r="1042" spans="2:10" s="1" customFormat="1" ht="13.2" x14ac:dyDescent="0.25">
      <c r="B1042" s="48" t="s">
        <v>436</v>
      </c>
      <c r="C1042" s="48" t="s">
        <v>433</v>
      </c>
      <c r="D1042" s="103"/>
      <c r="E1042" s="45"/>
      <c r="F1042" s="45"/>
      <c r="G1042" s="45"/>
      <c r="H1042" s="45"/>
      <c r="I1042" s="62">
        <f>SUM(H1043:H1044)</f>
        <v>0</v>
      </c>
      <c r="J1042" s="63" t="str">
        <f>+J1043</f>
        <v>ml</v>
      </c>
    </row>
    <row r="1043" spans="2:10" s="1" customFormat="1" ht="13.2" x14ac:dyDescent="0.25">
      <c r="B1043" s="100"/>
      <c r="C1043" s="44" t="s">
        <v>698</v>
      </c>
      <c r="D1043" s="45"/>
      <c r="E1043" s="45"/>
      <c r="F1043" s="45"/>
      <c r="G1043" s="45"/>
      <c r="H1043" s="45">
        <f>IF(AND(F1043=0,G1043=0),D1043*E1043,IF(AND(E1043=0,G1043=0),D1043*F1043,IF(AND(E1043=0,F1043=0),D1043*G1043,IF(AND(E1043=0),D1043*F1043*G1043,IF(AND(F1043=0),D1043*E1043*G1043,IF(AND(G1043=0),D1043*E1043*F1043,D1043*E1043*F1043*G1043))))))</f>
        <v>0</v>
      </c>
      <c r="I1043" s="45"/>
      <c r="J1043" s="46" t="str">
        <f>IF(AND(E1043=0,F1043&lt;&gt;0,G1043&lt;&gt;0),"m2",IF(AND(F1043=0,E1043&lt;&gt;0,G1043&lt;&gt;0),"m2",IF(AND(G1043=0,E1043&lt;&gt;0,F1043&lt;&gt;0),"m2",IF(AND(F1043=0,G1043=0),"ml",IF(AND(E1043=0,G1043=0),"ml",IF(AND(E1043=0,F1043=0),"ml",IF(AND(E1043&lt;&gt;0,F1043&lt;&gt;0,G1043&lt;&gt;0),"m3",0)))))))</f>
        <v>ml</v>
      </c>
    </row>
    <row r="1044" spans="2:10" s="1" customFormat="1" ht="13.2" x14ac:dyDescent="0.25">
      <c r="B1044" s="100"/>
      <c r="C1044" s="44" t="s">
        <v>698</v>
      </c>
      <c r="D1044" s="45"/>
      <c r="E1044" s="45"/>
      <c r="F1044" s="45"/>
      <c r="G1044" s="45"/>
      <c r="H1044" s="45">
        <f>IF(AND(F1044=0,G1044=0),D1044*E1044,IF(AND(E1044=0,G1044=0),D1044*F1044,IF(AND(E1044=0,F1044=0),D1044*G1044,IF(AND(E1044=0),D1044*F1044*G1044,IF(AND(F1044=0),D1044*E1044*G1044,IF(AND(G1044=0),D1044*E1044*F1044,D1044*E1044*F1044*G1044))))))</f>
        <v>0</v>
      </c>
      <c r="I1044" s="45"/>
      <c r="J1044" s="46" t="str">
        <f>IF(AND(E1044=0,F1044&lt;&gt;0,G1044&lt;&gt;0),"m2",IF(AND(F1044=0,E1044&lt;&gt;0,G1044&lt;&gt;0),"m2",IF(AND(G1044=0,E1044&lt;&gt;0,F1044&lt;&gt;0),"m2",IF(AND(F1044=0,G1044=0),"ml",IF(AND(E1044=0,G1044=0),"ml",IF(AND(E1044=0,F1044=0),"ml",IF(AND(E1044&lt;&gt;0,F1044&lt;&gt;0,G1044&lt;&gt;0),"m3",0)))))))</f>
        <v>ml</v>
      </c>
    </row>
    <row r="1045" spans="2:10" s="1" customFormat="1" ht="13.2" x14ac:dyDescent="0.25">
      <c r="B1045" s="48" t="s">
        <v>437</v>
      </c>
      <c r="C1045" s="48" t="s">
        <v>435</v>
      </c>
      <c r="D1045" s="103"/>
      <c r="E1045" s="45"/>
      <c r="F1045" s="45"/>
      <c r="G1045" s="45"/>
      <c r="H1045" s="45"/>
      <c r="I1045" s="62">
        <f>SUM(H1046:H1046)</f>
        <v>0</v>
      </c>
      <c r="J1045" s="63" t="str">
        <f>+J1046</f>
        <v>ml</v>
      </c>
    </row>
    <row r="1046" spans="2:10" s="1" customFormat="1" ht="13.2" x14ac:dyDescent="0.25">
      <c r="B1046" s="100"/>
      <c r="C1046" s="44" t="s">
        <v>434</v>
      </c>
      <c r="D1046" s="45"/>
      <c r="E1046" s="45"/>
      <c r="F1046" s="45"/>
      <c r="G1046" s="45"/>
      <c r="H1046" s="45">
        <f>IF(AND(F1046=0,G1046=0),D1046*E1046,IF(AND(E1046=0,G1046=0),D1046*F1046,IF(AND(E1046=0,F1046=0),D1046*G1046,IF(AND(E1046=0),D1046*F1046*G1046,IF(AND(F1046=0),D1046*E1046*G1046,IF(AND(G1046=0),D1046*E1046*F1046,D1046*E1046*F1046*G1046))))))</f>
        <v>0</v>
      </c>
      <c r="I1046" s="45"/>
      <c r="J1046" s="46" t="str">
        <f>IF(AND(E1046=0,F1046&lt;&gt;0,G1046&lt;&gt;0),"m2",IF(AND(F1046=0,E1046&lt;&gt;0,G1046&lt;&gt;0),"m2",IF(AND(G1046=0,E1046&lt;&gt;0,F1046&lt;&gt;0),"m2",IF(AND(F1046=0,G1046=0),"ml",IF(AND(E1046=0,G1046=0),"ml",IF(AND(E1046=0,F1046=0),"ml",IF(AND(E1046&lt;&gt;0,F1046&lt;&gt;0,G1046&lt;&gt;0),"m3",0)))))))</f>
        <v>ml</v>
      </c>
    </row>
    <row r="1047" spans="2:10" s="1" customFormat="1" ht="13.2" x14ac:dyDescent="0.25">
      <c r="B1047" s="48" t="s">
        <v>439</v>
      </c>
      <c r="C1047" s="48" t="s">
        <v>438</v>
      </c>
      <c r="D1047" s="103"/>
      <c r="E1047" s="45"/>
      <c r="F1047" s="45"/>
      <c r="G1047" s="45"/>
      <c r="H1047" s="45"/>
      <c r="I1047" s="62">
        <f>SUM(H1048:H1048)</f>
        <v>0</v>
      </c>
      <c r="J1047" s="63" t="str">
        <f>+J1048</f>
        <v>ml</v>
      </c>
    </row>
    <row r="1048" spans="2:10" s="1" customFormat="1" ht="13.2" x14ac:dyDescent="0.25">
      <c r="B1048" s="100"/>
      <c r="C1048" s="44" t="s">
        <v>434</v>
      </c>
      <c r="D1048" s="45"/>
      <c r="E1048" s="45"/>
      <c r="F1048" s="45"/>
      <c r="G1048" s="45"/>
      <c r="H1048" s="45">
        <f>IF(AND(F1048=0,G1048=0),D1048*E1048,IF(AND(E1048=0,G1048=0),D1048*F1048,IF(AND(E1048=0,F1048=0),D1048*G1048,IF(AND(E1048=0),D1048*F1048*G1048,IF(AND(F1048=0),D1048*E1048*G1048,IF(AND(G1048=0),D1048*E1048*F1048,D1048*E1048*F1048*G1048))))))</f>
        <v>0</v>
      </c>
      <c r="I1048" s="45"/>
      <c r="J1048" s="46" t="str">
        <f>IF(AND(E1048=0,F1048&lt;&gt;0,G1048&lt;&gt;0),"m2",IF(AND(F1048=0,E1048&lt;&gt;0,G1048&lt;&gt;0),"m2",IF(AND(G1048=0,E1048&lt;&gt;0,F1048&lt;&gt;0),"m2",IF(AND(F1048=0,G1048=0),"ml",IF(AND(E1048=0,G1048=0),"ml",IF(AND(E1048=0,F1048=0),"ml",IF(AND(E1048&lt;&gt;0,F1048&lt;&gt;0,G1048&lt;&gt;0),"m3",0)))))))</f>
        <v>ml</v>
      </c>
    </row>
    <row r="1049" spans="2:10" s="1" customFormat="1" ht="13.2" x14ac:dyDescent="0.25">
      <c r="B1049" s="48" t="s">
        <v>440</v>
      </c>
      <c r="C1049" s="48" t="s">
        <v>441</v>
      </c>
      <c r="D1049" s="103"/>
      <c r="E1049" s="45"/>
      <c r="F1049" s="45"/>
      <c r="G1049" s="45"/>
      <c r="H1049" s="45"/>
      <c r="I1049" s="62">
        <f>SUM(H1050:H1050)</f>
        <v>0</v>
      </c>
      <c r="J1049" s="63" t="str">
        <f>+J1050</f>
        <v>ml</v>
      </c>
    </row>
    <row r="1050" spans="2:10" s="1" customFormat="1" ht="13.2" x14ac:dyDescent="0.25">
      <c r="B1050" s="100"/>
      <c r="C1050" s="44" t="s">
        <v>434</v>
      </c>
      <c r="D1050" s="45"/>
      <c r="E1050" s="45"/>
      <c r="F1050" s="45"/>
      <c r="G1050" s="45"/>
      <c r="H1050" s="45">
        <f>IF(AND(F1050=0,G1050=0),D1050*E1050,IF(AND(E1050=0,G1050=0),D1050*F1050,IF(AND(E1050=0,F1050=0),D1050*G1050,IF(AND(E1050=0),D1050*F1050*G1050,IF(AND(F1050=0),D1050*E1050*G1050,IF(AND(G1050=0),D1050*E1050*F1050,D1050*E1050*F1050*G1050))))))</f>
        <v>0</v>
      </c>
      <c r="I1050" s="45"/>
      <c r="J1050" s="46" t="str">
        <f>IF(AND(E1050=0,F1050&lt;&gt;0,G1050&lt;&gt;0),"m2",IF(AND(F1050=0,E1050&lt;&gt;0,G1050&lt;&gt;0),"m2",IF(AND(G1050=0,E1050&lt;&gt;0,F1050&lt;&gt;0),"m2",IF(AND(F1050=0,G1050=0),"ml",IF(AND(E1050=0,G1050=0),"ml",IF(AND(E1050=0,F1050=0),"ml",IF(AND(E1050&lt;&gt;0,F1050&lt;&gt;0,G1050&lt;&gt;0),"m3",0)))))))</f>
        <v>ml</v>
      </c>
    </row>
    <row r="1051" spans="2:10" s="1" customFormat="1" ht="13.2" x14ac:dyDescent="0.25">
      <c r="B1051" s="48" t="s">
        <v>444</v>
      </c>
      <c r="C1051" s="48" t="s">
        <v>442</v>
      </c>
      <c r="D1051" s="103"/>
      <c r="E1051" s="45"/>
      <c r="F1051" s="45"/>
      <c r="G1051" s="45"/>
      <c r="H1051" s="45"/>
      <c r="I1051" s="62">
        <f>SUM(H1052:H1052)</f>
        <v>0</v>
      </c>
      <c r="J1051" s="63" t="str">
        <f>+J1052</f>
        <v>ml</v>
      </c>
    </row>
    <row r="1052" spans="2:10" s="1" customFormat="1" ht="13.2" x14ac:dyDescent="0.25">
      <c r="B1052" s="100"/>
      <c r="C1052" s="44" t="s">
        <v>434</v>
      </c>
      <c r="D1052" s="45"/>
      <c r="E1052" s="45"/>
      <c r="F1052" s="45"/>
      <c r="G1052" s="45"/>
      <c r="H1052" s="45">
        <f>IF(AND(F1052=0,G1052=0),D1052*E1052,IF(AND(E1052=0,G1052=0),D1052*F1052,IF(AND(E1052=0,F1052=0),D1052*G1052,IF(AND(E1052=0),D1052*F1052*G1052,IF(AND(F1052=0),D1052*E1052*G1052,IF(AND(G1052=0),D1052*E1052*F1052,D1052*E1052*F1052*G1052))))))</f>
        <v>0</v>
      </c>
      <c r="I1052" s="45"/>
      <c r="J1052" s="46" t="str">
        <f>IF(AND(E1052=0,F1052&lt;&gt;0,G1052&lt;&gt;0),"m2",IF(AND(F1052=0,E1052&lt;&gt;0,G1052&lt;&gt;0),"m2",IF(AND(G1052=0,E1052&lt;&gt;0,F1052&lt;&gt;0),"m2",IF(AND(F1052=0,G1052=0),"ml",IF(AND(E1052=0,G1052=0),"ml",IF(AND(E1052=0,F1052=0),"ml",IF(AND(E1052&lt;&gt;0,F1052&lt;&gt;0,G1052&lt;&gt;0),"m3",0)))))))</f>
        <v>ml</v>
      </c>
    </row>
    <row r="1053" spans="2:10" s="1" customFormat="1" ht="13.2" x14ac:dyDescent="0.25">
      <c r="B1053" s="48" t="s">
        <v>445</v>
      </c>
      <c r="C1053" s="48" t="s">
        <v>443</v>
      </c>
      <c r="D1053" s="103"/>
      <c r="E1053" s="45"/>
      <c r="F1053" s="45"/>
      <c r="G1053" s="45"/>
      <c r="H1053" s="45"/>
      <c r="I1053" s="62">
        <f>SUM(H1054:H1054)</f>
        <v>0</v>
      </c>
      <c r="J1053" s="63" t="str">
        <f>+J1054</f>
        <v>ml</v>
      </c>
    </row>
    <row r="1054" spans="2:10" s="1" customFormat="1" ht="13.2" x14ac:dyDescent="0.25">
      <c r="B1054" s="100"/>
      <c r="C1054" s="44" t="s">
        <v>434</v>
      </c>
      <c r="D1054" s="45"/>
      <c r="E1054" s="45"/>
      <c r="F1054" s="45"/>
      <c r="G1054" s="45"/>
      <c r="H1054" s="45">
        <f>IF(AND(F1054=0,G1054=0),D1054*E1054,IF(AND(E1054=0,G1054=0),D1054*F1054,IF(AND(E1054=0,F1054=0),D1054*G1054,IF(AND(E1054=0),D1054*F1054*G1054,IF(AND(F1054=0),D1054*E1054*G1054,IF(AND(G1054=0),D1054*E1054*F1054,D1054*E1054*F1054*G1054))))))</f>
        <v>0</v>
      </c>
      <c r="I1054" s="45"/>
      <c r="J1054" s="46" t="str">
        <f>IF(AND(E1054=0,F1054&lt;&gt;0,G1054&lt;&gt;0),"m2",IF(AND(F1054=0,E1054&lt;&gt;0,G1054&lt;&gt;0),"m2",IF(AND(G1054=0,E1054&lt;&gt;0,F1054&lt;&gt;0),"m2",IF(AND(F1054=0,G1054=0),"ml",IF(AND(E1054=0,G1054=0),"ml",IF(AND(E1054=0,F1054=0),"ml",IF(AND(E1054&lt;&gt;0,F1054&lt;&gt;0,G1054&lt;&gt;0),"m3",0)))))))</f>
        <v>ml</v>
      </c>
    </row>
    <row r="1055" spans="2:10" s="1" customFormat="1" ht="13.2" x14ac:dyDescent="0.25">
      <c r="B1055" s="48" t="s">
        <v>452</v>
      </c>
      <c r="C1055" s="48" t="s">
        <v>422</v>
      </c>
      <c r="D1055" s="103"/>
      <c r="E1055" s="45"/>
      <c r="F1055" s="45"/>
      <c r="G1055" s="45"/>
      <c r="H1055" s="45"/>
      <c r="I1055" s="62">
        <f>SUM(H1056:H1057)</f>
        <v>0</v>
      </c>
      <c r="J1055" s="63" t="str">
        <f>+J1057</f>
        <v>ml</v>
      </c>
    </row>
    <row r="1056" spans="2:10" s="1" customFormat="1" ht="13.2" x14ac:dyDescent="0.25">
      <c r="B1056" s="48"/>
      <c r="C1056" s="44" t="s">
        <v>698</v>
      </c>
      <c r="D1056" s="45"/>
      <c r="E1056" s="45"/>
      <c r="F1056" s="45"/>
      <c r="G1056" s="45"/>
      <c r="H1056" s="45">
        <f>IF(AND(F1056=0,G1056=0),D1056*E1056,IF(AND(E1056=0,G1056=0),D1056*F1056,IF(AND(E1056=0,F1056=0),D1056*G1056,IF(AND(E1056=0),D1056*F1056*G1056,IF(AND(F1056=0),D1056*E1056*G1056,IF(AND(G1056=0),D1056*E1056*F1056,D1056*E1056*F1056*G1056))))))</f>
        <v>0</v>
      </c>
      <c r="I1056" s="45"/>
      <c r="J1056" s="46" t="str">
        <f>IF(AND(E1056=0,F1056&lt;&gt;0,G1056&lt;&gt;0),"m2",IF(AND(F1056=0,E1056&lt;&gt;0,G1056&lt;&gt;0),"m2",IF(AND(G1056=0,E1056&lt;&gt;0,F1056&lt;&gt;0),"m2",IF(AND(F1056=0,G1056=0),"ml",IF(AND(E1056=0,G1056=0),"ml",IF(AND(E1056=0,F1056=0),"ml",IF(AND(E1056&lt;&gt;0,F1056&lt;&gt;0,G1056&lt;&gt;0),"m3",0)))))))</f>
        <v>ml</v>
      </c>
    </row>
    <row r="1057" spans="2:10" s="1" customFormat="1" ht="13.2" x14ac:dyDescent="0.25">
      <c r="B1057" s="100"/>
      <c r="C1057" s="44" t="s">
        <v>698</v>
      </c>
      <c r="D1057" s="45"/>
      <c r="E1057" s="45"/>
      <c r="F1057" s="45"/>
      <c r="G1057" s="45"/>
      <c r="H1057" s="45">
        <f>IF(AND(F1057=0,G1057=0),D1057*E1057,IF(AND(E1057=0,G1057=0),D1057*F1057,IF(AND(E1057=0,F1057=0),D1057*G1057,IF(AND(E1057=0),D1057*F1057*G1057,IF(AND(F1057=0),D1057*E1057*G1057,IF(AND(G1057=0),D1057*E1057*F1057,D1057*E1057*F1057*G1057))))))</f>
        <v>0</v>
      </c>
      <c r="I1057" s="45"/>
      <c r="J1057" s="46" t="str">
        <f>IF(AND(E1057=0,F1057&lt;&gt;0,G1057&lt;&gt;0),"m2",IF(AND(F1057=0,E1057&lt;&gt;0,G1057&lt;&gt;0),"m2",IF(AND(G1057=0,E1057&lt;&gt;0,F1057&lt;&gt;0),"m2",IF(AND(F1057=0,G1057=0),"ml",IF(AND(E1057=0,G1057=0),"ml",IF(AND(E1057=0,F1057=0),"ml",IF(AND(E1057&lt;&gt;0,F1057&lt;&gt;0,G1057&lt;&gt;0),"m3",0)))))))</f>
        <v>ml</v>
      </c>
    </row>
    <row r="1058" spans="2:10" s="1" customFormat="1" ht="13.2" x14ac:dyDescent="0.25">
      <c r="B1058" s="48" t="s">
        <v>453</v>
      </c>
      <c r="C1058" s="48" t="s">
        <v>424</v>
      </c>
      <c r="D1058" s="103"/>
      <c r="E1058" s="45"/>
      <c r="F1058" s="45"/>
      <c r="G1058" s="45"/>
      <c r="H1058" s="45"/>
      <c r="I1058" s="62">
        <f>SUM(H1059:H1059)</f>
        <v>0</v>
      </c>
      <c r="J1058" s="63" t="str">
        <f>+J1059</f>
        <v>ml</v>
      </c>
    </row>
    <row r="1059" spans="2:10" s="1" customFormat="1" ht="13.2" x14ac:dyDescent="0.25">
      <c r="B1059" s="100"/>
      <c r="C1059" s="44" t="s">
        <v>707</v>
      </c>
      <c r="D1059" s="45"/>
      <c r="E1059" s="45"/>
      <c r="F1059" s="45"/>
      <c r="G1059" s="45"/>
      <c r="H1059" s="45">
        <f>IF(AND(F1059=0,G1059=0),D1059*E1059,IF(AND(E1059=0,G1059=0),D1059*F1059,IF(AND(E1059=0,F1059=0),D1059*G1059,IF(AND(E1059=0),D1059*F1059*G1059,IF(AND(F1059=0),D1059*E1059*G1059,IF(AND(G1059=0),D1059*E1059*F1059,D1059*E1059*F1059*G1059))))))</f>
        <v>0</v>
      </c>
      <c r="I1059" s="45"/>
      <c r="J1059" s="46" t="str">
        <f>IF(AND(E1059=0,F1059&lt;&gt;0,G1059&lt;&gt;0),"m2",IF(AND(F1059=0,E1059&lt;&gt;0,G1059&lt;&gt;0),"m2",IF(AND(G1059=0,E1059&lt;&gt;0,F1059&lt;&gt;0),"m2",IF(AND(F1059=0,G1059=0),"ml",IF(AND(E1059=0,G1059=0),"ml",IF(AND(E1059=0,F1059=0),"ml",IF(AND(E1059&lt;&gt;0,F1059&lt;&gt;0,G1059&lt;&gt;0),"m3",0)))))))</f>
        <v>ml</v>
      </c>
    </row>
    <row r="1060" spans="2:10" s="1" customFormat="1" ht="13.2" x14ac:dyDescent="0.25">
      <c r="B1060" s="48" t="s">
        <v>454</v>
      </c>
      <c r="C1060" s="48" t="s">
        <v>446</v>
      </c>
      <c r="D1060" s="103"/>
      <c r="E1060" s="45"/>
      <c r="F1060" s="45"/>
      <c r="G1060" s="45"/>
      <c r="H1060" s="45"/>
      <c r="I1060" s="62">
        <f>SUM(H1061:H1061)</f>
        <v>0</v>
      </c>
      <c r="J1060" s="63" t="str">
        <f>+J1061</f>
        <v>ml</v>
      </c>
    </row>
    <row r="1061" spans="2:10" s="1" customFormat="1" ht="13.2" x14ac:dyDescent="0.25">
      <c r="B1061" s="100"/>
      <c r="C1061" s="44" t="s">
        <v>713</v>
      </c>
      <c r="D1061" s="45"/>
      <c r="E1061" s="45"/>
      <c r="F1061" s="45"/>
      <c r="G1061" s="45"/>
      <c r="H1061" s="45">
        <f>IF(AND(F1061=0,G1061=0),D1061*E1061,IF(AND(E1061=0,G1061=0),D1061*F1061,IF(AND(E1061=0,F1061=0),D1061*G1061,IF(AND(E1061=0),D1061*F1061*G1061,IF(AND(F1061=0),D1061*E1061*G1061,IF(AND(G1061=0),D1061*E1061*F1061,D1061*E1061*F1061*G1061))))))</f>
        <v>0</v>
      </c>
      <c r="I1061" s="45"/>
      <c r="J1061" s="46" t="str">
        <f>IF(AND(E1061=0,F1061&lt;&gt;0,G1061&lt;&gt;0),"m2",IF(AND(F1061=0,E1061&lt;&gt;0,G1061&lt;&gt;0),"m2",IF(AND(G1061=0,E1061&lt;&gt;0,F1061&lt;&gt;0),"m2",IF(AND(F1061=0,G1061=0),"ml",IF(AND(E1061=0,G1061=0),"ml",IF(AND(E1061=0,F1061=0),"ml",IF(AND(E1061&lt;&gt;0,F1061&lt;&gt;0,G1061&lt;&gt;0),"m3",0)))))))</f>
        <v>ml</v>
      </c>
    </row>
    <row r="1062" spans="2:10" s="1" customFormat="1" ht="13.2" x14ac:dyDescent="0.25">
      <c r="B1062" s="48" t="s">
        <v>455</v>
      </c>
      <c r="C1062" s="48" t="s">
        <v>447</v>
      </c>
      <c r="D1062" s="103"/>
      <c r="E1062" s="45"/>
      <c r="F1062" s="45"/>
      <c r="G1062" s="45"/>
      <c r="H1062" s="45"/>
      <c r="I1062" s="62">
        <f>SUM(H1063:H1063)</f>
        <v>0</v>
      </c>
      <c r="J1062" s="63" t="str">
        <f>+J1063</f>
        <v>ml</v>
      </c>
    </row>
    <row r="1063" spans="2:10" s="1" customFormat="1" ht="13.2" x14ac:dyDescent="0.25">
      <c r="B1063" s="100"/>
      <c r="C1063" s="44" t="s">
        <v>434</v>
      </c>
      <c r="D1063" s="45"/>
      <c r="E1063" s="45"/>
      <c r="F1063" s="45"/>
      <c r="G1063" s="45"/>
      <c r="H1063" s="45">
        <f>IF(AND(F1063=0,G1063=0),D1063*E1063,IF(AND(E1063=0,G1063=0),D1063*F1063,IF(AND(E1063=0,F1063=0),D1063*G1063,IF(AND(E1063=0),D1063*F1063*G1063,IF(AND(F1063=0),D1063*E1063*G1063,IF(AND(G1063=0),D1063*E1063*F1063,D1063*E1063*F1063*G1063))))))</f>
        <v>0</v>
      </c>
      <c r="I1063" s="45"/>
      <c r="J1063" s="46" t="str">
        <f>IF(AND(E1063=0,F1063&lt;&gt;0,G1063&lt;&gt;0),"m2",IF(AND(F1063=0,E1063&lt;&gt;0,G1063&lt;&gt;0),"m2",IF(AND(G1063=0,E1063&lt;&gt;0,F1063&lt;&gt;0),"m2",IF(AND(F1063=0,G1063=0),"ml",IF(AND(E1063=0,G1063=0),"ml",IF(AND(E1063=0,F1063=0),"ml",IF(AND(E1063&lt;&gt;0,F1063&lt;&gt;0,G1063&lt;&gt;0),"m3",0)))))))</f>
        <v>ml</v>
      </c>
    </row>
    <row r="1064" spans="2:10" s="1" customFormat="1" ht="13.2" x14ac:dyDescent="0.25">
      <c r="B1064" s="48" t="s">
        <v>456</v>
      </c>
      <c r="C1064" s="48" t="s">
        <v>988</v>
      </c>
      <c r="D1064" s="103"/>
      <c r="E1064" s="45"/>
      <c r="F1064" s="45"/>
      <c r="G1064" s="45"/>
      <c r="H1064" s="45"/>
      <c r="I1064" s="62">
        <f>SUM(H1065:H1065)</f>
        <v>0</v>
      </c>
      <c r="J1064" s="63" t="str">
        <f>+J1065</f>
        <v>ml</v>
      </c>
    </row>
    <row r="1065" spans="2:10" s="1" customFormat="1" ht="13.2" x14ac:dyDescent="0.25">
      <c r="B1065" s="100"/>
      <c r="C1065" s="44" t="s">
        <v>434</v>
      </c>
      <c r="D1065" s="45"/>
      <c r="E1065" s="45"/>
      <c r="F1065" s="45"/>
      <c r="G1065" s="45"/>
      <c r="H1065" s="45">
        <f>IF(AND(F1065=0,G1065=0),D1065*E1065,IF(AND(E1065=0,G1065=0),D1065*F1065,IF(AND(E1065=0,F1065=0),D1065*G1065,IF(AND(E1065=0),D1065*F1065*G1065,IF(AND(F1065=0),D1065*E1065*G1065,IF(AND(G1065=0),D1065*E1065*F1065,D1065*E1065*F1065*G1065))))))</f>
        <v>0</v>
      </c>
      <c r="I1065" s="45"/>
      <c r="J1065" s="46" t="str">
        <f>IF(AND(E1065=0,F1065&lt;&gt;0,G1065&lt;&gt;0),"m2",IF(AND(F1065=0,E1065&lt;&gt;0,G1065&lt;&gt;0),"m2",IF(AND(G1065=0,E1065&lt;&gt;0,F1065&lt;&gt;0),"m2",IF(AND(F1065=0,G1065=0),"ml",IF(AND(E1065=0,G1065=0),"ml",IF(AND(E1065=0,F1065=0),"ml",IF(AND(E1065&lt;&gt;0,F1065&lt;&gt;0,G1065&lt;&gt;0),"m3",0)))))))</f>
        <v>ml</v>
      </c>
    </row>
    <row r="1066" spans="2:10" s="1" customFormat="1" ht="13.2" x14ac:dyDescent="0.25">
      <c r="B1066" s="48" t="s">
        <v>457</v>
      </c>
      <c r="C1066" s="48" t="s">
        <v>449</v>
      </c>
      <c r="D1066" s="103"/>
      <c r="E1066" s="45"/>
      <c r="F1066" s="45"/>
      <c r="G1066" s="45"/>
      <c r="H1066" s="45"/>
      <c r="I1066" s="62">
        <f>SUM(H1067:H1069)</f>
        <v>0</v>
      </c>
      <c r="J1066" s="63" t="str">
        <f>+J1069</f>
        <v>und</v>
      </c>
    </row>
    <row r="1067" spans="2:10" s="1" customFormat="1" ht="13.2" x14ac:dyDescent="0.25">
      <c r="B1067" s="48"/>
      <c r="C1067" s="44" t="s">
        <v>710</v>
      </c>
      <c r="D1067" s="45"/>
      <c r="E1067" s="45"/>
      <c r="F1067" s="45"/>
      <c r="G1067" s="45"/>
      <c r="H1067" s="45">
        <f>+D1067</f>
        <v>0</v>
      </c>
      <c r="I1067" s="45"/>
      <c r="J1067" s="46" t="s">
        <v>35</v>
      </c>
    </row>
    <row r="1068" spans="2:10" s="1" customFormat="1" ht="13.2" x14ac:dyDescent="0.25">
      <c r="B1068" s="48"/>
      <c r="C1068" s="44" t="s">
        <v>708</v>
      </c>
      <c r="D1068" s="45"/>
      <c r="E1068" s="45"/>
      <c r="F1068" s="45"/>
      <c r="G1068" s="45"/>
      <c r="H1068" s="45">
        <f>+D1068</f>
        <v>0</v>
      </c>
      <c r="I1068" s="45"/>
      <c r="J1068" s="46" t="s">
        <v>35</v>
      </c>
    </row>
    <row r="1069" spans="2:10" s="1" customFormat="1" ht="13.2" x14ac:dyDescent="0.25">
      <c r="B1069" s="100"/>
      <c r="C1069" s="44" t="s">
        <v>709</v>
      </c>
      <c r="D1069" s="45"/>
      <c r="E1069" s="45"/>
      <c r="F1069" s="45"/>
      <c r="G1069" s="45"/>
      <c r="H1069" s="45">
        <f>+D1069</f>
        <v>0</v>
      </c>
      <c r="I1069" s="45"/>
      <c r="J1069" s="46" t="s">
        <v>35</v>
      </c>
    </row>
    <row r="1070" spans="2:10" s="1" customFormat="1" ht="13.2" x14ac:dyDescent="0.25">
      <c r="B1070" s="48" t="s">
        <v>458</v>
      </c>
      <c r="C1070" s="48" t="s">
        <v>989</v>
      </c>
      <c r="D1070" s="103"/>
      <c r="E1070" s="45"/>
      <c r="F1070" s="45"/>
      <c r="G1070" s="45"/>
      <c r="H1070" s="45"/>
      <c r="I1070" s="62">
        <f>SUM(H1071:H1071)</f>
        <v>0</v>
      </c>
      <c r="J1070" s="63" t="str">
        <f>+J1071</f>
        <v>und</v>
      </c>
    </row>
    <row r="1071" spans="2:10" s="1" customFormat="1" ht="13.2" x14ac:dyDescent="0.25">
      <c r="B1071" s="100"/>
      <c r="C1071" s="44" t="s">
        <v>434</v>
      </c>
      <c r="D1071" s="45"/>
      <c r="E1071" s="45"/>
      <c r="F1071" s="45"/>
      <c r="G1071" s="45"/>
      <c r="H1071" s="45">
        <f>+D1071</f>
        <v>0</v>
      </c>
      <c r="I1071" s="45"/>
      <c r="J1071" s="46" t="s">
        <v>35</v>
      </c>
    </row>
    <row r="1072" spans="2:10" s="1" customFormat="1" ht="13.2" x14ac:dyDescent="0.25">
      <c r="B1072" s="48" t="s">
        <v>550</v>
      </c>
      <c r="C1072" s="48" t="s">
        <v>451</v>
      </c>
      <c r="D1072" s="103"/>
      <c r="E1072" s="45"/>
      <c r="F1072" s="45"/>
      <c r="G1072" s="45"/>
      <c r="H1072" s="45"/>
      <c r="I1072" s="62">
        <f>SUM(H1073:H1073)</f>
        <v>0</v>
      </c>
      <c r="J1072" s="63" t="str">
        <f>+J1073</f>
        <v>und</v>
      </c>
    </row>
    <row r="1073" spans="2:10" s="1" customFormat="1" ht="13.2" x14ac:dyDescent="0.25">
      <c r="B1073" s="100"/>
      <c r="C1073" s="44" t="s">
        <v>704</v>
      </c>
      <c r="D1073" s="45"/>
      <c r="E1073" s="45"/>
      <c r="F1073" s="45"/>
      <c r="G1073" s="45"/>
      <c r="H1073" s="45">
        <f>+D1073</f>
        <v>0</v>
      </c>
      <c r="I1073" s="45"/>
      <c r="J1073" s="46" t="s">
        <v>35</v>
      </c>
    </row>
    <row r="1074" spans="2:10" s="1" customFormat="1" ht="13.2" x14ac:dyDescent="0.25">
      <c r="B1074" s="100" t="s">
        <v>117</v>
      </c>
      <c r="C1074" s="101" t="s">
        <v>419</v>
      </c>
      <c r="D1074" s="103"/>
      <c r="E1074" s="45"/>
      <c r="F1074" s="45"/>
      <c r="G1074" s="45"/>
      <c r="H1074" s="45"/>
      <c r="I1074" s="45"/>
      <c r="J1074" s="46"/>
    </row>
    <row r="1075" spans="2:10" s="1" customFormat="1" ht="13.2" x14ac:dyDescent="0.25">
      <c r="B1075" s="48" t="s">
        <v>118</v>
      </c>
      <c r="C1075" s="48" t="s">
        <v>461</v>
      </c>
      <c r="D1075" s="103"/>
      <c r="E1075" s="45"/>
      <c r="F1075" s="45"/>
      <c r="G1075" s="45"/>
      <c r="H1075" s="45"/>
      <c r="I1075" s="62">
        <f>SUM(H1076:H1077)</f>
        <v>3</v>
      </c>
      <c r="J1075" s="63" t="str">
        <f>+J1076</f>
        <v>und</v>
      </c>
    </row>
    <row r="1076" spans="2:10" s="1" customFormat="1" ht="13.2" x14ac:dyDescent="0.25">
      <c r="B1076" s="75"/>
      <c r="C1076" s="44" t="s">
        <v>638</v>
      </c>
      <c r="D1076" s="45"/>
      <c r="E1076" s="45"/>
      <c r="F1076" s="45"/>
      <c r="G1076" s="45"/>
      <c r="H1076" s="45">
        <f>+D1076</f>
        <v>0</v>
      </c>
      <c r="I1076" s="45"/>
      <c r="J1076" s="46" t="s">
        <v>35</v>
      </c>
    </row>
    <row r="1077" spans="2:10" s="1" customFormat="1" ht="13.2" x14ac:dyDescent="0.25">
      <c r="B1077" s="75"/>
      <c r="C1077" s="44" t="s">
        <v>427</v>
      </c>
      <c r="D1077" s="45">
        <v>3</v>
      </c>
      <c r="E1077" s="45"/>
      <c r="F1077" s="45"/>
      <c r="G1077" s="45"/>
      <c r="H1077" s="45">
        <f>+D1077</f>
        <v>3</v>
      </c>
      <c r="I1077" s="45"/>
      <c r="J1077" s="46" t="s">
        <v>35</v>
      </c>
    </row>
    <row r="1078" spans="2:10" s="1" customFormat="1" ht="13.2" x14ac:dyDescent="0.25">
      <c r="B1078" s="48" t="s">
        <v>119</v>
      </c>
      <c r="C1078" s="48" t="s">
        <v>468</v>
      </c>
      <c r="D1078" s="103"/>
      <c r="E1078" s="45"/>
      <c r="F1078" s="45"/>
      <c r="G1078" s="45"/>
      <c r="H1078" s="45"/>
      <c r="I1078" s="62">
        <f>SUM(H1079:H1084)</f>
        <v>0</v>
      </c>
      <c r="J1078" s="63" t="str">
        <f>+J1079</f>
        <v>und</v>
      </c>
    </row>
    <row r="1079" spans="2:10" s="1" customFormat="1" ht="13.2" x14ac:dyDescent="0.25">
      <c r="B1079" s="75"/>
      <c r="C1079" s="130" t="s">
        <v>248</v>
      </c>
      <c r="D1079" s="45"/>
      <c r="E1079" s="45"/>
      <c r="F1079" s="45"/>
      <c r="G1079" s="45"/>
      <c r="H1079" s="45"/>
      <c r="I1079" s="45"/>
      <c r="J1079" s="46" t="s">
        <v>35</v>
      </c>
    </row>
    <row r="1080" spans="2:10" s="1" customFormat="1" ht="13.2" x14ac:dyDescent="0.25">
      <c r="B1080" s="75"/>
      <c r="C1080" s="44" t="s">
        <v>549</v>
      </c>
      <c r="D1080" s="45"/>
      <c r="E1080" s="45"/>
      <c r="F1080" s="45"/>
      <c r="G1080" s="45"/>
      <c r="H1080" s="45">
        <f>IF(AND(F1080=0,G1080=0),D1080*E1080,IF(AND(E1080=0,G1080=0),D1080*F1080,IF(AND(E1080=0,F1080=0),D1080*G1080,IF(AND(E1080=0),D1080*F1080*G1080,IF(AND(F1080=0),D1080*E1080*G1080,IF(AND(G1080=0),D1080*E1080*F1080,D1080*E1080*F1080*G1080))))))</f>
        <v>0</v>
      </c>
      <c r="I1080" s="45"/>
      <c r="J1080" s="46" t="s">
        <v>35</v>
      </c>
    </row>
    <row r="1081" spans="2:10" s="1" customFormat="1" ht="13.2" x14ac:dyDescent="0.25">
      <c r="B1081" s="75"/>
      <c r="C1081" s="130" t="s">
        <v>249</v>
      </c>
      <c r="D1081" s="45"/>
      <c r="E1081" s="45"/>
      <c r="F1081" s="45"/>
      <c r="G1081" s="45"/>
      <c r="H1081" s="45"/>
      <c r="I1081" s="45"/>
      <c r="J1081" s="46" t="s">
        <v>35</v>
      </c>
    </row>
    <row r="1082" spans="2:10" s="1" customFormat="1" ht="13.2" x14ac:dyDescent="0.25">
      <c r="B1082" s="75"/>
      <c r="C1082" s="44" t="s">
        <v>549</v>
      </c>
      <c r="D1082" s="45"/>
      <c r="E1082" s="45"/>
      <c r="F1082" s="45"/>
      <c r="G1082" s="45"/>
      <c r="H1082" s="45">
        <f>IF(AND(F1082=0,G1082=0),D1082*E1082,IF(AND(E1082=0,G1082=0),D1082*F1082,IF(AND(E1082=0,F1082=0),D1082*G1082,IF(AND(E1082=0),D1082*F1082*G1082,IF(AND(F1082=0),D1082*E1082*G1082,IF(AND(G1082=0),D1082*E1082*F1082,D1082*E1082*F1082*G1082))))))</f>
        <v>0</v>
      </c>
      <c r="I1082" s="45"/>
      <c r="J1082" s="46" t="s">
        <v>35</v>
      </c>
    </row>
    <row r="1083" spans="2:10" s="1" customFormat="1" ht="13.2" x14ac:dyDescent="0.25">
      <c r="B1083" s="75"/>
      <c r="C1083" s="130" t="s">
        <v>250</v>
      </c>
      <c r="D1083" s="45"/>
      <c r="E1083" s="45"/>
      <c r="F1083" s="45"/>
      <c r="G1083" s="45"/>
      <c r="H1083" s="45"/>
      <c r="I1083" s="45"/>
      <c r="J1083" s="46" t="s">
        <v>35</v>
      </c>
    </row>
    <row r="1084" spans="2:10" s="1" customFormat="1" ht="13.2" x14ac:dyDescent="0.25">
      <c r="B1084" s="75"/>
      <c r="C1084" s="44" t="s">
        <v>549</v>
      </c>
      <c r="D1084" s="45"/>
      <c r="E1084" s="45"/>
      <c r="F1084" s="45"/>
      <c r="G1084" s="45"/>
      <c r="H1084" s="45">
        <f>IF(AND(F1084=0,G1084=0),D1084*E1084,IF(AND(E1084=0,G1084=0),D1084*F1084,IF(AND(E1084=0,F1084=0),D1084*G1084,IF(AND(E1084=0),D1084*F1084*G1084,IF(AND(F1084=0),D1084*E1084*G1084,IF(AND(G1084=0),D1084*E1084*F1084,D1084*E1084*F1084*G1084))))))</f>
        <v>0</v>
      </c>
      <c r="I1084" s="45"/>
      <c r="J1084" s="46" t="s">
        <v>35</v>
      </c>
    </row>
    <row r="1085" spans="2:10" s="1" customFormat="1" ht="13.2" x14ac:dyDescent="0.25">
      <c r="B1085" s="48" t="s">
        <v>120</v>
      </c>
      <c r="C1085" s="48" t="s">
        <v>462</v>
      </c>
      <c r="D1085" s="103"/>
      <c r="E1085" s="45"/>
      <c r="F1085" s="45"/>
      <c r="G1085" s="45"/>
      <c r="H1085" s="45"/>
      <c r="I1085" s="62">
        <f>SUM(H1086:H1088)</f>
        <v>0</v>
      </c>
      <c r="J1085" s="63" t="str">
        <f>+J1086</f>
        <v>und</v>
      </c>
    </row>
    <row r="1086" spans="2:10" s="1" customFormat="1" ht="13.2" x14ac:dyDescent="0.25">
      <c r="B1086" s="48"/>
      <c r="C1086" s="44" t="s">
        <v>248</v>
      </c>
      <c r="D1086" s="45"/>
      <c r="E1086" s="45"/>
      <c r="F1086" s="45"/>
      <c r="G1086" s="45"/>
      <c r="H1086" s="45">
        <f>+D1086</f>
        <v>0</v>
      </c>
      <c r="I1086" s="45"/>
      <c r="J1086" s="46" t="s">
        <v>35</v>
      </c>
    </row>
    <row r="1087" spans="2:10" s="1" customFormat="1" ht="13.2" x14ac:dyDescent="0.25">
      <c r="B1087" s="48"/>
      <c r="C1087" s="44" t="s">
        <v>249</v>
      </c>
      <c r="D1087" s="45"/>
      <c r="E1087" s="45"/>
      <c r="F1087" s="45"/>
      <c r="G1087" s="45"/>
      <c r="H1087" s="45">
        <f>+D1087</f>
        <v>0</v>
      </c>
      <c r="I1087" s="45"/>
      <c r="J1087" s="46" t="s">
        <v>35</v>
      </c>
    </row>
    <row r="1088" spans="2:10" s="1" customFormat="1" ht="13.2" x14ac:dyDescent="0.25">
      <c r="B1088" s="48"/>
      <c r="C1088" s="44" t="s">
        <v>250</v>
      </c>
      <c r="D1088" s="45"/>
      <c r="E1088" s="45"/>
      <c r="F1088" s="45"/>
      <c r="G1088" s="45"/>
      <c r="H1088" s="45">
        <f>+D1088</f>
        <v>0</v>
      </c>
      <c r="I1088" s="45"/>
      <c r="J1088" s="46" t="s">
        <v>35</v>
      </c>
    </row>
    <row r="1089" spans="2:10" s="1" customFormat="1" ht="13.2" x14ac:dyDescent="0.25">
      <c r="B1089" s="48" t="s">
        <v>469</v>
      </c>
      <c r="C1089" s="48" t="s">
        <v>554</v>
      </c>
      <c r="D1089" s="103"/>
      <c r="E1089" s="45"/>
      <c r="F1089" s="45"/>
      <c r="G1089" s="45"/>
      <c r="H1089" s="45"/>
      <c r="I1089" s="62">
        <f>SUM(H1090:H1090)</f>
        <v>0</v>
      </c>
      <c r="J1089" s="63" t="str">
        <f>+J1090</f>
        <v>und</v>
      </c>
    </row>
    <row r="1090" spans="2:10" s="1" customFormat="1" ht="13.2" x14ac:dyDescent="0.25">
      <c r="B1090" s="48"/>
      <c r="C1090" s="44" t="s">
        <v>702</v>
      </c>
      <c r="D1090" s="45"/>
      <c r="E1090" s="45"/>
      <c r="F1090" s="45"/>
      <c r="G1090" s="45"/>
      <c r="H1090" s="45">
        <f>IF(AND(F1090=0,G1090=0),D1090*E1090,IF(AND(E1090=0,G1090=0),D1090*F1090,IF(AND(E1090=0,F1090=0),D1090*G1090,IF(AND(E1090=0),D1090*F1090*G1090,IF(AND(F1090=0),D1090*E1090*G1090,IF(AND(G1090=0),D1090*E1090*F1090,D1090*E1090*F1090*G1090))))))</f>
        <v>0</v>
      </c>
      <c r="I1090" s="45"/>
      <c r="J1090" s="46" t="s">
        <v>35</v>
      </c>
    </row>
    <row r="1091" spans="2:10" s="1" customFormat="1" ht="13.2" x14ac:dyDescent="0.25">
      <c r="B1091" s="48" t="s">
        <v>470</v>
      </c>
      <c r="C1091" s="48" t="s">
        <v>557</v>
      </c>
      <c r="D1091" s="103"/>
      <c r="E1091" s="45"/>
      <c r="F1091" s="45"/>
      <c r="G1091" s="45"/>
      <c r="H1091" s="45"/>
      <c r="I1091" s="62">
        <f>SUM(H1092:H1092)</f>
        <v>0</v>
      </c>
      <c r="J1091" s="63" t="str">
        <f>+J1092</f>
        <v>und</v>
      </c>
    </row>
    <row r="1092" spans="2:10" s="1" customFormat="1" ht="13.2" x14ac:dyDescent="0.25">
      <c r="B1092" s="48"/>
      <c r="C1092" s="44" t="s">
        <v>702</v>
      </c>
      <c r="D1092" s="45"/>
      <c r="E1092" s="45"/>
      <c r="F1092" s="45"/>
      <c r="G1092" s="45"/>
      <c r="H1092" s="45">
        <f>+D1092</f>
        <v>0</v>
      </c>
      <c r="I1092" s="45"/>
      <c r="J1092" s="46" t="s">
        <v>35</v>
      </c>
    </row>
    <row r="1093" spans="2:10" s="1" customFormat="1" ht="13.2" x14ac:dyDescent="0.25">
      <c r="B1093" s="48" t="s">
        <v>555</v>
      </c>
      <c r="C1093" s="48" t="s">
        <v>459</v>
      </c>
      <c r="D1093" s="103"/>
      <c r="E1093" s="45"/>
      <c r="F1093" s="45"/>
      <c r="G1093" s="45"/>
      <c r="H1093" s="45"/>
      <c r="I1093" s="62">
        <f>SUM(H1094:H1094)</f>
        <v>0</v>
      </c>
      <c r="J1093" s="63" t="str">
        <f>+J1094</f>
        <v>und</v>
      </c>
    </row>
    <row r="1094" spans="2:10" s="1" customFormat="1" ht="13.2" x14ac:dyDescent="0.25">
      <c r="B1094" s="75"/>
      <c r="C1094" s="44" t="s">
        <v>712</v>
      </c>
      <c r="D1094" s="45"/>
      <c r="E1094" s="45"/>
      <c r="F1094" s="45"/>
      <c r="G1094" s="45"/>
      <c r="H1094" s="45">
        <f>+D1094</f>
        <v>0</v>
      </c>
      <c r="I1094" s="45"/>
      <c r="J1094" s="46" t="s">
        <v>35</v>
      </c>
    </row>
    <row r="1095" spans="2:10" s="1" customFormat="1" ht="13.2" x14ac:dyDescent="0.25">
      <c r="B1095" s="48" t="s">
        <v>556</v>
      </c>
      <c r="C1095" s="48" t="s">
        <v>460</v>
      </c>
      <c r="D1095" s="103"/>
      <c r="E1095" s="45"/>
      <c r="F1095" s="45"/>
      <c r="G1095" s="45"/>
      <c r="H1095" s="45"/>
      <c r="I1095" s="62">
        <f>SUM(H1096:H1096)</f>
        <v>0</v>
      </c>
      <c r="J1095" s="63" t="str">
        <f>+J1096</f>
        <v>und</v>
      </c>
    </row>
    <row r="1096" spans="2:10" s="1" customFormat="1" ht="13.2" x14ac:dyDescent="0.25">
      <c r="B1096" s="75"/>
      <c r="C1096" s="44" t="s">
        <v>711</v>
      </c>
      <c r="D1096" s="45"/>
      <c r="E1096" s="45"/>
      <c r="F1096" s="45"/>
      <c r="G1096" s="45"/>
      <c r="H1096" s="45">
        <f>+D1096</f>
        <v>0</v>
      </c>
      <c r="I1096" s="45"/>
      <c r="J1096" s="46" t="s">
        <v>35</v>
      </c>
    </row>
    <row r="1097" spans="2:10" s="1" customFormat="1" ht="13.2" x14ac:dyDescent="0.25">
      <c r="B1097" s="75"/>
      <c r="C1097" s="102"/>
      <c r="D1097" s="103"/>
      <c r="E1097" s="45"/>
      <c r="F1097" s="45"/>
      <c r="G1097" s="45"/>
      <c r="H1097" s="45"/>
      <c r="I1097" s="45"/>
      <c r="J1097" s="46"/>
    </row>
    <row r="1098" spans="2:10" s="1" customFormat="1" ht="13.2" x14ac:dyDescent="0.25">
      <c r="B1098" s="75"/>
      <c r="C1098" s="102"/>
      <c r="D1098" s="103"/>
      <c r="E1098" s="45"/>
      <c r="F1098" s="45"/>
      <c r="G1098" s="45"/>
      <c r="H1098" s="45"/>
      <c r="I1098" s="45"/>
      <c r="J1098" s="46"/>
    </row>
    <row r="1099" spans="2:10" s="1" customFormat="1" ht="13.2" x14ac:dyDescent="0.25">
      <c r="B1099" s="75"/>
      <c r="C1099" s="102"/>
      <c r="D1099" s="103"/>
      <c r="E1099" s="45"/>
      <c r="F1099" s="45"/>
      <c r="G1099" s="45"/>
      <c r="H1099" s="45"/>
      <c r="I1099" s="45"/>
      <c r="J1099" s="46"/>
    </row>
    <row r="1100" spans="2:10" s="1" customFormat="1" ht="13.2" x14ac:dyDescent="0.25">
      <c r="B1100" s="75"/>
      <c r="C1100" s="102"/>
      <c r="D1100" s="103"/>
      <c r="E1100" s="45"/>
      <c r="F1100" s="45"/>
      <c r="G1100" s="45"/>
      <c r="H1100" s="45"/>
      <c r="I1100" s="45"/>
      <c r="J1100" s="46"/>
    </row>
    <row r="1101" spans="2:10" s="1" customFormat="1" ht="13.2" x14ac:dyDescent="0.25">
      <c r="B1101" s="75"/>
      <c r="C1101" s="102"/>
      <c r="D1101" s="103"/>
      <c r="E1101" s="45"/>
      <c r="F1101" s="45"/>
      <c r="G1101" s="45"/>
      <c r="H1101" s="45"/>
      <c r="I1101" s="45"/>
      <c r="J1101" s="46"/>
    </row>
    <row r="1102" spans="2:10" s="1" customFormat="1" ht="13.2" x14ac:dyDescent="0.25">
      <c r="B1102" s="75"/>
      <c r="C1102" s="102"/>
      <c r="D1102" s="103"/>
      <c r="E1102" s="45"/>
      <c r="F1102" s="45"/>
      <c r="G1102" s="45"/>
      <c r="H1102" s="45"/>
      <c r="I1102" s="45"/>
      <c r="J1102" s="46"/>
    </row>
    <row r="1103" spans="2:10" s="1" customFormat="1" ht="13.2" x14ac:dyDescent="0.25">
      <c r="B1103" s="75"/>
      <c r="C1103" s="102"/>
      <c r="D1103" s="103"/>
      <c r="E1103" s="45"/>
      <c r="F1103" s="45"/>
      <c r="G1103" s="45"/>
      <c r="H1103" s="45"/>
      <c r="I1103" s="45"/>
      <c r="J1103" s="46"/>
    </row>
    <row r="1104" spans="2:10" s="1" customFormat="1" ht="13.2" x14ac:dyDescent="0.25">
      <c r="B1104" s="75"/>
      <c r="C1104" s="102"/>
      <c r="D1104" s="103"/>
      <c r="E1104" s="45"/>
      <c r="F1104" s="45"/>
      <c r="G1104" s="45"/>
      <c r="H1104" s="45"/>
      <c r="I1104" s="45"/>
      <c r="J1104" s="46"/>
    </row>
    <row r="1105" spans="2:10" s="1" customFormat="1" ht="13.2" x14ac:dyDescent="0.25">
      <c r="B1105" s="75"/>
      <c r="C1105" s="102"/>
      <c r="D1105" s="103"/>
      <c r="E1105" s="45"/>
      <c r="F1105" s="45"/>
      <c r="G1105" s="45"/>
      <c r="H1105" s="45"/>
      <c r="I1105" s="45"/>
      <c r="J1105" s="46"/>
    </row>
    <row r="1106" spans="2:10" s="1" customFormat="1" ht="13.2" x14ac:dyDescent="0.25">
      <c r="B1106" s="75"/>
      <c r="C1106" s="102"/>
      <c r="D1106" s="103"/>
      <c r="E1106" s="45"/>
      <c r="F1106" s="45"/>
      <c r="G1106" s="45"/>
      <c r="H1106" s="45"/>
      <c r="I1106" s="45"/>
      <c r="J1106" s="46"/>
    </row>
    <row r="1107" spans="2:10" s="1" customFormat="1" ht="13.2" x14ac:dyDescent="0.25">
      <c r="B1107" s="75"/>
      <c r="C1107" s="102"/>
      <c r="D1107" s="103"/>
      <c r="E1107" s="45"/>
      <c r="F1107" s="45"/>
      <c r="G1107" s="45"/>
      <c r="H1107" s="45"/>
      <c r="I1107" s="45"/>
      <c r="J1107" s="46"/>
    </row>
    <row r="1108" spans="2:10" s="1" customFormat="1" ht="13.2" x14ac:dyDescent="0.25">
      <c r="B1108" s="75"/>
      <c r="C1108" s="102"/>
      <c r="D1108" s="103"/>
      <c r="E1108" s="45"/>
      <c r="F1108" s="45"/>
      <c r="G1108" s="45"/>
      <c r="H1108" s="45"/>
      <c r="I1108" s="45"/>
      <c r="J1108" s="46"/>
    </row>
    <row r="1109" spans="2:10" s="1" customFormat="1" ht="13.2" x14ac:dyDescent="0.25">
      <c r="B1109" s="75"/>
      <c r="C1109" s="102"/>
      <c r="D1109" s="103"/>
      <c r="E1109" s="45"/>
      <c r="F1109" s="45"/>
      <c r="G1109" s="45"/>
      <c r="H1109" s="45"/>
      <c r="I1109" s="45"/>
      <c r="J1109" s="46"/>
    </row>
    <row r="1110" spans="2:10" s="1" customFormat="1" ht="13.2" x14ac:dyDescent="0.25">
      <c r="B1110" s="75"/>
      <c r="C1110" s="102"/>
      <c r="D1110" s="103"/>
      <c r="E1110" s="45"/>
      <c r="F1110" s="45"/>
      <c r="G1110" s="45"/>
      <c r="H1110" s="45"/>
      <c r="I1110" s="45"/>
      <c r="J1110" s="46"/>
    </row>
    <row r="1111" spans="2:10" s="1" customFormat="1" ht="13.2" x14ac:dyDescent="0.25">
      <c r="B1111" s="75"/>
      <c r="C1111" s="102"/>
      <c r="D1111" s="103"/>
      <c r="E1111" s="45"/>
      <c r="F1111" s="45"/>
      <c r="G1111" s="45"/>
      <c r="H1111" s="45"/>
      <c r="I1111" s="45"/>
      <c r="J1111" s="46"/>
    </row>
    <row r="1112" spans="2:10" s="1" customFormat="1" ht="13.2" x14ac:dyDescent="0.25">
      <c r="B1112" s="75"/>
      <c r="C1112" s="102"/>
      <c r="D1112" s="103"/>
      <c r="E1112" s="45"/>
      <c r="F1112" s="45"/>
      <c r="G1112" s="45"/>
      <c r="H1112" s="45"/>
      <c r="I1112" s="45"/>
      <c r="J1112" s="46"/>
    </row>
    <row r="1113" spans="2:10" s="1" customFormat="1" ht="13.2" x14ac:dyDescent="0.25">
      <c r="B1113" s="75"/>
      <c r="C1113" s="102"/>
      <c r="D1113" s="103"/>
      <c r="E1113" s="45"/>
      <c r="F1113" s="45"/>
      <c r="G1113" s="45"/>
      <c r="H1113" s="45"/>
      <c r="I1113" s="45"/>
      <c r="J1113" s="46"/>
    </row>
    <row r="1114" spans="2:10" s="1" customFormat="1" ht="13.2" x14ac:dyDescent="0.25">
      <c r="B1114" s="75"/>
      <c r="C1114" s="102"/>
      <c r="D1114" s="103"/>
      <c r="E1114" s="45"/>
      <c r="F1114" s="45"/>
      <c r="G1114" s="45"/>
      <c r="H1114" s="45"/>
      <c r="I1114" s="45"/>
      <c r="J1114" s="46"/>
    </row>
    <row r="1115" spans="2:10" s="1" customFormat="1" ht="13.2" x14ac:dyDescent="0.25">
      <c r="B1115" s="75"/>
      <c r="C1115" s="102"/>
      <c r="D1115" s="103"/>
      <c r="E1115" s="45"/>
      <c r="F1115" s="45"/>
      <c r="G1115" s="45"/>
      <c r="H1115" s="45"/>
      <c r="I1115" s="45"/>
      <c r="J1115" s="46"/>
    </row>
    <row r="1116" spans="2:10" s="1" customFormat="1" ht="13.2" x14ac:dyDescent="0.25">
      <c r="B1116" s="75"/>
      <c r="C1116" s="102"/>
      <c r="D1116" s="103"/>
      <c r="E1116" s="45"/>
      <c r="F1116" s="45"/>
      <c r="G1116" s="45"/>
      <c r="H1116" s="45"/>
      <c r="I1116" s="45"/>
      <c r="J1116" s="46"/>
    </row>
    <row r="1117" spans="2:10" s="1" customFormat="1" ht="13.2" x14ac:dyDescent="0.25">
      <c r="B1117" s="75"/>
      <c r="C1117" s="102"/>
      <c r="D1117" s="103"/>
      <c r="E1117" s="45"/>
      <c r="F1117" s="45"/>
      <c r="G1117" s="45"/>
      <c r="H1117" s="45"/>
      <c r="I1117" s="45"/>
      <c r="J1117" s="46"/>
    </row>
    <row r="1118" spans="2:10" s="1" customFormat="1" ht="13.2" x14ac:dyDescent="0.25">
      <c r="B1118" s="75"/>
      <c r="C1118" s="102"/>
      <c r="D1118" s="103"/>
      <c r="E1118" s="45"/>
      <c r="F1118" s="45"/>
      <c r="G1118" s="45"/>
      <c r="H1118" s="45"/>
      <c r="I1118" s="45"/>
      <c r="J1118" s="46"/>
    </row>
    <row r="1119" spans="2:10" s="1" customFormat="1" ht="13.2" x14ac:dyDescent="0.25">
      <c r="B1119" s="75"/>
      <c r="C1119" s="102"/>
      <c r="D1119" s="103"/>
      <c r="E1119" s="45"/>
      <c r="F1119" s="45"/>
      <c r="G1119" s="45"/>
      <c r="H1119" s="45"/>
      <c r="I1119" s="45"/>
      <c r="J1119" s="46"/>
    </row>
    <row r="1120" spans="2:10" s="1" customFormat="1" ht="13.2" x14ac:dyDescent="0.25">
      <c r="B1120" s="75"/>
      <c r="C1120" s="102"/>
      <c r="D1120" s="103"/>
      <c r="E1120" s="45"/>
      <c r="F1120" s="45"/>
      <c r="G1120" s="45"/>
      <c r="H1120" s="45"/>
      <c r="I1120" s="45"/>
      <c r="J1120" s="46"/>
    </row>
    <row r="1121" spans="2:10" s="1" customFormat="1" ht="13.2" x14ac:dyDescent="0.25">
      <c r="B1121" s="75"/>
      <c r="C1121" s="102"/>
      <c r="D1121" s="103"/>
      <c r="E1121" s="45"/>
      <c r="F1121" s="45"/>
      <c r="G1121" s="45"/>
      <c r="H1121" s="45"/>
      <c r="I1121" s="45"/>
      <c r="J1121" s="46"/>
    </row>
    <row r="1122" spans="2:10" s="1" customFormat="1" ht="13.2" x14ac:dyDescent="0.25">
      <c r="B1122" s="75"/>
      <c r="C1122" s="102"/>
      <c r="D1122" s="103"/>
      <c r="E1122" s="45"/>
      <c r="F1122" s="45"/>
      <c r="G1122" s="45"/>
      <c r="H1122" s="45"/>
      <c r="I1122" s="45"/>
      <c r="J1122" s="46"/>
    </row>
    <row r="1123" spans="2:10" s="1" customFormat="1" ht="13.2" x14ac:dyDescent="0.25">
      <c r="B1123" s="75"/>
      <c r="C1123" s="102"/>
      <c r="D1123" s="103"/>
      <c r="E1123" s="45"/>
      <c r="F1123" s="45"/>
      <c r="G1123" s="45"/>
      <c r="H1123" s="45"/>
      <c r="I1123" s="45"/>
      <c r="J1123" s="46"/>
    </row>
    <row r="1124" spans="2:10" s="1" customFormat="1" ht="13.2" x14ac:dyDescent="0.25">
      <c r="B1124" s="75"/>
      <c r="C1124" s="102"/>
      <c r="D1124" s="103"/>
      <c r="E1124" s="45"/>
      <c r="F1124" s="45"/>
      <c r="G1124" s="45"/>
      <c r="H1124" s="45"/>
      <c r="I1124" s="45"/>
      <c r="J1124" s="46"/>
    </row>
    <row r="1125" spans="2:10" s="1" customFormat="1" ht="13.2" x14ac:dyDescent="0.25">
      <c r="B1125" s="75"/>
      <c r="C1125" s="102"/>
      <c r="D1125" s="103"/>
      <c r="E1125" s="45"/>
      <c r="F1125" s="45"/>
      <c r="G1125" s="45"/>
      <c r="H1125" s="45"/>
      <c r="I1125" s="45"/>
      <c r="J1125" s="46"/>
    </row>
    <row r="1126" spans="2:10" s="1" customFormat="1" ht="13.2" x14ac:dyDescent="0.25">
      <c r="B1126" s="75"/>
      <c r="C1126" s="102"/>
      <c r="D1126" s="103"/>
      <c r="E1126" s="45"/>
      <c r="F1126" s="45"/>
      <c r="G1126" s="45"/>
      <c r="H1126" s="45"/>
      <c r="I1126" s="45"/>
      <c r="J1126" s="46"/>
    </row>
    <row r="1127" spans="2:10" s="1" customFormat="1" ht="13.2" x14ac:dyDescent="0.25">
      <c r="B1127" s="75"/>
      <c r="C1127" s="102"/>
      <c r="D1127" s="103"/>
      <c r="E1127" s="45"/>
      <c r="F1127" s="45"/>
      <c r="G1127" s="45"/>
      <c r="H1127" s="45"/>
      <c r="I1127" s="45"/>
      <c r="J1127" s="46"/>
    </row>
    <row r="1128" spans="2:10" s="1" customFormat="1" ht="13.2" x14ac:dyDescent="0.25">
      <c r="B1128" s="75"/>
      <c r="C1128" s="102"/>
      <c r="D1128" s="103"/>
      <c r="E1128" s="45"/>
      <c r="F1128" s="45"/>
      <c r="G1128" s="45"/>
      <c r="H1128" s="45"/>
      <c r="I1128" s="45"/>
      <c r="J1128" s="46"/>
    </row>
    <row r="1129" spans="2:10" s="1" customFormat="1" ht="13.2" x14ac:dyDescent="0.25">
      <c r="B1129" s="75"/>
      <c r="C1129" s="102"/>
      <c r="D1129" s="103"/>
      <c r="E1129" s="45"/>
      <c r="F1129" s="45"/>
      <c r="G1129" s="45"/>
      <c r="H1129" s="45"/>
      <c r="I1129" s="45"/>
      <c r="J1129" s="46"/>
    </row>
    <row r="1130" spans="2:10" s="1" customFormat="1" ht="13.2" x14ac:dyDescent="0.25">
      <c r="B1130" s="75"/>
      <c r="C1130" s="102"/>
      <c r="D1130" s="103"/>
      <c r="E1130" s="45"/>
      <c r="F1130" s="45"/>
      <c r="G1130" s="45"/>
      <c r="H1130" s="45"/>
      <c r="I1130" s="45"/>
      <c r="J1130" s="46"/>
    </row>
    <row r="1131" spans="2:10" s="1" customFormat="1" ht="13.2" x14ac:dyDescent="0.25">
      <c r="B1131" s="75"/>
      <c r="C1131" s="102"/>
      <c r="D1131" s="103"/>
      <c r="E1131" s="45"/>
      <c r="F1131" s="45"/>
      <c r="G1131" s="45"/>
      <c r="H1131" s="45"/>
      <c r="I1131" s="45"/>
      <c r="J1131" s="46"/>
    </row>
    <row r="1132" spans="2:10" s="1" customFormat="1" ht="13.2" x14ac:dyDescent="0.25">
      <c r="B1132" s="75"/>
      <c r="C1132" s="102"/>
      <c r="D1132" s="103"/>
      <c r="E1132" s="45"/>
      <c r="F1132" s="45"/>
      <c r="G1132" s="45"/>
      <c r="H1132" s="45"/>
      <c r="I1132" s="45"/>
      <c r="J1132" s="46"/>
    </row>
    <row r="1133" spans="2:10" s="1" customFormat="1" ht="13.2" x14ac:dyDescent="0.25">
      <c r="B1133" s="75"/>
      <c r="C1133" s="102"/>
      <c r="D1133" s="103"/>
      <c r="E1133" s="45"/>
      <c r="F1133" s="45"/>
      <c r="G1133" s="45"/>
      <c r="H1133" s="45"/>
      <c r="I1133" s="45"/>
      <c r="J1133" s="46"/>
    </row>
    <row r="1134" spans="2:10" s="1" customFormat="1" ht="13.2" x14ac:dyDescent="0.25">
      <c r="B1134" s="75"/>
      <c r="C1134" s="102"/>
      <c r="D1134" s="103"/>
      <c r="E1134" s="45"/>
      <c r="F1134" s="45"/>
      <c r="G1134" s="45"/>
      <c r="H1134" s="45"/>
      <c r="I1134" s="45"/>
      <c r="J1134" s="46"/>
    </row>
    <row r="1135" spans="2:10" s="1" customFormat="1" ht="13.2" x14ac:dyDescent="0.25">
      <c r="B1135" s="75"/>
      <c r="C1135" s="102"/>
      <c r="D1135" s="103"/>
      <c r="E1135" s="45"/>
      <c r="F1135" s="45"/>
      <c r="G1135" s="45"/>
      <c r="H1135" s="45"/>
      <c r="I1135" s="45"/>
      <c r="J1135" s="46"/>
    </row>
    <row r="1136" spans="2:10" s="1" customFormat="1" ht="13.2" x14ac:dyDescent="0.25">
      <c r="B1136" s="75"/>
      <c r="C1136" s="102"/>
      <c r="D1136" s="103"/>
      <c r="E1136" s="45"/>
      <c r="F1136" s="45"/>
      <c r="G1136" s="45"/>
      <c r="H1136" s="45"/>
      <c r="I1136" s="45"/>
      <c r="J1136" s="46"/>
    </row>
    <row r="1137" spans="2:10" s="1" customFormat="1" ht="13.2" x14ac:dyDescent="0.25">
      <c r="B1137" s="75"/>
      <c r="C1137" s="102"/>
      <c r="D1137" s="103"/>
      <c r="E1137" s="45"/>
      <c r="F1137" s="45"/>
      <c r="G1137" s="45"/>
      <c r="H1137" s="45"/>
      <c r="I1137" s="45"/>
      <c r="J1137" s="46"/>
    </row>
    <row r="1138" spans="2:10" s="1" customFormat="1" ht="13.2" x14ac:dyDescent="0.25">
      <c r="B1138" s="75"/>
      <c r="C1138" s="102"/>
      <c r="D1138" s="103"/>
      <c r="E1138" s="45"/>
      <c r="F1138" s="45"/>
      <c r="G1138" s="45"/>
      <c r="H1138" s="45"/>
      <c r="I1138" s="45"/>
      <c r="J1138" s="46"/>
    </row>
    <row r="1139" spans="2:10" s="1" customFormat="1" ht="13.2" x14ac:dyDescent="0.25">
      <c r="B1139" s="75"/>
      <c r="C1139" s="102"/>
      <c r="D1139" s="103"/>
      <c r="E1139" s="45"/>
      <c r="F1139" s="45"/>
      <c r="G1139" s="45"/>
      <c r="H1139" s="45"/>
      <c r="I1139" s="45"/>
      <c r="J1139" s="46"/>
    </row>
    <row r="1140" spans="2:10" s="1" customFormat="1" ht="13.2" x14ac:dyDescent="0.25">
      <c r="B1140" s="75"/>
      <c r="C1140" s="102"/>
      <c r="D1140" s="103"/>
      <c r="E1140" s="45"/>
      <c r="F1140" s="45"/>
      <c r="G1140" s="45"/>
      <c r="H1140" s="45"/>
      <c r="I1140" s="45"/>
      <c r="J1140" s="46"/>
    </row>
    <row r="1141" spans="2:10" s="1" customFormat="1" ht="13.2" x14ac:dyDescent="0.25">
      <c r="B1141" s="75"/>
      <c r="C1141" s="102"/>
      <c r="D1141" s="103"/>
      <c r="E1141" s="45"/>
      <c r="F1141" s="45"/>
      <c r="G1141" s="45"/>
      <c r="H1141" s="45"/>
      <c r="I1141" s="45"/>
      <c r="J1141" s="46"/>
    </row>
    <row r="1142" spans="2:10" s="1" customFormat="1" ht="13.2" x14ac:dyDescent="0.25">
      <c r="B1142" s="75"/>
      <c r="C1142" s="102"/>
      <c r="D1142" s="103"/>
      <c r="E1142" s="45"/>
      <c r="F1142" s="45"/>
      <c r="G1142" s="45"/>
      <c r="H1142" s="45"/>
      <c r="I1142" s="45"/>
      <c r="J1142" s="46"/>
    </row>
    <row r="1143" spans="2:10" s="1" customFormat="1" ht="13.2" x14ac:dyDescent="0.25">
      <c r="B1143" s="75"/>
      <c r="C1143" s="102"/>
      <c r="D1143" s="103"/>
      <c r="E1143" s="45"/>
      <c r="F1143" s="45"/>
      <c r="G1143" s="45"/>
      <c r="H1143" s="45"/>
      <c r="I1143" s="45"/>
      <c r="J1143" s="46"/>
    </row>
    <row r="1144" spans="2:10" s="1" customFormat="1" ht="13.2" x14ac:dyDescent="0.25">
      <c r="B1144" s="75"/>
      <c r="C1144" s="102"/>
      <c r="D1144" s="103"/>
      <c r="E1144" s="45"/>
      <c r="F1144" s="45"/>
      <c r="G1144" s="45"/>
      <c r="H1144" s="45"/>
      <c r="I1144" s="45"/>
      <c r="J1144" s="46"/>
    </row>
    <row r="1145" spans="2:10" s="1" customFormat="1" ht="13.2" x14ac:dyDescent="0.25">
      <c r="B1145" s="75"/>
      <c r="C1145" s="102"/>
      <c r="D1145" s="103"/>
      <c r="E1145" s="45"/>
      <c r="F1145" s="45"/>
      <c r="G1145" s="45"/>
      <c r="H1145" s="45"/>
      <c r="I1145" s="45"/>
      <c r="J1145" s="46"/>
    </row>
    <row r="1146" spans="2:10" s="1" customFormat="1" ht="13.2" x14ac:dyDescent="0.25">
      <c r="B1146" s="75"/>
      <c r="C1146" s="102"/>
      <c r="D1146" s="103"/>
      <c r="E1146" s="45"/>
      <c r="F1146" s="45"/>
      <c r="G1146" s="45"/>
      <c r="H1146" s="45"/>
      <c r="I1146" s="45"/>
      <c r="J1146" s="46"/>
    </row>
    <row r="1147" spans="2:10" s="1" customFormat="1" ht="13.2" x14ac:dyDescent="0.25">
      <c r="B1147" s="75"/>
      <c r="C1147" s="102"/>
      <c r="D1147" s="103"/>
      <c r="E1147" s="45"/>
      <c r="F1147" s="45"/>
      <c r="G1147" s="45"/>
      <c r="H1147" s="45"/>
      <c r="I1147" s="45"/>
      <c r="J1147" s="46"/>
    </row>
    <row r="1148" spans="2:10" s="1" customFormat="1" ht="13.2" x14ac:dyDescent="0.25">
      <c r="B1148" s="75"/>
      <c r="C1148" s="102"/>
      <c r="D1148" s="103"/>
      <c r="E1148" s="45"/>
      <c r="F1148" s="45"/>
      <c r="G1148" s="45"/>
      <c r="H1148" s="45"/>
      <c r="I1148" s="45"/>
      <c r="J1148" s="46"/>
    </row>
    <row r="1149" spans="2:10" s="1" customFormat="1" ht="13.2" x14ac:dyDescent="0.25">
      <c r="B1149" s="75"/>
      <c r="C1149" s="102"/>
      <c r="D1149" s="103"/>
      <c r="E1149" s="45"/>
      <c r="F1149" s="45"/>
      <c r="G1149" s="45"/>
      <c r="H1149" s="45"/>
      <c r="I1149" s="45"/>
      <c r="J1149" s="46"/>
    </row>
    <row r="1150" spans="2:10" s="1" customFormat="1" ht="13.2" x14ac:dyDescent="0.25">
      <c r="B1150" s="75"/>
      <c r="C1150" s="102"/>
      <c r="D1150" s="103"/>
      <c r="E1150" s="45"/>
      <c r="F1150" s="45"/>
      <c r="G1150" s="45"/>
      <c r="H1150" s="45"/>
      <c r="I1150" s="45"/>
      <c r="J1150" s="46"/>
    </row>
    <row r="1151" spans="2:10" s="1" customFormat="1" ht="13.2" x14ac:dyDescent="0.25">
      <c r="B1151" s="75"/>
      <c r="C1151" s="102"/>
      <c r="D1151" s="103"/>
      <c r="E1151" s="45"/>
      <c r="F1151" s="45"/>
      <c r="G1151" s="45"/>
      <c r="H1151" s="45"/>
      <c r="I1151" s="45"/>
      <c r="J1151" s="46"/>
    </row>
    <row r="1152" spans="2:10" s="1" customFormat="1" ht="13.2" x14ac:dyDescent="0.25">
      <c r="B1152" s="75"/>
      <c r="C1152" s="102"/>
      <c r="D1152" s="103"/>
      <c r="E1152" s="45"/>
      <c r="F1152" s="45"/>
      <c r="G1152" s="45"/>
      <c r="H1152" s="45"/>
      <c r="I1152" s="45"/>
      <c r="J1152" s="46"/>
    </row>
    <row r="1153" spans="2:10" s="1" customFormat="1" ht="13.2" x14ac:dyDescent="0.25">
      <c r="B1153" s="75"/>
      <c r="C1153" s="102"/>
      <c r="D1153" s="103"/>
      <c r="E1153" s="45"/>
      <c r="F1153" s="45"/>
      <c r="G1153" s="45"/>
      <c r="H1153" s="45"/>
      <c r="I1153" s="45"/>
      <c r="J1153" s="46"/>
    </row>
    <row r="1154" spans="2:10" s="1" customFormat="1" ht="13.2" x14ac:dyDescent="0.25">
      <c r="B1154" s="75"/>
      <c r="C1154" s="102"/>
      <c r="D1154" s="103"/>
      <c r="E1154" s="45"/>
      <c r="F1154" s="45"/>
      <c r="G1154" s="45"/>
      <c r="H1154" s="45"/>
      <c r="I1154" s="45"/>
      <c r="J1154" s="46"/>
    </row>
    <row r="1155" spans="2:10" s="1" customFormat="1" ht="13.2" x14ac:dyDescent="0.25">
      <c r="B1155" s="75"/>
      <c r="C1155" s="102"/>
      <c r="D1155" s="103"/>
      <c r="E1155" s="45"/>
      <c r="F1155" s="45"/>
      <c r="G1155" s="45"/>
      <c r="H1155" s="45"/>
      <c r="I1155" s="45"/>
      <c r="J1155" s="46"/>
    </row>
    <row r="1156" spans="2:10" s="1" customFormat="1" ht="13.2" x14ac:dyDescent="0.25">
      <c r="B1156" s="75"/>
      <c r="C1156" s="102"/>
      <c r="D1156" s="103"/>
      <c r="E1156" s="45"/>
      <c r="F1156" s="45"/>
      <c r="G1156" s="45"/>
      <c r="H1156" s="45"/>
      <c r="I1156" s="45"/>
      <c r="J1156" s="46"/>
    </row>
    <row r="1157" spans="2:10" s="1" customFormat="1" ht="13.2" x14ac:dyDescent="0.25">
      <c r="B1157" s="75"/>
      <c r="C1157" s="102"/>
      <c r="D1157" s="103"/>
      <c r="E1157" s="45"/>
      <c r="F1157" s="45"/>
      <c r="G1157" s="45"/>
      <c r="H1157" s="45"/>
      <c r="I1157" s="45"/>
      <c r="J1157" s="46"/>
    </row>
    <row r="1158" spans="2:10" s="1" customFormat="1" ht="21" x14ac:dyDescent="0.25">
      <c r="B1158" s="166" t="s">
        <v>751</v>
      </c>
      <c r="C1158" s="167"/>
      <c r="D1158" s="167"/>
      <c r="E1158" s="167"/>
      <c r="F1158" s="167"/>
      <c r="G1158" s="167"/>
      <c r="H1158" s="167"/>
      <c r="I1158" s="167"/>
      <c r="J1158" s="168"/>
    </row>
    <row r="1159" spans="2:10" s="1" customFormat="1" ht="13.2" x14ac:dyDescent="0.25">
      <c r="B1159" s="23" t="s">
        <v>7</v>
      </c>
      <c r="C1159" s="24" t="s">
        <v>0</v>
      </c>
      <c r="D1159" s="24" t="s">
        <v>23</v>
      </c>
      <c r="E1159" s="24" t="s">
        <v>24</v>
      </c>
      <c r="F1159" s="24" t="s">
        <v>2</v>
      </c>
      <c r="G1159" s="24" t="s">
        <v>3</v>
      </c>
      <c r="H1159" s="24" t="s">
        <v>25</v>
      </c>
      <c r="I1159" s="24" t="s">
        <v>8</v>
      </c>
      <c r="J1159" s="24" t="s">
        <v>9</v>
      </c>
    </row>
    <row r="1160" spans="2:10" s="1" customFormat="1" ht="13.2" x14ac:dyDescent="0.25">
      <c r="B1160" s="96">
        <v>4.03</v>
      </c>
      <c r="C1160" s="97" t="s">
        <v>418</v>
      </c>
      <c r="D1160" s="103"/>
      <c r="E1160" s="45"/>
      <c r="F1160" s="45"/>
      <c r="G1160" s="45"/>
      <c r="H1160" s="45"/>
      <c r="I1160" s="45"/>
      <c r="J1160" s="46"/>
    </row>
    <row r="1161" spans="2:10" s="1" customFormat="1" ht="13.2" x14ac:dyDescent="0.25">
      <c r="B1161" s="100" t="s">
        <v>113</v>
      </c>
      <c r="C1161" s="101" t="s">
        <v>421</v>
      </c>
      <c r="D1161" s="103"/>
      <c r="E1161" s="45"/>
      <c r="F1161" s="45"/>
      <c r="G1161" s="45"/>
      <c r="H1161" s="45"/>
      <c r="I1161" s="45"/>
      <c r="J1161" s="46"/>
    </row>
    <row r="1162" spans="2:10" s="1" customFormat="1" ht="13.2" x14ac:dyDescent="0.25">
      <c r="B1162" s="48" t="s">
        <v>114</v>
      </c>
      <c r="C1162" s="48" t="s">
        <v>615</v>
      </c>
      <c r="D1162" s="103"/>
      <c r="E1162" s="45"/>
      <c r="F1162" s="45"/>
      <c r="G1162" s="45"/>
      <c r="H1162" s="45"/>
      <c r="I1162" s="62">
        <f>SUM(H1163:H1163)</f>
        <v>3.8</v>
      </c>
      <c r="J1162" s="63" t="str">
        <f>+J1163</f>
        <v>ml</v>
      </c>
    </row>
    <row r="1163" spans="2:10" s="1" customFormat="1" ht="13.2" x14ac:dyDescent="0.25">
      <c r="B1163" s="48"/>
      <c r="C1163" s="44" t="s">
        <v>714</v>
      </c>
      <c r="D1163" s="45">
        <v>1</v>
      </c>
      <c r="E1163" s="45">
        <v>3.8</v>
      </c>
      <c r="F1163" s="45"/>
      <c r="G1163" s="45"/>
      <c r="H1163" s="45">
        <f>IF(AND(F1163=0,G1163=0),D1163*E1163,IF(AND(E1163=0,G1163=0),D1163*F1163,IF(AND(E1163=0,F1163=0),D1163*G1163,IF(AND(E1163=0),D1163*F1163*G1163,IF(AND(F1163=0),D1163*E1163*G1163,IF(AND(G1163=0),D1163*E1163*F1163,D1163*E1163*F1163*G1163))))))</f>
        <v>3.8</v>
      </c>
      <c r="I1163" s="45"/>
      <c r="J1163" s="46" t="str">
        <f>IF(AND(E1163=0,F1163&lt;&gt;0,G1163&lt;&gt;0),"m2",IF(AND(F1163=0,E1163&lt;&gt;0,G1163&lt;&gt;0),"m2",IF(AND(G1163=0,E1163&lt;&gt;0,F1163&lt;&gt;0),"m2",IF(AND(F1163=0,G1163=0),"ml",IF(AND(E1163=0,G1163=0),"ml",IF(AND(E1163=0,F1163=0),"ml",IF(AND(E1163&lt;&gt;0,F1163&lt;&gt;0,G1163&lt;&gt;0),"m3",0)))))))</f>
        <v>ml</v>
      </c>
    </row>
    <row r="1164" spans="2:10" s="1" customFormat="1" ht="13.2" x14ac:dyDescent="0.25">
      <c r="B1164" s="48"/>
      <c r="C1164" s="44"/>
      <c r="D1164" s="45"/>
      <c r="E1164" s="45"/>
      <c r="F1164" s="45"/>
      <c r="G1164" s="45"/>
      <c r="H1164" s="45">
        <f>IF(AND(F1164=0,G1164=0),D1164*E1164,IF(AND(E1164=0,G1164=0),D1164*F1164,IF(AND(E1164=0,F1164=0),D1164*G1164,IF(AND(E1164=0),D1164*F1164*G1164,IF(AND(F1164=0),D1164*E1164*G1164,IF(AND(G1164=0),D1164*E1164*F1164,D1164*E1164*F1164*G1164))))))</f>
        <v>0</v>
      </c>
      <c r="I1164" s="45"/>
      <c r="J1164" s="46" t="str">
        <f>IF(AND(E1164=0,F1164&lt;&gt;0,G1164&lt;&gt;0),"m2",IF(AND(F1164=0,E1164&lt;&gt;0,G1164&lt;&gt;0),"m2",IF(AND(G1164=0,E1164&lt;&gt;0,F1164&lt;&gt;0),"m2",IF(AND(F1164=0,G1164=0),"ml",IF(AND(E1164=0,G1164=0),"ml",IF(AND(E1164=0,F1164=0),"ml",IF(AND(E1164&lt;&gt;0,F1164&lt;&gt;0,G1164&lt;&gt;0),"m3",0)))))))</f>
        <v>ml</v>
      </c>
    </row>
    <row r="1165" spans="2:10" s="1" customFormat="1" ht="13.2" x14ac:dyDescent="0.25">
      <c r="B1165" s="48" t="s">
        <v>428</v>
      </c>
      <c r="C1165" s="48" t="s">
        <v>993</v>
      </c>
      <c r="D1165" s="103"/>
      <c r="E1165" s="45"/>
      <c r="F1165" s="45"/>
      <c r="G1165" s="45"/>
      <c r="H1165" s="45"/>
      <c r="I1165" s="62">
        <f>SUM(H1166:H1166)</f>
        <v>58</v>
      </c>
      <c r="J1165" s="63" t="str">
        <f>+J1166</f>
        <v>ml</v>
      </c>
    </row>
    <row r="1166" spans="2:10" s="1" customFormat="1" ht="13.2" x14ac:dyDescent="0.25">
      <c r="B1166" s="100"/>
      <c r="C1166" s="44" t="s">
        <v>705</v>
      </c>
      <c r="D1166" s="45">
        <v>5</v>
      </c>
      <c r="E1166" s="45">
        <v>11.6</v>
      </c>
      <c r="F1166" s="45"/>
      <c r="G1166" s="45"/>
      <c r="H1166" s="45">
        <f>IF(AND(F1166=0,G1166=0),D1166*E1166,IF(AND(E1166=0,G1166=0),D1166*F1166,IF(AND(E1166=0,F1166=0),D1166*G1166,IF(AND(E1166=0),D1166*F1166*G1166,IF(AND(F1166=0),D1166*E1166*G1166,IF(AND(G1166=0),D1166*E1166*F1166,D1166*E1166*F1166*G1166))))))</f>
        <v>58</v>
      </c>
      <c r="I1166" s="45"/>
      <c r="J1166" s="46" t="str">
        <f>IF(AND(E1166=0,F1166&lt;&gt;0,G1166&lt;&gt;0),"m2",IF(AND(F1166=0,E1166&lt;&gt;0,G1166&lt;&gt;0),"m2",IF(AND(G1166=0,E1166&lt;&gt;0,F1166&lt;&gt;0),"m2",IF(AND(F1166=0,G1166=0),"ml",IF(AND(E1166=0,G1166=0),"ml",IF(AND(E1166=0,F1166=0),"ml",IF(AND(E1166&lt;&gt;0,F1166&lt;&gt;0,G1166&lt;&gt;0),"m3",0)))))))</f>
        <v>ml</v>
      </c>
    </row>
    <row r="1167" spans="2:10" s="1" customFormat="1" ht="13.2" x14ac:dyDescent="0.25">
      <c r="B1167" s="100"/>
      <c r="C1167" s="44" t="s">
        <v>706</v>
      </c>
      <c r="D1167" s="45">
        <v>1</v>
      </c>
      <c r="E1167" s="45">
        <v>19.3</v>
      </c>
      <c r="F1167" s="45"/>
      <c r="G1167" s="45"/>
      <c r="H1167" s="45">
        <f>IF(AND(F1167=0,G1167=0),D1167*E1167,IF(AND(E1167=0,G1167=0),D1167*F1167,IF(AND(E1167=0,F1167=0),D1167*G1167,IF(AND(E1167=0),D1167*F1167*G1167,IF(AND(F1167=0),D1167*E1167*G1167,IF(AND(G1167=0),D1167*E1167*F1167,D1167*E1167*F1167*G1167))))))</f>
        <v>19.3</v>
      </c>
      <c r="I1167" s="45"/>
      <c r="J1167" s="46" t="str">
        <f>IF(AND(E1167=0,F1167&lt;&gt;0,G1167&lt;&gt;0),"m2",IF(AND(F1167=0,E1167&lt;&gt;0,G1167&lt;&gt;0),"m2",IF(AND(G1167=0,E1167&lt;&gt;0,F1167&lt;&gt;0),"m2",IF(AND(F1167=0,G1167=0),"ml",IF(AND(E1167=0,G1167=0),"ml",IF(AND(E1167=0,F1167=0),"ml",IF(AND(E1167&lt;&gt;0,F1167&lt;&gt;0,G1167&lt;&gt;0),"m3",0)))))))</f>
        <v>ml</v>
      </c>
    </row>
    <row r="1168" spans="2:10" s="1" customFormat="1" ht="13.2" x14ac:dyDescent="0.25">
      <c r="B1168" s="48" t="s">
        <v>429</v>
      </c>
      <c r="C1168" s="48" t="s">
        <v>992</v>
      </c>
      <c r="D1168" s="103"/>
      <c r="E1168" s="45"/>
      <c r="F1168" s="45"/>
      <c r="G1168" s="45"/>
      <c r="H1168" s="45"/>
      <c r="I1168" s="62">
        <f>SUM(H1169:H1169)</f>
        <v>0</v>
      </c>
      <c r="J1168" s="63" t="str">
        <f>+J1169</f>
        <v>ml</v>
      </c>
    </row>
    <row r="1169" spans="2:10" s="1" customFormat="1" ht="13.2" x14ac:dyDescent="0.25">
      <c r="B1169" s="100"/>
      <c r="C1169" s="44" t="s">
        <v>705</v>
      </c>
      <c r="D1169" s="45"/>
      <c r="E1169" s="45"/>
      <c r="F1169" s="45"/>
      <c r="G1169" s="45"/>
      <c r="H1169" s="45">
        <f>IF(AND(F1169=0,G1169=0),D1169*E1169,IF(AND(E1169=0,G1169=0),D1169*F1169,IF(AND(E1169=0,F1169=0),D1169*G1169,IF(AND(E1169=0),D1169*F1169*G1169,IF(AND(F1169=0),D1169*E1169*G1169,IF(AND(G1169=0),D1169*E1169*F1169,D1169*E1169*F1169*G1169))))))</f>
        <v>0</v>
      </c>
      <c r="I1169" s="45"/>
      <c r="J1169" s="46" t="str">
        <f>IF(AND(E1169=0,F1169&lt;&gt;0,G1169&lt;&gt;0),"m2",IF(AND(F1169=0,E1169&lt;&gt;0,G1169&lt;&gt;0),"m2",IF(AND(G1169=0,E1169&lt;&gt;0,F1169&lt;&gt;0),"m2",IF(AND(F1169=0,G1169=0),"ml",IF(AND(E1169=0,G1169=0),"ml",IF(AND(E1169=0,F1169=0),"ml",IF(AND(E1169&lt;&gt;0,F1169&lt;&gt;0,G1169&lt;&gt;0),"m3",0)))))))</f>
        <v>ml</v>
      </c>
    </row>
    <row r="1170" spans="2:10" s="1" customFormat="1" ht="13.2" x14ac:dyDescent="0.25">
      <c r="B1170" s="100"/>
      <c r="C1170" s="44" t="s">
        <v>706</v>
      </c>
      <c r="D1170" s="45"/>
      <c r="E1170" s="45"/>
      <c r="F1170" s="45"/>
      <c r="G1170" s="45"/>
      <c r="H1170" s="45">
        <f>IF(AND(F1170=0,G1170=0),D1170*E1170,IF(AND(E1170=0,G1170=0),D1170*F1170,IF(AND(E1170=0,F1170=0),D1170*G1170,IF(AND(E1170=0),D1170*F1170*G1170,IF(AND(F1170=0),D1170*E1170*G1170,IF(AND(G1170=0),D1170*E1170*F1170,D1170*E1170*F1170*G1170))))))</f>
        <v>0</v>
      </c>
      <c r="I1170" s="45"/>
      <c r="J1170" s="46" t="str">
        <f>IF(AND(E1170=0,F1170&lt;&gt;0,G1170&lt;&gt;0),"m2",IF(AND(F1170=0,E1170&lt;&gt;0,G1170&lt;&gt;0),"m2",IF(AND(G1170=0,E1170&lt;&gt;0,F1170&lt;&gt;0),"m2",IF(AND(F1170=0,G1170=0),"ml",IF(AND(E1170=0,G1170=0),"ml",IF(AND(E1170=0,F1170=0),"ml",IF(AND(E1170&lt;&gt;0,F1170&lt;&gt;0,G1170&lt;&gt;0),"m3",0)))))))</f>
        <v>ml</v>
      </c>
    </row>
    <row r="1171" spans="2:10" s="1" customFormat="1" ht="13.2" x14ac:dyDescent="0.25">
      <c r="B1171" s="48" t="s">
        <v>430</v>
      </c>
      <c r="C1171" s="48" t="s">
        <v>463</v>
      </c>
      <c r="D1171" s="103"/>
      <c r="E1171" s="45"/>
      <c r="F1171" s="45"/>
      <c r="G1171" s="45"/>
      <c r="H1171" s="45"/>
      <c r="I1171" s="62">
        <f>SUM(H1173:H1178)</f>
        <v>63.75</v>
      </c>
      <c r="J1171" s="63" t="str">
        <f>+J1173</f>
        <v>ml</v>
      </c>
    </row>
    <row r="1172" spans="2:10" s="1" customFormat="1" ht="13.2" x14ac:dyDescent="0.25">
      <c r="B1172" s="48"/>
      <c r="C1172" s="130" t="s">
        <v>248</v>
      </c>
      <c r="D1172" s="103"/>
      <c r="E1172" s="45"/>
      <c r="F1172" s="45"/>
      <c r="G1172" s="45"/>
      <c r="H1172" s="45"/>
      <c r="I1172" s="62"/>
      <c r="J1172" s="63"/>
    </row>
    <row r="1173" spans="2:10" s="1" customFormat="1" ht="13.2" x14ac:dyDescent="0.25">
      <c r="B1173" s="48"/>
      <c r="C1173" s="44" t="s">
        <v>549</v>
      </c>
      <c r="D1173" s="45">
        <v>5</v>
      </c>
      <c r="E1173" s="45">
        <v>3.25</v>
      </c>
      <c r="F1173" s="45"/>
      <c r="G1173" s="45"/>
      <c r="H1173" s="45">
        <f t="shared" ref="H1173:H1178" si="38">IF(AND(F1173=0,G1173=0),D1173*E1173,IF(AND(E1173=0,G1173=0),D1173*F1173,IF(AND(E1173=0,F1173=0),D1173*G1173,IF(AND(E1173=0),D1173*F1173*G1173,IF(AND(F1173=0),D1173*E1173*G1173,IF(AND(G1173=0),D1173*E1173*F1173,D1173*E1173*F1173*G1173))))))</f>
        <v>16.25</v>
      </c>
      <c r="I1173" s="45"/>
      <c r="J1173" s="46" t="str">
        <f t="shared" ref="J1173:J1178" si="39">IF(AND(E1173=0,F1173&lt;&gt;0,G1173&lt;&gt;0),"m2",IF(AND(F1173=0,E1173&lt;&gt;0,G1173&lt;&gt;0),"m2",IF(AND(G1173=0,E1173&lt;&gt;0,F1173&lt;&gt;0),"m2",IF(AND(F1173=0,G1173=0),"ml",IF(AND(E1173=0,G1173=0),"ml",IF(AND(E1173=0,F1173=0),"ml",IF(AND(E1173&lt;&gt;0,F1173&lt;&gt;0,G1173&lt;&gt;0),"m3",0)))))))</f>
        <v>ml</v>
      </c>
    </row>
    <row r="1174" spans="2:10" s="1" customFormat="1" ht="13.2" x14ac:dyDescent="0.25">
      <c r="B1174" s="48"/>
      <c r="C1174" s="44" t="s">
        <v>696</v>
      </c>
      <c r="D1174" s="45">
        <v>5</v>
      </c>
      <c r="E1174" s="45">
        <v>3</v>
      </c>
      <c r="F1174" s="45"/>
      <c r="G1174" s="45"/>
      <c r="H1174" s="45">
        <f t="shared" si="38"/>
        <v>15</v>
      </c>
      <c r="I1174" s="45"/>
      <c r="J1174" s="46" t="str">
        <f t="shared" si="39"/>
        <v>ml</v>
      </c>
    </row>
    <row r="1175" spans="2:10" s="1" customFormat="1" ht="13.2" x14ac:dyDescent="0.25">
      <c r="B1175" s="48"/>
      <c r="C1175" s="130" t="s">
        <v>249</v>
      </c>
      <c r="D1175" s="45"/>
      <c r="E1175" s="45"/>
      <c r="F1175" s="45"/>
      <c r="G1175" s="45"/>
      <c r="H1175" s="45">
        <f t="shared" si="38"/>
        <v>0</v>
      </c>
      <c r="I1175" s="45"/>
      <c r="J1175" s="46" t="str">
        <f t="shared" si="39"/>
        <v>ml</v>
      </c>
    </row>
    <row r="1176" spans="2:10" s="1" customFormat="1" ht="13.2" x14ac:dyDescent="0.25">
      <c r="B1176" s="48"/>
      <c r="C1176" s="44" t="s">
        <v>549</v>
      </c>
      <c r="D1176" s="45">
        <v>5</v>
      </c>
      <c r="E1176" s="45">
        <v>3.25</v>
      </c>
      <c r="F1176" s="45"/>
      <c r="G1176" s="45"/>
      <c r="H1176" s="45">
        <f t="shared" si="38"/>
        <v>16.25</v>
      </c>
      <c r="I1176" s="45"/>
      <c r="J1176" s="46" t="str">
        <f t="shared" si="39"/>
        <v>ml</v>
      </c>
    </row>
    <row r="1177" spans="2:10" s="1" customFormat="1" ht="13.2" x14ac:dyDescent="0.25">
      <c r="B1177" s="48"/>
      <c r="C1177" s="130" t="s">
        <v>250</v>
      </c>
      <c r="D1177" s="45"/>
      <c r="E1177" s="45"/>
      <c r="F1177" s="45"/>
      <c r="G1177" s="45"/>
      <c r="H1177" s="45">
        <f t="shared" si="38"/>
        <v>0</v>
      </c>
      <c r="I1177" s="45"/>
      <c r="J1177" s="46" t="str">
        <f t="shared" si="39"/>
        <v>ml</v>
      </c>
    </row>
    <row r="1178" spans="2:10" s="1" customFormat="1" ht="13.2" x14ac:dyDescent="0.25">
      <c r="B1178" s="48"/>
      <c r="C1178" s="44" t="s">
        <v>549</v>
      </c>
      <c r="D1178" s="45">
        <v>5</v>
      </c>
      <c r="E1178" s="45">
        <v>3.25</v>
      </c>
      <c r="F1178" s="45"/>
      <c r="G1178" s="45"/>
      <c r="H1178" s="45">
        <f t="shared" si="38"/>
        <v>16.25</v>
      </c>
      <c r="I1178" s="45"/>
      <c r="J1178" s="46" t="str">
        <f t="shared" si="39"/>
        <v>ml</v>
      </c>
    </row>
    <row r="1179" spans="2:10" s="1" customFormat="1" ht="13.2" x14ac:dyDescent="0.25">
      <c r="B1179" s="48" t="s">
        <v>464</v>
      </c>
      <c r="C1179" s="48" t="s">
        <v>547</v>
      </c>
      <c r="D1179" s="103"/>
      <c r="E1179" s="45"/>
      <c r="F1179" s="45"/>
      <c r="G1179" s="45"/>
      <c r="H1179" s="45"/>
      <c r="I1179" s="62">
        <f>SUM(H1180:H1186)</f>
        <v>11.75</v>
      </c>
      <c r="J1179" s="63" t="str">
        <f>+J1180</f>
        <v>ml</v>
      </c>
    </row>
    <row r="1180" spans="2:10" s="1" customFormat="1" ht="13.2" x14ac:dyDescent="0.25">
      <c r="B1180" s="100"/>
      <c r="C1180" s="130" t="s">
        <v>248</v>
      </c>
      <c r="D1180" s="45"/>
      <c r="E1180" s="45"/>
      <c r="F1180" s="45"/>
      <c r="G1180" s="45"/>
      <c r="H1180" s="45">
        <f t="shared" ref="H1180:H1186" si="40">IF(AND(F1180=0,G1180=0),D1180*E1180,IF(AND(E1180=0,G1180=0),D1180*F1180,IF(AND(E1180=0,F1180=0),D1180*G1180,IF(AND(E1180=0),D1180*F1180*G1180,IF(AND(F1180=0),D1180*E1180*G1180,IF(AND(G1180=0),D1180*E1180*F1180,D1180*E1180*F1180*G1180))))))</f>
        <v>0</v>
      </c>
      <c r="I1180" s="45"/>
      <c r="J1180" s="46" t="str">
        <f t="shared" ref="J1180:J1186" si="41">IF(AND(E1180=0,F1180&lt;&gt;0,G1180&lt;&gt;0),"m2",IF(AND(F1180=0,E1180&lt;&gt;0,G1180&lt;&gt;0),"m2",IF(AND(G1180=0,E1180&lt;&gt;0,F1180&lt;&gt;0),"m2",IF(AND(F1180=0,G1180=0),"ml",IF(AND(E1180=0,G1180=0),"ml",IF(AND(E1180=0,F1180=0),"ml",IF(AND(E1180&lt;&gt;0,F1180&lt;&gt;0,G1180&lt;&gt;0),"m3",0)))))))</f>
        <v>ml</v>
      </c>
    </row>
    <row r="1181" spans="2:10" s="1" customFormat="1" ht="13.2" x14ac:dyDescent="0.25">
      <c r="B1181" s="100"/>
      <c r="C1181" s="44" t="s">
        <v>549</v>
      </c>
      <c r="D1181" s="45">
        <v>1</v>
      </c>
      <c r="E1181" s="45">
        <v>3.25</v>
      </c>
      <c r="F1181" s="45"/>
      <c r="G1181" s="45"/>
      <c r="H1181" s="45">
        <f t="shared" si="40"/>
        <v>3.25</v>
      </c>
      <c r="I1181" s="45"/>
      <c r="J1181" s="46" t="str">
        <f t="shared" si="41"/>
        <v>ml</v>
      </c>
    </row>
    <row r="1182" spans="2:10" s="1" customFormat="1" ht="13.2" x14ac:dyDescent="0.25">
      <c r="B1182" s="100"/>
      <c r="C1182" s="44" t="s">
        <v>696</v>
      </c>
      <c r="D1182" s="45">
        <v>1</v>
      </c>
      <c r="E1182" s="45">
        <v>2</v>
      </c>
      <c r="F1182" s="45"/>
      <c r="G1182" s="45"/>
      <c r="H1182" s="45">
        <f t="shared" si="40"/>
        <v>2</v>
      </c>
      <c r="I1182" s="45"/>
      <c r="J1182" s="46" t="str">
        <f t="shared" si="41"/>
        <v>ml</v>
      </c>
    </row>
    <row r="1183" spans="2:10" s="1" customFormat="1" ht="13.2" x14ac:dyDescent="0.25">
      <c r="B1183" s="100"/>
      <c r="C1183" s="130" t="s">
        <v>249</v>
      </c>
      <c r="D1183" s="45"/>
      <c r="E1183" s="45"/>
      <c r="F1183" s="45"/>
      <c r="G1183" s="45"/>
      <c r="H1183" s="45">
        <f t="shared" si="40"/>
        <v>0</v>
      </c>
      <c r="I1183" s="45"/>
      <c r="J1183" s="46" t="str">
        <f t="shared" si="41"/>
        <v>ml</v>
      </c>
    </row>
    <row r="1184" spans="2:10" s="1" customFormat="1" ht="13.2" x14ac:dyDescent="0.25">
      <c r="B1184" s="100"/>
      <c r="C1184" s="44" t="s">
        <v>549</v>
      </c>
      <c r="D1184" s="45">
        <v>1</v>
      </c>
      <c r="E1184" s="45">
        <v>3.25</v>
      </c>
      <c r="F1184" s="45"/>
      <c r="G1184" s="45"/>
      <c r="H1184" s="45">
        <f t="shared" si="40"/>
        <v>3.25</v>
      </c>
      <c r="I1184" s="45"/>
      <c r="J1184" s="46" t="str">
        <f t="shared" si="41"/>
        <v>ml</v>
      </c>
    </row>
    <row r="1185" spans="2:10" s="1" customFormat="1" ht="13.2" x14ac:dyDescent="0.25">
      <c r="B1185" s="100"/>
      <c r="C1185" s="130" t="s">
        <v>250</v>
      </c>
      <c r="D1185" s="45"/>
      <c r="E1185" s="45"/>
      <c r="F1185" s="45"/>
      <c r="G1185" s="45"/>
      <c r="H1185" s="45">
        <f t="shared" si="40"/>
        <v>0</v>
      </c>
      <c r="I1185" s="45"/>
      <c r="J1185" s="46" t="str">
        <f t="shared" si="41"/>
        <v>ml</v>
      </c>
    </row>
    <row r="1186" spans="2:10" s="1" customFormat="1" ht="13.2" x14ac:dyDescent="0.25">
      <c r="B1186" s="100"/>
      <c r="C1186" s="44" t="s">
        <v>549</v>
      </c>
      <c r="D1186" s="45">
        <v>1</v>
      </c>
      <c r="E1186" s="45">
        <v>3.25</v>
      </c>
      <c r="F1186" s="45"/>
      <c r="G1186" s="45"/>
      <c r="H1186" s="45">
        <f t="shared" si="40"/>
        <v>3.25</v>
      </c>
      <c r="I1186" s="45"/>
      <c r="J1186" s="46" t="str">
        <f t="shared" si="41"/>
        <v>ml</v>
      </c>
    </row>
    <row r="1187" spans="2:10" s="1" customFormat="1" ht="13.2" x14ac:dyDescent="0.25">
      <c r="B1187" s="48" t="s">
        <v>466</v>
      </c>
      <c r="C1187" s="48" t="s">
        <v>465</v>
      </c>
      <c r="D1187" s="103"/>
      <c r="E1187" s="45"/>
      <c r="F1187" s="45"/>
      <c r="G1187" s="45"/>
      <c r="H1187" s="45"/>
      <c r="I1187" s="62">
        <f>SUM(H1188:H1194)</f>
        <v>0</v>
      </c>
      <c r="J1187" s="63" t="str">
        <f>+J1188</f>
        <v>ml</v>
      </c>
    </row>
    <row r="1188" spans="2:10" s="1" customFormat="1" ht="13.2" x14ac:dyDescent="0.25">
      <c r="B1188" s="48"/>
      <c r="C1188" s="130" t="s">
        <v>248</v>
      </c>
      <c r="D1188" s="45"/>
      <c r="E1188" s="45"/>
      <c r="F1188" s="45"/>
      <c r="G1188" s="45"/>
      <c r="H1188" s="45">
        <f t="shared" ref="H1188:H1194" si="42">IF(AND(F1188=0,G1188=0),D1188*E1188,IF(AND(E1188=0,G1188=0),D1188*F1188,IF(AND(E1188=0,F1188=0),D1188*G1188,IF(AND(E1188=0),D1188*F1188*G1188,IF(AND(F1188=0),D1188*E1188*G1188,IF(AND(G1188=0),D1188*E1188*F1188,D1188*E1188*F1188*G1188))))))</f>
        <v>0</v>
      </c>
      <c r="I1188" s="45"/>
      <c r="J1188" s="46" t="str">
        <f t="shared" ref="J1188:J1194" si="43">IF(AND(E1188=0,F1188&lt;&gt;0,G1188&lt;&gt;0),"m2",IF(AND(F1188=0,E1188&lt;&gt;0,G1188&lt;&gt;0),"m2",IF(AND(G1188=0,E1188&lt;&gt;0,F1188&lt;&gt;0),"m2",IF(AND(F1188=0,G1188=0),"ml",IF(AND(E1188=0,G1188=0),"ml",IF(AND(E1188=0,F1188=0),"ml",IF(AND(E1188&lt;&gt;0,F1188&lt;&gt;0,G1188&lt;&gt;0),"m3",0)))))))</f>
        <v>ml</v>
      </c>
    </row>
    <row r="1189" spans="2:10" s="1" customFormat="1" ht="13.2" x14ac:dyDescent="0.25">
      <c r="B1189" s="48"/>
      <c r="C1189" s="44" t="s">
        <v>549</v>
      </c>
      <c r="D1189" s="45"/>
      <c r="E1189" s="45"/>
      <c r="F1189" s="45"/>
      <c r="G1189" s="45"/>
      <c r="H1189" s="45">
        <f t="shared" si="42"/>
        <v>0</v>
      </c>
      <c r="I1189" s="45"/>
      <c r="J1189" s="46" t="str">
        <f t="shared" si="43"/>
        <v>ml</v>
      </c>
    </row>
    <row r="1190" spans="2:10" s="1" customFormat="1" ht="13.2" x14ac:dyDescent="0.25">
      <c r="B1190" s="48"/>
      <c r="C1190" s="44" t="s">
        <v>696</v>
      </c>
      <c r="D1190" s="45"/>
      <c r="E1190" s="45"/>
      <c r="F1190" s="45"/>
      <c r="G1190" s="45"/>
      <c r="H1190" s="45">
        <f t="shared" si="42"/>
        <v>0</v>
      </c>
      <c r="I1190" s="45"/>
      <c r="J1190" s="46" t="str">
        <f t="shared" si="43"/>
        <v>ml</v>
      </c>
    </row>
    <row r="1191" spans="2:10" s="1" customFormat="1" ht="13.2" x14ac:dyDescent="0.25">
      <c r="B1191" s="48"/>
      <c r="C1191" s="130" t="s">
        <v>249</v>
      </c>
      <c r="D1191" s="45"/>
      <c r="E1191" s="45"/>
      <c r="F1191" s="45"/>
      <c r="G1191" s="45"/>
      <c r="H1191" s="45">
        <f t="shared" si="42"/>
        <v>0</v>
      </c>
      <c r="I1191" s="45"/>
      <c r="J1191" s="46" t="str">
        <f t="shared" si="43"/>
        <v>ml</v>
      </c>
    </row>
    <row r="1192" spans="2:10" s="1" customFormat="1" ht="13.2" x14ac:dyDescent="0.25">
      <c r="B1192" s="48"/>
      <c r="C1192" s="44" t="s">
        <v>549</v>
      </c>
      <c r="D1192" s="45"/>
      <c r="E1192" s="45"/>
      <c r="F1192" s="45"/>
      <c r="G1192" s="45"/>
      <c r="H1192" s="45">
        <f t="shared" si="42"/>
        <v>0</v>
      </c>
      <c r="I1192" s="45"/>
      <c r="J1192" s="46" t="str">
        <f t="shared" si="43"/>
        <v>ml</v>
      </c>
    </row>
    <row r="1193" spans="2:10" s="1" customFormat="1" ht="13.2" x14ac:dyDescent="0.25">
      <c r="B1193" s="48"/>
      <c r="C1193" s="130" t="s">
        <v>250</v>
      </c>
      <c r="D1193" s="45"/>
      <c r="E1193" s="45"/>
      <c r="F1193" s="45"/>
      <c r="G1193" s="45"/>
      <c r="H1193" s="45">
        <f t="shared" si="42"/>
        <v>0</v>
      </c>
      <c r="I1193" s="45"/>
      <c r="J1193" s="46" t="str">
        <f t="shared" si="43"/>
        <v>ml</v>
      </c>
    </row>
    <row r="1194" spans="2:10" s="1" customFormat="1" ht="13.2" x14ac:dyDescent="0.25">
      <c r="B1194" s="48"/>
      <c r="C1194" s="44" t="s">
        <v>549</v>
      </c>
      <c r="D1194" s="45"/>
      <c r="E1194" s="45"/>
      <c r="F1194" s="45"/>
      <c r="G1194" s="45"/>
      <c r="H1194" s="45">
        <f t="shared" si="42"/>
        <v>0</v>
      </c>
      <c r="I1194" s="45"/>
      <c r="J1194" s="46" t="str">
        <f t="shared" si="43"/>
        <v>ml</v>
      </c>
    </row>
    <row r="1195" spans="2:10" s="1" customFormat="1" ht="13.2" x14ac:dyDescent="0.25">
      <c r="B1195" s="48" t="s">
        <v>542</v>
      </c>
      <c r="C1195" s="48" t="s">
        <v>467</v>
      </c>
      <c r="D1195" s="103"/>
      <c r="E1195" s="45"/>
      <c r="F1195" s="45"/>
      <c r="G1195" s="45"/>
      <c r="H1195" s="45"/>
      <c r="I1195" s="62">
        <f>SUM(H1196:H1196)</f>
        <v>1</v>
      </c>
      <c r="J1195" s="63" t="str">
        <f>+J1196</f>
        <v>und</v>
      </c>
    </row>
    <row r="1196" spans="2:10" s="1" customFormat="1" ht="13.2" x14ac:dyDescent="0.25">
      <c r="B1196" s="100"/>
      <c r="C1196" s="44" t="s">
        <v>697</v>
      </c>
      <c r="D1196" s="45">
        <v>1</v>
      </c>
      <c r="E1196" s="45"/>
      <c r="F1196" s="45"/>
      <c r="G1196" s="45"/>
      <c r="H1196" s="45">
        <f>+D1196</f>
        <v>1</v>
      </c>
      <c r="I1196" s="45"/>
      <c r="J1196" s="46" t="s">
        <v>35</v>
      </c>
    </row>
    <row r="1197" spans="2:10" s="1" customFormat="1" ht="13.2" x14ac:dyDescent="0.25">
      <c r="B1197" s="48" t="s">
        <v>546</v>
      </c>
      <c r="C1197" s="48" t="s">
        <v>548</v>
      </c>
      <c r="D1197" s="103"/>
      <c r="E1197" s="45"/>
      <c r="F1197" s="45"/>
      <c r="G1197" s="45"/>
      <c r="H1197" s="45"/>
      <c r="I1197" s="62">
        <f>SUM(H1198:H1198)</f>
        <v>6</v>
      </c>
      <c r="J1197" s="63" t="str">
        <f>+J1198</f>
        <v>und</v>
      </c>
    </row>
    <row r="1198" spans="2:10" s="1" customFormat="1" ht="13.2" x14ac:dyDescent="0.25">
      <c r="B1198" s="100"/>
      <c r="C1198" s="44" t="s">
        <v>549</v>
      </c>
      <c r="D1198" s="45">
        <v>6</v>
      </c>
      <c r="E1198" s="45"/>
      <c r="F1198" s="45"/>
      <c r="G1198" s="45"/>
      <c r="H1198" s="45">
        <f>+D1198</f>
        <v>6</v>
      </c>
      <c r="I1198" s="45"/>
      <c r="J1198" s="46" t="s">
        <v>35</v>
      </c>
    </row>
    <row r="1199" spans="2:10" s="1" customFormat="1" ht="13.2" x14ac:dyDescent="0.25">
      <c r="B1199" s="100" t="s">
        <v>115</v>
      </c>
      <c r="C1199" s="101" t="s">
        <v>420</v>
      </c>
      <c r="D1199" s="103"/>
      <c r="E1199" s="45"/>
      <c r="F1199" s="45"/>
      <c r="G1199" s="45"/>
      <c r="H1199" s="45"/>
      <c r="I1199" s="45"/>
      <c r="J1199" s="46"/>
    </row>
    <row r="1200" spans="2:10" s="1" customFormat="1" ht="13.2" x14ac:dyDescent="0.25">
      <c r="B1200" s="48" t="s">
        <v>116</v>
      </c>
      <c r="C1200" s="48" t="s">
        <v>1004</v>
      </c>
      <c r="D1200" s="103"/>
      <c r="E1200" s="45"/>
      <c r="F1200" s="45"/>
      <c r="G1200" s="45"/>
      <c r="H1200" s="45"/>
      <c r="I1200" s="62">
        <f>SUM(H1201:H1202)</f>
        <v>61</v>
      </c>
      <c r="J1200" s="63" t="str">
        <f>+J1201</f>
        <v>ml</v>
      </c>
    </row>
    <row r="1201" spans="2:10" s="1" customFormat="1" ht="13.2" x14ac:dyDescent="0.25">
      <c r="B1201" s="100"/>
      <c r="C1201" s="44" t="s">
        <v>752</v>
      </c>
      <c r="D1201" s="45">
        <v>1</v>
      </c>
      <c r="E1201" s="45">
        <v>30.5</v>
      </c>
      <c r="F1201" s="45"/>
      <c r="G1201" s="45"/>
      <c r="H1201" s="45">
        <f>IF(AND(F1201=0,G1201=0),D1201*E1201,IF(AND(E1201=0,G1201=0),D1201*F1201,IF(AND(E1201=0,F1201=0),D1201*G1201,IF(AND(E1201=0),D1201*F1201*G1201,IF(AND(F1201=0),D1201*E1201*G1201,IF(AND(G1201=0),D1201*E1201*F1201,D1201*E1201*F1201*G1201))))))</f>
        <v>30.5</v>
      </c>
      <c r="I1201" s="45"/>
      <c r="J1201" s="46" t="str">
        <f>IF(AND(E1201=0,F1201&lt;&gt;0,G1201&lt;&gt;0),"m2",IF(AND(F1201=0,E1201&lt;&gt;0,G1201&lt;&gt;0),"m2",IF(AND(G1201=0,E1201&lt;&gt;0,F1201&lt;&gt;0),"m2",IF(AND(F1201=0,G1201=0),"ml",IF(AND(E1201=0,G1201=0),"ml",IF(AND(E1201=0,F1201=0),"ml",IF(AND(E1201&lt;&gt;0,F1201&lt;&gt;0,G1201&lt;&gt;0),"m3",0)))))))</f>
        <v>ml</v>
      </c>
    </row>
    <row r="1202" spans="2:10" s="1" customFormat="1" ht="13.2" x14ac:dyDescent="0.25">
      <c r="B1202" s="100"/>
      <c r="C1202" s="44" t="s">
        <v>752</v>
      </c>
      <c r="D1202" s="45">
        <v>1</v>
      </c>
      <c r="E1202" s="45">
        <v>30.5</v>
      </c>
      <c r="F1202" s="45"/>
      <c r="G1202" s="45"/>
      <c r="H1202" s="45">
        <f>IF(AND(F1202=0,G1202=0),D1202*E1202,IF(AND(E1202=0,G1202=0),D1202*F1202,IF(AND(E1202=0,F1202=0),D1202*G1202,IF(AND(E1202=0),D1202*F1202*G1202,IF(AND(F1202=0),D1202*E1202*G1202,IF(AND(G1202=0),D1202*E1202*F1202,D1202*E1202*F1202*G1202))))))</f>
        <v>30.5</v>
      </c>
      <c r="I1202" s="45"/>
      <c r="J1202" s="46"/>
    </row>
    <row r="1203" spans="2:10" s="1" customFormat="1" ht="13.2" x14ac:dyDescent="0.25">
      <c r="B1203" s="48" t="s">
        <v>436</v>
      </c>
      <c r="C1203" s="48" t="s">
        <v>433</v>
      </c>
      <c r="D1203" s="103"/>
      <c r="E1203" s="45"/>
      <c r="F1203" s="45"/>
      <c r="G1203" s="45"/>
      <c r="H1203" s="45"/>
      <c r="I1203" s="62">
        <f>SUM(H1204:H1204)</f>
        <v>48.5</v>
      </c>
      <c r="J1203" s="63" t="str">
        <f>+J1204</f>
        <v>ml</v>
      </c>
    </row>
    <row r="1204" spans="2:10" s="1" customFormat="1" ht="13.2" x14ac:dyDescent="0.25">
      <c r="B1204" s="100"/>
      <c r="C1204" s="44" t="s">
        <v>753</v>
      </c>
      <c r="D1204" s="45">
        <v>1</v>
      </c>
      <c r="E1204" s="45">
        <v>48.5</v>
      </c>
      <c r="F1204" s="45"/>
      <c r="G1204" s="45"/>
      <c r="H1204" s="45">
        <f>IF(AND(F1204=0,G1204=0),D1204*E1204,IF(AND(E1204=0,G1204=0),D1204*F1204,IF(AND(E1204=0,F1204=0),D1204*G1204,IF(AND(E1204=0),D1204*F1204*G1204,IF(AND(F1204=0),D1204*E1204*G1204,IF(AND(G1204=0),D1204*E1204*F1204,D1204*E1204*F1204*G1204))))))</f>
        <v>48.5</v>
      </c>
      <c r="I1204" s="45"/>
      <c r="J1204" s="46" t="str">
        <f>IF(AND(E1204=0,F1204&lt;&gt;0,G1204&lt;&gt;0),"m2",IF(AND(F1204=0,E1204&lt;&gt;0,G1204&lt;&gt;0),"m2",IF(AND(G1204=0,E1204&lt;&gt;0,F1204&lt;&gt;0),"m2",IF(AND(F1204=0,G1204=0),"ml",IF(AND(E1204=0,G1204=0),"ml",IF(AND(E1204=0,F1204=0),"ml",IF(AND(E1204&lt;&gt;0,F1204&lt;&gt;0,G1204&lt;&gt;0),"m3",0)))))))</f>
        <v>ml</v>
      </c>
    </row>
    <row r="1205" spans="2:10" s="1" customFormat="1" ht="13.2" x14ac:dyDescent="0.25">
      <c r="B1205" s="48" t="s">
        <v>437</v>
      </c>
      <c r="C1205" s="48" t="s">
        <v>435</v>
      </c>
      <c r="D1205" s="103"/>
      <c r="E1205" s="45"/>
      <c r="F1205" s="45"/>
      <c r="G1205" s="45"/>
      <c r="H1205" s="45"/>
      <c r="I1205" s="62">
        <f>SUM(H1206:H1206)</f>
        <v>0</v>
      </c>
      <c r="J1205" s="63" t="str">
        <f>+J1206</f>
        <v>ml</v>
      </c>
    </row>
    <row r="1206" spans="2:10" s="1" customFormat="1" ht="13.2" x14ac:dyDescent="0.25">
      <c r="B1206" s="100"/>
      <c r="C1206" s="44" t="s">
        <v>727</v>
      </c>
      <c r="D1206" s="45"/>
      <c r="E1206" s="45"/>
      <c r="F1206" s="45"/>
      <c r="G1206" s="45"/>
      <c r="H1206" s="45">
        <f>IF(AND(F1206=0,G1206=0),D1206*E1206,IF(AND(E1206=0,G1206=0),D1206*F1206,IF(AND(E1206=0,F1206=0),D1206*G1206,IF(AND(E1206=0),D1206*F1206*G1206,IF(AND(F1206=0),D1206*E1206*G1206,IF(AND(G1206=0),D1206*E1206*F1206,D1206*E1206*F1206*G1206))))))</f>
        <v>0</v>
      </c>
      <c r="I1206" s="45"/>
      <c r="J1206" s="46" t="str">
        <f>IF(AND(E1206=0,F1206&lt;&gt;0,G1206&lt;&gt;0),"m2",IF(AND(F1206=0,E1206&lt;&gt;0,G1206&lt;&gt;0),"m2",IF(AND(G1206=0,E1206&lt;&gt;0,F1206&lt;&gt;0),"m2",IF(AND(F1206=0,G1206=0),"ml",IF(AND(E1206=0,G1206=0),"ml",IF(AND(E1206=0,F1206=0),"ml",IF(AND(E1206&lt;&gt;0,F1206&lt;&gt;0,G1206&lt;&gt;0),"m3",0)))))))</f>
        <v>ml</v>
      </c>
    </row>
    <row r="1207" spans="2:10" s="1" customFormat="1" ht="13.2" x14ac:dyDescent="0.25">
      <c r="B1207" s="48" t="s">
        <v>439</v>
      </c>
      <c r="C1207" s="48" t="s">
        <v>438</v>
      </c>
      <c r="D1207" s="103"/>
      <c r="E1207" s="45"/>
      <c r="F1207" s="45"/>
      <c r="G1207" s="45"/>
      <c r="H1207" s="45"/>
      <c r="I1207" s="62">
        <f>SUM(H1208:H1208)</f>
        <v>0</v>
      </c>
      <c r="J1207" s="63" t="str">
        <f>+J1208</f>
        <v>ml</v>
      </c>
    </row>
    <row r="1208" spans="2:10" s="1" customFormat="1" ht="13.2" x14ac:dyDescent="0.25">
      <c r="B1208" s="100"/>
      <c r="C1208" s="44" t="s">
        <v>728</v>
      </c>
      <c r="D1208" s="45"/>
      <c r="E1208" s="45"/>
      <c r="F1208" s="45"/>
      <c r="G1208" s="45"/>
      <c r="H1208" s="45">
        <f>IF(AND(F1208=0,G1208=0),D1208*E1208,IF(AND(E1208=0,G1208=0),D1208*F1208,IF(AND(E1208=0,F1208=0),D1208*G1208,IF(AND(E1208=0),D1208*F1208*G1208,IF(AND(F1208=0),D1208*E1208*G1208,IF(AND(G1208=0),D1208*E1208*F1208,D1208*E1208*F1208*G1208))))))</f>
        <v>0</v>
      </c>
      <c r="I1208" s="45"/>
      <c r="J1208" s="46" t="str">
        <f>IF(AND(E1208=0,F1208&lt;&gt;0,G1208&lt;&gt;0),"m2",IF(AND(F1208=0,E1208&lt;&gt;0,G1208&lt;&gt;0),"m2",IF(AND(G1208=0,E1208&lt;&gt;0,F1208&lt;&gt;0),"m2",IF(AND(F1208=0,G1208=0),"ml",IF(AND(E1208=0,G1208=0),"ml",IF(AND(E1208=0,F1208=0),"ml",IF(AND(E1208&lt;&gt;0,F1208&lt;&gt;0,G1208&lt;&gt;0),"m3",0)))))))</f>
        <v>ml</v>
      </c>
    </row>
    <row r="1209" spans="2:10" s="1" customFormat="1" ht="13.2" x14ac:dyDescent="0.25">
      <c r="B1209" s="48" t="s">
        <v>440</v>
      </c>
      <c r="C1209" s="48" t="s">
        <v>441</v>
      </c>
      <c r="D1209" s="103"/>
      <c r="E1209" s="45"/>
      <c r="F1209" s="45"/>
      <c r="G1209" s="45"/>
      <c r="H1209" s="45"/>
      <c r="I1209" s="62">
        <f>SUM(H1210:H1210)</f>
        <v>48.5</v>
      </c>
      <c r="J1209" s="63" t="str">
        <f>+J1210</f>
        <v>ml</v>
      </c>
    </row>
    <row r="1210" spans="2:10" s="1" customFormat="1" ht="13.2" x14ac:dyDescent="0.25">
      <c r="B1210" s="100"/>
      <c r="C1210" s="44" t="s">
        <v>753</v>
      </c>
      <c r="D1210" s="45">
        <v>1</v>
      </c>
      <c r="E1210" s="45">
        <v>48.5</v>
      </c>
      <c r="F1210" s="45"/>
      <c r="G1210" s="45"/>
      <c r="H1210" s="45">
        <f>IF(AND(F1210=0,G1210=0),D1210*E1210,IF(AND(E1210=0,G1210=0),D1210*F1210,IF(AND(E1210=0,F1210=0),D1210*G1210,IF(AND(E1210=0),D1210*F1210*G1210,IF(AND(F1210=0),D1210*E1210*G1210,IF(AND(G1210=0),D1210*E1210*F1210,D1210*E1210*F1210*G1210))))))</f>
        <v>48.5</v>
      </c>
      <c r="I1210" s="45"/>
      <c r="J1210" s="46" t="str">
        <f>IF(AND(E1210=0,F1210&lt;&gt;0,G1210&lt;&gt;0),"m2",IF(AND(F1210=0,E1210&lt;&gt;0,G1210&lt;&gt;0),"m2",IF(AND(G1210=0,E1210&lt;&gt;0,F1210&lt;&gt;0),"m2",IF(AND(F1210=0,G1210=0),"ml",IF(AND(E1210=0,G1210=0),"ml",IF(AND(E1210=0,F1210=0),"ml",IF(AND(E1210&lt;&gt;0,F1210&lt;&gt;0,G1210&lt;&gt;0),"m3",0)))))))</f>
        <v>ml</v>
      </c>
    </row>
    <row r="1211" spans="2:10" s="1" customFormat="1" ht="13.2" x14ac:dyDescent="0.25">
      <c r="B1211" s="48" t="s">
        <v>444</v>
      </c>
      <c r="C1211" s="48" t="s">
        <v>442</v>
      </c>
      <c r="D1211" s="103"/>
      <c r="E1211" s="45"/>
      <c r="F1211" s="45"/>
      <c r="G1211" s="45"/>
      <c r="H1211" s="45"/>
      <c r="I1211" s="62">
        <f>SUM(H1212:H1212)</f>
        <v>0</v>
      </c>
      <c r="J1211" s="63" t="str">
        <f>+J1212</f>
        <v>ml</v>
      </c>
    </row>
    <row r="1212" spans="2:10" s="1" customFormat="1" ht="13.2" x14ac:dyDescent="0.25">
      <c r="B1212" s="100"/>
      <c r="C1212" s="44" t="s">
        <v>434</v>
      </c>
      <c r="D1212" s="45"/>
      <c r="E1212" s="45"/>
      <c r="F1212" s="45"/>
      <c r="G1212" s="45"/>
      <c r="H1212" s="45">
        <f>IF(AND(F1212=0,G1212=0),D1212*E1212,IF(AND(E1212=0,G1212=0),D1212*F1212,IF(AND(E1212=0,F1212=0),D1212*G1212,IF(AND(E1212=0),D1212*F1212*G1212,IF(AND(F1212=0),D1212*E1212*G1212,IF(AND(G1212=0),D1212*E1212*F1212,D1212*E1212*F1212*G1212))))))</f>
        <v>0</v>
      </c>
      <c r="I1212" s="45"/>
      <c r="J1212" s="46" t="str">
        <f>IF(AND(E1212=0,F1212&lt;&gt;0,G1212&lt;&gt;0),"m2",IF(AND(F1212=0,E1212&lt;&gt;0,G1212&lt;&gt;0),"m2",IF(AND(G1212=0,E1212&lt;&gt;0,F1212&lt;&gt;0),"m2",IF(AND(F1212=0,G1212=0),"ml",IF(AND(E1212=0,G1212=0),"ml",IF(AND(E1212=0,F1212=0),"ml",IF(AND(E1212&lt;&gt;0,F1212&lt;&gt;0,G1212&lt;&gt;0),"m3",0)))))))</f>
        <v>ml</v>
      </c>
    </row>
    <row r="1213" spans="2:10" s="1" customFormat="1" ht="13.2" x14ac:dyDescent="0.25">
      <c r="B1213" s="48" t="s">
        <v>445</v>
      </c>
      <c r="C1213" s="48" t="s">
        <v>443</v>
      </c>
      <c r="D1213" s="103"/>
      <c r="E1213" s="45"/>
      <c r="F1213" s="45"/>
      <c r="G1213" s="45"/>
      <c r="H1213" s="45"/>
      <c r="I1213" s="62">
        <f>SUM(H1214:H1214)</f>
        <v>0</v>
      </c>
      <c r="J1213" s="63" t="str">
        <f>+J1214</f>
        <v>ml</v>
      </c>
    </row>
    <row r="1214" spans="2:10" s="1" customFormat="1" ht="13.2" x14ac:dyDescent="0.25">
      <c r="B1214" s="100"/>
      <c r="C1214" s="44" t="s">
        <v>723</v>
      </c>
      <c r="D1214" s="45"/>
      <c r="E1214" s="45"/>
      <c r="F1214" s="45"/>
      <c r="G1214" s="45"/>
      <c r="H1214" s="45">
        <f>IF(AND(F1214=0,G1214=0),D1214*E1214,IF(AND(E1214=0,G1214=0),D1214*F1214,IF(AND(E1214=0,F1214=0),D1214*G1214,IF(AND(E1214=0),D1214*F1214*G1214,IF(AND(F1214=0),D1214*E1214*G1214,IF(AND(G1214=0),D1214*E1214*F1214,D1214*E1214*F1214*G1214))))))</f>
        <v>0</v>
      </c>
      <c r="I1214" s="45"/>
      <c r="J1214" s="46" t="str">
        <f>IF(AND(E1214=0,F1214&lt;&gt;0,G1214&lt;&gt;0),"m2",IF(AND(F1214=0,E1214&lt;&gt;0,G1214&lt;&gt;0),"m2",IF(AND(G1214=0,E1214&lt;&gt;0,F1214&lt;&gt;0),"m2",IF(AND(F1214=0,G1214=0),"ml",IF(AND(E1214=0,G1214=0),"ml",IF(AND(E1214=0,F1214=0),"ml",IF(AND(E1214&lt;&gt;0,F1214&lt;&gt;0,G1214&lt;&gt;0),"m3",0)))))))</f>
        <v>ml</v>
      </c>
    </row>
    <row r="1215" spans="2:10" s="1" customFormat="1" ht="13.2" x14ac:dyDescent="0.25">
      <c r="B1215" s="48" t="s">
        <v>452</v>
      </c>
      <c r="C1215" s="48" t="s">
        <v>422</v>
      </c>
      <c r="D1215" s="103"/>
      <c r="E1215" s="45"/>
      <c r="F1215" s="45"/>
      <c r="G1215" s="45"/>
      <c r="H1215" s="45"/>
      <c r="I1215" s="62">
        <f>SUM(H1216:H1217)</f>
        <v>0</v>
      </c>
      <c r="J1215" s="63" t="str">
        <f>+J1217</f>
        <v>ml</v>
      </c>
    </row>
    <row r="1216" spans="2:10" s="1" customFormat="1" ht="13.2" x14ac:dyDescent="0.25">
      <c r="B1216" s="48"/>
      <c r="C1216" s="44" t="s">
        <v>698</v>
      </c>
      <c r="D1216" s="45"/>
      <c r="E1216" s="45"/>
      <c r="F1216" s="45"/>
      <c r="G1216" s="45"/>
      <c r="H1216" s="45">
        <f>IF(AND(F1216=0,G1216=0),D1216*E1216,IF(AND(E1216=0,G1216=0),D1216*F1216,IF(AND(E1216=0,F1216=0),D1216*G1216,IF(AND(E1216=0),D1216*F1216*G1216,IF(AND(F1216=0),D1216*E1216*G1216,IF(AND(G1216=0),D1216*E1216*F1216,D1216*E1216*F1216*G1216))))))</f>
        <v>0</v>
      </c>
      <c r="I1216" s="45"/>
      <c r="J1216" s="46" t="str">
        <f>IF(AND(E1216=0,F1216&lt;&gt;0,G1216&lt;&gt;0),"m2",IF(AND(F1216=0,E1216&lt;&gt;0,G1216&lt;&gt;0),"m2",IF(AND(G1216=0,E1216&lt;&gt;0,F1216&lt;&gt;0),"m2",IF(AND(F1216=0,G1216=0),"ml",IF(AND(E1216=0,G1216=0),"ml",IF(AND(E1216=0,F1216=0),"ml",IF(AND(E1216&lt;&gt;0,F1216&lt;&gt;0,G1216&lt;&gt;0),"m3",0)))))))</f>
        <v>ml</v>
      </c>
    </row>
    <row r="1217" spans="2:10" s="1" customFormat="1" ht="13.2" x14ac:dyDescent="0.25">
      <c r="B1217" s="100"/>
      <c r="C1217" s="44" t="s">
        <v>698</v>
      </c>
      <c r="D1217" s="45"/>
      <c r="E1217" s="45"/>
      <c r="F1217" s="45"/>
      <c r="G1217" s="45"/>
      <c r="H1217" s="45">
        <f>IF(AND(F1217=0,G1217=0),D1217*E1217,IF(AND(E1217=0,G1217=0),D1217*F1217,IF(AND(E1217=0,F1217=0),D1217*G1217,IF(AND(E1217=0),D1217*F1217*G1217,IF(AND(F1217=0),D1217*E1217*G1217,IF(AND(G1217=0),D1217*E1217*F1217,D1217*E1217*F1217*G1217))))))</f>
        <v>0</v>
      </c>
      <c r="I1217" s="45"/>
      <c r="J1217" s="46" t="str">
        <f>IF(AND(E1217=0,F1217&lt;&gt;0,G1217&lt;&gt;0),"m2",IF(AND(F1217=0,E1217&lt;&gt;0,G1217&lt;&gt;0),"m2",IF(AND(G1217=0,E1217&lt;&gt;0,F1217&lt;&gt;0),"m2",IF(AND(F1217=0,G1217=0),"ml",IF(AND(E1217=0,G1217=0),"ml",IF(AND(E1217=0,F1217=0),"ml",IF(AND(E1217&lt;&gt;0,F1217&lt;&gt;0,G1217&lt;&gt;0),"m3",0)))))))</f>
        <v>ml</v>
      </c>
    </row>
    <row r="1218" spans="2:10" s="1" customFormat="1" ht="13.2" x14ac:dyDescent="0.25">
      <c r="B1218" s="48" t="s">
        <v>453</v>
      </c>
      <c r="C1218" s="48" t="s">
        <v>424</v>
      </c>
      <c r="D1218" s="103"/>
      <c r="E1218" s="45"/>
      <c r="F1218" s="45"/>
      <c r="G1218" s="45"/>
      <c r="H1218" s="45"/>
      <c r="I1218" s="62">
        <f>SUM(H1219:H1219)</f>
        <v>0</v>
      </c>
      <c r="J1218" s="63" t="str">
        <f>+J1219</f>
        <v>ml</v>
      </c>
    </row>
    <row r="1219" spans="2:10" s="1" customFormat="1" ht="13.2" x14ac:dyDescent="0.25">
      <c r="B1219" s="100"/>
      <c r="C1219" s="44" t="s">
        <v>726</v>
      </c>
      <c r="D1219" s="45"/>
      <c r="E1219" s="45"/>
      <c r="F1219" s="45"/>
      <c r="G1219" s="45"/>
      <c r="H1219" s="45">
        <f>IF(AND(F1219=0,G1219=0),D1219*E1219,IF(AND(E1219=0,G1219=0),D1219*F1219,IF(AND(E1219=0,F1219=0),D1219*G1219,IF(AND(E1219=0),D1219*F1219*G1219,IF(AND(F1219=0),D1219*E1219*G1219,IF(AND(G1219=0),D1219*E1219*F1219,D1219*E1219*F1219*G1219))))))</f>
        <v>0</v>
      </c>
      <c r="I1219" s="45"/>
      <c r="J1219" s="46" t="str">
        <f>IF(AND(E1219=0,F1219&lt;&gt;0,G1219&lt;&gt;0),"m2",IF(AND(F1219=0,E1219&lt;&gt;0,G1219&lt;&gt;0),"m2",IF(AND(G1219=0,E1219&lt;&gt;0,F1219&lt;&gt;0),"m2",IF(AND(F1219=0,G1219=0),"ml",IF(AND(E1219=0,G1219=0),"ml",IF(AND(E1219=0,F1219=0),"ml",IF(AND(E1219&lt;&gt;0,F1219&lt;&gt;0,G1219&lt;&gt;0),"m3",0)))))))</f>
        <v>ml</v>
      </c>
    </row>
    <row r="1220" spans="2:10" s="1" customFormat="1" ht="13.2" x14ac:dyDescent="0.25">
      <c r="B1220" s="48" t="s">
        <v>454</v>
      </c>
      <c r="C1220" s="48" t="s">
        <v>446</v>
      </c>
      <c r="D1220" s="103"/>
      <c r="E1220" s="45"/>
      <c r="F1220" s="45"/>
      <c r="G1220" s="45"/>
      <c r="H1220" s="45"/>
      <c r="I1220" s="62">
        <f>SUM(H1221:H1221)</f>
        <v>0</v>
      </c>
      <c r="J1220" s="63" t="str">
        <f>+J1221</f>
        <v>ml</v>
      </c>
    </row>
    <row r="1221" spans="2:10" s="1" customFormat="1" ht="13.2" x14ac:dyDescent="0.25">
      <c r="B1221" s="100"/>
      <c r="C1221" s="44" t="s">
        <v>715</v>
      </c>
      <c r="D1221" s="45"/>
      <c r="E1221" s="45"/>
      <c r="F1221" s="45"/>
      <c r="G1221" s="45"/>
      <c r="H1221" s="45">
        <f>IF(AND(F1221=0,G1221=0),D1221*E1221,IF(AND(E1221=0,G1221=0),D1221*F1221,IF(AND(E1221=0,F1221=0),D1221*G1221,IF(AND(E1221=0),D1221*F1221*G1221,IF(AND(F1221=0),D1221*E1221*G1221,IF(AND(G1221=0),D1221*E1221*F1221,D1221*E1221*F1221*G1221))))))</f>
        <v>0</v>
      </c>
      <c r="I1221" s="45"/>
      <c r="J1221" s="46" t="str">
        <f>IF(AND(E1221=0,F1221&lt;&gt;0,G1221&lt;&gt;0),"m2",IF(AND(F1221=0,E1221&lt;&gt;0,G1221&lt;&gt;0),"m2",IF(AND(G1221=0,E1221&lt;&gt;0,F1221&lt;&gt;0),"m2",IF(AND(F1221=0,G1221=0),"ml",IF(AND(E1221=0,G1221=0),"ml",IF(AND(E1221=0,F1221=0),"ml",IF(AND(E1221&lt;&gt;0,F1221&lt;&gt;0,G1221&lt;&gt;0),"m3",0)))))))</f>
        <v>ml</v>
      </c>
    </row>
    <row r="1222" spans="2:10" s="1" customFormat="1" ht="13.2" x14ac:dyDescent="0.25">
      <c r="B1222" s="48" t="s">
        <v>455</v>
      </c>
      <c r="C1222" s="48" t="s">
        <v>447</v>
      </c>
      <c r="D1222" s="103"/>
      <c r="E1222" s="45"/>
      <c r="F1222" s="45"/>
      <c r="G1222" s="45"/>
      <c r="H1222" s="45"/>
      <c r="I1222" s="62">
        <f>SUM(H1223:H1223)</f>
        <v>0</v>
      </c>
      <c r="J1222" s="63" t="str">
        <f>+J1223</f>
        <v>ml</v>
      </c>
    </row>
    <row r="1223" spans="2:10" s="1" customFormat="1" ht="13.2" x14ac:dyDescent="0.25">
      <c r="B1223" s="100"/>
      <c r="C1223" s="44" t="s">
        <v>716</v>
      </c>
      <c r="D1223" s="45"/>
      <c r="E1223" s="45"/>
      <c r="F1223" s="45"/>
      <c r="G1223" s="45"/>
      <c r="H1223" s="45">
        <f>IF(AND(F1223=0,G1223=0),D1223*E1223,IF(AND(E1223=0,G1223=0),D1223*F1223,IF(AND(E1223=0,F1223=0),D1223*G1223,IF(AND(E1223=0),D1223*F1223*G1223,IF(AND(F1223=0),D1223*E1223*G1223,IF(AND(G1223=0),D1223*E1223*F1223,D1223*E1223*F1223*G1223))))))</f>
        <v>0</v>
      </c>
      <c r="I1223" s="45"/>
      <c r="J1223" s="46" t="str">
        <f>IF(AND(E1223=0,F1223&lt;&gt;0,G1223&lt;&gt;0),"m2",IF(AND(F1223=0,E1223&lt;&gt;0,G1223&lt;&gt;0),"m2",IF(AND(G1223=0,E1223&lt;&gt;0,F1223&lt;&gt;0),"m2",IF(AND(F1223=0,G1223=0),"ml",IF(AND(E1223=0,G1223=0),"ml",IF(AND(E1223=0,F1223=0),"ml",IF(AND(E1223&lt;&gt;0,F1223&lt;&gt;0,G1223&lt;&gt;0),"m3",0)))))))</f>
        <v>ml</v>
      </c>
    </row>
    <row r="1224" spans="2:10" s="1" customFormat="1" ht="13.2" x14ac:dyDescent="0.25">
      <c r="B1224" s="48" t="s">
        <v>456</v>
      </c>
      <c r="C1224" s="48" t="s">
        <v>988</v>
      </c>
      <c r="D1224" s="103"/>
      <c r="E1224" s="45"/>
      <c r="F1224" s="45"/>
      <c r="G1224" s="45"/>
      <c r="H1224" s="45"/>
      <c r="I1224" s="62">
        <f>SUM(H1225:H1225)</f>
        <v>0</v>
      </c>
      <c r="J1224" s="63" t="str">
        <f>+J1225</f>
        <v>ml</v>
      </c>
    </row>
    <row r="1225" spans="2:10" s="1" customFormat="1" ht="13.2" x14ac:dyDescent="0.25">
      <c r="B1225" s="100"/>
      <c r="C1225" s="44" t="s">
        <v>724</v>
      </c>
      <c r="D1225" s="45"/>
      <c r="E1225" s="45"/>
      <c r="F1225" s="45"/>
      <c r="G1225" s="45"/>
      <c r="H1225" s="45">
        <f>IF(AND(F1225=0,G1225=0),D1225*E1225,IF(AND(E1225=0,G1225=0),D1225*F1225,IF(AND(E1225=0,F1225=0),D1225*G1225,IF(AND(E1225=0),D1225*F1225*G1225,IF(AND(F1225=0),D1225*E1225*G1225,IF(AND(G1225=0),D1225*E1225*F1225,D1225*E1225*F1225*G1225))))))</f>
        <v>0</v>
      </c>
      <c r="I1225" s="45"/>
      <c r="J1225" s="46" t="str">
        <f>IF(AND(E1225=0,F1225&lt;&gt;0,G1225&lt;&gt;0),"m2",IF(AND(F1225=0,E1225&lt;&gt;0,G1225&lt;&gt;0),"m2",IF(AND(G1225=0,E1225&lt;&gt;0,F1225&lt;&gt;0),"m2",IF(AND(F1225=0,G1225=0),"ml",IF(AND(E1225=0,G1225=0),"ml",IF(AND(E1225=0,F1225=0),"ml",IF(AND(E1225&lt;&gt;0,F1225&lt;&gt;0,G1225&lt;&gt;0),"m3",0)))))))</f>
        <v>ml</v>
      </c>
    </row>
    <row r="1226" spans="2:10" s="1" customFormat="1" ht="13.2" x14ac:dyDescent="0.25">
      <c r="B1226" s="48" t="s">
        <v>457</v>
      </c>
      <c r="C1226" s="48" t="s">
        <v>449</v>
      </c>
      <c r="D1226" s="103"/>
      <c r="E1226" s="45"/>
      <c r="F1226" s="45"/>
      <c r="G1226" s="45"/>
      <c r="H1226" s="45"/>
      <c r="I1226" s="62">
        <f>SUM(H1227:H1227)</f>
        <v>0</v>
      </c>
      <c r="J1226" s="63" t="str">
        <f>+J1227</f>
        <v>und</v>
      </c>
    </row>
    <row r="1227" spans="2:10" s="1" customFormat="1" ht="13.2" x14ac:dyDescent="0.25">
      <c r="B1227" s="48"/>
      <c r="C1227" s="44" t="s">
        <v>729</v>
      </c>
      <c r="D1227" s="45"/>
      <c r="E1227" s="45"/>
      <c r="F1227" s="45"/>
      <c r="G1227" s="45"/>
      <c r="H1227" s="45">
        <f>+D1227</f>
        <v>0</v>
      </c>
      <c r="I1227" s="45"/>
      <c r="J1227" s="46" t="s">
        <v>35</v>
      </c>
    </row>
    <row r="1228" spans="2:10" s="1" customFormat="1" ht="13.2" x14ac:dyDescent="0.25">
      <c r="B1228" s="48" t="s">
        <v>458</v>
      </c>
      <c r="C1228" s="48" t="s">
        <v>989</v>
      </c>
      <c r="D1228" s="103"/>
      <c r="E1228" s="45"/>
      <c r="F1228" s="45"/>
      <c r="G1228" s="45"/>
      <c r="H1228" s="45"/>
      <c r="I1228" s="62">
        <f>SUM(H1229:H1229)</f>
        <v>0</v>
      </c>
      <c r="J1228" s="63" t="str">
        <f>+J1229</f>
        <v>und</v>
      </c>
    </row>
    <row r="1229" spans="2:10" s="1" customFormat="1" ht="13.2" x14ac:dyDescent="0.25">
      <c r="B1229" s="100"/>
      <c r="C1229" s="44" t="s">
        <v>434</v>
      </c>
      <c r="D1229" s="45"/>
      <c r="E1229" s="45"/>
      <c r="F1229" s="45"/>
      <c r="G1229" s="45"/>
      <c r="H1229" s="45">
        <f>+D1229</f>
        <v>0</v>
      </c>
      <c r="I1229" s="45"/>
      <c r="J1229" s="46" t="s">
        <v>35</v>
      </c>
    </row>
    <row r="1230" spans="2:10" s="1" customFormat="1" ht="13.2" x14ac:dyDescent="0.25">
      <c r="B1230" s="48" t="s">
        <v>550</v>
      </c>
      <c r="C1230" s="48" t="s">
        <v>451</v>
      </c>
      <c r="D1230" s="103"/>
      <c r="E1230" s="45"/>
      <c r="F1230" s="45"/>
      <c r="G1230" s="45"/>
      <c r="H1230" s="45"/>
      <c r="I1230" s="62">
        <f>SUM(H1231:H1231)</f>
        <v>0</v>
      </c>
      <c r="J1230" s="63" t="str">
        <f>+J1231</f>
        <v>und</v>
      </c>
    </row>
    <row r="1231" spans="2:10" s="1" customFormat="1" ht="13.2" x14ac:dyDescent="0.25">
      <c r="B1231" s="100"/>
      <c r="C1231" s="44" t="s">
        <v>722</v>
      </c>
      <c r="D1231" s="45"/>
      <c r="E1231" s="45"/>
      <c r="F1231" s="45"/>
      <c r="G1231" s="45"/>
      <c r="H1231" s="45">
        <f>+D1231</f>
        <v>0</v>
      </c>
      <c r="I1231" s="45"/>
      <c r="J1231" s="46" t="s">
        <v>35</v>
      </c>
    </row>
    <row r="1232" spans="2:10" s="1" customFormat="1" ht="13.2" x14ac:dyDescent="0.25">
      <c r="B1232" s="100" t="s">
        <v>117</v>
      </c>
      <c r="C1232" s="101" t="s">
        <v>419</v>
      </c>
      <c r="D1232" s="103"/>
      <c r="E1232" s="45"/>
      <c r="F1232" s="45"/>
      <c r="G1232" s="45"/>
      <c r="H1232" s="45"/>
      <c r="I1232" s="45"/>
      <c r="J1232" s="46"/>
    </row>
    <row r="1233" spans="2:10" s="1" customFormat="1" ht="13.2" x14ac:dyDescent="0.25">
      <c r="B1233" s="48" t="s">
        <v>118</v>
      </c>
      <c r="C1233" s="48" t="s">
        <v>461</v>
      </c>
      <c r="D1233" s="103"/>
      <c r="E1233" s="45"/>
      <c r="F1233" s="45"/>
      <c r="G1233" s="45"/>
      <c r="H1233" s="45"/>
      <c r="I1233" s="62">
        <f>SUM(H1234:H1235)</f>
        <v>5</v>
      </c>
      <c r="J1233" s="63" t="str">
        <f>+J1234</f>
        <v>und</v>
      </c>
    </row>
    <row r="1234" spans="2:10" s="1" customFormat="1" ht="13.2" x14ac:dyDescent="0.25">
      <c r="B1234" s="75"/>
      <c r="C1234" s="44" t="s">
        <v>638</v>
      </c>
      <c r="D1234" s="45"/>
      <c r="E1234" s="45"/>
      <c r="F1234" s="45"/>
      <c r="G1234" s="45"/>
      <c r="H1234" s="45">
        <f>+D1234</f>
        <v>0</v>
      </c>
      <c r="I1234" s="45"/>
      <c r="J1234" s="46" t="s">
        <v>35</v>
      </c>
    </row>
    <row r="1235" spans="2:10" s="1" customFormat="1" ht="13.2" x14ac:dyDescent="0.25">
      <c r="B1235" s="75"/>
      <c r="C1235" s="44" t="s">
        <v>427</v>
      </c>
      <c r="D1235" s="45">
        <v>5</v>
      </c>
      <c r="E1235" s="45"/>
      <c r="F1235" s="45"/>
      <c r="G1235" s="45"/>
      <c r="H1235" s="45">
        <f>+D1235</f>
        <v>5</v>
      </c>
      <c r="I1235" s="45"/>
      <c r="J1235" s="46" t="s">
        <v>35</v>
      </c>
    </row>
    <row r="1236" spans="2:10" s="1" customFormat="1" ht="13.2" x14ac:dyDescent="0.25">
      <c r="B1236" s="48" t="s">
        <v>119</v>
      </c>
      <c r="C1236" s="48" t="s">
        <v>468</v>
      </c>
      <c r="D1236" s="103"/>
      <c r="E1236" s="45"/>
      <c r="F1236" s="45"/>
      <c r="G1236" s="45"/>
      <c r="H1236" s="45"/>
      <c r="I1236" s="62">
        <f>SUM(H1237:H1242)</f>
        <v>9</v>
      </c>
      <c r="J1236" s="63" t="str">
        <f>+J1237</f>
        <v>und</v>
      </c>
    </row>
    <row r="1237" spans="2:10" s="1" customFormat="1" ht="13.2" x14ac:dyDescent="0.25">
      <c r="B1237" s="75"/>
      <c r="C1237" s="130" t="s">
        <v>248</v>
      </c>
      <c r="D1237" s="45"/>
      <c r="E1237" s="45"/>
      <c r="F1237" s="45"/>
      <c r="G1237" s="45"/>
      <c r="H1237" s="45"/>
      <c r="I1237" s="45"/>
      <c r="J1237" s="46" t="s">
        <v>35</v>
      </c>
    </row>
    <row r="1238" spans="2:10" s="1" customFormat="1" ht="13.2" x14ac:dyDescent="0.25">
      <c r="B1238" s="75"/>
      <c r="C1238" s="44" t="s">
        <v>549</v>
      </c>
      <c r="D1238" s="45">
        <v>3</v>
      </c>
      <c r="E1238" s="45"/>
      <c r="F1238" s="45"/>
      <c r="G1238" s="45"/>
      <c r="H1238" s="45">
        <f>+D1238</f>
        <v>3</v>
      </c>
      <c r="I1238" s="45"/>
      <c r="J1238" s="46" t="s">
        <v>35</v>
      </c>
    </row>
    <row r="1239" spans="2:10" s="1" customFormat="1" ht="13.2" x14ac:dyDescent="0.25">
      <c r="B1239" s="75"/>
      <c r="C1239" s="130" t="s">
        <v>249</v>
      </c>
      <c r="D1239" s="45"/>
      <c r="E1239" s="45"/>
      <c r="F1239" s="45"/>
      <c r="G1239" s="45"/>
      <c r="H1239" s="45"/>
      <c r="I1239" s="45"/>
      <c r="J1239" s="46" t="s">
        <v>35</v>
      </c>
    </row>
    <row r="1240" spans="2:10" s="1" customFormat="1" ht="13.2" x14ac:dyDescent="0.25">
      <c r="B1240" s="75"/>
      <c r="C1240" s="44" t="s">
        <v>549</v>
      </c>
      <c r="D1240" s="45">
        <v>3</v>
      </c>
      <c r="E1240" s="45"/>
      <c r="F1240" s="45"/>
      <c r="G1240" s="45"/>
      <c r="H1240" s="45">
        <f>+D1240</f>
        <v>3</v>
      </c>
      <c r="I1240" s="45"/>
      <c r="J1240" s="46" t="s">
        <v>35</v>
      </c>
    </row>
    <row r="1241" spans="2:10" s="1" customFormat="1" ht="13.2" x14ac:dyDescent="0.25">
      <c r="B1241" s="75"/>
      <c r="C1241" s="130" t="s">
        <v>250</v>
      </c>
      <c r="D1241" s="45"/>
      <c r="E1241" s="45"/>
      <c r="F1241" s="45"/>
      <c r="G1241" s="45"/>
      <c r="H1241" s="45"/>
      <c r="I1241" s="45"/>
      <c r="J1241" s="46" t="s">
        <v>35</v>
      </c>
    </row>
    <row r="1242" spans="2:10" s="1" customFormat="1" ht="13.2" x14ac:dyDescent="0.25">
      <c r="B1242" s="75"/>
      <c r="C1242" s="44" t="s">
        <v>549</v>
      </c>
      <c r="D1242" s="45">
        <v>3</v>
      </c>
      <c r="E1242" s="45"/>
      <c r="F1242" s="45"/>
      <c r="G1242" s="45"/>
      <c r="H1242" s="45">
        <f>+D1242</f>
        <v>3</v>
      </c>
      <c r="I1242" s="45"/>
      <c r="J1242" s="46" t="s">
        <v>35</v>
      </c>
    </row>
    <row r="1243" spans="2:10" s="1" customFormat="1" ht="13.2" x14ac:dyDescent="0.25">
      <c r="B1243" s="48" t="s">
        <v>120</v>
      </c>
      <c r="C1243" s="48" t="s">
        <v>462</v>
      </c>
      <c r="D1243" s="103"/>
      <c r="E1243" s="45"/>
      <c r="F1243" s="45"/>
      <c r="G1243" s="45"/>
      <c r="H1243" s="45"/>
      <c r="I1243" s="62">
        <f>SUM(H1244:H1246)</f>
        <v>0</v>
      </c>
      <c r="J1243" s="63" t="str">
        <f>+J1244</f>
        <v>und</v>
      </c>
    </row>
    <row r="1244" spans="2:10" s="1" customFormat="1" ht="13.2" x14ac:dyDescent="0.25">
      <c r="B1244" s="48"/>
      <c r="C1244" s="44" t="s">
        <v>248</v>
      </c>
      <c r="D1244" s="45"/>
      <c r="E1244" s="45"/>
      <c r="F1244" s="45"/>
      <c r="G1244" s="45"/>
      <c r="H1244" s="45">
        <f>+D1244</f>
        <v>0</v>
      </c>
      <c r="I1244" s="45"/>
      <c r="J1244" s="46" t="s">
        <v>35</v>
      </c>
    </row>
    <row r="1245" spans="2:10" s="1" customFormat="1" ht="13.2" x14ac:dyDescent="0.25">
      <c r="B1245" s="48"/>
      <c r="C1245" s="44" t="s">
        <v>249</v>
      </c>
      <c r="D1245" s="45"/>
      <c r="E1245" s="45"/>
      <c r="F1245" s="45"/>
      <c r="G1245" s="45"/>
      <c r="H1245" s="45">
        <f>+D1245</f>
        <v>0</v>
      </c>
      <c r="I1245" s="45"/>
      <c r="J1245" s="46" t="s">
        <v>35</v>
      </c>
    </row>
    <row r="1246" spans="2:10" s="1" customFormat="1" ht="13.2" x14ac:dyDescent="0.25">
      <c r="B1246" s="48"/>
      <c r="C1246" s="44" t="s">
        <v>250</v>
      </c>
      <c r="D1246" s="45"/>
      <c r="E1246" s="45"/>
      <c r="F1246" s="45"/>
      <c r="G1246" s="45"/>
      <c r="H1246" s="45">
        <f>+D1246</f>
        <v>0</v>
      </c>
      <c r="I1246" s="45"/>
      <c r="J1246" s="46" t="s">
        <v>35</v>
      </c>
    </row>
    <row r="1247" spans="2:10" s="1" customFormat="1" ht="13.2" x14ac:dyDescent="0.25">
      <c r="B1247" s="48" t="s">
        <v>469</v>
      </c>
      <c r="C1247" s="48" t="s">
        <v>554</v>
      </c>
      <c r="D1247" s="103"/>
      <c r="E1247" s="45"/>
      <c r="F1247" s="45"/>
      <c r="G1247" s="45"/>
      <c r="H1247" s="45"/>
      <c r="I1247" s="62">
        <f>SUM(H1248:H1248)</f>
        <v>4</v>
      </c>
      <c r="J1247" s="63" t="str">
        <f>+J1248</f>
        <v>und</v>
      </c>
    </row>
    <row r="1248" spans="2:10" s="1" customFormat="1" ht="13.2" x14ac:dyDescent="0.25">
      <c r="B1248" s="48"/>
      <c r="C1248" s="44" t="s">
        <v>702</v>
      </c>
      <c r="D1248" s="45">
        <v>1</v>
      </c>
      <c r="E1248" s="45">
        <v>4</v>
      </c>
      <c r="F1248" s="45"/>
      <c r="G1248" s="45"/>
      <c r="H1248" s="45">
        <f>IF(AND(F1248=0,G1248=0),D1248*E1248,IF(AND(E1248=0,G1248=0),D1248*F1248,IF(AND(E1248=0,F1248=0),D1248*G1248,IF(AND(E1248=0),D1248*F1248*G1248,IF(AND(F1248=0),D1248*E1248*G1248,IF(AND(G1248=0),D1248*E1248*F1248,D1248*E1248*F1248*G1248))))))</f>
        <v>4</v>
      </c>
      <c r="I1248" s="45"/>
      <c r="J1248" s="46" t="s">
        <v>35</v>
      </c>
    </row>
    <row r="1249" spans="2:10" s="1" customFormat="1" ht="13.2" x14ac:dyDescent="0.25">
      <c r="B1249" s="48" t="s">
        <v>470</v>
      </c>
      <c r="C1249" s="48" t="s">
        <v>557</v>
      </c>
      <c r="D1249" s="103"/>
      <c r="E1249" s="45"/>
      <c r="F1249" s="45"/>
      <c r="G1249" s="45"/>
      <c r="H1249" s="45"/>
      <c r="I1249" s="62">
        <f>SUM(H1250:H1250)</f>
        <v>1</v>
      </c>
      <c r="J1249" s="63" t="str">
        <f>+J1250</f>
        <v>und</v>
      </c>
    </row>
    <row r="1250" spans="2:10" s="1" customFormat="1" ht="13.2" x14ac:dyDescent="0.25">
      <c r="B1250" s="48"/>
      <c r="C1250" s="44" t="s">
        <v>702</v>
      </c>
      <c r="D1250" s="45">
        <v>1</v>
      </c>
      <c r="E1250" s="45"/>
      <c r="F1250" s="45"/>
      <c r="G1250" s="45"/>
      <c r="H1250" s="45">
        <f>+D1250</f>
        <v>1</v>
      </c>
      <c r="I1250" s="45"/>
      <c r="J1250" s="46" t="s">
        <v>35</v>
      </c>
    </row>
    <row r="1251" spans="2:10" s="1" customFormat="1" ht="13.2" x14ac:dyDescent="0.25">
      <c r="B1251" s="48" t="s">
        <v>555</v>
      </c>
      <c r="C1251" s="48" t="s">
        <v>459</v>
      </c>
      <c r="D1251" s="103"/>
      <c r="E1251" s="45"/>
      <c r="F1251" s="45"/>
      <c r="G1251" s="45"/>
      <c r="H1251" s="45"/>
      <c r="I1251" s="62">
        <f>SUM(H1252:H1252)</f>
        <v>0</v>
      </c>
      <c r="J1251" s="63" t="str">
        <f>+J1252</f>
        <v>und</v>
      </c>
    </row>
    <row r="1252" spans="2:10" s="1" customFormat="1" ht="13.2" x14ac:dyDescent="0.25">
      <c r="B1252" s="75"/>
      <c r="C1252" s="44" t="s">
        <v>747</v>
      </c>
      <c r="D1252" s="45"/>
      <c r="E1252" s="45"/>
      <c r="F1252" s="45"/>
      <c r="G1252" s="45"/>
      <c r="H1252" s="45">
        <f>+D1252</f>
        <v>0</v>
      </c>
      <c r="I1252" s="45"/>
      <c r="J1252" s="46" t="s">
        <v>35</v>
      </c>
    </row>
    <row r="1253" spans="2:10" s="1" customFormat="1" ht="13.2" x14ac:dyDescent="0.25">
      <c r="B1253" s="48" t="s">
        <v>556</v>
      </c>
      <c r="C1253" s="48" t="s">
        <v>460</v>
      </c>
      <c r="D1253" s="103"/>
      <c r="E1253" s="45"/>
      <c r="F1253" s="45"/>
      <c r="G1253" s="45"/>
      <c r="H1253" s="45"/>
      <c r="I1253" s="62">
        <f>SUM(H1254:H1254)</f>
        <v>0</v>
      </c>
      <c r="J1253" s="63" t="str">
        <f>+J1254</f>
        <v>und</v>
      </c>
    </row>
    <row r="1254" spans="2:10" s="1" customFormat="1" ht="13.2" x14ac:dyDescent="0.25">
      <c r="B1254" s="75"/>
      <c r="C1254" s="44" t="s">
        <v>747</v>
      </c>
      <c r="D1254" s="45"/>
      <c r="E1254" s="45"/>
      <c r="F1254" s="45"/>
      <c r="G1254" s="45"/>
      <c r="H1254" s="45">
        <f>+D1254</f>
        <v>0</v>
      </c>
      <c r="I1254" s="45"/>
      <c r="J1254" s="46" t="s">
        <v>35</v>
      </c>
    </row>
    <row r="1255" spans="2:10" s="1" customFormat="1" ht="13.2" x14ac:dyDescent="0.25">
      <c r="B1255" s="75"/>
      <c r="C1255" s="102"/>
      <c r="D1255" s="103"/>
      <c r="E1255" s="45"/>
      <c r="F1255" s="45"/>
      <c r="G1255" s="45"/>
      <c r="H1255" s="45"/>
      <c r="I1255" s="45"/>
      <c r="J1255" s="46"/>
    </row>
    <row r="1256" spans="2:10" s="1" customFormat="1" ht="13.2" x14ac:dyDescent="0.25">
      <c r="B1256" s="75"/>
      <c r="C1256" s="102"/>
      <c r="D1256" s="103"/>
      <c r="E1256" s="45"/>
      <c r="F1256" s="45"/>
      <c r="G1256" s="45"/>
      <c r="H1256" s="45"/>
      <c r="I1256" s="45"/>
      <c r="J1256" s="46"/>
    </row>
    <row r="1257" spans="2:10" s="1" customFormat="1" ht="13.2" x14ac:dyDescent="0.25">
      <c r="B1257" s="75"/>
      <c r="C1257" s="102"/>
      <c r="D1257" s="103"/>
      <c r="E1257" s="45"/>
      <c r="F1257" s="45"/>
      <c r="G1257" s="45"/>
      <c r="H1257" s="45"/>
      <c r="I1257" s="45"/>
      <c r="J1257" s="46"/>
    </row>
    <row r="1258" spans="2:10" s="1" customFormat="1" ht="13.2" x14ac:dyDescent="0.25">
      <c r="B1258" s="75"/>
      <c r="C1258" s="102"/>
      <c r="D1258" s="103"/>
      <c r="E1258" s="45"/>
      <c r="F1258" s="45"/>
      <c r="G1258" s="45"/>
      <c r="H1258" s="45"/>
      <c r="I1258" s="45"/>
      <c r="J1258" s="46"/>
    </row>
    <row r="1259" spans="2:10" s="1" customFormat="1" ht="13.2" x14ac:dyDescent="0.25">
      <c r="B1259" s="75"/>
      <c r="C1259" s="102"/>
      <c r="D1259" s="103"/>
      <c r="E1259" s="45"/>
      <c r="F1259" s="45"/>
      <c r="G1259" s="45"/>
      <c r="H1259" s="45"/>
      <c r="I1259" s="45"/>
      <c r="J1259" s="46"/>
    </row>
    <row r="1260" spans="2:10" s="1" customFormat="1" ht="13.2" x14ac:dyDescent="0.25">
      <c r="B1260" s="75"/>
      <c r="C1260" s="102"/>
      <c r="D1260" s="103"/>
      <c r="E1260" s="45"/>
      <c r="F1260" s="45"/>
      <c r="G1260" s="45"/>
      <c r="H1260" s="45"/>
      <c r="I1260" s="45"/>
      <c r="J1260" s="46"/>
    </row>
    <row r="1261" spans="2:10" s="1" customFormat="1" ht="13.2" x14ac:dyDescent="0.25">
      <c r="B1261" s="75"/>
      <c r="C1261" s="102"/>
      <c r="D1261" s="103"/>
      <c r="E1261" s="45"/>
      <c r="F1261" s="45"/>
      <c r="G1261" s="45"/>
      <c r="H1261" s="45"/>
      <c r="I1261" s="45"/>
      <c r="J1261" s="46"/>
    </row>
    <row r="1262" spans="2:10" s="1" customFormat="1" ht="13.2" x14ac:dyDescent="0.25">
      <c r="B1262" s="75"/>
      <c r="C1262" s="102"/>
      <c r="D1262" s="103"/>
      <c r="E1262" s="45"/>
      <c r="F1262" s="45"/>
      <c r="G1262" s="45"/>
      <c r="H1262" s="45"/>
      <c r="I1262" s="45"/>
      <c r="J1262" s="46"/>
    </row>
    <row r="1263" spans="2:10" s="1" customFormat="1" ht="13.2" x14ac:dyDescent="0.25">
      <c r="B1263" s="75"/>
      <c r="C1263" s="102"/>
      <c r="D1263" s="103"/>
      <c r="E1263" s="45"/>
      <c r="F1263" s="45"/>
      <c r="G1263" s="45"/>
      <c r="H1263" s="45"/>
      <c r="I1263" s="45"/>
      <c r="J1263" s="46"/>
    </row>
    <row r="1264" spans="2:10" s="1" customFormat="1" ht="13.2" x14ac:dyDescent="0.25">
      <c r="B1264" s="75"/>
      <c r="C1264" s="102"/>
      <c r="D1264" s="103"/>
      <c r="E1264" s="45"/>
      <c r="F1264" s="45"/>
      <c r="G1264" s="45"/>
      <c r="H1264" s="45"/>
      <c r="I1264" s="45"/>
      <c r="J1264" s="46"/>
    </row>
    <row r="1265" spans="2:10" s="1" customFormat="1" ht="13.2" x14ac:dyDescent="0.25">
      <c r="B1265" s="75"/>
      <c r="C1265" s="102"/>
      <c r="D1265" s="103"/>
      <c r="E1265" s="45"/>
      <c r="F1265" s="45"/>
      <c r="G1265" s="45"/>
      <c r="H1265" s="45"/>
      <c r="I1265" s="45"/>
      <c r="J1265" s="46"/>
    </row>
    <row r="1266" spans="2:10" s="1" customFormat="1" ht="13.2" x14ac:dyDescent="0.25">
      <c r="B1266" s="75"/>
      <c r="C1266" s="102"/>
      <c r="D1266" s="103"/>
      <c r="E1266" s="45"/>
      <c r="F1266" s="45"/>
      <c r="G1266" s="45"/>
      <c r="H1266" s="45"/>
      <c r="I1266" s="45"/>
      <c r="J1266" s="46"/>
    </row>
    <row r="1267" spans="2:10" s="1" customFormat="1" ht="13.2" x14ac:dyDescent="0.25">
      <c r="B1267" s="75"/>
      <c r="C1267" s="102"/>
      <c r="D1267" s="103"/>
      <c r="E1267" s="45"/>
      <c r="F1267" s="45"/>
      <c r="G1267" s="45"/>
      <c r="H1267" s="45"/>
      <c r="I1267" s="45"/>
      <c r="J1267" s="46"/>
    </row>
    <row r="1268" spans="2:10" s="1" customFormat="1" ht="13.2" x14ac:dyDescent="0.25">
      <c r="B1268" s="75"/>
      <c r="C1268" s="102"/>
      <c r="D1268" s="103"/>
      <c r="E1268" s="45"/>
      <c r="F1268" s="45"/>
      <c r="G1268" s="45"/>
      <c r="H1268" s="45"/>
      <c r="I1268" s="45"/>
      <c r="J1268" s="46"/>
    </row>
    <row r="1269" spans="2:10" s="1" customFormat="1" ht="13.2" x14ac:dyDescent="0.25">
      <c r="B1269" s="75"/>
      <c r="C1269" s="102"/>
      <c r="D1269" s="103"/>
      <c r="E1269" s="45"/>
      <c r="F1269" s="45"/>
      <c r="G1269" s="45"/>
      <c r="H1269" s="45"/>
      <c r="I1269" s="45"/>
      <c r="J1269" s="46"/>
    </row>
    <row r="1270" spans="2:10" s="1" customFormat="1" ht="13.2" x14ac:dyDescent="0.25">
      <c r="B1270" s="75"/>
      <c r="C1270" s="102"/>
      <c r="D1270" s="103"/>
      <c r="E1270" s="45"/>
      <c r="F1270" s="45"/>
      <c r="G1270" s="45"/>
      <c r="H1270" s="45"/>
      <c r="I1270" s="45"/>
      <c r="J1270" s="46"/>
    </row>
    <row r="1271" spans="2:10" s="1" customFormat="1" ht="13.2" x14ac:dyDescent="0.25">
      <c r="B1271" s="75"/>
      <c r="C1271" s="102"/>
      <c r="D1271" s="103"/>
      <c r="E1271" s="45"/>
      <c r="F1271" s="45"/>
      <c r="G1271" s="45"/>
      <c r="H1271" s="45"/>
      <c r="I1271" s="45"/>
      <c r="J1271" s="46"/>
    </row>
    <row r="1272" spans="2:10" s="1" customFormat="1" ht="13.2" x14ac:dyDescent="0.25">
      <c r="B1272" s="75"/>
      <c r="C1272" s="102"/>
      <c r="D1272" s="103"/>
      <c r="E1272" s="45"/>
      <c r="F1272" s="45"/>
      <c r="G1272" s="45"/>
      <c r="H1272" s="45"/>
      <c r="I1272" s="45"/>
      <c r="J1272" s="46"/>
    </row>
    <row r="1273" spans="2:10" s="1" customFormat="1" ht="13.2" x14ac:dyDescent="0.25">
      <c r="B1273" s="75"/>
      <c r="C1273" s="102"/>
      <c r="D1273" s="103"/>
      <c r="E1273" s="45"/>
      <c r="F1273" s="45"/>
      <c r="G1273" s="45"/>
      <c r="H1273" s="45"/>
      <c r="I1273" s="45"/>
      <c r="J1273" s="46"/>
    </row>
    <row r="1274" spans="2:10" s="1" customFormat="1" ht="13.2" x14ac:dyDescent="0.25">
      <c r="B1274" s="75"/>
      <c r="C1274" s="102"/>
      <c r="D1274" s="103"/>
      <c r="E1274" s="45"/>
      <c r="F1274" s="45"/>
      <c r="G1274" s="45"/>
      <c r="H1274" s="45"/>
      <c r="I1274" s="45"/>
      <c r="J1274" s="46"/>
    </row>
    <row r="1275" spans="2:10" s="1" customFormat="1" ht="13.2" x14ac:dyDescent="0.25">
      <c r="B1275" s="75"/>
      <c r="C1275" s="102"/>
      <c r="D1275" s="103"/>
      <c r="E1275" s="45"/>
      <c r="F1275" s="45"/>
      <c r="G1275" s="45"/>
      <c r="H1275" s="45"/>
      <c r="I1275" s="45"/>
      <c r="J1275" s="46"/>
    </row>
    <row r="1276" spans="2:10" s="1" customFormat="1" ht="13.2" x14ac:dyDescent="0.25">
      <c r="B1276" s="75"/>
      <c r="C1276" s="102"/>
      <c r="D1276" s="103"/>
      <c r="E1276" s="45"/>
      <c r="F1276" s="45"/>
      <c r="G1276" s="45"/>
      <c r="H1276" s="45"/>
      <c r="I1276" s="45"/>
      <c r="J1276" s="46"/>
    </row>
    <row r="1277" spans="2:10" s="1" customFormat="1" ht="13.2" x14ac:dyDescent="0.25">
      <c r="B1277" s="75"/>
      <c r="C1277" s="102"/>
      <c r="D1277" s="103"/>
      <c r="E1277" s="45"/>
      <c r="F1277" s="45"/>
      <c r="G1277" s="45"/>
      <c r="H1277" s="45"/>
      <c r="I1277" s="45"/>
      <c r="J1277" s="46"/>
    </row>
    <row r="1278" spans="2:10" s="1" customFormat="1" ht="13.2" x14ac:dyDescent="0.25">
      <c r="B1278" s="75"/>
      <c r="C1278" s="102"/>
      <c r="D1278" s="103"/>
      <c r="E1278" s="45"/>
      <c r="F1278" s="45"/>
      <c r="G1278" s="45"/>
      <c r="H1278" s="45"/>
      <c r="I1278" s="45"/>
      <c r="J1278" s="46"/>
    </row>
    <row r="1279" spans="2:10" s="1" customFormat="1" ht="13.2" x14ac:dyDescent="0.25">
      <c r="B1279" s="75"/>
      <c r="C1279" s="102"/>
      <c r="D1279" s="103"/>
      <c r="E1279" s="45"/>
      <c r="F1279" s="45"/>
      <c r="G1279" s="45"/>
      <c r="H1279" s="45"/>
      <c r="I1279" s="45"/>
      <c r="J1279" s="46"/>
    </row>
    <row r="1280" spans="2:10" s="1" customFormat="1" ht="13.2" x14ac:dyDescent="0.25">
      <c r="B1280" s="75"/>
      <c r="C1280" s="102"/>
      <c r="D1280" s="103"/>
      <c r="E1280" s="45"/>
      <c r="F1280" s="45"/>
      <c r="G1280" s="45"/>
      <c r="H1280" s="45"/>
      <c r="I1280" s="45"/>
      <c r="J1280" s="46"/>
    </row>
    <row r="1281" spans="2:10" s="1" customFormat="1" ht="13.2" x14ac:dyDescent="0.25">
      <c r="B1281" s="75"/>
      <c r="C1281" s="102"/>
      <c r="D1281" s="103"/>
      <c r="E1281" s="45"/>
      <c r="F1281" s="45"/>
      <c r="G1281" s="45"/>
      <c r="H1281" s="45"/>
      <c r="I1281" s="45"/>
      <c r="J1281" s="46"/>
    </row>
    <row r="1282" spans="2:10" s="1" customFormat="1" ht="13.2" x14ac:dyDescent="0.25">
      <c r="B1282" s="75"/>
      <c r="C1282" s="102"/>
      <c r="D1282" s="103"/>
      <c r="E1282" s="45"/>
      <c r="F1282" s="45"/>
      <c r="G1282" s="45"/>
      <c r="H1282" s="45"/>
      <c r="I1282" s="45"/>
      <c r="J1282" s="46"/>
    </row>
    <row r="1283" spans="2:10" s="1" customFormat="1" ht="13.2" x14ac:dyDescent="0.25">
      <c r="B1283" s="75"/>
      <c r="C1283" s="102"/>
      <c r="D1283" s="103"/>
      <c r="E1283" s="45"/>
      <c r="F1283" s="45"/>
      <c r="G1283" s="45"/>
      <c r="H1283" s="45"/>
      <c r="I1283" s="45"/>
      <c r="J1283" s="46"/>
    </row>
    <row r="1284" spans="2:10" s="1" customFormat="1" ht="13.2" x14ac:dyDescent="0.25">
      <c r="B1284" s="75"/>
      <c r="C1284" s="102"/>
      <c r="D1284" s="103"/>
      <c r="E1284" s="45"/>
      <c r="F1284" s="45"/>
      <c r="G1284" s="45"/>
      <c r="H1284" s="45"/>
      <c r="I1284" s="45"/>
      <c r="J1284" s="46"/>
    </row>
    <row r="1285" spans="2:10" s="1" customFormat="1" ht="13.2" x14ac:dyDescent="0.25">
      <c r="B1285" s="75"/>
      <c r="C1285" s="102"/>
      <c r="D1285" s="103"/>
      <c r="E1285" s="45"/>
      <c r="F1285" s="45"/>
      <c r="G1285" s="45"/>
      <c r="H1285" s="45"/>
      <c r="I1285" s="45"/>
      <c r="J1285" s="46"/>
    </row>
    <row r="1286" spans="2:10" s="1" customFormat="1" ht="13.2" x14ac:dyDescent="0.25">
      <c r="B1286" s="75"/>
      <c r="C1286" s="102"/>
      <c r="D1286" s="103"/>
      <c r="E1286" s="45"/>
      <c r="F1286" s="45"/>
      <c r="G1286" s="45"/>
      <c r="H1286" s="45"/>
      <c r="I1286" s="45"/>
      <c r="J1286" s="46"/>
    </row>
    <row r="1287" spans="2:10" s="1" customFormat="1" ht="13.2" x14ac:dyDescent="0.25">
      <c r="B1287" s="75"/>
      <c r="C1287" s="102"/>
      <c r="D1287" s="103"/>
      <c r="E1287" s="45"/>
      <c r="F1287" s="45"/>
      <c r="G1287" s="45"/>
      <c r="H1287" s="45"/>
      <c r="I1287" s="45"/>
      <c r="J1287" s="46"/>
    </row>
    <row r="1288" spans="2:10" s="1" customFormat="1" ht="13.2" x14ac:dyDescent="0.25">
      <c r="B1288" s="75"/>
      <c r="C1288" s="102"/>
      <c r="D1288" s="103"/>
      <c r="E1288" s="45"/>
      <c r="F1288" s="45"/>
      <c r="G1288" s="45"/>
      <c r="H1288" s="45"/>
      <c r="I1288" s="45"/>
      <c r="J1288" s="46"/>
    </row>
    <row r="1289" spans="2:10" s="1" customFormat="1" ht="13.2" x14ac:dyDescent="0.25">
      <c r="B1289" s="75"/>
      <c r="C1289" s="102"/>
      <c r="D1289" s="103"/>
      <c r="E1289" s="45"/>
      <c r="F1289" s="45"/>
      <c r="G1289" s="45"/>
      <c r="H1289" s="45"/>
      <c r="I1289" s="45"/>
      <c r="J1289" s="46"/>
    </row>
    <row r="1290" spans="2:10" s="1" customFormat="1" ht="13.2" x14ac:dyDescent="0.25">
      <c r="B1290" s="75"/>
      <c r="C1290" s="102"/>
      <c r="D1290" s="103"/>
      <c r="E1290" s="45"/>
      <c r="F1290" s="45"/>
      <c r="G1290" s="45"/>
      <c r="H1290" s="45"/>
      <c r="I1290" s="45"/>
      <c r="J1290" s="46"/>
    </row>
    <row r="1291" spans="2:10" s="1" customFormat="1" ht="13.2" x14ac:dyDescent="0.25">
      <c r="B1291" s="75"/>
      <c r="C1291" s="102"/>
      <c r="D1291" s="103"/>
      <c r="E1291" s="45"/>
      <c r="F1291" s="45"/>
      <c r="G1291" s="45"/>
      <c r="H1291" s="45"/>
      <c r="I1291" s="45"/>
      <c r="J1291" s="46"/>
    </row>
    <row r="1292" spans="2:10" s="1" customFormat="1" ht="13.2" x14ac:dyDescent="0.25">
      <c r="B1292" s="75"/>
      <c r="C1292" s="102"/>
      <c r="D1292" s="103"/>
      <c r="E1292" s="45"/>
      <c r="F1292" s="45"/>
      <c r="G1292" s="45"/>
      <c r="H1292" s="45"/>
      <c r="I1292" s="45"/>
      <c r="J1292" s="46"/>
    </row>
    <row r="1293" spans="2:10" s="1" customFormat="1" ht="13.2" x14ac:dyDescent="0.25">
      <c r="B1293" s="75"/>
      <c r="C1293" s="102"/>
      <c r="D1293" s="103"/>
      <c r="E1293" s="45"/>
      <c r="F1293" s="45"/>
      <c r="G1293" s="45"/>
      <c r="H1293" s="45"/>
      <c r="I1293" s="45"/>
      <c r="J1293" s="46"/>
    </row>
    <row r="1294" spans="2:10" s="1" customFormat="1" ht="13.2" x14ac:dyDescent="0.25">
      <c r="B1294" s="75"/>
      <c r="C1294" s="102"/>
      <c r="D1294" s="103"/>
      <c r="E1294" s="45"/>
      <c r="F1294" s="45"/>
      <c r="G1294" s="45"/>
      <c r="H1294" s="45"/>
      <c r="I1294" s="45"/>
      <c r="J1294" s="46"/>
    </row>
    <row r="1295" spans="2:10" s="1" customFormat="1" ht="13.2" x14ac:dyDescent="0.25">
      <c r="B1295" s="75"/>
      <c r="C1295" s="102"/>
      <c r="D1295" s="103"/>
      <c r="E1295" s="45"/>
      <c r="F1295" s="45"/>
      <c r="G1295" s="45"/>
      <c r="H1295" s="45"/>
      <c r="I1295" s="45"/>
      <c r="J1295" s="46"/>
    </row>
    <row r="1296" spans="2:10" s="1" customFormat="1" ht="13.2" x14ac:dyDescent="0.25">
      <c r="B1296" s="75"/>
      <c r="C1296" s="102"/>
      <c r="D1296" s="103"/>
      <c r="E1296" s="45"/>
      <c r="F1296" s="45"/>
      <c r="G1296" s="45"/>
      <c r="H1296" s="45"/>
      <c r="I1296" s="45"/>
      <c r="J1296" s="46"/>
    </row>
    <row r="1297" spans="2:10" s="1" customFormat="1" ht="13.2" x14ac:dyDescent="0.25">
      <c r="B1297" s="75"/>
      <c r="C1297" s="102"/>
      <c r="D1297" s="103"/>
      <c r="E1297" s="45"/>
      <c r="F1297" s="45"/>
      <c r="G1297" s="45"/>
      <c r="H1297" s="45"/>
      <c r="I1297" s="45"/>
      <c r="J1297" s="46"/>
    </row>
    <row r="1298" spans="2:10" s="1" customFormat="1" ht="13.2" x14ac:dyDescent="0.25">
      <c r="B1298" s="75"/>
      <c r="C1298" s="102"/>
      <c r="D1298" s="103"/>
      <c r="E1298" s="45"/>
      <c r="F1298" s="45"/>
      <c r="G1298" s="45"/>
      <c r="H1298" s="45"/>
      <c r="I1298" s="45"/>
      <c r="J1298" s="46"/>
    </row>
    <row r="1299" spans="2:10" s="1" customFormat="1" ht="13.2" x14ac:dyDescent="0.25">
      <c r="B1299" s="75"/>
      <c r="C1299" s="102"/>
      <c r="D1299" s="103"/>
      <c r="E1299" s="45"/>
      <c r="F1299" s="45"/>
      <c r="G1299" s="45"/>
      <c r="H1299" s="45"/>
      <c r="I1299" s="45"/>
      <c r="J1299" s="46"/>
    </row>
    <row r="1300" spans="2:10" s="1" customFormat="1" ht="13.2" x14ac:dyDescent="0.25">
      <c r="B1300" s="75"/>
      <c r="C1300" s="102"/>
      <c r="D1300" s="103"/>
      <c r="E1300" s="45"/>
      <c r="F1300" s="45"/>
      <c r="G1300" s="45"/>
      <c r="H1300" s="45"/>
      <c r="I1300" s="45"/>
      <c r="J1300" s="46"/>
    </row>
    <row r="1301" spans="2:10" s="1" customFormat="1" ht="13.2" x14ac:dyDescent="0.25">
      <c r="B1301" s="75"/>
      <c r="C1301" s="102"/>
      <c r="D1301" s="103"/>
      <c r="E1301" s="45"/>
      <c r="F1301" s="45"/>
      <c r="G1301" s="45"/>
      <c r="H1301" s="45"/>
      <c r="I1301" s="45"/>
      <c r="J1301" s="46"/>
    </row>
    <row r="1302" spans="2:10" s="1" customFormat="1" ht="13.2" x14ac:dyDescent="0.25">
      <c r="B1302" s="75"/>
      <c r="C1302" s="102"/>
      <c r="D1302" s="103"/>
      <c r="E1302" s="45"/>
      <c r="F1302" s="45"/>
      <c r="G1302" s="45"/>
      <c r="H1302" s="45"/>
      <c r="I1302" s="45"/>
      <c r="J1302" s="46"/>
    </row>
    <row r="1303" spans="2:10" s="1" customFormat="1" ht="13.2" x14ac:dyDescent="0.25">
      <c r="B1303" s="75"/>
      <c r="C1303" s="102"/>
      <c r="D1303" s="103"/>
      <c r="E1303" s="45"/>
      <c r="F1303" s="45"/>
      <c r="G1303" s="45"/>
      <c r="H1303" s="45"/>
      <c r="I1303" s="45"/>
      <c r="J1303" s="46"/>
    </row>
    <row r="1304" spans="2:10" s="1" customFormat="1" ht="13.2" x14ac:dyDescent="0.25">
      <c r="B1304" s="75"/>
      <c r="C1304" s="102"/>
      <c r="D1304" s="103"/>
      <c r="E1304" s="45"/>
      <c r="F1304" s="45"/>
      <c r="G1304" s="45"/>
      <c r="H1304" s="45"/>
      <c r="I1304" s="45"/>
      <c r="J1304" s="46"/>
    </row>
    <row r="1305" spans="2:10" s="1" customFormat="1" ht="13.2" x14ac:dyDescent="0.25">
      <c r="B1305" s="75"/>
      <c r="C1305" s="102"/>
      <c r="D1305" s="103"/>
      <c r="E1305" s="45"/>
      <c r="F1305" s="45"/>
      <c r="G1305" s="45"/>
      <c r="H1305" s="45"/>
      <c r="I1305" s="45"/>
      <c r="J1305" s="46"/>
    </row>
    <row r="1306" spans="2:10" s="1" customFormat="1" ht="13.2" x14ac:dyDescent="0.25">
      <c r="B1306" s="75"/>
      <c r="C1306" s="102"/>
      <c r="D1306" s="103"/>
      <c r="E1306" s="45"/>
      <c r="F1306" s="45"/>
      <c r="G1306" s="45"/>
      <c r="H1306" s="45"/>
      <c r="I1306" s="45"/>
      <c r="J1306" s="46"/>
    </row>
    <row r="1307" spans="2:10" s="1" customFormat="1" ht="13.2" x14ac:dyDescent="0.25">
      <c r="B1307" s="75"/>
      <c r="C1307" s="102"/>
      <c r="D1307" s="103"/>
      <c r="E1307" s="45"/>
      <c r="F1307" s="45"/>
      <c r="G1307" s="45"/>
      <c r="H1307" s="45"/>
      <c r="I1307" s="45"/>
      <c r="J1307" s="46"/>
    </row>
    <row r="1308" spans="2:10" s="1" customFormat="1" ht="13.2" x14ac:dyDescent="0.25">
      <c r="B1308" s="75"/>
      <c r="C1308" s="102"/>
      <c r="D1308" s="103"/>
      <c r="E1308" s="45"/>
      <c r="F1308" s="45"/>
      <c r="G1308" s="45"/>
      <c r="H1308" s="45"/>
      <c r="I1308" s="45"/>
      <c r="J1308" s="46"/>
    </row>
    <row r="1309" spans="2:10" s="1" customFormat="1" ht="13.2" x14ac:dyDescent="0.25">
      <c r="B1309" s="75"/>
      <c r="C1309" s="102"/>
      <c r="D1309" s="103"/>
      <c r="E1309" s="45"/>
      <c r="F1309" s="45"/>
      <c r="G1309" s="45"/>
      <c r="H1309" s="45"/>
      <c r="I1309" s="45"/>
      <c r="J1309" s="46"/>
    </row>
    <row r="1310" spans="2:10" s="1" customFormat="1" ht="13.2" x14ac:dyDescent="0.25">
      <c r="B1310" s="75"/>
      <c r="C1310" s="102"/>
      <c r="D1310" s="103"/>
      <c r="E1310" s="45"/>
      <c r="F1310" s="45"/>
      <c r="G1310" s="45"/>
      <c r="H1310" s="45"/>
      <c r="I1310" s="45"/>
      <c r="J1310" s="46"/>
    </row>
    <row r="1311" spans="2:10" s="1" customFormat="1" ht="13.2" x14ac:dyDescent="0.25">
      <c r="B1311" s="75"/>
      <c r="C1311" s="102"/>
      <c r="D1311" s="103"/>
      <c r="E1311" s="45"/>
      <c r="F1311" s="45"/>
      <c r="G1311" s="45"/>
      <c r="H1311" s="45"/>
      <c r="I1311" s="45"/>
      <c r="J1311" s="46"/>
    </row>
    <row r="1312" spans="2:10" s="1" customFormat="1" ht="13.2" x14ac:dyDescent="0.25">
      <c r="B1312" s="75"/>
      <c r="C1312" s="102"/>
      <c r="D1312" s="103"/>
      <c r="E1312" s="45"/>
      <c r="F1312" s="45"/>
      <c r="G1312" s="45"/>
      <c r="H1312" s="45"/>
      <c r="I1312" s="45"/>
      <c r="J1312" s="46"/>
    </row>
    <row r="1313" spans="2:10" s="1" customFormat="1" ht="21" x14ac:dyDescent="0.25">
      <c r="B1313" s="166" t="s">
        <v>687</v>
      </c>
      <c r="C1313" s="167"/>
      <c r="D1313" s="167"/>
      <c r="E1313" s="167"/>
      <c r="F1313" s="167"/>
      <c r="G1313" s="167"/>
      <c r="H1313" s="167"/>
      <c r="I1313" s="167"/>
      <c r="J1313" s="168"/>
    </row>
    <row r="1314" spans="2:10" s="1" customFormat="1" ht="13.2" x14ac:dyDescent="0.25">
      <c r="B1314" s="23" t="s">
        <v>7</v>
      </c>
      <c r="C1314" s="24" t="s">
        <v>0</v>
      </c>
      <c r="D1314" s="24" t="s">
        <v>23</v>
      </c>
      <c r="E1314" s="24" t="s">
        <v>24</v>
      </c>
      <c r="F1314" s="24" t="s">
        <v>2</v>
      </c>
      <c r="G1314" s="24" t="s">
        <v>3</v>
      </c>
      <c r="H1314" s="24" t="s">
        <v>25</v>
      </c>
      <c r="I1314" s="24" t="s">
        <v>8</v>
      </c>
      <c r="J1314" s="24" t="s">
        <v>9</v>
      </c>
    </row>
    <row r="1315" spans="2:10" s="1" customFormat="1" ht="13.2" x14ac:dyDescent="0.25">
      <c r="B1315" s="96">
        <v>4.03</v>
      </c>
      <c r="C1315" s="97" t="s">
        <v>418</v>
      </c>
      <c r="D1315" s="103"/>
      <c r="E1315" s="45"/>
      <c r="F1315" s="45"/>
      <c r="G1315" s="45"/>
      <c r="H1315" s="45"/>
      <c r="I1315" s="45"/>
      <c r="J1315" s="46"/>
    </row>
    <row r="1316" spans="2:10" s="1" customFormat="1" ht="13.2" x14ac:dyDescent="0.25">
      <c r="B1316" s="100" t="s">
        <v>113</v>
      </c>
      <c r="C1316" s="101" t="s">
        <v>421</v>
      </c>
      <c r="D1316" s="103"/>
      <c r="E1316" s="45"/>
      <c r="F1316" s="45"/>
      <c r="G1316" s="45"/>
      <c r="H1316" s="45"/>
      <c r="I1316" s="45"/>
      <c r="J1316" s="46"/>
    </row>
    <row r="1317" spans="2:10" s="1" customFormat="1" ht="13.2" x14ac:dyDescent="0.25">
      <c r="B1317" s="48" t="s">
        <v>114</v>
      </c>
      <c r="C1317" s="48" t="s">
        <v>615</v>
      </c>
      <c r="D1317" s="103"/>
      <c r="E1317" s="45"/>
      <c r="F1317" s="45"/>
      <c r="G1317" s="45"/>
      <c r="H1317" s="45"/>
      <c r="I1317" s="62">
        <f>SUM(H1318:H1318)</f>
        <v>1.65</v>
      </c>
      <c r="J1317" s="63" t="str">
        <f>+J1318</f>
        <v>ml</v>
      </c>
    </row>
    <row r="1318" spans="2:10" s="1" customFormat="1" ht="13.2" x14ac:dyDescent="0.25">
      <c r="B1318" s="48"/>
      <c r="C1318" s="44" t="s">
        <v>714</v>
      </c>
      <c r="D1318" s="45">
        <v>1</v>
      </c>
      <c r="E1318" s="45">
        <v>1.65</v>
      </c>
      <c r="F1318" s="45"/>
      <c r="G1318" s="45"/>
      <c r="H1318" s="45">
        <f>IF(AND(F1318=0,G1318=0),D1318*E1318,IF(AND(E1318=0,G1318=0),D1318*F1318,IF(AND(E1318=0,F1318=0),D1318*G1318,IF(AND(E1318=0),D1318*F1318*G1318,IF(AND(F1318=0),D1318*E1318*G1318,IF(AND(G1318=0),D1318*E1318*F1318,D1318*E1318*F1318*G1318))))))</f>
        <v>1.65</v>
      </c>
      <c r="I1318" s="45"/>
      <c r="J1318" s="46" t="str">
        <f>IF(AND(E1318=0,F1318&lt;&gt;0,G1318&lt;&gt;0),"m2",IF(AND(F1318=0,E1318&lt;&gt;0,G1318&lt;&gt;0),"m2",IF(AND(G1318=0,E1318&lt;&gt;0,F1318&lt;&gt;0),"m2",IF(AND(F1318=0,G1318=0),"ml",IF(AND(E1318=0,G1318=0),"ml",IF(AND(E1318=0,F1318=0),"ml",IF(AND(E1318&lt;&gt;0,F1318&lt;&gt;0,G1318&lt;&gt;0),"m3",0)))))))</f>
        <v>ml</v>
      </c>
    </row>
    <row r="1319" spans="2:10" s="1" customFormat="1" ht="13.2" x14ac:dyDescent="0.25">
      <c r="B1319" s="48"/>
      <c r="C1319" s="44"/>
      <c r="D1319" s="45"/>
      <c r="E1319" s="45"/>
      <c r="F1319" s="45"/>
      <c r="G1319" s="45"/>
      <c r="H1319" s="45">
        <f>IF(AND(F1319=0,G1319=0),D1319*E1319,IF(AND(E1319=0,G1319=0),D1319*F1319,IF(AND(E1319=0,F1319=0),D1319*G1319,IF(AND(E1319=0),D1319*F1319*G1319,IF(AND(F1319=0),D1319*E1319*G1319,IF(AND(G1319=0),D1319*E1319*F1319,D1319*E1319*F1319*G1319))))))</f>
        <v>0</v>
      </c>
      <c r="I1319" s="45"/>
      <c r="J1319" s="46" t="str">
        <f>IF(AND(E1319=0,F1319&lt;&gt;0,G1319&lt;&gt;0),"m2",IF(AND(F1319=0,E1319&lt;&gt;0,G1319&lt;&gt;0),"m2",IF(AND(G1319=0,E1319&lt;&gt;0,F1319&lt;&gt;0),"m2",IF(AND(F1319=0,G1319=0),"ml",IF(AND(E1319=0,G1319=0),"ml",IF(AND(E1319=0,F1319=0),"ml",IF(AND(E1319&lt;&gt;0,F1319&lt;&gt;0,G1319&lt;&gt;0),"m3",0)))))))</f>
        <v>ml</v>
      </c>
    </row>
    <row r="1320" spans="2:10" s="1" customFormat="1" ht="13.2" x14ac:dyDescent="0.25">
      <c r="B1320" s="48" t="s">
        <v>428</v>
      </c>
      <c r="C1320" s="48" t="s">
        <v>993</v>
      </c>
      <c r="D1320" s="103"/>
      <c r="E1320" s="45"/>
      <c r="F1320" s="45"/>
      <c r="G1320" s="45"/>
      <c r="H1320" s="45"/>
      <c r="I1320" s="62">
        <f>SUM(H1321:H1321)</f>
        <v>0</v>
      </c>
      <c r="J1320" s="63" t="str">
        <f>+J1321</f>
        <v>ml</v>
      </c>
    </row>
    <row r="1321" spans="2:10" s="1" customFormat="1" ht="13.2" x14ac:dyDescent="0.25">
      <c r="B1321" s="100"/>
      <c r="C1321" s="44" t="s">
        <v>705</v>
      </c>
      <c r="D1321" s="45"/>
      <c r="E1321" s="45"/>
      <c r="F1321" s="45"/>
      <c r="G1321" s="45"/>
      <c r="H1321" s="45">
        <f>IF(AND(F1321=0,G1321=0),D1321*E1321,IF(AND(E1321=0,G1321=0),D1321*F1321,IF(AND(E1321=0,F1321=0),D1321*G1321,IF(AND(E1321=0),D1321*F1321*G1321,IF(AND(F1321=0),D1321*E1321*G1321,IF(AND(G1321=0),D1321*E1321*F1321,D1321*E1321*F1321*G1321))))))</f>
        <v>0</v>
      </c>
      <c r="I1321" s="45"/>
      <c r="J1321" s="46" t="str">
        <f>IF(AND(E1321=0,F1321&lt;&gt;0,G1321&lt;&gt;0),"m2",IF(AND(F1321=0,E1321&lt;&gt;0,G1321&lt;&gt;0),"m2",IF(AND(G1321=0,E1321&lt;&gt;0,F1321&lt;&gt;0),"m2",IF(AND(F1321=0,G1321=0),"ml",IF(AND(E1321=0,G1321=0),"ml",IF(AND(E1321=0,F1321=0),"ml",IF(AND(E1321&lt;&gt;0,F1321&lt;&gt;0,G1321&lt;&gt;0),"m3",0)))))))</f>
        <v>ml</v>
      </c>
    </row>
    <row r="1322" spans="2:10" s="1" customFormat="1" ht="13.2" x14ac:dyDescent="0.25">
      <c r="B1322" s="100"/>
      <c r="C1322" s="44" t="s">
        <v>706</v>
      </c>
      <c r="D1322" s="45"/>
      <c r="E1322" s="45"/>
      <c r="F1322" s="45"/>
      <c r="G1322" s="45"/>
      <c r="H1322" s="45">
        <f>IF(AND(F1322=0,G1322=0),D1322*E1322,IF(AND(E1322=0,G1322=0),D1322*F1322,IF(AND(E1322=0,F1322=0),D1322*G1322,IF(AND(E1322=0),D1322*F1322*G1322,IF(AND(F1322=0),D1322*E1322*G1322,IF(AND(G1322=0),D1322*E1322*F1322,D1322*E1322*F1322*G1322))))))</f>
        <v>0</v>
      </c>
      <c r="I1322" s="45"/>
      <c r="J1322" s="46" t="str">
        <f>IF(AND(E1322=0,F1322&lt;&gt;0,G1322&lt;&gt;0),"m2",IF(AND(F1322=0,E1322&lt;&gt;0,G1322&lt;&gt;0),"m2",IF(AND(G1322=0,E1322&lt;&gt;0,F1322&lt;&gt;0),"m2",IF(AND(F1322=0,G1322=0),"ml",IF(AND(E1322=0,G1322=0),"ml",IF(AND(E1322=0,F1322=0),"ml",IF(AND(E1322&lt;&gt;0,F1322&lt;&gt;0,G1322&lt;&gt;0),"m3",0)))))))</f>
        <v>ml</v>
      </c>
    </row>
    <row r="1323" spans="2:10" s="1" customFormat="1" ht="13.2" x14ac:dyDescent="0.25">
      <c r="B1323" s="48" t="s">
        <v>429</v>
      </c>
      <c r="C1323" s="48" t="s">
        <v>992</v>
      </c>
      <c r="D1323" s="103"/>
      <c r="E1323" s="45"/>
      <c r="F1323" s="45"/>
      <c r="G1323" s="45"/>
      <c r="H1323" s="45"/>
      <c r="I1323" s="62">
        <f>SUM(H1324:H1324)</f>
        <v>0</v>
      </c>
      <c r="J1323" s="63" t="str">
        <f>+J1324</f>
        <v>ml</v>
      </c>
    </row>
    <row r="1324" spans="2:10" s="1" customFormat="1" ht="13.2" x14ac:dyDescent="0.25">
      <c r="B1324" s="100"/>
      <c r="C1324" s="44" t="s">
        <v>705</v>
      </c>
      <c r="D1324" s="45"/>
      <c r="E1324" s="45"/>
      <c r="F1324" s="45"/>
      <c r="G1324" s="45"/>
      <c r="H1324" s="45">
        <f>IF(AND(F1324=0,G1324=0),D1324*E1324,IF(AND(E1324=0,G1324=0),D1324*F1324,IF(AND(E1324=0,F1324=0),D1324*G1324,IF(AND(E1324=0),D1324*F1324*G1324,IF(AND(F1324=0),D1324*E1324*G1324,IF(AND(G1324=0),D1324*E1324*F1324,D1324*E1324*F1324*G1324))))))</f>
        <v>0</v>
      </c>
      <c r="I1324" s="45"/>
      <c r="J1324" s="46" t="str">
        <f>IF(AND(E1324=0,F1324&lt;&gt;0,G1324&lt;&gt;0),"m2",IF(AND(F1324=0,E1324&lt;&gt;0,G1324&lt;&gt;0),"m2",IF(AND(G1324=0,E1324&lt;&gt;0,F1324&lt;&gt;0),"m2",IF(AND(F1324=0,G1324=0),"ml",IF(AND(E1324=0,G1324=0),"ml",IF(AND(E1324=0,F1324=0),"ml",IF(AND(E1324&lt;&gt;0,F1324&lt;&gt;0,G1324&lt;&gt;0),"m3",0)))))))</f>
        <v>ml</v>
      </c>
    </row>
    <row r="1325" spans="2:10" s="1" customFormat="1" ht="13.2" x14ac:dyDescent="0.25">
      <c r="B1325" s="100"/>
      <c r="C1325" s="44" t="s">
        <v>706</v>
      </c>
      <c r="D1325" s="45"/>
      <c r="E1325" s="45"/>
      <c r="F1325" s="45"/>
      <c r="G1325" s="45"/>
      <c r="H1325" s="45">
        <f>IF(AND(F1325=0,G1325=0),D1325*E1325,IF(AND(E1325=0,G1325=0),D1325*F1325,IF(AND(E1325=0,F1325=0),D1325*G1325,IF(AND(E1325=0),D1325*F1325*G1325,IF(AND(F1325=0),D1325*E1325*G1325,IF(AND(G1325=0),D1325*E1325*F1325,D1325*E1325*F1325*G1325))))))</f>
        <v>0</v>
      </c>
      <c r="I1325" s="45"/>
      <c r="J1325" s="46" t="str">
        <f>IF(AND(E1325=0,F1325&lt;&gt;0,G1325&lt;&gt;0),"m2",IF(AND(F1325=0,E1325&lt;&gt;0,G1325&lt;&gt;0),"m2",IF(AND(G1325=0,E1325&lt;&gt;0,F1325&lt;&gt;0),"m2",IF(AND(F1325=0,G1325=0),"ml",IF(AND(E1325=0,G1325=0),"ml",IF(AND(E1325=0,F1325=0),"ml",IF(AND(E1325&lt;&gt;0,F1325&lt;&gt;0,G1325&lt;&gt;0),"m3",0)))))))</f>
        <v>ml</v>
      </c>
    </row>
    <row r="1326" spans="2:10" s="1" customFormat="1" ht="13.2" x14ac:dyDescent="0.25">
      <c r="B1326" s="48" t="s">
        <v>430</v>
      </c>
      <c r="C1326" s="48" t="s">
        <v>463</v>
      </c>
      <c r="D1326" s="103"/>
      <c r="E1326" s="45"/>
      <c r="F1326" s="45"/>
      <c r="G1326" s="45"/>
      <c r="H1326" s="45"/>
      <c r="I1326" s="62">
        <f>SUM(H1328:H1333)</f>
        <v>0</v>
      </c>
      <c r="J1326" s="63" t="str">
        <f>+J1328</f>
        <v>ml</v>
      </c>
    </row>
    <row r="1327" spans="2:10" s="1" customFormat="1" ht="13.2" x14ac:dyDescent="0.25">
      <c r="B1327" s="48"/>
      <c r="C1327" s="130" t="s">
        <v>248</v>
      </c>
      <c r="D1327" s="103"/>
      <c r="E1327" s="45"/>
      <c r="F1327" s="45"/>
      <c r="G1327" s="45"/>
      <c r="H1327" s="45"/>
      <c r="I1327" s="62"/>
      <c r="J1327" s="63"/>
    </row>
    <row r="1328" spans="2:10" s="1" customFormat="1" ht="13.2" x14ac:dyDescent="0.25">
      <c r="B1328" s="48"/>
      <c r="C1328" s="44" t="s">
        <v>549</v>
      </c>
      <c r="D1328" s="45"/>
      <c r="E1328" s="45"/>
      <c r="F1328" s="45"/>
      <c r="G1328" s="45"/>
      <c r="H1328" s="45">
        <f t="shared" ref="H1328:H1333" si="44">IF(AND(F1328=0,G1328=0),D1328*E1328,IF(AND(E1328=0,G1328=0),D1328*F1328,IF(AND(E1328=0,F1328=0),D1328*G1328,IF(AND(E1328=0),D1328*F1328*G1328,IF(AND(F1328=0),D1328*E1328*G1328,IF(AND(G1328=0),D1328*E1328*F1328,D1328*E1328*F1328*G1328))))))</f>
        <v>0</v>
      </c>
      <c r="I1328" s="45"/>
      <c r="J1328" s="46" t="str">
        <f t="shared" ref="J1328:J1333" si="45">IF(AND(E1328=0,F1328&lt;&gt;0,G1328&lt;&gt;0),"m2",IF(AND(F1328=0,E1328&lt;&gt;0,G1328&lt;&gt;0),"m2",IF(AND(G1328=0,E1328&lt;&gt;0,F1328&lt;&gt;0),"m2",IF(AND(F1328=0,G1328=0),"ml",IF(AND(E1328=0,G1328=0),"ml",IF(AND(E1328=0,F1328=0),"ml",IF(AND(E1328&lt;&gt;0,F1328&lt;&gt;0,G1328&lt;&gt;0),"m3",0)))))))</f>
        <v>ml</v>
      </c>
    </row>
    <row r="1329" spans="2:10" s="1" customFormat="1" ht="13.2" x14ac:dyDescent="0.25">
      <c r="B1329" s="48"/>
      <c r="C1329" s="44" t="s">
        <v>696</v>
      </c>
      <c r="D1329" s="45"/>
      <c r="E1329" s="45"/>
      <c r="F1329" s="45"/>
      <c r="G1329" s="45"/>
      <c r="H1329" s="45">
        <f t="shared" si="44"/>
        <v>0</v>
      </c>
      <c r="I1329" s="45"/>
      <c r="J1329" s="46" t="str">
        <f t="shared" si="45"/>
        <v>ml</v>
      </c>
    </row>
    <row r="1330" spans="2:10" s="1" customFormat="1" ht="13.2" x14ac:dyDescent="0.25">
      <c r="B1330" s="48"/>
      <c r="C1330" s="130" t="s">
        <v>249</v>
      </c>
      <c r="D1330" s="45"/>
      <c r="E1330" s="45"/>
      <c r="F1330" s="45"/>
      <c r="G1330" s="45"/>
      <c r="H1330" s="45">
        <f t="shared" si="44"/>
        <v>0</v>
      </c>
      <c r="I1330" s="45"/>
      <c r="J1330" s="46" t="str">
        <f t="shared" si="45"/>
        <v>ml</v>
      </c>
    </row>
    <row r="1331" spans="2:10" s="1" customFormat="1" ht="13.2" x14ac:dyDescent="0.25">
      <c r="B1331" s="48"/>
      <c r="C1331" s="44" t="s">
        <v>549</v>
      </c>
      <c r="D1331" s="45"/>
      <c r="E1331" s="45"/>
      <c r="F1331" s="45"/>
      <c r="G1331" s="45"/>
      <c r="H1331" s="45">
        <f t="shared" si="44"/>
        <v>0</v>
      </c>
      <c r="I1331" s="45"/>
      <c r="J1331" s="46" t="str">
        <f t="shared" si="45"/>
        <v>ml</v>
      </c>
    </row>
    <row r="1332" spans="2:10" s="1" customFormat="1" ht="13.2" x14ac:dyDescent="0.25">
      <c r="B1332" s="48"/>
      <c r="C1332" s="130" t="s">
        <v>250</v>
      </c>
      <c r="D1332" s="45"/>
      <c r="E1332" s="45"/>
      <c r="F1332" s="45"/>
      <c r="G1332" s="45"/>
      <c r="H1332" s="45">
        <f t="shared" si="44"/>
        <v>0</v>
      </c>
      <c r="I1332" s="45"/>
      <c r="J1332" s="46" t="str">
        <f t="shared" si="45"/>
        <v>ml</v>
      </c>
    </row>
    <row r="1333" spans="2:10" s="1" customFormat="1" ht="13.2" x14ac:dyDescent="0.25">
      <c r="B1333" s="48"/>
      <c r="C1333" s="44" t="s">
        <v>549</v>
      </c>
      <c r="D1333" s="45"/>
      <c r="E1333" s="45"/>
      <c r="F1333" s="45"/>
      <c r="G1333" s="45"/>
      <c r="H1333" s="45">
        <f t="shared" si="44"/>
        <v>0</v>
      </c>
      <c r="I1333" s="45"/>
      <c r="J1333" s="46" t="str">
        <f t="shared" si="45"/>
        <v>ml</v>
      </c>
    </row>
    <row r="1334" spans="2:10" s="1" customFormat="1" ht="13.2" x14ac:dyDescent="0.25">
      <c r="B1334" s="48" t="s">
        <v>464</v>
      </c>
      <c r="C1334" s="48" t="s">
        <v>547</v>
      </c>
      <c r="D1334" s="103"/>
      <c r="E1334" s="45"/>
      <c r="F1334" s="45"/>
      <c r="G1334" s="45"/>
      <c r="H1334" s="45"/>
      <c r="I1334" s="62">
        <f>SUM(H1335:H1341)</f>
        <v>11.75</v>
      </c>
      <c r="J1334" s="63" t="str">
        <f>+J1335</f>
        <v>ml</v>
      </c>
    </row>
    <row r="1335" spans="2:10" s="1" customFormat="1" ht="13.2" x14ac:dyDescent="0.25">
      <c r="B1335" s="100"/>
      <c r="C1335" s="130" t="s">
        <v>248</v>
      </c>
      <c r="D1335" s="45"/>
      <c r="E1335" s="45"/>
      <c r="F1335" s="45"/>
      <c r="G1335" s="45"/>
      <c r="H1335" s="45">
        <f t="shared" ref="H1335:H1341" si="46">IF(AND(F1335=0,G1335=0),D1335*E1335,IF(AND(E1335=0,G1335=0),D1335*F1335,IF(AND(E1335=0,F1335=0),D1335*G1335,IF(AND(E1335=0),D1335*F1335*G1335,IF(AND(F1335=0),D1335*E1335*G1335,IF(AND(G1335=0),D1335*E1335*F1335,D1335*E1335*F1335*G1335))))))</f>
        <v>0</v>
      </c>
      <c r="I1335" s="45"/>
      <c r="J1335" s="46" t="str">
        <f t="shared" ref="J1335:J1341" si="47">IF(AND(E1335=0,F1335&lt;&gt;0,G1335&lt;&gt;0),"m2",IF(AND(F1335=0,E1335&lt;&gt;0,G1335&lt;&gt;0),"m2",IF(AND(G1335=0,E1335&lt;&gt;0,F1335&lt;&gt;0),"m2",IF(AND(F1335=0,G1335=0),"ml",IF(AND(E1335=0,G1335=0),"ml",IF(AND(E1335=0,F1335=0),"ml",IF(AND(E1335&lt;&gt;0,F1335&lt;&gt;0,G1335&lt;&gt;0),"m3",0)))))))</f>
        <v>ml</v>
      </c>
    </row>
    <row r="1336" spans="2:10" s="1" customFormat="1" ht="13.2" x14ac:dyDescent="0.25">
      <c r="B1336" s="100"/>
      <c r="C1336" s="44" t="s">
        <v>549</v>
      </c>
      <c r="D1336" s="45">
        <v>1</v>
      </c>
      <c r="E1336" s="45">
        <v>3.25</v>
      </c>
      <c r="F1336" s="45"/>
      <c r="G1336" s="45"/>
      <c r="H1336" s="45">
        <f t="shared" si="46"/>
        <v>3.25</v>
      </c>
      <c r="I1336" s="45"/>
      <c r="J1336" s="46" t="str">
        <f t="shared" si="47"/>
        <v>ml</v>
      </c>
    </row>
    <row r="1337" spans="2:10" s="1" customFormat="1" ht="13.2" x14ac:dyDescent="0.25">
      <c r="B1337" s="100"/>
      <c r="C1337" s="44" t="s">
        <v>696</v>
      </c>
      <c r="D1337" s="45">
        <v>1</v>
      </c>
      <c r="E1337" s="45">
        <v>2</v>
      </c>
      <c r="F1337" s="45"/>
      <c r="G1337" s="45"/>
      <c r="H1337" s="45">
        <f t="shared" si="46"/>
        <v>2</v>
      </c>
      <c r="I1337" s="45"/>
      <c r="J1337" s="46" t="str">
        <f t="shared" si="47"/>
        <v>ml</v>
      </c>
    </row>
    <row r="1338" spans="2:10" s="1" customFormat="1" ht="13.2" x14ac:dyDescent="0.25">
      <c r="B1338" s="100"/>
      <c r="C1338" s="130" t="s">
        <v>249</v>
      </c>
      <c r="D1338" s="45"/>
      <c r="E1338" s="45"/>
      <c r="F1338" s="45"/>
      <c r="G1338" s="45"/>
      <c r="H1338" s="45">
        <f t="shared" si="46"/>
        <v>0</v>
      </c>
      <c r="I1338" s="45"/>
      <c r="J1338" s="46" t="str">
        <f t="shared" si="47"/>
        <v>ml</v>
      </c>
    </row>
    <row r="1339" spans="2:10" s="1" customFormat="1" ht="13.2" x14ac:dyDescent="0.25">
      <c r="B1339" s="100"/>
      <c r="C1339" s="44" t="s">
        <v>549</v>
      </c>
      <c r="D1339" s="45">
        <v>1</v>
      </c>
      <c r="E1339" s="45">
        <v>3.25</v>
      </c>
      <c r="F1339" s="45"/>
      <c r="G1339" s="45"/>
      <c r="H1339" s="45">
        <f t="shared" si="46"/>
        <v>3.25</v>
      </c>
      <c r="I1339" s="45"/>
      <c r="J1339" s="46" t="str">
        <f t="shared" si="47"/>
        <v>ml</v>
      </c>
    </row>
    <row r="1340" spans="2:10" s="1" customFormat="1" ht="13.2" x14ac:dyDescent="0.25">
      <c r="B1340" s="100"/>
      <c r="C1340" s="130" t="s">
        <v>250</v>
      </c>
      <c r="D1340" s="45"/>
      <c r="E1340" s="45"/>
      <c r="F1340" s="45"/>
      <c r="G1340" s="45"/>
      <c r="H1340" s="45">
        <f t="shared" si="46"/>
        <v>0</v>
      </c>
      <c r="I1340" s="45"/>
      <c r="J1340" s="46" t="str">
        <f t="shared" si="47"/>
        <v>ml</v>
      </c>
    </row>
    <row r="1341" spans="2:10" s="1" customFormat="1" ht="13.2" x14ac:dyDescent="0.25">
      <c r="B1341" s="100"/>
      <c r="C1341" s="44" t="s">
        <v>549</v>
      </c>
      <c r="D1341" s="45">
        <v>1</v>
      </c>
      <c r="E1341" s="45">
        <v>3.25</v>
      </c>
      <c r="F1341" s="45"/>
      <c r="G1341" s="45"/>
      <c r="H1341" s="45">
        <f t="shared" si="46"/>
        <v>3.25</v>
      </c>
      <c r="I1341" s="45"/>
      <c r="J1341" s="46" t="str">
        <f t="shared" si="47"/>
        <v>ml</v>
      </c>
    </row>
    <row r="1342" spans="2:10" s="1" customFormat="1" ht="13.2" x14ac:dyDescent="0.25">
      <c r="B1342" s="48" t="s">
        <v>466</v>
      </c>
      <c r="C1342" s="48" t="s">
        <v>465</v>
      </c>
      <c r="D1342" s="103"/>
      <c r="E1342" s="45"/>
      <c r="F1342" s="45"/>
      <c r="G1342" s="45"/>
      <c r="H1342" s="45"/>
      <c r="I1342" s="62">
        <f>SUM(H1343:H1349)</f>
        <v>0</v>
      </c>
      <c r="J1342" s="63" t="str">
        <f>+J1343</f>
        <v>ml</v>
      </c>
    </row>
    <row r="1343" spans="2:10" s="1" customFormat="1" ht="13.2" x14ac:dyDescent="0.25">
      <c r="B1343" s="48"/>
      <c r="C1343" s="130" t="s">
        <v>248</v>
      </c>
      <c r="D1343" s="45"/>
      <c r="E1343" s="45"/>
      <c r="F1343" s="45"/>
      <c r="G1343" s="45"/>
      <c r="H1343" s="45">
        <f t="shared" ref="H1343:H1349" si="48">IF(AND(F1343=0,G1343=0),D1343*E1343,IF(AND(E1343=0,G1343=0),D1343*F1343,IF(AND(E1343=0,F1343=0),D1343*G1343,IF(AND(E1343=0),D1343*F1343*G1343,IF(AND(F1343=0),D1343*E1343*G1343,IF(AND(G1343=0),D1343*E1343*F1343,D1343*E1343*F1343*G1343))))))</f>
        <v>0</v>
      </c>
      <c r="I1343" s="45"/>
      <c r="J1343" s="46" t="str">
        <f t="shared" ref="J1343:J1349" si="49">IF(AND(E1343=0,F1343&lt;&gt;0,G1343&lt;&gt;0),"m2",IF(AND(F1343=0,E1343&lt;&gt;0,G1343&lt;&gt;0),"m2",IF(AND(G1343=0,E1343&lt;&gt;0,F1343&lt;&gt;0),"m2",IF(AND(F1343=0,G1343=0),"ml",IF(AND(E1343=0,G1343=0),"ml",IF(AND(E1343=0,F1343=0),"ml",IF(AND(E1343&lt;&gt;0,F1343&lt;&gt;0,G1343&lt;&gt;0),"m3",0)))))))</f>
        <v>ml</v>
      </c>
    </row>
    <row r="1344" spans="2:10" s="1" customFormat="1" ht="13.2" x14ac:dyDescent="0.25">
      <c r="B1344" s="48"/>
      <c r="C1344" s="44" t="s">
        <v>549</v>
      </c>
      <c r="D1344" s="45"/>
      <c r="E1344" s="45"/>
      <c r="F1344" s="45"/>
      <c r="G1344" s="45"/>
      <c r="H1344" s="45">
        <f t="shared" si="48"/>
        <v>0</v>
      </c>
      <c r="I1344" s="45"/>
      <c r="J1344" s="46" t="str">
        <f t="shared" si="49"/>
        <v>ml</v>
      </c>
    </row>
    <row r="1345" spans="2:10" s="1" customFormat="1" ht="13.2" x14ac:dyDescent="0.25">
      <c r="B1345" s="48"/>
      <c r="C1345" s="44" t="s">
        <v>696</v>
      </c>
      <c r="D1345" s="45"/>
      <c r="E1345" s="45"/>
      <c r="F1345" s="45"/>
      <c r="G1345" s="45"/>
      <c r="H1345" s="45">
        <f t="shared" si="48"/>
        <v>0</v>
      </c>
      <c r="I1345" s="45"/>
      <c r="J1345" s="46" t="str">
        <f t="shared" si="49"/>
        <v>ml</v>
      </c>
    </row>
    <row r="1346" spans="2:10" s="1" customFormat="1" ht="13.2" x14ac:dyDescent="0.25">
      <c r="B1346" s="48"/>
      <c r="C1346" s="130" t="s">
        <v>249</v>
      </c>
      <c r="D1346" s="45"/>
      <c r="E1346" s="45"/>
      <c r="F1346" s="45"/>
      <c r="G1346" s="45"/>
      <c r="H1346" s="45">
        <f t="shared" si="48"/>
        <v>0</v>
      </c>
      <c r="I1346" s="45"/>
      <c r="J1346" s="46" t="str">
        <f t="shared" si="49"/>
        <v>ml</v>
      </c>
    </row>
    <row r="1347" spans="2:10" s="1" customFormat="1" ht="13.2" x14ac:dyDescent="0.25">
      <c r="B1347" s="48"/>
      <c r="C1347" s="44" t="s">
        <v>549</v>
      </c>
      <c r="D1347" s="45"/>
      <c r="E1347" s="45"/>
      <c r="F1347" s="45"/>
      <c r="G1347" s="45"/>
      <c r="H1347" s="45">
        <f t="shared" si="48"/>
        <v>0</v>
      </c>
      <c r="I1347" s="45"/>
      <c r="J1347" s="46" t="str">
        <f t="shared" si="49"/>
        <v>ml</v>
      </c>
    </row>
    <row r="1348" spans="2:10" s="1" customFormat="1" ht="13.2" x14ac:dyDescent="0.25">
      <c r="B1348" s="48"/>
      <c r="C1348" s="130" t="s">
        <v>250</v>
      </c>
      <c r="D1348" s="45"/>
      <c r="E1348" s="45"/>
      <c r="F1348" s="45"/>
      <c r="G1348" s="45"/>
      <c r="H1348" s="45">
        <f t="shared" si="48"/>
        <v>0</v>
      </c>
      <c r="I1348" s="45"/>
      <c r="J1348" s="46" t="str">
        <f t="shared" si="49"/>
        <v>ml</v>
      </c>
    </row>
    <row r="1349" spans="2:10" s="1" customFormat="1" ht="13.2" x14ac:dyDescent="0.25">
      <c r="B1349" s="48"/>
      <c r="C1349" s="44" t="s">
        <v>549</v>
      </c>
      <c r="D1349" s="45"/>
      <c r="E1349" s="45"/>
      <c r="F1349" s="45"/>
      <c r="G1349" s="45"/>
      <c r="H1349" s="45">
        <f t="shared" si="48"/>
        <v>0</v>
      </c>
      <c r="I1349" s="45"/>
      <c r="J1349" s="46" t="str">
        <f t="shared" si="49"/>
        <v>ml</v>
      </c>
    </row>
    <row r="1350" spans="2:10" s="1" customFormat="1" ht="13.2" x14ac:dyDescent="0.25">
      <c r="B1350" s="48" t="s">
        <v>542</v>
      </c>
      <c r="C1350" s="48" t="s">
        <v>467</v>
      </c>
      <c r="D1350" s="103"/>
      <c r="E1350" s="45"/>
      <c r="F1350" s="45"/>
      <c r="G1350" s="45"/>
      <c r="H1350" s="45"/>
      <c r="I1350" s="62">
        <f>SUM(H1351:H1351)</f>
        <v>1</v>
      </c>
      <c r="J1350" s="63" t="str">
        <f>+J1351</f>
        <v>und</v>
      </c>
    </row>
    <row r="1351" spans="2:10" s="1" customFormat="1" ht="13.2" x14ac:dyDescent="0.25">
      <c r="B1351" s="100"/>
      <c r="C1351" s="44" t="s">
        <v>697</v>
      </c>
      <c r="D1351" s="45">
        <v>1</v>
      </c>
      <c r="E1351" s="45"/>
      <c r="F1351" s="45"/>
      <c r="G1351" s="45"/>
      <c r="H1351" s="45">
        <f>+D1351</f>
        <v>1</v>
      </c>
      <c r="I1351" s="45"/>
      <c r="J1351" s="46" t="s">
        <v>35</v>
      </c>
    </row>
    <row r="1352" spans="2:10" s="1" customFormat="1" ht="13.2" x14ac:dyDescent="0.25">
      <c r="B1352" s="48" t="s">
        <v>546</v>
      </c>
      <c r="C1352" s="48" t="s">
        <v>548</v>
      </c>
      <c r="D1352" s="103"/>
      <c r="E1352" s="45"/>
      <c r="F1352" s="45"/>
      <c r="G1352" s="45"/>
      <c r="H1352" s="45"/>
      <c r="I1352" s="62">
        <f>SUM(H1353:H1353)</f>
        <v>1</v>
      </c>
      <c r="J1352" s="63" t="str">
        <f>+J1353</f>
        <v>und</v>
      </c>
    </row>
    <row r="1353" spans="2:10" s="1" customFormat="1" ht="13.2" x14ac:dyDescent="0.25">
      <c r="B1353" s="100"/>
      <c r="C1353" s="44" t="s">
        <v>549</v>
      </c>
      <c r="D1353" s="45">
        <v>1</v>
      </c>
      <c r="E1353" s="45"/>
      <c r="F1353" s="45"/>
      <c r="G1353" s="45"/>
      <c r="H1353" s="45">
        <f>+D1353</f>
        <v>1</v>
      </c>
      <c r="I1353" s="45"/>
      <c r="J1353" s="46" t="s">
        <v>35</v>
      </c>
    </row>
    <row r="1354" spans="2:10" s="1" customFormat="1" ht="13.2" x14ac:dyDescent="0.25">
      <c r="B1354" s="100" t="s">
        <v>115</v>
      </c>
      <c r="C1354" s="101" t="s">
        <v>420</v>
      </c>
      <c r="D1354" s="103"/>
      <c r="E1354" s="45"/>
      <c r="F1354" s="45"/>
      <c r="G1354" s="45"/>
      <c r="H1354" s="45"/>
      <c r="I1354" s="45"/>
      <c r="J1354" s="46"/>
    </row>
    <row r="1355" spans="2:10" s="1" customFormat="1" ht="13.2" x14ac:dyDescent="0.25">
      <c r="B1355" s="48" t="s">
        <v>116</v>
      </c>
      <c r="C1355" s="48" t="s">
        <v>1004</v>
      </c>
      <c r="D1355" s="103"/>
      <c r="E1355" s="45"/>
      <c r="F1355" s="45"/>
      <c r="G1355" s="45"/>
      <c r="H1355" s="45"/>
      <c r="I1355" s="62">
        <f>SUM(H1356:H1357)</f>
        <v>0</v>
      </c>
      <c r="J1355" s="63" t="str">
        <f>+J1356</f>
        <v>ml</v>
      </c>
    </row>
    <row r="1356" spans="2:10" s="1" customFormat="1" ht="13.2" x14ac:dyDescent="0.25">
      <c r="B1356" s="100"/>
      <c r="C1356" s="44" t="s">
        <v>752</v>
      </c>
      <c r="D1356" s="45"/>
      <c r="E1356" s="45"/>
      <c r="F1356" s="45"/>
      <c r="G1356" s="45"/>
      <c r="H1356" s="45">
        <f>IF(AND(F1356=0,G1356=0),D1356*E1356,IF(AND(E1356=0,G1356=0),D1356*F1356,IF(AND(E1356=0,F1356=0),D1356*G1356,IF(AND(E1356=0),D1356*F1356*G1356,IF(AND(F1356=0),D1356*E1356*G1356,IF(AND(G1356=0),D1356*E1356*F1356,D1356*E1356*F1356*G1356))))))</f>
        <v>0</v>
      </c>
      <c r="I1356" s="45"/>
      <c r="J1356" s="46" t="str">
        <f>IF(AND(E1356=0,F1356&lt;&gt;0,G1356&lt;&gt;0),"m2",IF(AND(F1356=0,E1356&lt;&gt;0,G1356&lt;&gt;0),"m2",IF(AND(G1356=0,E1356&lt;&gt;0,F1356&lt;&gt;0),"m2",IF(AND(F1356=0,G1356=0),"ml",IF(AND(E1356=0,G1356=0),"ml",IF(AND(E1356=0,F1356=0),"ml",IF(AND(E1356&lt;&gt;0,F1356&lt;&gt;0,G1356&lt;&gt;0),"m3",0)))))))</f>
        <v>ml</v>
      </c>
    </row>
    <row r="1357" spans="2:10" s="1" customFormat="1" ht="13.2" x14ac:dyDescent="0.25">
      <c r="B1357" s="100"/>
      <c r="C1357" s="44" t="s">
        <v>752</v>
      </c>
      <c r="D1357" s="45"/>
      <c r="E1357" s="45"/>
      <c r="F1357" s="45"/>
      <c r="G1357" s="45"/>
      <c r="H1357" s="45">
        <f>IF(AND(F1357=0,G1357=0),D1357*E1357,IF(AND(E1357=0,G1357=0),D1357*F1357,IF(AND(E1357=0,F1357=0),D1357*G1357,IF(AND(E1357=0),D1357*F1357*G1357,IF(AND(F1357=0),D1357*E1357*G1357,IF(AND(G1357=0),D1357*E1357*F1357,D1357*E1357*F1357*G1357))))))</f>
        <v>0</v>
      </c>
      <c r="I1357" s="45"/>
      <c r="J1357" s="46"/>
    </row>
    <row r="1358" spans="2:10" s="1" customFormat="1" ht="13.2" x14ac:dyDescent="0.25">
      <c r="B1358" s="48" t="s">
        <v>436</v>
      </c>
      <c r="C1358" s="48" t="s">
        <v>433</v>
      </c>
      <c r="D1358" s="103"/>
      <c r="E1358" s="45"/>
      <c r="F1358" s="45"/>
      <c r="G1358" s="45"/>
      <c r="H1358" s="45"/>
      <c r="I1358" s="62">
        <f>SUM(H1359:H1359)</f>
        <v>7.7</v>
      </c>
      <c r="J1358" s="63" t="str">
        <f>+J1359</f>
        <v>ml</v>
      </c>
    </row>
    <row r="1359" spans="2:10" s="1" customFormat="1" ht="13.2" x14ac:dyDescent="0.25">
      <c r="B1359" s="100"/>
      <c r="C1359" s="44" t="s">
        <v>753</v>
      </c>
      <c r="D1359" s="45">
        <v>1</v>
      </c>
      <c r="E1359" s="45">
        <v>7.7</v>
      </c>
      <c r="F1359" s="45"/>
      <c r="G1359" s="45"/>
      <c r="H1359" s="45">
        <f>IF(AND(F1359=0,G1359=0),D1359*E1359,IF(AND(E1359=0,G1359=0),D1359*F1359,IF(AND(E1359=0,F1359=0),D1359*G1359,IF(AND(E1359=0),D1359*F1359*G1359,IF(AND(F1359=0),D1359*E1359*G1359,IF(AND(G1359=0),D1359*E1359*F1359,D1359*E1359*F1359*G1359))))))</f>
        <v>7.7</v>
      </c>
      <c r="I1359" s="45"/>
      <c r="J1359" s="46" t="str">
        <f>IF(AND(E1359=0,F1359&lt;&gt;0,G1359&lt;&gt;0),"m2",IF(AND(F1359=0,E1359&lt;&gt;0,G1359&lt;&gt;0),"m2",IF(AND(G1359=0,E1359&lt;&gt;0,F1359&lt;&gt;0),"m2",IF(AND(F1359=0,G1359=0),"ml",IF(AND(E1359=0,G1359=0),"ml",IF(AND(E1359=0,F1359=0),"ml",IF(AND(E1359&lt;&gt;0,F1359&lt;&gt;0,G1359&lt;&gt;0),"m3",0)))))))</f>
        <v>ml</v>
      </c>
    </row>
    <row r="1360" spans="2:10" s="1" customFormat="1" ht="13.2" x14ac:dyDescent="0.25">
      <c r="B1360" s="48" t="s">
        <v>437</v>
      </c>
      <c r="C1360" s="48" t="s">
        <v>435</v>
      </c>
      <c r="D1360" s="103"/>
      <c r="E1360" s="45"/>
      <c r="F1360" s="45"/>
      <c r="G1360" s="45"/>
      <c r="H1360" s="45"/>
      <c r="I1360" s="62">
        <f>SUM(H1361:H1361)</f>
        <v>0</v>
      </c>
      <c r="J1360" s="63" t="str">
        <f>+J1361</f>
        <v>ml</v>
      </c>
    </row>
    <row r="1361" spans="2:10" s="1" customFormat="1" ht="13.2" x14ac:dyDescent="0.25">
      <c r="B1361" s="100"/>
      <c r="C1361" s="44" t="s">
        <v>727</v>
      </c>
      <c r="D1361" s="45"/>
      <c r="E1361" s="45"/>
      <c r="F1361" s="45"/>
      <c r="G1361" s="45"/>
      <c r="H1361" s="45">
        <f>IF(AND(F1361=0,G1361=0),D1361*E1361,IF(AND(E1361=0,G1361=0),D1361*F1361,IF(AND(E1361=0,F1361=0),D1361*G1361,IF(AND(E1361=0),D1361*F1361*G1361,IF(AND(F1361=0),D1361*E1361*G1361,IF(AND(G1361=0),D1361*E1361*F1361,D1361*E1361*F1361*G1361))))))</f>
        <v>0</v>
      </c>
      <c r="I1361" s="45"/>
      <c r="J1361" s="46" t="str">
        <f>IF(AND(E1361=0,F1361&lt;&gt;0,G1361&lt;&gt;0),"m2",IF(AND(F1361=0,E1361&lt;&gt;0,G1361&lt;&gt;0),"m2",IF(AND(G1361=0,E1361&lt;&gt;0,F1361&lt;&gt;0),"m2",IF(AND(F1361=0,G1361=0),"ml",IF(AND(E1361=0,G1361=0),"ml",IF(AND(E1361=0,F1361=0),"ml",IF(AND(E1361&lt;&gt;0,F1361&lt;&gt;0,G1361&lt;&gt;0),"m3",0)))))))</f>
        <v>ml</v>
      </c>
    </row>
    <row r="1362" spans="2:10" s="1" customFormat="1" ht="13.2" x14ac:dyDescent="0.25">
      <c r="B1362" s="48" t="s">
        <v>439</v>
      </c>
      <c r="C1362" s="48" t="s">
        <v>438</v>
      </c>
      <c r="D1362" s="103"/>
      <c r="E1362" s="45"/>
      <c r="F1362" s="45"/>
      <c r="G1362" s="45"/>
      <c r="H1362" s="45"/>
      <c r="I1362" s="62">
        <f>SUM(H1363:H1363)</f>
        <v>0</v>
      </c>
      <c r="J1362" s="63" t="str">
        <f>+J1363</f>
        <v>ml</v>
      </c>
    </row>
    <row r="1363" spans="2:10" s="1" customFormat="1" ht="13.2" x14ac:dyDescent="0.25">
      <c r="B1363" s="100"/>
      <c r="C1363" s="44" t="s">
        <v>728</v>
      </c>
      <c r="D1363" s="45"/>
      <c r="E1363" s="45"/>
      <c r="F1363" s="45"/>
      <c r="G1363" s="45"/>
      <c r="H1363" s="45">
        <f>IF(AND(F1363=0,G1363=0),D1363*E1363,IF(AND(E1363=0,G1363=0),D1363*F1363,IF(AND(E1363=0,F1363=0),D1363*G1363,IF(AND(E1363=0),D1363*F1363*G1363,IF(AND(F1363=0),D1363*E1363*G1363,IF(AND(G1363=0),D1363*E1363*F1363,D1363*E1363*F1363*G1363))))))</f>
        <v>0</v>
      </c>
      <c r="I1363" s="45"/>
      <c r="J1363" s="46" t="str">
        <f>IF(AND(E1363=0,F1363&lt;&gt;0,G1363&lt;&gt;0),"m2",IF(AND(F1363=0,E1363&lt;&gt;0,G1363&lt;&gt;0),"m2",IF(AND(G1363=0,E1363&lt;&gt;0,F1363&lt;&gt;0),"m2",IF(AND(F1363=0,G1363=0),"ml",IF(AND(E1363=0,G1363=0),"ml",IF(AND(E1363=0,F1363=0),"ml",IF(AND(E1363&lt;&gt;0,F1363&lt;&gt;0,G1363&lt;&gt;0),"m3",0)))))))</f>
        <v>ml</v>
      </c>
    </row>
    <row r="1364" spans="2:10" s="1" customFormat="1" ht="13.2" x14ac:dyDescent="0.25">
      <c r="B1364" s="48" t="s">
        <v>440</v>
      </c>
      <c r="C1364" s="48" t="s">
        <v>441</v>
      </c>
      <c r="D1364" s="103"/>
      <c r="E1364" s="45"/>
      <c r="F1364" s="45"/>
      <c r="G1364" s="45"/>
      <c r="H1364" s="45"/>
      <c r="I1364" s="62">
        <f>SUM(H1365:H1365)</f>
        <v>0</v>
      </c>
      <c r="J1364" s="63" t="str">
        <f>+J1365</f>
        <v>ml</v>
      </c>
    </row>
    <row r="1365" spans="2:10" s="1" customFormat="1" ht="13.2" x14ac:dyDescent="0.25">
      <c r="B1365" s="100"/>
      <c r="C1365" s="44" t="s">
        <v>753</v>
      </c>
      <c r="D1365" s="45"/>
      <c r="E1365" s="45"/>
      <c r="F1365" s="45"/>
      <c r="G1365" s="45"/>
      <c r="H1365" s="45">
        <f>IF(AND(F1365=0,G1365=0),D1365*E1365,IF(AND(E1365=0,G1365=0),D1365*F1365,IF(AND(E1365=0,F1365=0),D1365*G1365,IF(AND(E1365=0),D1365*F1365*G1365,IF(AND(F1365=0),D1365*E1365*G1365,IF(AND(G1365=0),D1365*E1365*F1365,D1365*E1365*F1365*G1365))))))</f>
        <v>0</v>
      </c>
      <c r="I1365" s="45"/>
      <c r="J1365" s="46" t="str">
        <f>IF(AND(E1365=0,F1365&lt;&gt;0,G1365&lt;&gt;0),"m2",IF(AND(F1365=0,E1365&lt;&gt;0,G1365&lt;&gt;0),"m2",IF(AND(G1365=0,E1365&lt;&gt;0,F1365&lt;&gt;0),"m2",IF(AND(F1365=0,G1365=0),"ml",IF(AND(E1365=0,G1365=0),"ml",IF(AND(E1365=0,F1365=0),"ml",IF(AND(E1365&lt;&gt;0,F1365&lt;&gt;0,G1365&lt;&gt;0),"m3",0)))))))</f>
        <v>ml</v>
      </c>
    </row>
    <row r="1366" spans="2:10" s="1" customFormat="1" ht="13.2" x14ac:dyDescent="0.25">
      <c r="B1366" s="48" t="s">
        <v>444</v>
      </c>
      <c r="C1366" s="48" t="s">
        <v>442</v>
      </c>
      <c r="D1366" s="103"/>
      <c r="E1366" s="45"/>
      <c r="F1366" s="45"/>
      <c r="G1366" s="45"/>
      <c r="H1366" s="45"/>
      <c r="I1366" s="62">
        <f>SUM(H1367:H1367)</f>
        <v>0</v>
      </c>
      <c r="J1366" s="63" t="str">
        <f>+J1367</f>
        <v>ml</v>
      </c>
    </row>
    <row r="1367" spans="2:10" s="1" customFormat="1" ht="13.2" x14ac:dyDescent="0.25">
      <c r="B1367" s="100"/>
      <c r="C1367" s="44" t="s">
        <v>434</v>
      </c>
      <c r="D1367" s="45"/>
      <c r="E1367" s="45"/>
      <c r="F1367" s="45"/>
      <c r="G1367" s="45"/>
      <c r="H1367" s="45">
        <f>IF(AND(F1367=0,G1367=0),D1367*E1367,IF(AND(E1367=0,G1367=0),D1367*F1367,IF(AND(E1367=0,F1367=0),D1367*G1367,IF(AND(E1367=0),D1367*F1367*G1367,IF(AND(F1367=0),D1367*E1367*G1367,IF(AND(G1367=0),D1367*E1367*F1367,D1367*E1367*F1367*G1367))))))</f>
        <v>0</v>
      </c>
      <c r="I1367" s="45"/>
      <c r="J1367" s="46" t="str">
        <f>IF(AND(E1367=0,F1367&lt;&gt;0,G1367&lt;&gt;0),"m2",IF(AND(F1367=0,E1367&lt;&gt;0,G1367&lt;&gt;0),"m2",IF(AND(G1367=0,E1367&lt;&gt;0,F1367&lt;&gt;0),"m2",IF(AND(F1367=0,G1367=0),"ml",IF(AND(E1367=0,G1367=0),"ml",IF(AND(E1367=0,F1367=0),"ml",IF(AND(E1367&lt;&gt;0,F1367&lt;&gt;0,G1367&lt;&gt;0),"m3",0)))))))</f>
        <v>ml</v>
      </c>
    </row>
    <row r="1368" spans="2:10" s="1" customFormat="1" ht="13.2" x14ac:dyDescent="0.25">
      <c r="B1368" s="48" t="s">
        <v>445</v>
      </c>
      <c r="C1368" s="48" t="s">
        <v>443</v>
      </c>
      <c r="D1368" s="103"/>
      <c r="E1368" s="45"/>
      <c r="F1368" s="45"/>
      <c r="G1368" s="45"/>
      <c r="H1368" s="45"/>
      <c r="I1368" s="62">
        <f>SUM(H1369:H1369)</f>
        <v>0</v>
      </c>
      <c r="J1368" s="63" t="str">
        <f>+J1369</f>
        <v>ml</v>
      </c>
    </row>
    <row r="1369" spans="2:10" s="1" customFormat="1" ht="13.2" x14ac:dyDescent="0.25">
      <c r="B1369" s="100"/>
      <c r="C1369" s="44" t="s">
        <v>723</v>
      </c>
      <c r="D1369" s="45"/>
      <c r="E1369" s="45"/>
      <c r="F1369" s="45"/>
      <c r="G1369" s="45"/>
      <c r="H1369" s="45">
        <f>IF(AND(F1369=0,G1369=0),D1369*E1369,IF(AND(E1369=0,G1369=0),D1369*F1369,IF(AND(E1369=0,F1369=0),D1369*G1369,IF(AND(E1369=0),D1369*F1369*G1369,IF(AND(F1369=0),D1369*E1369*G1369,IF(AND(G1369=0),D1369*E1369*F1369,D1369*E1369*F1369*G1369))))))</f>
        <v>0</v>
      </c>
      <c r="I1369" s="45"/>
      <c r="J1369" s="46" t="str">
        <f>IF(AND(E1369=0,F1369&lt;&gt;0,G1369&lt;&gt;0),"m2",IF(AND(F1369=0,E1369&lt;&gt;0,G1369&lt;&gt;0),"m2",IF(AND(G1369=0,E1369&lt;&gt;0,F1369&lt;&gt;0),"m2",IF(AND(F1369=0,G1369=0),"ml",IF(AND(E1369=0,G1369=0),"ml",IF(AND(E1369=0,F1369=0),"ml",IF(AND(E1369&lt;&gt;0,F1369&lt;&gt;0,G1369&lt;&gt;0),"m3",0)))))))</f>
        <v>ml</v>
      </c>
    </row>
    <row r="1370" spans="2:10" s="1" customFormat="1" ht="13.2" x14ac:dyDescent="0.25">
      <c r="B1370" s="48" t="s">
        <v>452</v>
      </c>
      <c r="C1370" s="48" t="s">
        <v>422</v>
      </c>
      <c r="D1370" s="103"/>
      <c r="E1370" s="45"/>
      <c r="F1370" s="45"/>
      <c r="G1370" s="45"/>
      <c r="H1370" s="45"/>
      <c r="I1370" s="62">
        <f>SUM(H1371:H1372)</f>
        <v>7.7</v>
      </c>
      <c r="J1370" s="63" t="str">
        <f>+J1372</f>
        <v>ml</v>
      </c>
    </row>
    <row r="1371" spans="2:10" s="1" customFormat="1" ht="13.2" x14ac:dyDescent="0.25">
      <c r="B1371" s="48"/>
      <c r="C1371" s="44" t="s">
        <v>698</v>
      </c>
      <c r="D1371" s="45">
        <v>1</v>
      </c>
      <c r="E1371" s="45">
        <v>7.7</v>
      </c>
      <c r="F1371" s="45"/>
      <c r="G1371" s="45"/>
      <c r="H1371" s="45">
        <f>IF(AND(F1371=0,G1371=0),D1371*E1371,IF(AND(E1371=0,G1371=0),D1371*F1371,IF(AND(E1371=0,F1371=0),D1371*G1371,IF(AND(E1371=0),D1371*F1371*G1371,IF(AND(F1371=0),D1371*E1371*G1371,IF(AND(G1371=0),D1371*E1371*F1371,D1371*E1371*F1371*G1371))))))</f>
        <v>7.7</v>
      </c>
      <c r="I1371" s="45"/>
      <c r="J1371" s="46" t="str">
        <f>IF(AND(E1371=0,F1371&lt;&gt;0,G1371&lt;&gt;0),"m2",IF(AND(F1371=0,E1371&lt;&gt;0,G1371&lt;&gt;0),"m2",IF(AND(G1371=0,E1371&lt;&gt;0,F1371&lt;&gt;0),"m2",IF(AND(F1371=0,G1371=0),"ml",IF(AND(E1371=0,G1371=0),"ml",IF(AND(E1371=0,F1371=0),"ml",IF(AND(E1371&lt;&gt;0,F1371&lt;&gt;0,G1371&lt;&gt;0),"m3",0)))))))</f>
        <v>ml</v>
      </c>
    </row>
    <row r="1372" spans="2:10" s="1" customFormat="1" ht="13.2" x14ac:dyDescent="0.25">
      <c r="B1372" s="100"/>
      <c r="C1372" s="44" t="s">
        <v>698</v>
      </c>
      <c r="D1372" s="45"/>
      <c r="E1372" s="45"/>
      <c r="F1372" s="45"/>
      <c r="G1372" s="45"/>
      <c r="H1372" s="45">
        <f>+D1372</f>
        <v>0</v>
      </c>
      <c r="I1372" s="45"/>
      <c r="J1372" s="46" t="str">
        <f>IF(AND(E1372=0,F1372&lt;&gt;0,G1372&lt;&gt;0),"m2",IF(AND(F1372=0,E1372&lt;&gt;0,G1372&lt;&gt;0),"m2",IF(AND(G1372=0,E1372&lt;&gt;0,F1372&lt;&gt;0),"m2",IF(AND(F1372=0,G1372=0),"ml",IF(AND(E1372=0,G1372=0),"ml",IF(AND(E1372=0,F1372=0),"ml",IF(AND(E1372&lt;&gt;0,F1372&lt;&gt;0,G1372&lt;&gt;0),"m3",0)))))))</f>
        <v>ml</v>
      </c>
    </row>
    <row r="1373" spans="2:10" s="1" customFormat="1" ht="13.2" x14ac:dyDescent="0.25">
      <c r="B1373" s="48" t="s">
        <v>453</v>
      </c>
      <c r="C1373" s="48" t="s">
        <v>424</v>
      </c>
      <c r="D1373" s="103"/>
      <c r="E1373" s="45"/>
      <c r="F1373" s="45"/>
      <c r="G1373" s="45"/>
      <c r="H1373" s="45"/>
      <c r="I1373" s="62">
        <f>SUM(H1374:H1374)</f>
        <v>0</v>
      </c>
      <c r="J1373" s="63" t="str">
        <f>+J1374</f>
        <v>ml</v>
      </c>
    </row>
    <row r="1374" spans="2:10" s="1" customFormat="1" ht="13.2" x14ac:dyDescent="0.25">
      <c r="B1374" s="100"/>
      <c r="C1374" s="44" t="s">
        <v>726</v>
      </c>
      <c r="D1374" s="45"/>
      <c r="E1374" s="45"/>
      <c r="F1374" s="45"/>
      <c r="G1374" s="45"/>
      <c r="H1374" s="45">
        <f>IF(AND(F1374=0,G1374=0),D1374*E1374,IF(AND(E1374=0,G1374=0),D1374*F1374,IF(AND(E1374=0,F1374=0),D1374*G1374,IF(AND(E1374=0),D1374*F1374*G1374,IF(AND(F1374=0),D1374*E1374*G1374,IF(AND(G1374=0),D1374*E1374*F1374,D1374*E1374*F1374*G1374))))))</f>
        <v>0</v>
      </c>
      <c r="I1374" s="45"/>
      <c r="J1374" s="46" t="str">
        <f>IF(AND(E1374=0,F1374&lt;&gt;0,G1374&lt;&gt;0),"m2",IF(AND(F1374=0,E1374&lt;&gt;0,G1374&lt;&gt;0),"m2",IF(AND(G1374=0,E1374&lt;&gt;0,F1374&lt;&gt;0),"m2",IF(AND(F1374=0,G1374=0),"ml",IF(AND(E1374=0,G1374=0),"ml",IF(AND(E1374=0,F1374=0),"ml",IF(AND(E1374&lt;&gt;0,F1374&lt;&gt;0,G1374&lt;&gt;0),"m3",0)))))))</f>
        <v>ml</v>
      </c>
    </row>
    <row r="1375" spans="2:10" s="1" customFormat="1" ht="13.2" x14ac:dyDescent="0.25">
      <c r="B1375" s="48" t="s">
        <v>454</v>
      </c>
      <c r="C1375" s="48" t="s">
        <v>446</v>
      </c>
      <c r="D1375" s="103"/>
      <c r="E1375" s="45"/>
      <c r="F1375" s="45"/>
      <c r="G1375" s="45"/>
      <c r="H1375" s="45"/>
      <c r="I1375" s="62">
        <f>SUM(H1376:H1376)</f>
        <v>0</v>
      </c>
      <c r="J1375" s="63" t="str">
        <f>+J1376</f>
        <v>ml</v>
      </c>
    </row>
    <row r="1376" spans="2:10" s="1" customFormat="1" ht="13.2" x14ac:dyDescent="0.25">
      <c r="B1376" s="100"/>
      <c r="C1376" s="44" t="s">
        <v>715</v>
      </c>
      <c r="D1376" s="45"/>
      <c r="E1376" s="45"/>
      <c r="F1376" s="45"/>
      <c r="G1376" s="45"/>
      <c r="H1376" s="45">
        <f>IF(AND(F1376=0,G1376=0),D1376*E1376,IF(AND(E1376=0,G1376=0),D1376*F1376,IF(AND(E1376=0,F1376=0),D1376*G1376,IF(AND(E1376=0),D1376*F1376*G1376,IF(AND(F1376=0),D1376*E1376*G1376,IF(AND(G1376=0),D1376*E1376*F1376,D1376*E1376*F1376*G1376))))))</f>
        <v>0</v>
      </c>
      <c r="I1376" s="45"/>
      <c r="J1376" s="46" t="str">
        <f>IF(AND(E1376=0,F1376&lt;&gt;0,G1376&lt;&gt;0),"m2",IF(AND(F1376=0,E1376&lt;&gt;0,G1376&lt;&gt;0),"m2",IF(AND(G1376=0,E1376&lt;&gt;0,F1376&lt;&gt;0),"m2",IF(AND(F1376=0,G1376=0),"ml",IF(AND(E1376=0,G1376=0),"ml",IF(AND(E1376=0,F1376=0),"ml",IF(AND(E1376&lt;&gt;0,F1376&lt;&gt;0,G1376&lt;&gt;0),"m3",0)))))))</f>
        <v>ml</v>
      </c>
    </row>
    <row r="1377" spans="2:10" s="1" customFormat="1" ht="13.2" x14ac:dyDescent="0.25">
      <c r="B1377" s="48" t="s">
        <v>455</v>
      </c>
      <c r="C1377" s="48" t="s">
        <v>447</v>
      </c>
      <c r="D1377" s="103"/>
      <c r="E1377" s="45"/>
      <c r="F1377" s="45"/>
      <c r="G1377" s="45"/>
      <c r="H1377" s="45"/>
      <c r="I1377" s="62">
        <f>SUM(H1378:H1378)</f>
        <v>0</v>
      </c>
      <c r="J1377" s="63" t="str">
        <f>+J1378</f>
        <v>ml</v>
      </c>
    </row>
    <row r="1378" spans="2:10" s="1" customFormat="1" ht="13.2" x14ac:dyDescent="0.25">
      <c r="B1378" s="100"/>
      <c r="C1378" s="44" t="s">
        <v>716</v>
      </c>
      <c r="D1378" s="45"/>
      <c r="E1378" s="45"/>
      <c r="F1378" s="45"/>
      <c r="G1378" s="45"/>
      <c r="H1378" s="45">
        <f>IF(AND(F1378=0,G1378=0),D1378*E1378,IF(AND(E1378=0,G1378=0),D1378*F1378,IF(AND(E1378=0,F1378=0),D1378*G1378,IF(AND(E1378=0),D1378*F1378*G1378,IF(AND(F1378=0),D1378*E1378*G1378,IF(AND(G1378=0),D1378*E1378*F1378,D1378*E1378*F1378*G1378))))))</f>
        <v>0</v>
      </c>
      <c r="I1378" s="45"/>
      <c r="J1378" s="46" t="str">
        <f>IF(AND(E1378=0,F1378&lt;&gt;0,G1378&lt;&gt;0),"m2",IF(AND(F1378=0,E1378&lt;&gt;0,G1378&lt;&gt;0),"m2",IF(AND(G1378=0,E1378&lt;&gt;0,F1378&lt;&gt;0),"m2",IF(AND(F1378=0,G1378=0),"ml",IF(AND(E1378=0,G1378=0),"ml",IF(AND(E1378=0,F1378=0),"ml",IF(AND(E1378&lt;&gt;0,F1378&lt;&gt;0,G1378&lt;&gt;0),"m3",0)))))))</f>
        <v>ml</v>
      </c>
    </row>
    <row r="1379" spans="2:10" s="1" customFormat="1" ht="13.2" x14ac:dyDescent="0.25">
      <c r="B1379" s="48" t="s">
        <v>456</v>
      </c>
      <c r="C1379" s="48" t="s">
        <v>988</v>
      </c>
      <c r="D1379" s="103"/>
      <c r="E1379" s="45"/>
      <c r="F1379" s="45"/>
      <c r="G1379" s="45"/>
      <c r="H1379" s="45"/>
      <c r="I1379" s="62">
        <f>SUM(H1380:H1380)</f>
        <v>0</v>
      </c>
      <c r="J1379" s="63" t="str">
        <f>+J1380</f>
        <v>ml</v>
      </c>
    </row>
    <row r="1380" spans="2:10" s="1" customFormat="1" ht="13.2" x14ac:dyDescent="0.25">
      <c r="B1380" s="100"/>
      <c r="C1380" s="44" t="s">
        <v>724</v>
      </c>
      <c r="D1380" s="45"/>
      <c r="E1380" s="45"/>
      <c r="F1380" s="45"/>
      <c r="G1380" s="45"/>
      <c r="H1380" s="45">
        <f>IF(AND(F1380=0,G1380=0),D1380*E1380,IF(AND(E1380=0,G1380=0),D1380*F1380,IF(AND(E1380=0,F1380=0),D1380*G1380,IF(AND(E1380=0),D1380*F1380*G1380,IF(AND(F1380=0),D1380*E1380*G1380,IF(AND(G1380=0),D1380*E1380*F1380,D1380*E1380*F1380*G1380))))))</f>
        <v>0</v>
      </c>
      <c r="I1380" s="45"/>
      <c r="J1380" s="46" t="str">
        <f>IF(AND(E1380=0,F1380&lt;&gt;0,G1380&lt;&gt;0),"m2",IF(AND(F1380=0,E1380&lt;&gt;0,G1380&lt;&gt;0),"m2",IF(AND(G1380=0,E1380&lt;&gt;0,F1380&lt;&gt;0),"m2",IF(AND(F1380=0,G1380=0),"ml",IF(AND(E1380=0,G1380=0),"ml",IF(AND(E1380=0,F1380=0),"ml",IF(AND(E1380&lt;&gt;0,F1380&lt;&gt;0,G1380&lt;&gt;0),"m3",0)))))))</f>
        <v>ml</v>
      </c>
    </row>
    <row r="1381" spans="2:10" s="1" customFormat="1" ht="13.2" x14ac:dyDescent="0.25">
      <c r="B1381" s="48" t="s">
        <v>457</v>
      </c>
      <c r="C1381" s="48" t="s">
        <v>449</v>
      </c>
      <c r="D1381" s="103"/>
      <c r="E1381" s="45"/>
      <c r="F1381" s="45"/>
      <c r="G1381" s="45"/>
      <c r="H1381" s="45"/>
      <c r="I1381" s="62">
        <f>SUM(H1382:H1382)</f>
        <v>0</v>
      </c>
      <c r="J1381" s="63" t="str">
        <f>+J1382</f>
        <v>und</v>
      </c>
    </row>
    <row r="1382" spans="2:10" s="1" customFormat="1" ht="13.2" x14ac:dyDescent="0.25">
      <c r="B1382" s="48"/>
      <c r="C1382" s="44" t="s">
        <v>729</v>
      </c>
      <c r="D1382" s="45"/>
      <c r="E1382" s="45"/>
      <c r="F1382" s="45"/>
      <c r="G1382" s="45"/>
      <c r="H1382" s="45">
        <f>+D1382</f>
        <v>0</v>
      </c>
      <c r="I1382" s="45"/>
      <c r="J1382" s="46" t="s">
        <v>35</v>
      </c>
    </row>
    <row r="1383" spans="2:10" s="1" customFormat="1" ht="13.2" x14ac:dyDescent="0.25">
      <c r="B1383" s="48" t="s">
        <v>458</v>
      </c>
      <c r="C1383" s="48" t="s">
        <v>989</v>
      </c>
      <c r="D1383" s="103"/>
      <c r="E1383" s="45"/>
      <c r="F1383" s="45"/>
      <c r="G1383" s="45"/>
      <c r="H1383" s="45"/>
      <c r="I1383" s="62">
        <f>SUM(H1384:H1384)</f>
        <v>0</v>
      </c>
      <c r="J1383" s="63" t="str">
        <f>+J1384</f>
        <v>und</v>
      </c>
    </row>
    <row r="1384" spans="2:10" s="1" customFormat="1" ht="13.2" x14ac:dyDescent="0.25">
      <c r="B1384" s="100"/>
      <c r="C1384" s="44" t="s">
        <v>434</v>
      </c>
      <c r="D1384" s="45"/>
      <c r="E1384" s="45"/>
      <c r="F1384" s="45"/>
      <c r="G1384" s="45"/>
      <c r="H1384" s="45">
        <f>+D1384</f>
        <v>0</v>
      </c>
      <c r="I1384" s="45"/>
      <c r="J1384" s="46" t="s">
        <v>35</v>
      </c>
    </row>
    <row r="1385" spans="2:10" s="1" customFormat="1" ht="13.2" x14ac:dyDescent="0.25">
      <c r="B1385" s="48" t="s">
        <v>550</v>
      </c>
      <c r="C1385" s="48" t="s">
        <v>451</v>
      </c>
      <c r="D1385" s="103"/>
      <c r="E1385" s="45"/>
      <c r="F1385" s="45"/>
      <c r="G1385" s="45"/>
      <c r="H1385" s="45"/>
      <c r="I1385" s="62">
        <f>SUM(H1386:H1386)</f>
        <v>0</v>
      </c>
      <c r="J1385" s="63" t="str">
        <f>+J1386</f>
        <v>und</v>
      </c>
    </row>
    <row r="1386" spans="2:10" s="1" customFormat="1" ht="13.2" x14ac:dyDescent="0.25">
      <c r="B1386" s="100"/>
      <c r="C1386" s="44" t="s">
        <v>722</v>
      </c>
      <c r="D1386" s="45"/>
      <c r="E1386" s="45"/>
      <c r="F1386" s="45"/>
      <c r="G1386" s="45"/>
      <c r="H1386" s="45">
        <f>+D1386</f>
        <v>0</v>
      </c>
      <c r="I1386" s="45"/>
      <c r="J1386" s="46" t="s">
        <v>35</v>
      </c>
    </row>
    <row r="1387" spans="2:10" s="1" customFormat="1" ht="13.2" x14ac:dyDescent="0.25">
      <c r="B1387" s="100" t="s">
        <v>117</v>
      </c>
      <c r="C1387" s="101" t="s">
        <v>419</v>
      </c>
      <c r="D1387" s="103"/>
      <c r="E1387" s="45"/>
      <c r="F1387" s="45"/>
      <c r="G1387" s="45"/>
      <c r="H1387" s="45"/>
      <c r="I1387" s="45"/>
      <c r="J1387" s="46"/>
    </row>
    <row r="1388" spans="2:10" s="1" customFormat="1" ht="13.2" x14ac:dyDescent="0.25">
      <c r="B1388" s="48" t="s">
        <v>118</v>
      </c>
      <c r="C1388" s="48" t="s">
        <v>461</v>
      </c>
      <c r="D1388" s="103"/>
      <c r="E1388" s="45"/>
      <c r="F1388" s="45"/>
      <c r="G1388" s="45"/>
      <c r="H1388" s="45"/>
      <c r="I1388" s="62">
        <f>SUM(H1389:H1390)</f>
        <v>0</v>
      </c>
      <c r="J1388" s="63" t="str">
        <f>+J1389</f>
        <v>und</v>
      </c>
    </row>
    <row r="1389" spans="2:10" s="1" customFormat="1" ht="13.2" x14ac:dyDescent="0.25">
      <c r="B1389" s="75"/>
      <c r="C1389" s="44" t="s">
        <v>638</v>
      </c>
      <c r="D1389" s="45"/>
      <c r="E1389" s="45"/>
      <c r="F1389" s="45"/>
      <c r="G1389" s="45"/>
      <c r="H1389" s="45">
        <f>+D1389</f>
        <v>0</v>
      </c>
      <c r="I1389" s="45"/>
      <c r="J1389" s="46" t="s">
        <v>35</v>
      </c>
    </row>
    <row r="1390" spans="2:10" s="1" customFormat="1" ht="13.2" x14ac:dyDescent="0.25">
      <c r="B1390" s="75"/>
      <c r="C1390" s="44" t="s">
        <v>427</v>
      </c>
      <c r="D1390" s="45"/>
      <c r="E1390" s="45"/>
      <c r="F1390" s="45"/>
      <c r="G1390" s="45"/>
      <c r="H1390" s="45">
        <f>+D1390</f>
        <v>0</v>
      </c>
      <c r="I1390" s="45"/>
      <c r="J1390" s="46" t="s">
        <v>35</v>
      </c>
    </row>
    <row r="1391" spans="2:10" s="1" customFormat="1" ht="13.2" x14ac:dyDescent="0.25">
      <c r="B1391" s="48" t="s">
        <v>119</v>
      </c>
      <c r="C1391" s="48" t="s">
        <v>468</v>
      </c>
      <c r="D1391" s="103"/>
      <c r="E1391" s="45"/>
      <c r="F1391" s="45"/>
      <c r="G1391" s="45"/>
      <c r="H1391" s="45"/>
      <c r="I1391" s="62">
        <f>SUM(H1392:H1397)</f>
        <v>9</v>
      </c>
      <c r="J1391" s="63" t="str">
        <f>+J1392</f>
        <v>und</v>
      </c>
    </row>
    <row r="1392" spans="2:10" s="1" customFormat="1" ht="13.2" x14ac:dyDescent="0.25">
      <c r="B1392" s="75"/>
      <c r="C1392" s="130" t="s">
        <v>248</v>
      </c>
      <c r="D1392" s="45"/>
      <c r="E1392" s="45"/>
      <c r="F1392" s="45"/>
      <c r="G1392" s="45"/>
      <c r="H1392" s="45"/>
      <c r="I1392" s="45"/>
      <c r="J1392" s="46" t="s">
        <v>35</v>
      </c>
    </row>
    <row r="1393" spans="2:10" s="1" customFormat="1" ht="13.2" x14ac:dyDescent="0.25">
      <c r="B1393" s="75"/>
      <c r="C1393" s="44" t="s">
        <v>549</v>
      </c>
      <c r="D1393" s="45">
        <v>3</v>
      </c>
      <c r="E1393" s="45"/>
      <c r="F1393" s="45"/>
      <c r="G1393" s="45"/>
      <c r="H1393" s="45">
        <f>+D1393</f>
        <v>3</v>
      </c>
      <c r="I1393" s="45"/>
      <c r="J1393" s="46" t="s">
        <v>35</v>
      </c>
    </row>
    <row r="1394" spans="2:10" s="1" customFormat="1" ht="13.2" x14ac:dyDescent="0.25">
      <c r="B1394" s="75"/>
      <c r="C1394" s="130" t="s">
        <v>249</v>
      </c>
      <c r="D1394" s="45"/>
      <c r="E1394" s="45"/>
      <c r="F1394" s="45"/>
      <c r="G1394" s="45"/>
      <c r="H1394" s="45"/>
      <c r="I1394" s="45"/>
      <c r="J1394" s="46" t="s">
        <v>35</v>
      </c>
    </row>
    <row r="1395" spans="2:10" s="1" customFormat="1" ht="13.2" x14ac:dyDescent="0.25">
      <c r="B1395" s="75"/>
      <c r="C1395" s="44" t="s">
        <v>549</v>
      </c>
      <c r="D1395" s="45">
        <v>3</v>
      </c>
      <c r="E1395" s="45"/>
      <c r="F1395" s="45"/>
      <c r="G1395" s="45"/>
      <c r="H1395" s="45">
        <f>+D1395</f>
        <v>3</v>
      </c>
      <c r="I1395" s="45"/>
      <c r="J1395" s="46" t="s">
        <v>35</v>
      </c>
    </row>
    <row r="1396" spans="2:10" s="1" customFormat="1" ht="13.2" x14ac:dyDescent="0.25">
      <c r="B1396" s="75"/>
      <c r="C1396" s="130" t="s">
        <v>250</v>
      </c>
      <c r="D1396" s="45"/>
      <c r="E1396" s="45"/>
      <c r="F1396" s="45"/>
      <c r="G1396" s="45"/>
      <c r="H1396" s="45"/>
      <c r="I1396" s="45"/>
      <c r="J1396" s="46" t="s">
        <v>35</v>
      </c>
    </row>
    <row r="1397" spans="2:10" s="1" customFormat="1" ht="13.2" x14ac:dyDescent="0.25">
      <c r="B1397" s="75"/>
      <c r="C1397" s="44" t="s">
        <v>549</v>
      </c>
      <c r="D1397" s="45">
        <v>3</v>
      </c>
      <c r="E1397" s="45"/>
      <c r="F1397" s="45"/>
      <c r="G1397" s="45"/>
      <c r="H1397" s="45">
        <f>+D1397</f>
        <v>3</v>
      </c>
      <c r="I1397" s="45"/>
      <c r="J1397" s="46" t="s">
        <v>35</v>
      </c>
    </row>
    <row r="1398" spans="2:10" s="1" customFormat="1" ht="13.2" x14ac:dyDescent="0.25">
      <c r="B1398" s="48" t="s">
        <v>120</v>
      </c>
      <c r="C1398" s="48" t="s">
        <v>462</v>
      </c>
      <c r="D1398" s="103"/>
      <c r="E1398" s="45"/>
      <c r="F1398" s="45"/>
      <c r="G1398" s="45"/>
      <c r="H1398" s="45"/>
      <c r="I1398" s="62">
        <f>SUM(H1399:H1401)</f>
        <v>0</v>
      </c>
      <c r="J1398" s="63" t="str">
        <f>+J1399</f>
        <v>und</v>
      </c>
    </row>
    <row r="1399" spans="2:10" s="1" customFormat="1" ht="13.2" x14ac:dyDescent="0.25">
      <c r="B1399" s="48"/>
      <c r="C1399" s="44" t="s">
        <v>248</v>
      </c>
      <c r="D1399" s="45"/>
      <c r="E1399" s="45"/>
      <c r="F1399" s="45"/>
      <c r="G1399" s="45"/>
      <c r="H1399" s="45">
        <f>+D1399</f>
        <v>0</v>
      </c>
      <c r="I1399" s="45"/>
      <c r="J1399" s="46" t="s">
        <v>35</v>
      </c>
    </row>
    <row r="1400" spans="2:10" s="1" customFormat="1" ht="13.2" x14ac:dyDescent="0.25">
      <c r="B1400" s="48"/>
      <c r="C1400" s="44" t="s">
        <v>249</v>
      </c>
      <c r="D1400" s="45"/>
      <c r="E1400" s="45"/>
      <c r="F1400" s="45"/>
      <c r="G1400" s="45"/>
      <c r="H1400" s="45">
        <f>+D1400</f>
        <v>0</v>
      </c>
      <c r="I1400" s="45"/>
      <c r="J1400" s="46" t="s">
        <v>35</v>
      </c>
    </row>
    <row r="1401" spans="2:10" s="1" customFormat="1" ht="13.2" x14ac:dyDescent="0.25">
      <c r="B1401" s="48"/>
      <c r="C1401" s="44" t="s">
        <v>250</v>
      </c>
      <c r="D1401" s="45"/>
      <c r="E1401" s="45"/>
      <c r="F1401" s="45"/>
      <c r="G1401" s="45"/>
      <c r="H1401" s="45">
        <f>+D1401</f>
        <v>0</v>
      </c>
      <c r="I1401" s="45"/>
      <c r="J1401" s="46" t="s">
        <v>35</v>
      </c>
    </row>
    <row r="1402" spans="2:10" s="1" customFormat="1" ht="13.2" x14ac:dyDescent="0.25">
      <c r="B1402" s="48" t="s">
        <v>469</v>
      </c>
      <c r="C1402" s="48" t="s">
        <v>554</v>
      </c>
      <c r="D1402" s="103"/>
      <c r="E1402" s="45"/>
      <c r="F1402" s="45"/>
      <c r="G1402" s="45"/>
      <c r="H1402" s="45"/>
      <c r="I1402" s="62">
        <f>SUM(H1403:H1403)</f>
        <v>4</v>
      </c>
      <c r="J1402" s="63" t="str">
        <f>+J1403</f>
        <v>und</v>
      </c>
    </row>
    <row r="1403" spans="2:10" s="1" customFormat="1" ht="13.2" x14ac:dyDescent="0.25">
      <c r="B1403" s="48"/>
      <c r="C1403" s="44" t="s">
        <v>702</v>
      </c>
      <c r="D1403" s="45">
        <v>1</v>
      </c>
      <c r="E1403" s="45">
        <v>4</v>
      </c>
      <c r="F1403" s="45"/>
      <c r="G1403" s="45"/>
      <c r="H1403" s="45">
        <f>IF(AND(F1403=0,G1403=0),D1403*E1403,IF(AND(E1403=0,G1403=0),D1403*F1403,IF(AND(E1403=0,F1403=0),D1403*G1403,IF(AND(E1403=0),D1403*F1403*G1403,IF(AND(F1403=0),D1403*E1403*G1403,IF(AND(G1403=0),D1403*E1403*F1403,D1403*E1403*F1403*G1403))))))</f>
        <v>4</v>
      </c>
      <c r="I1403" s="45"/>
      <c r="J1403" s="46" t="s">
        <v>35</v>
      </c>
    </row>
    <row r="1404" spans="2:10" s="1" customFormat="1" ht="13.2" x14ac:dyDescent="0.25">
      <c r="B1404" s="48" t="s">
        <v>470</v>
      </c>
      <c r="C1404" s="48" t="s">
        <v>557</v>
      </c>
      <c r="D1404" s="103"/>
      <c r="E1404" s="45"/>
      <c r="F1404" s="45"/>
      <c r="G1404" s="45"/>
      <c r="H1404" s="45"/>
      <c r="I1404" s="62">
        <f>SUM(H1405:H1405)</f>
        <v>1</v>
      </c>
      <c r="J1404" s="63" t="str">
        <f>+J1405</f>
        <v>und</v>
      </c>
    </row>
    <row r="1405" spans="2:10" s="1" customFormat="1" ht="13.2" x14ac:dyDescent="0.25">
      <c r="B1405" s="48"/>
      <c r="C1405" s="44" t="s">
        <v>702</v>
      </c>
      <c r="D1405" s="45">
        <v>1</v>
      </c>
      <c r="E1405" s="45"/>
      <c r="F1405" s="45"/>
      <c r="G1405" s="45"/>
      <c r="H1405" s="45">
        <f>+D1405</f>
        <v>1</v>
      </c>
      <c r="I1405" s="45"/>
      <c r="J1405" s="46" t="s">
        <v>35</v>
      </c>
    </row>
    <row r="1406" spans="2:10" s="1" customFormat="1" ht="13.2" x14ac:dyDescent="0.25">
      <c r="B1406" s="48" t="s">
        <v>555</v>
      </c>
      <c r="C1406" s="48" t="s">
        <v>459</v>
      </c>
      <c r="D1406" s="103"/>
      <c r="E1406" s="45"/>
      <c r="F1406" s="45"/>
      <c r="G1406" s="45"/>
      <c r="H1406" s="45"/>
      <c r="I1406" s="62">
        <f>SUM(H1407:H1407)</f>
        <v>0</v>
      </c>
      <c r="J1406" s="63" t="str">
        <f>+J1407</f>
        <v>und</v>
      </c>
    </row>
    <row r="1407" spans="2:10" s="1" customFormat="1" ht="13.2" x14ac:dyDescent="0.25">
      <c r="B1407" s="75"/>
      <c r="C1407" s="44" t="s">
        <v>747</v>
      </c>
      <c r="D1407" s="45"/>
      <c r="E1407" s="45"/>
      <c r="F1407" s="45"/>
      <c r="G1407" s="45"/>
      <c r="H1407" s="45">
        <f>+D1407</f>
        <v>0</v>
      </c>
      <c r="I1407" s="45"/>
      <c r="J1407" s="46" t="s">
        <v>35</v>
      </c>
    </row>
    <row r="1408" spans="2:10" s="1" customFormat="1" ht="13.2" x14ac:dyDescent="0.25">
      <c r="B1408" s="48" t="s">
        <v>556</v>
      </c>
      <c r="C1408" s="48" t="s">
        <v>460</v>
      </c>
      <c r="D1408" s="103"/>
      <c r="E1408" s="45"/>
      <c r="F1408" s="45"/>
      <c r="G1408" s="45"/>
      <c r="H1408" s="45"/>
      <c r="I1408" s="62">
        <f>SUM(H1409:H1409)</f>
        <v>0</v>
      </c>
      <c r="J1408" s="63" t="str">
        <f>+J1409</f>
        <v>und</v>
      </c>
    </row>
    <row r="1409" spans="2:10" s="1" customFormat="1" ht="13.2" x14ac:dyDescent="0.25">
      <c r="B1409" s="75"/>
      <c r="C1409" s="44" t="s">
        <v>747</v>
      </c>
      <c r="D1409" s="45"/>
      <c r="E1409" s="45"/>
      <c r="F1409" s="45"/>
      <c r="G1409" s="45"/>
      <c r="H1409" s="45">
        <f>+D1409</f>
        <v>0</v>
      </c>
      <c r="I1409" s="45"/>
      <c r="J1409" s="46" t="s">
        <v>35</v>
      </c>
    </row>
    <row r="1410" spans="2:10" s="1" customFormat="1" ht="13.2" x14ac:dyDescent="0.25">
      <c r="B1410" s="75"/>
      <c r="C1410" s="102"/>
      <c r="D1410" s="103"/>
      <c r="E1410" s="45"/>
      <c r="F1410" s="45"/>
      <c r="G1410" s="45"/>
      <c r="H1410" s="45"/>
      <c r="I1410" s="45"/>
      <c r="J1410" s="46"/>
    </row>
    <row r="1411" spans="2:10" s="1" customFormat="1" ht="13.2" x14ac:dyDescent="0.25">
      <c r="B1411" s="75"/>
      <c r="C1411" s="102"/>
      <c r="D1411" s="103"/>
      <c r="E1411" s="45"/>
      <c r="F1411" s="45"/>
      <c r="G1411" s="45"/>
      <c r="H1411" s="45"/>
      <c r="I1411" s="45"/>
      <c r="J1411" s="46"/>
    </row>
    <row r="1412" spans="2:10" s="1" customFormat="1" ht="13.2" x14ac:dyDescent="0.25">
      <c r="B1412" s="75"/>
      <c r="C1412" s="102"/>
      <c r="D1412" s="103"/>
      <c r="E1412" s="45"/>
      <c r="F1412" s="45"/>
      <c r="G1412" s="45"/>
      <c r="H1412" s="45"/>
      <c r="I1412" s="45"/>
      <c r="J1412" s="46"/>
    </row>
    <row r="1413" spans="2:10" s="1" customFormat="1" ht="13.2" x14ac:dyDescent="0.25">
      <c r="B1413" s="75"/>
      <c r="C1413" s="102"/>
      <c r="D1413" s="103"/>
      <c r="E1413" s="45"/>
      <c r="F1413" s="45"/>
      <c r="G1413" s="45"/>
      <c r="H1413" s="45"/>
      <c r="I1413" s="45"/>
      <c r="J1413" s="46"/>
    </row>
    <row r="1414" spans="2:10" s="1" customFormat="1" ht="13.2" x14ac:dyDescent="0.25">
      <c r="B1414" s="75"/>
      <c r="C1414" s="102"/>
      <c r="D1414" s="103"/>
      <c r="E1414" s="45"/>
      <c r="F1414" s="45"/>
      <c r="G1414" s="45"/>
      <c r="H1414" s="45"/>
      <c r="I1414" s="45"/>
      <c r="J1414" s="46"/>
    </row>
    <row r="1415" spans="2:10" s="1" customFormat="1" ht="13.2" x14ac:dyDescent="0.25">
      <c r="B1415" s="75"/>
      <c r="C1415" s="102"/>
      <c r="D1415" s="103"/>
      <c r="E1415" s="45"/>
      <c r="F1415" s="45"/>
      <c r="G1415" s="45"/>
      <c r="H1415" s="45"/>
      <c r="I1415" s="45"/>
      <c r="J1415" s="46"/>
    </row>
    <row r="1416" spans="2:10" s="1" customFormat="1" ht="13.2" x14ac:dyDescent="0.25">
      <c r="B1416" s="75"/>
      <c r="C1416" s="102"/>
      <c r="D1416" s="103"/>
      <c r="E1416" s="45"/>
      <c r="F1416" s="45"/>
      <c r="G1416" s="45"/>
      <c r="H1416" s="45"/>
      <c r="I1416" s="45"/>
      <c r="J1416" s="46"/>
    </row>
    <row r="1417" spans="2:10" s="1" customFormat="1" ht="13.2" x14ac:dyDescent="0.25">
      <c r="B1417" s="75"/>
      <c r="C1417" s="102"/>
      <c r="D1417" s="103"/>
      <c r="E1417" s="45"/>
      <c r="F1417" s="45"/>
      <c r="G1417" s="45"/>
      <c r="H1417" s="45"/>
      <c r="I1417" s="45"/>
      <c r="J1417" s="46"/>
    </row>
    <row r="1418" spans="2:10" s="1" customFormat="1" ht="13.2" x14ac:dyDescent="0.25">
      <c r="B1418" s="75"/>
      <c r="C1418" s="102"/>
      <c r="D1418" s="103"/>
      <c r="E1418" s="45"/>
      <c r="F1418" s="45"/>
      <c r="G1418" s="45"/>
      <c r="H1418" s="45"/>
      <c r="I1418" s="45"/>
      <c r="J1418" s="46"/>
    </row>
    <row r="1419" spans="2:10" s="1" customFormat="1" ht="13.2" x14ac:dyDescent="0.25">
      <c r="B1419" s="75"/>
      <c r="C1419" s="102"/>
      <c r="D1419" s="103"/>
      <c r="E1419" s="45"/>
      <c r="F1419" s="45"/>
      <c r="G1419" s="45"/>
      <c r="H1419" s="45"/>
      <c r="I1419" s="45"/>
      <c r="J1419" s="46"/>
    </row>
    <row r="1420" spans="2:10" s="1" customFormat="1" ht="13.2" x14ac:dyDescent="0.25">
      <c r="B1420" s="75"/>
      <c r="C1420" s="102"/>
      <c r="D1420" s="103"/>
      <c r="E1420" s="45"/>
      <c r="F1420" s="45"/>
      <c r="G1420" s="45"/>
      <c r="H1420" s="45"/>
      <c r="I1420" s="45"/>
      <c r="J1420" s="46"/>
    </row>
    <row r="1421" spans="2:10" s="1" customFormat="1" ht="13.2" x14ac:dyDescent="0.25">
      <c r="B1421" s="75"/>
      <c r="C1421" s="102"/>
      <c r="D1421" s="103"/>
      <c r="E1421" s="45"/>
      <c r="F1421" s="45"/>
      <c r="G1421" s="45"/>
      <c r="H1421" s="45"/>
      <c r="I1421" s="45"/>
      <c r="J1421" s="46"/>
    </row>
    <row r="1422" spans="2:10" s="1" customFormat="1" ht="13.2" x14ac:dyDescent="0.25">
      <c r="B1422" s="75"/>
      <c r="C1422" s="102"/>
      <c r="D1422" s="103"/>
      <c r="E1422" s="45"/>
      <c r="F1422" s="45"/>
      <c r="G1422" s="45"/>
      <c r="H1422" s="45"/>
      <c r="I1422" s="45"/>
      <c r="J1422" s="46"/>
    </row>
    <row r="1423" spans="2:10" s="1" customFormat="1" ht="13.2" x14ac:dyDescent="0.25">
      <c r="B1423" s="75"/>
      <c r="C1423" s="102"/>
      <c r="D1423" s="103"/>
      <c r="E1423" s="45"/>
      <c r="F1423" s="45"/>
      <c r="G1423" s="45"/>
      <c r="H1423" s="45"/>
      <c r="I1423" s="45"/>
      <c r="J1423" s="46"/>
    </row>
    <row r="1424" spans="2:10" s="1" customFormat="1" ht="13.2" x14ac:dyDescent="0.25">
      <c r="B1424" s="75"/>
      <c r="C1424" s="102"/>
      <c r="D1424" s="103"/>
      <c r="E1424" s="45"/>
      <c r="F1424" s="45"/>
      <c r="G1424" s="45"/>
      <c r="H1424" s="45"/>
      <c r="I1424" s="45"/>
      <c r="J1424" s="46"/>
    </row>
    <row r="1425" spans="2:10" s="1" customFormat="1" ht="13.2" x14ac:dyDescent="0.25">
      <c r="B1425" s="75"/>
      <c r="C1425" s="102"/>
      <c r="D1425" s="103"/>
      <c r="E1425" s="45"/>
      <c r="F1425" s="45"/>
      <c r="G1425" s="45"/>
      <c r="H1425" s="45"/>
      <c r="I1425" s="45"/>
      <c r="J1425" s="46"/>
    </row>
    <row r="1426" spans="2:10" s="1" customFormat="1" ht="13.2" x14ac:dyDescent="0.25">
      <c r="B1426" s="75"/>
      <c r="C1426" s="102"/>
      <c r="D1426" s="103"/>
      <c r="E1426" s="45"/>
      <c r="F1426" s="45"/>
      <c r="G1426" s="45"/>
      <c r="H1426" s="45"/>
      <c r="I1426" s="45"/>
      <c r="J1426" s="46"/>
    </row>
    <row r="1427" spans="2:10" s="1" customFormat="1" ht="13.2" x14ac:dyDescent="0.25">
      <c r="B1427" s="75"/>
      <c r="C1427" s="102"/>
      <c r="D1427" s="103"/>
      <c r="E1427" s="45"/>
      <c r="F1427" s="45"/>
      <c r="G1427" s="45"/>
      <c r="H1427" s="45"/>
      <c r="I1427" s="45"/>
      <c r="J1427" s="46"/>
    </row>
    <row r="1428" spans="2:10" s="1" customFormat="1" ht="13.2" x14ac:dyDescent="0.25">
      <c r="B1428" s="75"/>
      <c r="C1428" s="102"/>
      <c r="D1428" s="103"/>
      <c r="E1428" s="45"/>
      <c r="F1428" s="45"/>
      <c r="G1428" s="45"/>
      <c r="H1428" s="45"/>
      <c r="I1428" s="45"/>
      <c r="J1428" s="46"/>
    </row>
    <row r="1429" spans="2:10" s="1" customFormat="1" ht="13.2" x14ac:dyDescent="0.25">
      <c r="B1429" s="75"/>
      <c r="C1429" s="102"/>
      <c r="D1429" s="103"/>
      <c r="E1429" s="45"/>
      <c r="F1429" s="45"/>
      <c r="G1429" s="45"/>
      <c r="H1429" s="45"/>
      <c r="I1429" s="45"/>
      <c r="J1429" s="46"/>
    </row>
    <row r="1430" spans="2:10" s="1" customFormat="1" ht="13.2" x14ac:dyDescent="0.25">
      <c r="B1430" s="75"/>
      <c r="C1430" s="102"/>
      <c r="D1430" s="103"/>
      <c r="E1430" s="45"/>
      <c r="F1430" s="45"/>
      <c r="G1430" s="45"/>
      <c r="H1430" s="45"/>
      <c r="I1430" s="45"/>
      <c r="J1430" s="46"/>
    </row>
    <row r="1431" spans="2:10" s="1" customFormat="1" ht="13.2" x14ac:dyDescent="0.25">
      <c r="B1431" s="75"/>
      <c r="C1431" s="102"/>
      <c r="D1431" s="103"/>
      <c r="E1431" s="45"/>
      <c r="F1431" s="45"/>
      <c r="G1431" s="45"/>
      <c r="H1431" s="45"/>
      <c r="I1431" s="45"/>
      <c r="J1431" s="46"/>
    </row>
    <row r="1432" spans="2:10" s="1" customFormat="1" ht="13.2" x14ac:dyDescent="0.25">
      <c r="B1432" s="75"/>
      <c r="C1432" s="102"/>
      <c r="D1432" s="103"/>
      <c r="E1432" s="45"/>
      <c r="F1432" s="45"/>
      <c r="G1432" s="45"/>
      <c r="H1432" s="45"/>
      <c r="I1432" s="45"/>
      <c r="J1432" s="46"/>
    </row>
    <row r="1433" spans="2:10" s="1" customFormat="1" ht="13.2" x14ac:dyDescent="0.25">
      <c r="B1433" s="75"/>
      <c r="C1433" s="102"/>
      <c r="D1433" s="103"/>
      <c r="E1433" s="45"/>
      <c r="F1433" s="45"/>
      <c r="G1433" s="45"/>
      <c r="H1433" s="45"/>
      <c r="I1433" s="45"/>
      <c r="J1433" s="46"/>
    </row>
    <row r="1434" spans="2:10" s="1" customFormat="1" ht="13.2" x14ac:dyDescent="0.25">
      <c r="B1434" s="75"/>
      <c r="C1434" s="102"/>
      <c r="D1434" s="103"/>
      <c r="E1434" s="45"/>
      <c r="F1434" s="45"/>
      <c r="G1434" s="45"/>
      <c r="H1434" s="45"/>
      <c r="I1434" s="45"/>
      <c r="J1434" s="46"/>
    </row>
    <row r="1435" spans="2:10" s="1" customFormat="1" ht="13.2" x14ac:dyDescent="0.25">
      <c r="B1435" s="75"/>
      <c r="C1435" s="102"/>
      <c r="D1435" s="103"/>
      <c r="E1435" s="45"/>
      <c r="F1435" s="45"/>
      <c r="G1435" s="45"/>
      <c r="H1435" s="45"/>
      <c r="I1435" s="45"/>
      <c r="J1435" s="46"/>
    </row>
    <row r="1436" spans="2:10" s="1" customFormat="1" ht="13.2" x14ac:dyDescent="0.25">
      <c r="B1436" s="75"/>
      <c r="C1436" s="102"/>
      <c r="D1436" s="103"/>
      <c r="E1436" s="45"/>
      <c r="F1436" s="45"/>
      <c r="G1436" s="45"/>
      <c r="H1436" s="45"/>
      <c r="I1436" s="45"/>
      <c r="J1436" s="46"/>
    </row>
    <row r="1437" spans="2:10" s="1" customFormat="1" ht="13.2" x14ac:dyDescent="0.25">
      <c r="B1437" s="75"/>
      <c r="C1437" s="102"/>
      <c r="D1437" s="103"/>
      <c r="E1437" s="45"/>
      <c r="F1437" s="45"/>
      <c r="G1437" s="45"/>
      <c r="H1437" s="45"/>
      <c r="I1437" s="45"/>
      <c r="J1437" s="46"/>
    </row>
    <row r="1438" spans="2:10" s="1" customFormat="1" ht="13.2" x14ac:dyDescent="0.25">
      <c r="B1438" s="75"/>
      <c r="C1438" s="102"/>
      <c r="D1438" s="103"/>
      <c r="E1438" s="45"/>
      <c r="F1438" s="45"/>
      <c r="G1438" s="45"/>
      <c r="H1438" s="45"/>
      <c r="I1438" s="45"/>
      <c r="J1438" s="46"/>
    </row>
    <row r="1439" spans="2:10" s="1" customFormat="1" ht="13.2" x14ac:dyDescent="0.25">
      <c r="B1439" s="75"/>
      <c r="C1439" s="102"/>
      <c r="D1439" s="103"/>
      <c r="E1439" s="45"/>
      <c r="F1439" s="45"/>
      <c r="G1439" s="45"/>
      <c r="H1439" s="45"/>
      <c r="I1439" s="45"/>
      <c r="J1439" s="46"/>
    </row>
    <row r="1440" spans="2:10" s="1" customFormat="1" ht="13.2" x14ac:dyDescent="0.25">
      <c r="B1440" s="75"/>
      <c r="C1440" s="102"/>
      <c r="D1440" s="103"/>
      <c r="E1440" s="45"/>
      <c r="F1440" s="45"/>
      <c r="G1440" s="45"/>
      <c r="H1440" s="45"/>
      <c r="I1440" s="45"/>
      <c r="J1440" s="46"/>
    </row>
    <row r="1441" spans="2:10" s="1" customFormat="1" ht="13.2" x14ac:dyDescent="0.25">
      <c r="B1441" s="75"/>
      <c r="C1441" s="102"/>
      <c r="D1441" s="103"/>
      <c r="E1441" s="45"/>
      <c r="F1441" s="45"/>
      <c r="G1441" s="45"/>
      <c r="H1441" s="45"/>
      <c r="I1441" s="45"/>
      <c r="J1441" s="46"/>
    </row>
    <row r="1442" spans="2:10" s="1" customFormat="1" ht="13.2" x14ac:dyDescent="0.25">
      <c r="B1442" s="75"/>
      <c r="C1442" s="102"/>
      <c r="D1442" s="103"/>
      <c r="E1442" s="45"/>
      <c r="F1442" s="45"/>
      <c r="G1442" s="45"/>
      <c r="H1442" s="45"/>
      <c r="I1442" s="45"/>
      <c r="J1442" s="46"/>
    </row>
    <row r="1443" spans="2:10" s="1" customFormat="1" ht="13.2" x14ac:dyDescent="0.25">
      <c r="B1443" s="75"/>
      <c r="C1443" s="102"/>
      <c r="D1443" s="103"/>
      <c r="E1443" s="45"/>
      <c r="F1443" s="45"/>
      <c r="G1443" s="45"/>
      <c r="H1443" s="45"/>
      <c r="I1443" s="45"/>
      <c r="J1443" s="46"/>
    </row>
    <row r="1444" spans="2:10" s="1" customFormat="1" ht="13.2" x14ac:dyDescent="0.25">
      <c r="B1444" s="75"/>
      <c r="C1444" s="102"/>
      <c r="D1444" s="103"/>
      <c r="E1444" s="45"/>
      <c r="F1444" s="45"/>
      <c r="G1444" s="45"/>
      <c r="H1444" s="45"/>
      <c r="I1444" s="45"/>
      <c r="J1444" s="46"/>
    </row>
    <row r="1445" spans="2:10" s="1" customFormat="1" ht="13.2" x14ac:dyDescent="0.25">
      <c r="B1445" s="75"/>
      <c r="C1445" s="102"/>
      <c r="D1445" s="103"/>
      <c r="E1445" s="45"/>
      <c r="F1445" s="45"/>
      <c r="G1445" s="45"/>
      <c r="H1445" s="45"/>
      <c r="I1445" s="45"/>
      <c r="J1445" s="46"/>
    </row>
    <row r="1446" spans="2:10" s="1" customFormat="1" ht="13.2" x14ac:dyDescent="0.25">
      <c r="B1446" s="75"/>
      <c r="C1446" s="102"/>
      <c r="D1446" s="103"/>
      <c r="E1446" s="45"/>
      <c r="F1446" s="45"/>
      <c r="G1446" s="45"/>
      <c r="H1446" s="45"/>
      <c r="I1446" s="45"/>
      <c r="J1446" s="46"/>
    </row>
    <row r="1447" spans="2:10" s="1" customFormat="1" ht="13.2" x14ac:dyDescent="0.25">
      <c r="B1447" s="75"/>
      <c r="C1447" s="102"/>
      <c r="D1447" s="103"/>
      <c r="E1447" s="45"/>
      <c r="F1447" s="45"/>
      <c r="G1447" s="45"/>
      <c r="H1447" s="45"/>
      <c r="I1447" s="45"/>
      <c r="J1447" s="46"/>
    </row>
    <row r="1448" spans="2:10" s="1" customFormat="1" ht="13.2" x14ac:dyDescent="0.25">
      <c r="B1448" s="75"/>
      <c r="C1448" s="102"/>
      <c r="D1448" s="103"/>
      <c r="E1448" s="45"/>
      <c r="F1448" s="45"/>
      <c r="G1448" s="45"/>
      <c r="H1448" s="45"/>
      <c r="I1448" s="45"/>
      <c r="J1448" s="46"/>
    </row>
    <row r="1449" spans="2:10" s="1" customFormat="1" ht="13.2" x14ac:dyDescent="0.25">
      <c r="B1449" s="75"/>
      <c r="C1449" s="102"/>
      <c r="D1449" s="103"/>
      <c r="E1449" s="45"/>
      <c r="F1449" s="45"/>
      <c r="G1449" s="45"/>
      <c r="H1449" s="45"/>
      <c r="I1449" s="45"/>
      <c r="J1449" s="46"/>
    </row>
    <row r="1450" spans="2:10" s="1" customFormat="1" ht="13.2" x14ac:dyDescent="0.25">
      <c r="B1450" s="75"/>
      <c r="C1450" s="102"/>
      <c r="D1450" s="103"/>
      <c r="E1450" s="45"/>
      <c r="F1450" s="45"/>
      <c r="G1450" s="45"/>
      <c r="H1450" s="45"/>
      <c r="I1450" s="45"/>
      <c r="J1450" s="46"/>
    </row>
    <row r="1451" spans="2:10" s="1" customFormat="1" ht="13.2" x14ac:dyDescent="0.25">
      <c r="B1451" s="75"/>
      <c r="C1451" s="102"/>
      <c r="D1451" s="103"/>
      <c r="E1451" s="45"/>
      <c r="F1451" s="45"/>
      <c r="G1451" s="45"/>
      <c r="H1451" s="45"/>
      <c r="I1451" s="45"/>
      <c r="J1451" s="46"/>
    </row>
    <row r="1452" spans="2:10" s="1" customFormat="1" ht="13.2" x14ac:dyDescent="0.25">
      <c r="B1452" s="75"/>
      <c r="C1452" s="102"/>
      <c r="D1452" s="103"/>
      <c r="E1452" s="45"/>
      <c r="F1452" s="45"/>
      <c r="G1452" s="45"/>
      <c r="H1452" s="45"/>
      <c r="I1452" s="45"/>
      <c r="J1452" s="46"/>
    </row>
    <row r="1453" spans="2:10" s="1" customFormat="1" ht="13.2" x14ac:dyDescent="0.25">
      <c r="B1453" s="75"/>
      <c r="C1453" s="102"/>
      <c r="D1453" s="103"/>
      <c r="E1453" s="45"/>
      <c r="F1453" s="45"/>
      <c r="G1453" s="45"/>
      <c r="H1453" s="45"/>
      <c r="I1453" s="45"/>
      <c r="J1453" s="46"/>
    </row>
    <row r="1454" spans="2:10" s="1" customFormat="1" ht="13.2" x14ac:dyDescent="0.25">
      <c r="B1454" s="75"/>
      <c r="C1454" s="102"/>
      <c r="D1454" s="103"/>
      <c r="E1454" s="45"/>
      <c r="F1454" s="45"/>
      <c r="G1454" s="45"/>
      <c r="H1454" s="45"/>
      <c r="I1454" s="45"/>
      <c r="J1454" s="46"/>
    </row>
    <row r="1455" spans="2:10" s="1" customFormat="1" ht="13.2" x14ac:dyDescent="0.25">
      <c r="B1455" s="75"/>
      <c r="C1455" s="102"/>
      <c r="D1455" s="103"/>
      <c r="E1455" s="45"/>
      <c r="F1455" s="45"/>
      <c r="G1455" s="45"/>
      <c r="H1455" s="45"/>
      <c r="I1455" s="45"/>
      <c r="J1455" s="46"/>
    </row>
    <row r="1456" spans="2:10" s="1" customFormat="1" ht="13.2" x14ac:dyDescent="0.25">
      <c r="B1456" s="75"/>
      <c r="C1456" s="102"/>
      <c r="D1456" s="103"/>
      <c r="E1456" s="45"/>
      <c r="F1456" s="45"/>
      <c r="G1456" s="45"/>
      <c r="H1456" s="45"/>
      <c r="I1456" s="45"/>
      <c r="J1456" s="46"/>
    </row>
    <row r="1457" spans="2:10" s="1" customFormat="1" ht="13.2" x14ac:dyDescent="0.25">
      <c r="B1457" s="75"/>
      <c r="C1457" s="102"/>
      <c r="D1457" s="103"/>
      <c r="E1457" s="45"/>
      <c r="F1457" s="45"/>
      <c r="G1457" s="45"/>
      <c r="H1457" s="45"/>
      <c r="I1457" s="45"/>
      <c r="J1457" s="46"/>
    </row>
    <row r="1458" spans="2:10" s="1" customFormat="1" ht="13.2" x14ac:dyDescent="0.25">
      <c r="B1458" s="75"/>
      <c r="C1458" s="102"/>
      <c r="D1458" s="103"/>
      <c r="E1458" s="45"/>
      <c r="F1458" s="45"/>
      <c r="G1458" s="45"/>
      <c r="H1458" s="45"/>
      <c r="I1458" s="45"/>
      <c r="J1458" s="46"/>
    </row>
    <row r="1459" spans="2:10" s="1" customFormat="1" ht="13.2" x14ac:dyDescent="0.25">
      <c r="B1459" s="75"/>
      <c r="C1459" s="102"/>
      <c r="D1459" s="103"/>
      <c r="E1459" s="45"/>
      <c r="F1459" s="45"/>
      <c r="G1459" s="45"/>
      <c r="H1459" s="45"/>
      <c r="I1459" s="45"/>
      <c r="J1459" s="46"/>
    </row>
    <row r="1460" spans="2:10" s="1" customFormat="1" ht="13.2" x14ac:dyDescent="0.25">
      <c r="B1460" s="75"/>
      <c r="C1460" s="102"/>
      <c r="D1460" s="103"/>
      <c r="E1460" s="45"/>
      <c r="F1460" s="45"/>
      <c r="G1460" s="45"/>
      <c r="H1460" s="45"/>
      <c r="I1460" s="45"/>
      <c r="J1460" s="46"/>
    </row>
    <row r="1461" spans="2:10" s="1" customFormat="1" ht="13.2" x14ac:dyDescent="0.25">
      <c r="B1461" s="75"/>
      <c r="C1461" s="102"/>
      <c r="D1461" s="103"/>
      <c r="E1461" s="45"/>
      <c r="F1461" s="45"/>
      <c r="G1461" s="45"/>
      <c r="H1461" s="45"/>
      <c r="I1461" s="45"/>
      <c r="J1461" s="46"/>
    </row>
    <row r="1462" spans="2:10" s="1" customFormat="1" ht="13.2" x14ac:dyDescent="0.25">
      <c r="B1462" s="75"/>
      <c r="C1462" s="102"/>
      <c r="D1462" s="103"/>
      <c r="E1462" s="45"/>
      <c r="F1462" s="45"/>
      <c r="G1462" s="45"/>
      <c r="H1462" s="45"/>
      <c r="I1462" s="45"/>
      <c r="J1462" s="46"/>
    </row>
    <row r="1463" spans="2:10" s="1" customFormat="1" ht="13.2" x14ac:dyDescent="0.25">
      <c r="B1463" s="75"/>
      <c r="C1463" s="102"/>
      <c r="D1463" s="103"/>
      <c r="E1463" s="45"/>
      <c r="F1463" s="45"/>
      <c r="G1463" s="45"/>
      <c r="H1463" s="45"/>
      <c r="I1463" s="45"/>
      <c r="J1463" s="46"/>
    </row>
    <row r="1464" spans="2:10" s="1" customFormat="1" ht="13.2" x14ac:dyDescent="0.25">
      <c r="B1464" s="75"/>
      <c r="C1464" s="102"/>
      <c r="D1464" s="103"/>
      <c r="E1464" s="45"/>
      <c r="F1464" s="45"/>
      <c r="G1464" s="45"/>
      <c r="H1464" s="45"/>
      <c r="I1464" s="45"/>
      <c r="J1464" s="46"/>
    </row>
    <row r="1465" spans="2:10" s="1" customFormat="1" ht="13.2" x14ac:dyDescent="0.25">
      <c r="B1465" s="75"/>
      <c r="C1465" s="102"/>
      <c r="D1465" s="103"/>
      <c r="E1465" s="45"/>
      <c r="F1465" s="45"/>
      <c r="G1465" s="45"/>
      <c r="H1465" s="45"/>
      <c r="I1465" s="45"/>
      <c r="J1465" s="46"/>
    </row>
    <row r="1466" spans="2:10" s="1" customFormat="1" ht="13.2" x14ac:dyDescent="0.25">
      <c r="B1466" s="75"/>
      <c r="C1466" s="102"/>
      <c r="D1466" s="103"/>
      <c r="E1466" s="45"/>
      <c r="F1466" s="45"/>
      <c r="G1466" s="45"/>
      <c r="H1466" s="45"/>
      <c r="I1466" s="45"/>
      <c r="J1466" s="46"/>
    </row>
    <row r="1467" spans="2:10" s="1" customFormat="1" ht="13.2" x14ac:dyDescent="0.25">
      <c r="B1467" s="75"/>
      <c r="C1467" s="102"/>
      <c r="D1467" s="103"/>
      <c r="E1467" s="45"/>
      <c r="F1467" s="45"/>
      <c r="G1467" s="45"/>
      <c r="H1467" s="45"/>
      <c r="I1467" s="45"/>
      <c r="J1467" s="46"/>
    </row>
    <row r="1468" spans="2:10" s="1" customFormat="1" ht="21" x14ac:dyDescent="0.25">
      <c r="B1468" s="166" t="s">
        <v>690</v>
      </c>
      <c r="C1468" s="167"/>
      <c r="D1468" s="167"/>
      <c r="E1468" s="167"/>
      <c r="F1468" s="167"/>
      <c r="G1468" s="167"/>
      <c r="H1468" s="167"/>
      <c r="I1468" s="167"/>
      <c r="J1468" s="168"/>
    </row>
    <row r="1469" spans="2:10" s="1" customFormat="1" ht="13.2" x14ac:dyDescent="0.25">
      <c r="B1469" s="23" t="s">
        <v>7</v>
      </c>
      <c r="C1469" s="24" t="s">
        <v>0</v>
      </c>
      <c r="D1469" s="24" t="s">
        <v>23</v>
      </c>
      <c r="E1469" s="24" t="s">
        <v>24</v>
      </c>
      <c r="F1469" s="24" t="s">
        <v>2</v>
      </c>
      <c r="G1469" s="24" t="s">
        <v>3</v>
      </c>
      <c r="H1469" s="24" t="s">
        <v>25</v>
      </c>
      <c r="I1469" s="24" t="s">
        <v>8</v>
      </c>
      <c r="J1469" s="24" t="s">
        <v>9</v>
      </c>
    </row>
    <row r="1470" spans="2:10" s="1" customFormat="1" ht="13.2" x14ac:dyDescent="0.25">
      <c r="B1470" s="96">
        <v>4.03</v>
      </c>
      <c r="C1470" s="97" t="s">
        <v>418</v>
      </c>
      <c r="D1470" s="103"/>
      <c r="E1470" s="45"/>
      <c r="F1470" s="45"/>
      <c r="G1470" s="45"/>
      <c r="H1470" s="45"/>
      <c r="I1470" s="45"/>
      <c r="J1470" s="46"/>
    </row>
    <row r="1471" spans="2:10" s="1" customFormat="1" ht="13.2" x14ac:dyDescent="0.25">
      <c r="B1471" s="100" t="s">
        <v>113</v>
      </c>
      <c r="C1471" s="101" t="s">
        <v>421</v>
      </c>
      <c r="D1471" s="103"/>
      <c r="E1471" s="45"/>
      <c r="F1471" s="45"/>
      <c r="G1471" s="45"/>
      <c r="H1471" s="45"/>
      <c r="I1471" s="45"/>
      <c r="J1471" s="46"/>
    </row>
    <row r="1472" spans="2:10" s="1" customFormat="1" ht="13.2" x14ac:dyDescent="0.25">
      <c r="B1472" s="48" t="s">
        <v>114</v>
      </c>
      <c r="C1472" s="48" t="s">
        <v>615</v>
      </c>
      <c r="D1472" s="103"/>
      <c r="E1472" s="45"/>
      <c r="F1472" s="45"/>
      <c r="G1472" s="45"/>
      <c r="H1472" s="45"/>
      <c r="I1472" s="62">
        <f>SUM(H1473:H1473)</f>
        <v>3.95</v>
      </c>
      <c r="J1472" s="63" t="str">
        <f>+J1473</f>
        <v>ml</v>
      </c>
    </row>
    <row r="1473" spans="2:10" s="1" customFormat="1" ht="13.2" x14ac:dyDescent="0.25">
      <c r="B1473" s="48"/>
      <c r="C1473" s="44" t="s">
        <v>714</v>
      </c>
      <c r="D1473" s="45">
        <v>1</v>
      </c>
      <c r="E1473" s="45">
        <v>3.95</v>
      </c>
      <c r="F1473" s="45"/>
      <c r="G1473" s="45"/>
      <c r="H1473" s="45">
        <f>IF(AND(F1473=0,G1473=0),D1473*E1473,IF(AND(E1473=0,G1473=0),D1473*F1473,IF(AND(E1473=0,F1473=0),D1473*G1473,IF(AND(E1473=0),D1473*F1473*G1473,IF(AND(F1473=0),D1473*E1473*G1473,IF(AND(G1473=0),D1473*E1473*F1473,D1473*E1473*F1473*G1473))))))</f>
        <v>3.95</v>
      </c>
      <c r="I1473" s="45"/>
      <c r="J1473" s="46" t="str">
        <f>IF(AND(E1473=0,F1473&lt;&gt;0,G1473&lt;&gt;0),"m2",IF(AND(F1473=0,E1473&lt;&gt;0,G1473&lt;&gt;0),"m2",IF(AND(G1473=0,E1473&lt;&gt;0,F1473&lt;&gt;0),"m2",IF(AND(F1473=0,G1473=0),"ml",IF(AND(E1473=0,G1473=0),"ml",IF(AND(E1473=0,F1473=0),"ml",IF(AND(E1473&lt;&gt;0,F1473&lt;&gt;0,G1473&lt;&gt;0),"m3",0)))))))</f>
        <v>ml</v>
      </c>
    </row>
    <row r="1474" spans="2:10" s="1" customFormat="1" ht="13.2" x14ac:dyDescent="0.25">
      <c r="B1474" s="48"/>
      <c r="C1474" s="44"/>
      <c r="D1474" s="45"/>
      <c r="E1474" s="45"/>
      <c r="F1474" s="45"/>
      <c r="G1474" s="45"/>
      <c r="H1474" s="45">
        <f>IF(AND(F1474=0,G1474=0),D1474*E1474,IF(AND(E1474=0,G1474=0),D1474*F1474,IF(AND(E1474=0,F1474=0),D1474*G1474,IF(AND(E1474=0),D1474*F1474*G1474,IF(AND(F1474=0),D1474*E1474*G1474,IF(AND(G1474=0),D1474*E1474*F1474,D1474*E1474*F1474*G1474))))))</f>
        <v>0</v>
      </c>
      <c r="I1474" s="45"/>
      <c r="J1474" s="46" t="str">
        <f>IF(AND(E1474=0,F1474&lt;&gt;0,G1474&lt;&gt;0),"m2",IF(AND(F1474=0,E1474&lt;&gt;0,G1474&lt;&gt;0),"m2",IF(AND(G1474=0,E1474&lt;&gt;0,F1474&lt;&gt;0),"m2",IF(AND(F1474=0,G1474=0),"ml",IF(AND(E1474=0,G1474=0),"ml",IF(AND(E1474=0,F1474=0),"ml",IF(AND(E1474&lt;&gt;0,F1474&lt;&gt;0,G1474&lt;&gt;0),"m3",0)))))))</f>
        <v>ml</v>
      </c>
    </row>
    <row r="1475" spans="2:10" s="1" customFormat="1" ht="13.2" x14ac:dyDescent="0.25">
      <c r="B1475" s="48" t="s">
        <v>428</v>
      </c>
      <c r="C1475" s="48" t="s">
        <v>993</v>
      </c>
      <c r="D1475" s="103"/>
      <c r="E1475" s="45"/>
      <c r="F1475" s="45"/>
      <c r="G1475" s="45"/>
      <c r="H1475" s="45"/>
      <c r="I1475" s="62">
        <f>SUM(H1476:H1476)</f>
        <v>81.2</v>
      </c>
      <c r="J1475" s="63" t="str">
        <f>+J1476</f>
        <v>ml</v>
      </c>
    </row>
    <row r="1476" spans="2:10" s="1" customFormat="1" ht="13.2" x14ac:dyDescent="0.25">
      <c r="B1476" s="100"/>
      <c r="C1476" s="44" t="s">
        <v>705</v>
      </c>
      <c r="D1476" s="45">
        <v>7</v>
      </c>
      <c r="E1476" s="45">
        <v>11.6</v>
      </c>
      <c r="F1476" s="45"/>
      <c r="G1476" s="45"/>
      <c r="H1476" s="45">
        <f>IF(AND(F1476=0,G1476=0),D1476*E1476,IF(AND(E1476=0,G1476=0),D1476*F1476,IF(AND(E1476=0,F1476=0),D1476*G1476,IF(AND(E1476=0),D1476*F1476*G1476,IF(AND(F1476=0),D1476*E1476*G1476,IF(AND(G1476=0),D1476*E1476*F1476,D1476*E1476*F1476*G1476))))))</f>
        <v>81.2</v>
      </c>
      <c r="I1476" s="45"/>
      <c r="J1476" s="46" t="str">
        <f>IF(AND(E1476=0,F1476&lt;&gt;0,G1476&lt;&gt;0),"m2",IF(AND(F1476=0,E1476&lt;&gt;0,G1476&lt;&gt;0),"m2",IF(AND(G1476=0,E1476&lt;&gt;0,F1476&lt;&gt;0),"m2",IF(AND(F1476=0,G1476=0),"ml",IF(AND(E1476=0,G1476=0),"ml",IF(AND(E1476=0,F1476=0),"ml",IF(AND(E1476&lt;&gt;0,F1476&lt;&gt;0,G1476&lt;&gt;0),"m3",0)))))))</f>
        <v>ml</v>
      </c>
    </row>
    <row r="1477" spans="2:10" s="1" customFormat="1" ht="13.2" x14ac:dyDescent="0.25">
      <c r="B1477" s="100"/>
      <c r="C1477" s="44" t="s">
        <v>706</v>
      </c>
      <c r="D1477" s="45">
        <v>1</v>
      </c>
      <c r="E1477" s="45">
        <v>28.8</v>
      </c>
      <c r="F1477" s="45"/>
      <c r="G1477" s="45"/>
      <c r="H1477" s="45">
        <f>IF(AND(F1477=0,G1477=0),D1477*E1477,IF(AND(E1477=0,G1477=0),D1477*F1477,IF(AND(E1477=0,F1477=0),D1477*G1477,IF(AND(E1477=0),D1477*F1477*G1477,IF(AND(F1477=0),D1477*E1477*G1477,IF(AND(G1477=0),D1477*E1477*F1477,D1477*E1477*F1477*G1477))))))</f>
        <v>28.8</v>
      </c>
      <c r="I1477" s="45"/>
      <c r="J1477" s="46" t="str">
        <f>IF(AND(E1477=0,F1477&lt;&gt;0,G1477&lt;&gt;0),"m2",IF(AND(F1477=0,E1477&lt;&gt;0,G1477&lt;&gt;0),"m2",IF(AND(G1477=0,E1477&lt;&gt;0,F1477&lt;&gt;0),"m2",IF(AND(F1477=0,G1477=0),"ml",IF(AND(E1477=0,G1477=0),"ml",IF(AND(E1477=0,F1477=0),"ml",IF(AND(E1477&lt;&gt;0,F1477&lt;&gt;0,G1477&lt;&gt;0),"m3",0)))))))</f>
        <v>ml</v>
      </c>
    </row>
    <row r="1478" spans="2:10" s="1" customFormat="1" ht="13.2" x14ac:dyDescent="0.25">
      <c r="B1478" s="48" t="s">
        <v>429</v>
      </c>
      <c r="C1478" s="48" t="s">
        <v>992</v>
      </c>
      <c r="D1478" s="103"/>
      <c r="E1478" s="45"/>
      <c r="F1478" s="45"/>
      <c r="G1478" s="45"/>
      <c r="H1478" s="45"/>
      <c r="I1478" s="62">
        <f>SUM(H1479:H1479)</f>
        <v>0</v>
      </c>
      <c r="J1478" s="63" t="str">
        <f>+J1479</f>
        <v>ml</v>
      </c>
    </row>
    <row r="1479" spans="2:10" s="1" customFormat="1" ht="13.2" x14ac:dyDescent="0.25">
      <c r="B1479" s="100"/>
      <c r="C1479" s="44" t="s">
        <v>705</v>
      </c>
      <c r="D1479" s="45"/>
      <c r="E1479" s="45"/>
      <c r="F1479" s="45"/>
      <c r="G1479" s="45"/>
      <c r="H1479" s="45">
        <f>IF(AND(F1479=0,G1479=0),D1479*E1479,IF(AND(E1479=0,G1479=0),D1479*F1479,IF(AND(E1479=0,F1479=0),D1479*G1479,IF(AND(E1479=0),D1479*F1479*G1479,IF(AND(F1479=0),D1479*E1479*G1479,IF(AND(G1479=0),D1479*E1479*F1479,D1479*E1479*F1479*G1479))))))</f>
        <v>0</v>
      </c>
      <c r="I1479" s="45"/>
      <c r="J1479" s="46" t="str">
        <f>IF(AND(E1479=0,F1479&lt;&gt;0,G1479&lt;&gt;0),"m2",IF(AND(F1479=0,E1479&lt;&gt;0,G1479&lt;&gt;0),"m2",IF(AND(G1479=0,E1479&lt;&gt;0,F1479&lt;&gt;0),"m2",IF(AND(F1479=0,G1479=0),"ml",IF(AND(E1479=0,G1479=0),"ml",IF(AND(E1479=0,F1479=0),"ml",IF(AND(E1479&lt;&gt;0,F1479&lt;&gt;0,G1479&lt;&gt;0),"m3",0)))))))</f>
        <v>ml</v>
      </c>
    </row>
    <row r="1480" spans="2:10" s="1" customFormat="1" ht="13.2" x14ac:dyDescent="0.25">
      <c r="B1480" s="100"/>
      <c r="C1480" s="44" t="s">
        <v>706</v>
      </c>
      <c r="D1480" s="45"/>
      <c r="E1480" s="45"/>
      <c r="F1480" s="45"/>
      <c r="G1480" s="45"/>
      <c r="H1480" s="45">
        <f>IF(AND(F1480=0,G1480=0),D1480*E1480,IF(AND(E1480=0,G1480=0),D1480*F1480,IF(AND(E1480=0,F1480=0),D1480*G1480,IF(AND(E1480=0),D1480*F1480*G1480,IF(AND(F1480=0),D1480*E1480*G1480,IF(AND(G1480=0),D1480*E1480*F1480,D1480*E1480*F1480*G1480))))))</f>
        <v>0</v>
      </c>
      <c r="I1480" s="45"/>
      <c r="J1480" s="46" t="str">
        <f>IF(AND(E1480=0,F1480&lt;&gt;0,G1480&lt;&gt;0),"m2",IF(AND(F1480=0,E1480&lt;&gt;0,G1480&lt;&gt;0),"m2",IF(AND(G1480=0,E1480&lt;&gt;0,F1480&lt;&gt;0),"m2",IF(AND(F1480=0,G1480=0),"ml",IF(AND(E1480=0,G1480=0),"ml",IF(AND(E1480=0,F1480=0),"ml",IF(AND(E1480&lt;&gt;0,F1480&lt;&gt;0,G1480&lt;&gt;0),"m3",0)))))))</f>
        <v>ml</v>
      </c>
    </row>
    <row r="1481" spans="2:10" s="1" customFormat="1" ht="13.2" x14ac:dyDescent="0.25">
      <c r="B1481" s="48" t="s">
        <v>430</v>
      </c>
      <c r="C1481" s="48" t="s">
        <v>463</v>
      </c>
      <c r="D1481" s="103"/>
      <c r="E1481" s="45"/>
      <c r="F1481" s="45"/>
      <c r="G1481" s="45"/>
      <c r="H1481" s="45"/>
      <c r="I1481" s="62">
        <f>SUM(H1483:H1488)</f>
        <v>89.25</v>
      </c>
      <c r="J1481" s="63" t="str">
        <f>+J1483</f>
        <v>ml</v>
      </c>
    </row>
    <row r="1482" spans="2:10" s="1" customFormat="1" ht="13.2" x14ac:dyDescent="0.25">
      <c r="B1482" s="48"/>
      <c r="C1482" s="130" t="s">
        <v>248</v>
      </c>
      <c r="D1482" s="103"/>
      <c r="E1482" s="45"/>
      <c r="F1482" s="45"/>
      <c r="G1482" s="45"/>
      <c r="H1482" s="45"/>
      <c r="I1482" s="62"/>
      <c r="J1482" s="63"/>
    </row>
    <row r="1483" spans="2:10" s="1" customFormat="1" ht="13.2" x14ac:dyDescent="0.25">
      <c r="B1483" s="48"/>
      <c r="C1483" s="44" t="s">
        <v>549</v>
      </c>
      <c r="D1483" s="45">
        <v>7</v>
      </c>
      <c r="E1483" s="45">
        <v>3.25</v>
      </c>
      <c r="F1483" s="45"/>
      <c r="G1483" s="45"/>
      <c r="H1483" s="45">
        <f t="shared" ref="H1483:H1488" si="50">IF(AND(F1483=0,G1483=0),D1483*E1483,IF(AND(E1483=0,G1483=0),D1483*F1483,IF(AND(E1483=0,F1483=0),D1483*G1483,IF(AND(E1483=0),D1483*F1483*G1483,IF(AND(F1483=0),D1483*E1483*G1483,IF(AND(G1483=0),D1483*E1483*F1483,D1483*E1483*F1483*G1483))))))</f>
        <v>22.75</v>
      </c>
      <c r="I1483" s="45"/>
      <c r="J1483" s="46" t="str">
        <f t="shared" ref="J1483:J1488" si="51">IF(AND(E1483=0,F1483&lt;&gt;0,G1483&lt;&gt;0),"m2",IF(AND(F1483=0,E1483&lt;&gt;0,G1483&lt;&gt;0),"m2",IF(AND(G1483=0,E1483&lt;&gt;0,F1483&lt;&gt;0),"m2",IF(AND(F1483=0,G1483=0),"ml",IF(AND(E1483=0,G1483=0),"ml",IF(AND(E1483=0,F1483=0),"ml",IF(AND(E1483&lt;&gt;0,F1483&lt;&gt;0,G1483&lt;&gt;0),"m3",0)))))))</f>
        <v>ml</v>
      </c>
    </row>
    <row r="1484" spans="2:10" s="1" customFormat="1" ht="13.2" x14ac:dyDescent="0.25">
      <c r="B1484" s="48"/>
      <c r="C1484" s="44" t="s">
        <v>696</v>
      </c>
      <c r="D1484" s="45">
        <v>7</v>
      </c>
      <c r="E1484" s="45">
        <v>3</v>
      </c>
      <c r="F1484" s="45"/>
      <c r="G1484" s="45"/>
      <c r="H1484" s="45">
        <f t="shared" si="50"/>
        <v>21</v>
      </c>
      <c r="I1484" s="45"/>
      <c r="J1484" s="46" t="str">
        <f t="shared" si="51"/>
        <v>ml</v>
      </c>
    </row>
    <row r="1485" spans="2:10" s="1" customFormat="1" ht="13.2" x14ac:dyDescent="0.25">
      <c r="B1485" s="48"/>
      <c r="C1485" s="130" t="s">
        <v>249</v>
      </c>
      <c r="D1485" s="45"/>
      <c r="E1485" s="45"/>
      <c r="F1485" s="45"/>
      <c r="G1485" s="45"/>
      <c r="H1485" s="45">
        <f t="shared" si="50"/>
        <v>0</v>
      </c>
      <c r="I1485" s="45"/>
      <c r="J1485" s="46" t="str">
        <f t="shared" si="51"/>
        <v>ml</v>
      </c>
    </row>
    <row r="1486" spans="2:10" s="1" customFormat="1" ht="13.2" x14ac:dyDescent="0.25">
      <c r="B1486" s="48"/>
      <c r="C1486" s="44" t="s">
        <v>549</v>
      </c>
      <c r="D1486" s="45">
        <v>7</v>
      </c>
      <c r="E1486" s="45">
        <v>3.25</v>
      </c>
      <c r="F1486" s="45"/>
      <c r="G1486" s="45"/>
      <c r="H1486" s="45">
        <f t="shared" si="50"/>
        <v>22.75</v>
      </c>
      <c r="I1486" s="45"/>
      <c r="J1486" s="46" t="str">
        <f t="shared" si="51"/>
        <v>ml</v>
      </c>
    </row>
    <row r="1487" spans="2:10" s="1" customFormat="1" ht="13.2" x14ac:dyDescent="0.25">
      <c r="B1487" s="48"/>
      <c r="C1487" s="130" t="s">
        <v>250</v>
      </c>
      <c r="D1487" s="45"/>
      <c r="E1487" s="45"/>
      <c r="F1487" s="45"/>
      <c r="G1487" s="45"/>
      <c r="H1487" s="45">
        <f t="shared" si="50"/>
        <v>0</v>
      </c>
      <c r="I1487" s="45"/>
      <c r="J1487" s="46" t="str">
        <f t="shared" si="51"/>
        <v>ml</v>
      </c>
    </row>
    <row r="1488" spans="2:10" s="1" customFormat="1" ht="13.2" x14ac:dyDescent="0.25">
      <c r="B1488" s="48"/>
      <c r="C1488" s="44" t="s">
        <v>549</v>
      </c>
      <c r="D1488" s="45">
        <v>7</v>
      </c>
      <c r="E1488" s="45">
        <v>3.25</v>
      </c>
      <c r="F1488" s="45"/>
      <c r="G1488" s="45"/>
      <c r="H1488" s="45">
        <f t="shared" si="50"/>
        <v>22.75</v>
      </c>
      <c r="I1488" s="45"/>
      <c r="J1488" s="46" t="str">
        <f t="shared" si="51"/>
        <v>ml</v>
      </c>
    </row>
    <row r="1489" spans="2:10" s="1" customFormat="1" ht="13.2" x14ac:dyDescent="0.25">
      <c r="B1489" s="48" t="s">
        <v>464</v>
      </c>
      <c r="C1489" s="48" t="s">
        <v>547</v>
      </c>
      <c r="D1489" s="103"/>
      <c r="E1489" s="45"/>
      <c r="F1489" s="45"/>
      <c r="G1489" s="45"/>
      <c r="H1489" s="45"/>
      <c r="I1489" s="62">
        <f>SUM(H1490:H1496)</f>
        <v>11.75</v>
      </c>
      <c r="J1489" s="63" t="str">
        <f>+J1490</f>
        <v>ml</v>
      </c>
    </row>
    <row r="1490" spans="2:10" s="1" customFormat="1" ht="13.2" x14ac:dyDescent="0.25">
      <c r="B1490" s="100"/>
      <c r="C1490" s="130" t="s">
        <v>248</v>
      </c>
      <c r="D1490" s="45"/>
      <c r="E1490" s="45"/>
      <c r="F1490" s="45"/>
      <c r="G1490" s="45"/>
      <c r="H1490" s="45">
        <f t="shared" ref="H1490:H1496" si="52">IF(AND(F1490=0,G1490=0),D1490*E1490,IF(AND(E1490=0,G1490=0),D1490*F1490,IF(AND(E1490=0,F1490=0),D1490*G1490,IF(AND(E1490=0),D1490*F1490*G1490,IF(AND(F1490=0),D1490*E1490*G1490,IF(AND(G1490=0),D1490*E1490*F1490,D1490*E1490*F1490*G1490))))))</f>
        <v>0</v>
      </c>
      <c r="I1490" s="45"/>
      <c r="J1490" s="46" t="str">
        <f t="shared" ref="J1490:J1496" si="53">IF(AND(E1490=0,F1490&lt;&gt;0,G1490&lt;&gt;0),"m2",IF(AND(F1490=0,E1490&lt;&gt;0,G1490&lt;&gt;0),"m2",IF(AND(G1490=0,E1490&lt;&gt;0,F1490&lt;&gt;0),"m2",IF(AND(F1490=0,G1490=0),"ml",IF(AND(E1490=0,G1490=0),"ml",IF(AND(E1490=0,F1490=0),"ml",IF(AND(E1490&lt;&gt;0,F1490&lt;&gt;0,G1490&lt;&gt;0),"m3",0)))))))</f>
        <v>ml</v>
      </c>
    </row>
    <row r="1491" spans="2:10" s="1" customFormat="1" ht="13.2" x14ac:dyDescent="0.25">
      <c r="B1491" s="100"/>
      <c r="C1491" s="44" t="s">
        <v>549</v>
      </c>
      <c r="D1491" s="45">
        <v>1</v>
      </c>
      <c r="E1491" s="45">
        <v>3.25</v>
      </c>
      <c r="F1491" s="45"/>
      <c r="G1491" s="45"/>
      <c r="H1491" s="45">
        <f t="shared" si="52"/>
        <v>3.25</v>
      </c>
      <c r="I1491" s="45"/>
      <c r="J1491" s="46" t="str">
        <f t="shared" si="53"/>
        <v>ml</v>
      </c>
    </row>
    <row r="1492" spans="2:10" s="1" customFormat="1" ht="13.2" x14ac:dyDescent="0.25">
      <c r="B1492" s="100"/>
      <c r="C1492" s="44" t="s">
        <v>696</v>
      </c>
      <c r="D1492" s="45">
        <v>1</v>
      </c>
      <c r="E1492" s="45">
        <v>2</v>
      </c>
      <c r="F1492" s="45"/>
      <c r="G1492" s="45"/>
      <c r="H1492" s="45">
        <f t="shared" si="52"/>
        <v>2</v>
      </c>
      <c r="I1492" s="45"/>
      <c r="J1492" s="46" t="str">
        <f t="shared" si="53"/>
        <v>ml</v>
      </c>
    </row>
    <row r="1493" spans="2:10" s="1" customFormat="1" ht="13.2" x14ac:dyDescent="0.25">
      <c r="B1493" s="100"/>
      <c r="C1493" s="130" t="s">
        <v>249</v>
      </c>
      <c r="D1493" s="45"/>
      <c r="E1493" s="45"/>
      <c r="F1493" s="45"/>
      <c r="G1493" s="45"/>
      <c r="H1493" s="45">
        <f t="shared" si="52"/>
        <v>0</v>
      </c>
      <c r="I1493" s="45"/>
      <c r="J1493" s="46" t="str">
        <f t="shared" si="53"/>
        <v>ml</v>
      </c>
    </row>
    <row r="1494" spans="2:10" s="1" customFormat="1" ht="13.2" x14ac:dyDescent="0.25">
      <c r="B1494" s="100"/>
      <c r="C1494" s="44" t="s">
        <v>549</v>
      </c>
      <c r="D1494" s="45">
        <v>1</v>
      </c>
      <c r="E1494" s="45">
        <v>3.25</v>
      </c>
      <c r="F1494" s="45"/>
      <c r="G1494" s="45"/>
      <c r="H1494" s="45">
        <f t="shared" si="52"/>
        <v>3.25</v>
      </c>
      <c r="I1494" s="45"/>
      <c r="J1494" s="46" t="str">
        <f t="shared" si="53"/>
        <v>ml</v>
      </c>
    </row>
    <row r="1495" spans="2:10" s="1" customFormat="1" ht="13.2" x14ac:dyDescent="0.25">
      <c r="B1495" s="100"/>
      <c r="C1495" s="130" t="s">
        <v>250</v>
      </c>
      <c r="D1495" s="45"/>
      <c r="E1495" s="45"/>
      <c r="F1495" s="45"/>
      <c r="G1495" s="45"/>
      <c r="H1495" s="45">
        <f t="shared" si="52"/>
        <v>0</v>
      </c>
      <c r="I1495" s="45"/>
      <c r="J1495" s="46" t="str">
        <f t="shared" si="53"/>
        <v>ml</v>
      </c>
    </row>
    <row r="1496" spans="2:10" s="1" customFormat="1" ht="13.2" x14ac:dyDescent="0.25">
      <c r="B1496" s="100"/>
      <c r="C1496" s="44" t="s">
        <v>549</v>
      </c>
      <c r="D1496" s="45">
        <v>1</v>
      </c>
      <c r="E1496" s="45">
        <v>3.25</v>
      </c>
      <c r="F1496" s="45"/>
      <c r="G1496" s="45"/>
      <c r="H1496" s="45">
        <f t="shared" si="52"/>
        <v>3.25</v>
      </c>
      <c r="I1496" s="45"/>
      <c r="J1496" s="46" t="str">
        <f t="shared" si="53"/>
        <v>ml</v>
      </c>
    </row>
    <row r="1497" spans="2:10" s="1" customFormat="1" ht="13.2" x14ac:dyDescent="0.25">
      <c r="B1497" s="48" t="s">
        <v>466</v>
      </c>
      <c r="C1497" s="48" t="s">
        <v>465</v>
      </c>
      <c r="D1497" s="103"/>
      <c r="E1497" s="45"/>
      <c r="F1497" s="45"/>
      <c r="G1497" s="45"/>
      <c r="H1497" s="45"/>
      <c r="I1497" s="62">
        <f>SUM(H1498:H1504)</f>
        <v>0</v>
      </c>
      <c r="J1497" s="63" t="str">
        <f>+J1498</f>
        <v>ml</v>
      </c>
    </row>
    <row r="1498" spans="2:10" s="1" customFormat="1" ht="13.2" x14ac:dyDescent="0.25">
      <c r="B1498" s="48"/>
      <c r="C1498" s="130" t="s">
        <v>248</v>
      </c>
      <c r="D1498" s="45"/>
      <c r="E1498" s="45"/>
      <c r="F1498" s="45"/>
      <c r="G1498" s="45"/>
      <c r="H1498" s="45">
        <f t="shared" ref="H1498:H1504" si="54">IF(AND(F1498=0,G1498=0),D1498*E1498,IF(AND(E1498=0,G1498=0),D1498*F1498,IF(AND(E1498=0,F1498=0),D1498*G1498,IF(AND(E1498=0),D1498*F1498*G1498,IF(AND(F1498=0),D1498*E1498*G1498,IF(AND(G1498=0),D1498*E1498*F1498,D1498*E1498*F1498*G1498))))))</f>
        <v>0</v>
      </c>
      <c r="I1498" s="45"/>
      <c r="J1498" s="46" t="str">
        <f t="shared" ref="J1498:J1504" si="55">IF(AND(E1498=0,F1498&lt;&gt;0,G1498&lt;&gt;0),"m2",IF(AND(F1498=0,E1498&lt;&gt;0,G1498&lt;&gt;0),"m2",IF(AND(G1498=0,E1498&lt;&gt;0,F1498&lt;&gt;0),"m2",IF(AND(F1498=0,G1498=0),"ml",IF(AND(E1498=0,G1498=0),"ml",IF(AND(E1498=0,F1498=0),"ml",IF(AND(E1498&lt;&gt;0,F1498&lt;&gt;0,G1498&lt;&gt;0),"m3",0)))))))</f>
        <v>ml</v>
      </c>
    </row>
    <row r="1499" spans="2:10" s="1" customFormat="1" ht="13.2" x14ac:dyDescent="0.25">
      <c r="B1499" s="48"/>
      <c r="C1499" s="44" t="s">
        <v>549</v>
      </c>
      <c r="D1499" s="45"/>
      <c r="E1499" s="45"/>
      <c r="F1499" s="45"/>
      <c r="G1499" s="45"/>
      <c r="H1499" s="45">
        <f t="shared" si="54"/>
        <v>0</v>
      </c>
      <c r="I1499" s="45"/>
      <c r="J1499" s="46" t="str">
        <f t="shared" si="55"/>
        <v>ml</v>
      </c>
    </row>
    <row r="1500" spans="2:10" s="1" customFormat="1" ht="13.2" x14ac:dyDescent="0.25">
      <c r="B1500" s="48"/>
      <c r="C1500" s="44" t="s">
        <v>696</v>
      </c>
      <c r="D1500" s="45"/>
      <c r="E1500" s="45"/>
      <c r="F1500" s="45"/>
      <c r="G1500" s="45"/>
      <c r="H1500" s="45">
        <f t="shared" si="54"/>
        <v>0</v>
      </c>
      <c r="I1500" s="45"/>
      <c r="J1500" s="46" t="str">
        <f t="shared" si="55"/>
        <v>ml</v>
      </c>
    </row>
    <row r="1501" spans="2:10" s="1" customFormat="1" ht="13.2" x14ac:dyDescent="0.25">
      <c r="B1501" s="48"/>
      <c r="C1501" s="130" t="s">
        <v>249</v>
      </c>
      <c r="D1501" s="45"/>
      <c r="E1501" s="45"/>
      <c r="F1501" s="45"/>
      <c r="G1501" s="45"/>
      <c r="H1501" s="45">
        <f t="shared" si="54"/>
        <v>0</v>
      </c>
      <c r="I1501" s="45"/>
      <c r="J1501" s="46" t="str">
        <f t="shared" si="55"/>
        <v>ml</v>
      </c>
    </row>
    <row r="1502" spans="2:10" s="1" customFormat="1" ht="13.2" x14ac:dyDescent="0.25">
      <c r="B1502" s="48"/>
      <c r="C1502" s="44" t="s">
        <v>549</v>
      </c>
      <c r="D1502" s="45"/>
      <c r="E1502" s="45"/>
      <c r="F1502" s="45"/>
      <c r="G1502" s="45"/>
      <c r="H1502" s="45">
        <f t="shared" si="54"/>
        <v>0</v>
      </c>
      <c r="I1502" s="45"/>
      <c r="J1502" s="46" t="str">
        <f t="shared" si="55"/>
        <v>ml</v>
      </c>
    </row>
    <row r="1503" spans="2:10" s="1" customFormat="1" ht="13.2" x14ac:dyDescent="0.25">
      <c r="B1503" s="48"/>
      <c r="C1503" s="130" t="s">
        <v>250</v>
      </c>
      <c r="D1503" s="45"/>
      <c r="E1503" s="45"/>
      <c r="F1503" s="45"/>
      <c r="G1503" s="45"/>
      <c r="H1503" s="45">
        <f t="shared" si="54"/>
        <v>0</v>
      </c>
      <c r="I1503" s="45"/>
      <c r="J1503" s="46" t="str">
        <f t="shared" si="55"/>
        <v>ml</v>
      </c>
    </row>
    <row r="1504" spans="2:10" s="1" customFormat="1" ht="13.2" x14ac:dyDescent="0.25">
      <c r="B1504" s="48"/>
      <c r="C1504" s="44" t="s">
        <v>549</v>
      </c>
      <c r="D1504" s="45"/>
      <c r="E1504" s="45"/>
      <c r="F1504" s="45"/>
      <c r="G1504" s="45"/>
      <c r="H1504" s="45">
        <f t="shared" si="54"/>
        <v>0</v>
      </c>
      <c r="I1504" s="45"/>
      <c r="J1504" s="46" t="str">
        <f t="shared" si="55"/>
        <v>ml</v>
      </c>
    </row>
    <row r="1505" spans="2:10" s="1" customFormat="1" ht="13.2" x14ac:dyDescent="0.25">
      <c r="B1505" s="48" t="s">
        <v>542</v>
      </c>
      <c r="C1505" s="48" t="s">
        <v>467</v>
      </c>
      <c r="D1505" s="103"/>
      <c r="E1505" s="45"/>
      <c r="F1505" s="45"/>
      <c r="G1505" s="45"/>
      <c r="H1505" s="45"/>
      <c r="I1505" s="62">
        <f>SUM(H1506:H1506)</f>
        <v>1</v>
      </c>
      <c r="J1505" s="63" t="str">
        <f>+J1506</f>
        <v>und</v>
      </c>
    </row>
    <row r="1506" spans="2:10" s="1" customFormat="1" ht="13.2" x14ac:dyDescent="0.25">
      <c r="B1506" s="100"/>
      <c r="C1506" s="44" t="s">
        <v>697</v>
      </c>
      <c r="D1506" s="45">
        <v>1</v>
      </c>
      <c r="E1506" s="45"/>
      <c r="F1506" s="45"/>
      <c r="G1506" s="45"/>
      <c r="H1506" s="45">
        <f>+D1506</f>
        <v>1</v>
      </c>
      <c r="I1506" s="45"/>
      <c r="J1506" s="46" t="s">
        <v>35</v>
      </c>
    </row>
    <row r="1507" spans="2:10" s="1" customFormat="1" ht="13.2" x14ac:dyDescent="0.25">
      <c r="B1507" s="48" t="s">
        <v>546</v>
      </c>
      <c r="C1507" s="48" t="s">
        <v>548</v>
      </c>
      <c r="D1507" s="103"/>
      <c r="E1507" s="45"/>
      <c r="F1507" s="45"/>
      <c r="G1507" s="45"/>
      <c r="H1507" s="45"/>
      <c r="I1507" s="62">
        <f>SUM(H1508:H1508)</f>
        <v>8</v>
      </c>
      <c r="J1507" s="63" t="str">
        <f>+J1508</f>
        <v>und</v>
      </c>
    </row>
    <row r="1508" spans="2:10" s="1" customFormat="1" ht="13.2" x14ac:dyDescent="0.25">
      <c r="B1508" s="100"/>
      <c r="C1508" s="44" t="s">
        <v>549</v>
      </c>
      <c r="D1508" s="45">
        <v>8</v>
      </c>
      <c r="E1508" s="45"/>
      <c r="F1508" s="45"/>
      <c r="G1508" s="45"/>
      <c r="H1508" s="45">
        <f>+D1508</f>
        <v>8</v>
      </c>
      <c r="I1508" s="45"/>
      <c r="J1508" s="46" t="s">
        <v>35</v>
      </c>
    </row>
    <row r="1509" spans="2:10" s="1" customFormat="1" ht="13.2" x14ac:dyDescent="0.25">
      <c r="B1509" s="100" t="s">
        <v>115</v>
      </c>
      <c r="C1509" s="101" t="s">
        <v>420</v>
      </c>
      <c r="D1509" s="103"/>
      <c r="E1509" s="45"/>
      <c r="F1509" s="45"/>
      <c r="G1509" s="45"/>
      <c r="H1509" s="45"/>
      <c r="I1509" s="45"/>
      <c r="J1509" s="46"/>
    </row>
    <row r="1510" spans="2:10" s="1" customFormat="1" ht="13.2" x14ac:dyDescent="0.25">
      <c r="B1510" s="48" t="s">
        <v>116</v>
      </c>
      <c r="C1510" s="48" t="s">
        <v>1004</v>
      </c>
      <c r="D1510" s="103"/>
      <c r="E1510" s="45"/>
      <c r="F1510" s="45"/>
      <c r="G1510" s="45"/>
      <c r="H1510" s="45"/>
      <c r="I1510" s="62">
        <f>SUM(H1511:H1512)</f>
        <v>0</v>
      </c>
      <c r="J1510" s="63" t="str">
        <f>+J1511</f>
        <v>ml</v>
      </c>
    </row>
    <row r="1511" spans="2:10" s="1" customFormat="1" ht="13.2" x14ac:dyDescent="0.25">
      <c r="B1511" s="100"/>
      <c r="C1511" s="44" t="s">
        <v>752</v>
      </c>
      <c r="D1511" s="45"/>
      <c r="E1511" s="45"/>
      <c r="F1511" s="45"/>
      <c r="G1511" s="45"/>
      <c r="H1511" s="45">
        <f>IF(AND(F1511=0,G1511=0),D1511*E1511,IF(AND(E1511=0,G1511=0),D1511*F1511,IF(AND(E1511=0,F1511=0),D1511*G1511,IF(AND(E1511=0),D1511*F1511*G1511,IF(AND(F1511=0),D1511*E1511*G1511,IF(AND(G1511=0),D1511*E1511*F1511,D1511*E1511*F1511*G1511))))))</f>
        <v>0</v>
      </c>
      <c r="I1511" s="45"/>
      <c r="J1511" s="46" t="str">
        <f>IF(AND(E1511=0,F1511&lt;&gt;0,G1511&lt;&gt;0),"m2",IF(AND(F1511=0,E1511&lt;&gt;0,G1511&lt;&gt;0),"m2",IF(AND(G1511=0,E1511&lt;&gt;0,F1511&lt;&gt;0),"m2",IF(AND(F1511=0,G1511=0),"ml",IF(AND(E1511=0,G1511=0),"ml",IF(AND(E1511=0,F1511=0),"ml",IF(AND(E1511&lt;&gt;0,F1511&lt;&gt;0,G1511&lt;&gt;0),"m3",0)))))))</f>
        <v>ml</v>
      </c>
    </row>
    <row r="1512" spans="2:10" s="1" customFormat="1" ht="13.2" x14ac:dyDescent="0.25">
      <c r="B1512" s="100"/>
      <c r="C1512" s="44" t="s">
        <v>752</v>
      </c>
      <c r="D1512" s="45"/>
      <c r="E1512" s="45"/>
      <c r="F1512" s="45"/>
      <c r="G1512" s="45"/>
      <c r="H1512" s="45">
        <f>IF(AND(F1512=0,G1512=0),D1512*E1512,IF(AND(E1512=0,G1512=0),D1512*F1512,IF(AND(E1512=0,F1512=0),D1512*G1512,IF(AND(E1512=0),D1512*F1512*G1512,IF(AND(F1512=0),D1512*E1512*G1512,IF(AND(G1512=0),D1512*E1512*F1512,D1512*E1512*F1512*G1512))))))</f>
        <v>0</v>
      </c>
      <c r="I1512" s="45"/>
      <c r="J1512" s="46"/>
    </row>
    <row r="1513" spans="2:10" s="1" customFormat="1" ht="13.2" x14ac:dyDescent="0.25">
      <c r="B1513" s="48" t="s">
        <v>436</v>
      </c>
      <c r="C1513" s="48" t="s">
        <v>433</v>
      </c>
      <c r="D1513" s="103"/>
      <c r="E1513" s="45"/>
      <c r="F1513" s="45"/>
      <c r="G1513" s="45"/>
      <c r="H1513" s="45"/>
      <c r="I1513" s="62">
        <f>SUM(H1514:H1516)</f>
        <v>50.1</v>
      </c>
      <c r="J1513" s="63" t="str">
        <f>+J1514</f>
        <v>ml</v>
      </c>
    </row>
    <row r="1514" spans="2:10" s="1" customFormat="1" ht="13.2" x14ac:dyDescent="0.25">
      <c r="B1514" s="100"/>
      <c r="C1514" s="44" t="s">
        <v>754</v>
      </c>
      <c r="D1514" s="45">
        <v>1</v>
      </c>
      <c r="E1514" s="45">
        <v>9.8000000000000007</v>
      </c>
      <c r="F1514" s="45"/>
      <c r="G1514" s="45"/>
      <c r="H1514" s="45">
        <f>IF(AND(F1514=0,G1514=0),D1514*E1514,IF(AND(E1514=0,G1514=0),D1514*F1514,IF(AND(E1514=0,F1514=0),D1514*G1514,IF(AND(E1514=0),D1514*F1514*G1514,IF(AND(F1514=0),D1514*E1514*G1514,IF(AND(G1514=0),D1514*E1514*F1514,D1514*E1514*F1514*G1514))))))</f>
        <v>9.8000000000000007</v>
      </c>
      <c r="I1514" s="45"/>
      <c r="J1514" s="46" t="str">
        <f>IF(AND(E1514=0,F1514&lt;&gt;0,G1514&lt;&gt;0),"m2",IF(AND(F1514=0,E1514&lt;&gt;0,G1514&lt;&gt;0),"m2",IF(AND(G1514=0,E1514&lt;&gt;0,F1514&lt;&gt;0),"m2",IF(AND(F1514=0,G1514=0),"ml",IF(AND(E1514=0,G1514=0),"ml",IF(AND(E1514=0,F1514=0),"ml",IF(AND(E1514&lt;&gt;0,F1514&lt;&gt;0,G1514&lt;&gt;0),"m3",0)))))))</f>
        <v>ml</v>
      </c>
    </row>
    <row r="1515" spans="2:10" s="1" customFormat="1" ht="13.2" x14ac:dyDescent="0.25">
      <c r="B1515" s="100"/>
      <c r="C1515" s="44" t="s">
        <v>755</v>
      </c>
      <c r="D1515" s="45">
        <v>1</v>
      </c>
      <c r="E1515" s="45">
        <v>31.9</v>
      </c>
      <c r="F1515" s="45"/>
      <c r="G1515" s="45"/>
      <c r="H1515" s="45">
        <f>IF(AND(F1515=0,G1515=0),D1515*E1515,IF(AND(E1515=0,G1515=0),D1515*F1515,IF(AND(E1515=0,F1515=0),D1515*G1515,IF(AND(E1515=0),D1515*F1515*G1515,IF(AND(F1515=0),D1515*E1515*G1515,IF(AND(G1515=0),D1515*E1515*F1515,D1515*E1515*F1515*G1515))))))</f>
        <v>31.9</v>
      </c>
      <c r="I1515" s="45"/>
      <c r="J1515" s="46" t="str">
        <f>IF(AND(E1515=0,F1515&lt;&gt;0,G1515&lt;&gt;0),"m2",IF(AND(F1515=0,E1515&lt;&gt;0,G1515&lt;&gt;0),"m2",IF(AND(G1515=0,E1515&lt;&gt;0,F1515&lt;&gt;0),"m2",IF(AND(F1515=0,G1515=0),"ml",IF(AND(E1515=0,G1515=0),"ml",IF(AND(E1515=0,F1515=0),"ml",IF(AND(E1515&lt;&gt;0,F1515&lt;&gt;0,G1515&lt;&gt;0),"m3",0)))))))</f>
        <v>ml</v>
      </c>
    </row>
    <row r="1516" spans="2:10" s="1" customFormat="1" ht="13.2" x14ac:dyDescent="0.25">
      <c r="B1516" s="100"/>
      <c r="C1516" s="44" t="s">
        <v>756</v>
      </c>
      <c r="D1516" s="45">
        <v>1</v>
      </c>
      <c r="E1516" s="45">
        <v>8.4</v>
      </c>
      <c r="F1516" s="45"/>
      <c r="G1516" s="45"/>
      <c r="H1516" s="45">
        <f>IF(AND(F1516=0,G1516=0),D1516*E1516,IF(AND(E1516=0,G1516=0),D1516*F1516,IF(AND(E1516=0,F1516=0),D1516*G1516,IF(AND(E1516=0),D1516*F1516*G1516,IF(AND(F1516=0),D1516*E1516*G1516,IF(AND(G1516=0),D1516*E1516*F1516,D1516*E1516*F1516*G1516))))))</f>
        <v>8.4</v>
      </c>
      <c r="I1516" s="45"/>
      <c r="J1516" s="46" t="str">
        <f>IF(AND(E1516=0,F1516&lt;&gt;0,G1516&lt;&gt;0),"m2",IF(AND(F1516=0,E1516&lt;&gt;0,G1516&lt;&gt;0),"m2",IF(AND(G1516=0,E1516&lt;&gt;0,F1516&lt;&gt;0),"m2",IF(AND(F1516=0,G1516=0),"ml",IF(AND(E1516=0,G1516=0),"ml",IF(AND(E1516=0,F1516=0),"ml",IF(AND(E1516&lt;&gt;0,F1516&lt;&gt;0,G1516&lt;&gt;0),"m3",0)))))))</f>
        <v>ml</v>
      </c>
    </row>
    <row r="1517" spans="2:10" s="1" customFormat="1" ht="13.2" x14ac:dyDescent="0.25">
      <c r="B1517" s="48" t="s">
        <v>437</v>
      </c>
      <c r="C1517" s="48" t="s">
        <v>435</v>
      </c>
      <c r="D1517" s="103"/>
      <c r="E1517" s="45"/>
      <c r="F1517" s="45"/>
      <c r="G1517" s="45"/>
      <c r="H1517" s="45"/>
      <c r="I1517" s="62">
        <f>SUM(H1518:H1518)</f>
        <v>0</v>
      </c>
      <c r="J1517" s="63" t="str">
        <f>+J1518</f>
        <v>ml</v>
      </c>
    </row>
    <row r="1518" spans="2:10" s="1" customFormat="1" ht="13.2" x14ac:dyDescent="0.25">
      <c r="B1518" s="100"/>
      <c r="C1518" s="44" t="s">
        <v>727</v>
      </c>
      <c r="D1518" s="45"/>
      <c r="E1518" s="45"/>
      <c r="F1518" s="45"/>
      <c r="G1518" s="45"/>
      <c r="H1518" s="45">
        <f>IF(AND(F1518=0,G1518=0),D1518*E1518,IF(AND(E1518=0,G1518=0),D1518*F1518,IF(AND(E1518=0,F1518=0),D1518*G1518,IF(AND(E1518=0),D1518*F1518*G1518,IF(AND(F1518=0),D1518*E1518*G1518,IF(AND(G1518=0),D1518*E1518*F1518,D1518*E1518*F1518*G1518))))))</f>
        <v>0</v>
      </c>
      <c r="I1518" s="45"/>
      <c r="J1518" s="46" t="str">
        <f>IF(AND(E1518=0,F1518&lt;&gt;0,G1518&lt;&gt;0),"m2",IF(AND(F1518=0,E1518&lt;&gt;0,G1518&lt;&gt;0),"m2",IF(AND(G1518=0,E1518&lt;&gt;0,F1518&lt;&gt;0),"m2",IF(AND(F1518=0,G1518=0),"ml",IF(AND(E1518=0,G1518=0),"ml",IF(AND(E1518=0,F1518=0),"ml",IF(AND(E1518&lt;&gt;0,F1518&lt;&gt;0,G1518&lt;&gt;0),"m3",0)))))))</f>
        <v>ml</v>
      </c>
    </row>
    <row r="1519" spans="2:10" s="1" customFormat="1" ht="13.2" x14ac:dyDescent="0.25">
      <c r="B1519" s="48" t="s">
        <v>439</v>
      </c>
      <c r="C1519" s="48" t="s">
        <v>438</v>
      </c>
      <c r="D1519" s="103"/>
      <c r="E1519" s="45"/>
      <c r="F1519" s="45"/>
      <c r="G1519" s="45"/>
      <c r="H1519" s="45"/>
      <c r="I1519" s="62">
        <f>SUM(H1520:H1520)</f>
        <v>0</v>
      </c>
      <c r="J1519" s="63" t="str">
        <f>+J1520</f>
        <v>ml</v>
      </c>
    </row>
    <row r="1520" spans="2:10" s="1" customFormat="1" ht="13.2" x14ac:dyDescent="0.25">
      <c r="B1520" s="100"/>
      <c r="C1520" s="44" t="s">
        <v>728</v>
      </c>
      <c r="D1520" s="45"/>
      <c r="E1520" s="45"/>
      <c r="F1520" s="45"/>
      <c r="G1520" s="45"/>
      <c r="H1520" s="45">
        <f>IF(AND(F1520=0,G1520=0),D1520*E1520,IF(AND(E1520=0,G1520=0),D1520*F1520,IF(AND(E1520=0,F1520=0),D1520*G1520,IF(AND(E1520=0),D1520*F1520*G1520,IF(AND(F1520=0),D1520*E1520*G1520,IF(AND(G1520=0),D1520*E1520*F1520,D1520*E1520*F1520*G1520))))))</f>
        <v>0</v>
      </c>
      <c r="I1520" s="45"/>
      <c r="J1520" s="46" t="str">
        <f>IF(AND(E1520=0,F1520&lt;&gt;0,G1520&lt;&gt;0),"m2",IF(AND(F1520=0,E1520&lt;&gt;0,G1520&lt;&gt;0),"m2",IF(AND(G1520=0,E1520&lt;&gt;0,F1520&lt;&gt;0),"m2",IF(AND(F1520=0,G1520=0),"ml",IF(AND(E1520=0,G1520=0),"ml",IF(AND(E1520=0,F1520=0),"ml",IF(AND(E1520&lt;&gt;0,F1520&lt;&gt;0,G1520&lt;&gt;0),"m3",0)))))))</f>
        <v>ml</v>
      </c>
    </row>
    <row r="1521" spans="2:10" s="1" customFormat="1" ht="13.2" x14ac:dyDescent="0.25">
      <c r="B1521" s="48" t="s">
        <v>440</v>
      </c>
      <c r="C1521" s="48" t="s">
        <v>441</v>
      </c>
      <c r="D1521" s="103"/>
      <c r="E1521" s="45"/>
      <c r="F1521" s="45"/>
      <c r="G1521" s="45"/>
      <c r="H1521" s="45"/>
      <c r="I1521" s="62">
        <f>SUM(H1522:H1524)</f>
        <v>50.1</v>
      </c>
      <c r="J1521" s="63" t="str">
        <f>+J1522</f>
        <v>ml</v>
      </c>
    </row>
    <row r="1522" spans="2:10" s="1" customFormat="1" ht="13.2" x14ac:dyDescent="0.25">
      <c r="B1522" s="100"/>
      <c r="C1522" s="44" t="s">
        <v>754</v>
      </c>
      <c r="D1522" s="45">
        <v>1</v>
      </c>
      <c r="E1522" s="45">
        <v>9.8000000000000007</v>
      </c>
      <c r="F1522" s="45"/>
      <c r="G1522" s="45"/>
      <c r="H1522" s="45">
        <f>IF(AND(F1522=0,G1522=0),D1522*E1522,IF(AND(E1522=0,G1522=0),D1522*F1522,IF(AND(E1522=0,F1522=0),D1522*G1522,IF(AND(E1522=0),D1522*F1522*G1522,IF(AND(F1522=0),D1522*E1522*G1522,IF(AND(G1522=0),D1522*E1522*F1522,D1522*E1522*F1522*G1522))))))</f>
        <v>9.8000000000000007</v>
      </c>
      <c r="I1522" s="45"/>
      <c r="J1522" s="46" t="str">
        <f>IF(AND(E1522=0,F1522&lt;&gt;0,G1522&lt;&gt;0),"m2",IF(AND(F1522=0,E1522&lt;&gt;0,G1522&lt;&gt;0),"m2",IF(AND(G1522=0,E1522&lt;&gt;0,F1522&lt;&gt;0),"m2",IF(AND(F1522=0,G1522=0),"ml",IF(AND(E1522=0,G1522=0),"ml",IF(AND(E1522=0,F1522=0),"ml",IF(AND(E1522&lt;&gt;0,F1522&lt;&gt;0,G1522&lt;&gt;0),"m3",0)))))))</f>
        <v>ml</v>
      </c>
    </row>
    <row r="1523" spans="2:10" s="1" customFormat="1" ht="13.2" x14ac:dyDescent="0.25">
      <c r="B1523" s="100"/>
      <c r="C1523" s="44" t="s">
        <v>755</v>
      </c>
      <c r="D1523" s="45">
        <v>1</v>
      </c>
      <c r="E1523" s="45">
        <v>31.9</v>
      </c>
      <c r="F1523" s="45"/>
      <c r="G1523" s="45"/>
      <c r="H1523" s="45">
        <f>IF(AND(F1523=0,G1523=0),D1523*E1523,IF(AND(E1523=0,G1523=0),D1523*F1523,IF(AND(E1523=0,F1523=0),D1523*G1523,IF(AND(E1523=0),D1523*F1523*G1523,IF(AND(F1523=0),D1523*E1523*G1523,IF(AND(G1523=0),D1523*E1523*F1523,D1523*E1523*F1523*G1523))))))</f>
        <v>31.9</v>
      </c>
      <c r="I1523" s="45"/>
      <c r="J1523" s="46" t="str">
        <f>IF(AND(E1523=0,F1523&lt;&gt;0,G1523&lt;&gt;0),"m2",IF(AND(F1523=0,E1523&lt;&gt;0,G1523&lt;&gt;0),"m2",IF(AND(G1523=0,E1523&lt;&gt;0,F1523&lt;&gt;0),"m2",IF(AND(F1523=0,G1523=0),"ml",IF(AND(E1523=0,G1523=0),"ml",IF(AND(E1523=0,F1523=0),"ml",IF(AND(E1523&lt;&gt;0,F1523&lt;&gt;0,G1523&lt;&gt;0),"m3",0)))))))</f>
        <v>ml</v>
      </c>
    </row>
    <row r="1524" spans="2:10" s="1" customFormat="1" ht="13.2" x14ac:dyDescent="0.25">
      <c r="B1524" s="100"/>
      <c r="C1524" s="44" t="s">
        <v>756</v>
      </c>
      <c r="D1524" s="45">
        <v>1</v>
      </c>
      <c r="E1524" s="45">
        <v>8.4</v>
      </c>
      <c r="F1524" s="45"/>
      <c r="G1524" s="45"/>
      <c r="H1524" s="45">
        <f>IF(AND(F1524=0,G1524=0),D1524*E1524,IF(AND(E1524=0,G1524=0),D1524*F1524,IF(AND(E1524=0,F1524=0),D1524*G1524,IF(AND(E1524=0),D1524*F1524*G1524,IF(AND(F1524=0),D1524*E1524*G1524,IF(AND(G1524=0),D1524*E1524*F1524,D1524*E1524*F1524*G1524))))))</f>
        <v>8.4</v>
      </c>
      <c r="I1524" s="45"/>
      <c r="J1524" s="46" t="str">
        <f>IF(AND(E1524=0,F1524&lt;&gt;0,G1524&lt;&gt;0),"m2",IF(AND(F1524=0,E1524&lt;&gt;0,G1524&lt;&gt;0),"m2",IF(AND(G1524=0,E1524&lt;&gt;0,F1524&lt;&gt;0),"m2",IF(AND(F1524=0,G1524=0),"ml",IF(AND(E1524=0,G1524=0),"ml",IF(AND(E1524=0,F1524=0),"ml",IF(AND(E1524&lt;&gt;0,F1524&lt;&gt;0,G1524&lt;&gt;0),"m3",0)))))))</f>
        <v>ml</v>
      </c>
    </row>
    <row r="1525" spans="2:10" s="1" customFormat="1" ht="13.2" x14ac:dyDescent="0.25">
      <c r="B1525" s="48" t="s">
        <v>444</v>
      </c>
      <c r="C1525" s="48" t="s">
        <v>442</v>
      </c>
      <c r="D1525" s="103"/>
      <c r="E1525" s="45"/>
      <c r="F1525" s="45"/>
      <c r="G1525" s="45"/>
      <c r="H1525" s="45"/>
      <c r="I1525" s="62">
        <f>SUM(H1526:H1526)</f>
        <v>0</v>
      </c>
      <c r="J1525" s="63" t="str">
        <f>+J1526</f>
        <v>ml</v>
      </c>
    </row>
    <row r="1526" spans="2:10" s="1" customFormat="1" ht="13.2" x14ac:dyDescent="0.25">
      <c r="B1526" s="100"/>
      <c r="C1526" s="44" t="s">
        <v>434</v>
      </c>
      <c r="D1526" s="45"/>
      <c r="E1526" s="45"/>
      <c r="F1526" s="45"/>
      <c r="G1526" s="45"/>
      <c r="H1526" s="45">
        <f>IF(AND(F1526=0,G1526=0),D1526*E1526,IF(AND(E1526=0,G1526=0),D1526*F1526,IF(AND(E1526=0,F1526=0),D1526*G1526,IF(AND(E1526=0),D1526*F1526*G1526,IF(AND(F1526=0),D1526*E1526*G1526,IF(AND(G1526=0),D1526*E1526*F1526,D1526*E1526*F1526*G1526))))))</f>
        <v>0</v>
      </c>
      <c r="I1526" s="45"/>
      <c r="J1526" s="46" t="str">
        <f>IF(AND(E1526=0,F1526&lt;&gt;0,G1526&lt;&gt;0),"m2",IF(AND(F1526=0,E1526&lt;&gt;0,G1526&lt;&gt;0),"m2",IF(AND(G1526=0,E1526&lt;&gt;0,F1526&lt;&gt;0),"m2",IF(AND(F1526=0,G1526=0),"ml",IF(AND(E1526=0,G1526=0),"ml",IF(AND(E1526=0,F1526=0),"ml",IF(AND(E1526&lt;&gt;0,F1526&lt;&gt;0,G1526&lt;&gt;0),"m3",0)))))))</f>
        <v>ml</v>
      </c>
    </row>
    <row r="1527" spans="2:10" s="1" customFormat="1" ht="13.2" x14ac:dyDescent="0.25">
      <c r="B1527" s="48" t="s">
        <v>445</v>
      </c>
      <c r="C1527" s="48" t="s">
        <v>443</v>
      </c>
      <c r="D1527" s="103"/>
      <c r="E1527" s="45"/>
      <c r="F1527" s="45"/>
      <c r="G1527" s="45"/>
      <c r="H1527" s="45"/>
      <c r="I1527" s="62">
        <f>SUM(H1528:H1528)</f>
        <v>0</v>
      </c>
      <c r="J1527" s="63" t="str">
        <f>+J1528</f>
        <v>ml</v>
      </c>
    </row>
    <row r="1528" spans="2:10" s="1" customFormat="1" ht="13.2" x14ac:dyDescent="0.25">
      <c r="B1528" s="100"/>
      <c r="C1528" s="44" t="s">
        <v>723</v>
      </c>
      <c r="D1528" s="45"/>
      <c r="E1528" s="45"/>
      <c r="F1528" s="45"/>
      <c r="G1528" s="45"/>
      <c r="H1528" s="45">
        <f>IF(AND(F1528=0,G1528=0),D1528*E1528,IF(AND(E1528=0,G1528=0),D1528*F1528,IF(AND(E1528=0,F1528=0),D1528*G1528,IF(AND(E1528=0),D1528*F1528*G1528,IF(AND(F1528=0),D1528*E1528*G1528,IF(AND(G1528=0),D1528*E1528*F1528,D1528*E1528*F1528*G1528))))))</f>
        <v>0</v>
      </c>
      <c r="I1528" s="45"/>
      <c r="J1528" s="46" t="str">
        <f>IF(AND(E1528=0,F1528&lt;&gt;0,G1528&lt;&gt;0),"m2",IF(AND(F1528=0,E1528&lt;&gt;0,G1528&lt;&gt;0),"m2",IF(AND(G1528=0,E1528&lt;&gt;0,F1528&lt;&gt;0),"m2",IF(AND(F1528=0,G1528=0),"ml",IF(AND(E1528=0,G1528=0),"ml",IF(AND(E1528=0,F1528=0),"ml",IF(AND(E1528&lt;&gt;0,F1528&lt;&gt;0,G1528&lt;&gt;0),"m3",0)))))))</f>
        <v>ml</v>
      </c>
    </row>
    <row r="1529" spans="2:10" s="1" customFormat="1" ht="13.2" x14ac:dyDescent="0.25">
      <c r="B1529" s="48" t="s">
        <v>452</v>
      </c>
      <c r="C1529" s="48" t="s">
        <v>422</v>
      </c>
      <c r="D1529" s="103"/>
      <c r="E1529" s="45"/>
      <c r="F1529" s="45"/>
      <c r="G1529" s="45"/>
      <c r="H1529" s="45"/>
      <c r="I1529" s="62">
        <f>SUM(H1530:H1531)</f>
        <v>0</v>
      </c>
      <c r="J1529" s="63" t="str">
        <f>+J1531</f>
        <v>ml</v>
      </c>
    </row>
    <row r="1530" spans="2:10" s="1" customFormat="1" ht="13.2" x14ac:dyDescent="0.25">
      <c r="B1530" s="48"/>
      <c r="C1530" s="44" t="s">
        <v>698</v>
      </c>
      <c r="D1530" s="45"/>
      <c r="E1530" s="45"/>
      <c r="F1530" s="45"/>
      <c r="G1530" s="45"/>
      <c r="H1530" s="45">
        <f>IF(AND(F1530=0,G1530=0),D1530*E1530,IF(AND(E1530=0,G1530=0),D1530*F1530,IF(AND(E1530=0,F1530=0),D1530*G1530,IF(AND(E1530=0),D1530*F1530*G1530,IF(AND(F1530=0),D1530*E1530*G1530,IF(AND(G1530=0),D1530*E1530*F1530,D1530*E1530*F1530*G1530))))))</f>
        <v>0</v>
      </c>
      <c r="I1530" s="45"/>
      <c r="J1530" s="46" t="str">
        <f>IF(AND(E1530=0,F1530&lt;&gt;0,G1530&lt;&gt;0),"m2",IF(AND(F1530=0,E1530&lt;&gt;0,G1530&lt;&gt;0),"m2",IF(AND(G1530=0,E1530&lt;&gt;0,F1530&lt;&gt;0),"m2",IF(AND(F1530=0,G1530=0),"ml",IF(AND(E1530=0,G1530=0),"ml",IF(AND(E1530=0,F1530=0),"ml",IF(AND(E1530&lt;&gt;0,F1530&lt;&gt;0,G1530&lt;&gt;0),"m3",0)))))))</f>
        <v>ml</v>
      </c>
    </row>
    <row r="1531" spans="2:10" s="1" customFormat="1" ht="13.2" x14ac:dyDescent="0.25">
      <c r="B1531" s="100"/>
      <c r="C1531" s="44" t="s">
        <v>698</v>
      </c>
      <c r="D1531" s="45"/>
      <c r="E1531" s="45"/>
      <c r="F1531" s="45"/>
      <c r="G1531" s="45"/>
      <c r="H1531" s="45">
        <f>IF(AND(F1531=0,G1531=0),D1531*E1531,IF(AND(E1531=0,G1531=0),D1531*F1531,IF(AND(E1531=0,F1531=0),D1531*G1531,IF(AND(E1531=0),D1531*F1531*G1531,IF(AND(F1531=0),D1531*E1531*G1531,IF(AND(G1531=0),D1531*E1531*F1531,D1531*E1531*F1531*G1531))))))</f>
        <v>0</v>
      </c>
      <c r="I1531" s="45"/>
      <c r="J1531" s="46" t="str">
        <f>IF(AND(E1531=0,F1531&lt;&gt;0,G1531&lt;&gt;0),"m2",IF(AND(F1531=0,E1531&lt;&gt;0,G1531&lt;&gt;0),"m2",IF(AND(G1531=0,E1531&lt;&gt;0,F1531&lt;&gt;0),"m2",IF(AND(F1531=0,G1531=0),"ml",IF(AND(E1531=0,G1531=0),"ml",IF(AND(E1531=0,F1531=0),"ml",IF(AND(E1531&lt;&gt;0,F1531&lt;&gt;0,G1531&lt;&gt;0),"m3",0)))))))</f>
        <v>ml</v>
      </c>
    </row>
    <row r="1532" spans="2:10" s="1" customFormat="1" ht="13.2" x14ac:dyDescent="0.25">
      <c r="B1532" s="48" t="s">
        <v>453</v>
      </c>
      <c r="C1532" s="48" t="s">
        <v>424</v>
      </c>
      <c r="D1532" s="103"/>
      <c r="E1532" s="45"/>
      <c r="F1532" s="45"/>
      <c r="G1532" s="45"/>
      <c r="H1532" s="45"/>
      <c r="I1532" s="62">
        <f>SUM(H1533:H1533)</f>
        <v>0</v>
      </c>
      <c r="J1532" s="63" t="str">
        <f>+J1533</f>
        <v>ml</v>
      </c>
    </row>
    <row r="1533" spans="2:10" s="1" customFormat="1" ht="13.2" x14ac:dyDescent="0.25">
      <c r="B1533" s="100"/>
      <c r="C1533" s="44" t="s">
        <v>726</v>
      </c>
      <c r="D1533" s="45"/>
      <c r="E1533" s="45"/>
      <c r="F1533" s="45"/>
      <c r="G1533" s="45"/>
      <c r="H1533" s="45">
        <f>IF(AND(F1533=0,G1533=0),D1533*E1533,IF(AND(E1533=0,G1533=0),D1533*F1533,IF(AND(E1533=0,F1533=0),D1533*G1533,IF(AND(E1533=0),D1533*F1533*G1533,IF(AND(F1533=0),D1533*E1533*G1533,IF(AND(G1533=0),D1533*E1533*F1533,D1533*E1533*F1533*G1533))))))</f>
        <v>0</v>
      </c>
      <c r="I1533" s="45"/>
      <c r="J1533" s="46" t="str">
        <f>IF(AND(E1533=0,F1533&lt;&gt;0,G1533&lt;&gt;0),"m2",IF(AND(F1533=0,E1533&lt;&gt;0,G1533&lt;&gt;0),"m2",IF(AND(G1533=0,E1533&lt;&gt;0,F1533&lt;&gt;0),"m2",IF(AND(F1533=0,G1533=0),"ml",IF(AND(E1533=0,G1533=0),"ml",IF(AND(E1533=0,F1533=0),"ml",IF(AND(E1533&lt;&gt;0,F1533&lt;&gt;0,G1533&lt;&gt;0),"m3",0)))))))</f>
        <v>ml</v>
      </c>
    </row>
    <row r="1534" spans="2:10" s="1" customFormat="1" ht="13.2" x14ac:dyDescent="0.25">
      <c r="B1534" s="48" t="s">
        <v>454</v>
      </c>
      <c r="C1534" s="48" t="s">
        <v>446</v>
      </c>
      <c r="D1534" s="103"/>
      <c r="E1534" s="45"/>
      <c r="F1534" s="45"/>
      <c r="G1534" s="45"/>
      <c r="H1534" s="45"/>
      <c r="I1534" s="62">
        <f>SUM(H1535:H1535)</f>
        <v>0</v>
      </c>
      <c r="J1534" s="63" t="str">
        <f>+J1535</f>
        <v>ml</v>
      </c>
    </row>
    <row r="1535" spans="2:10" s="1" customFormat="1" ht="13.2" x14ac:dyDescent="0.25">
      <c r="B1535" s="100"/>
      <c r="C1535" s="44" t="s">
        <v>715</v>
      </c>
      <c r="D1535" s="45"/>
      <c r="E1535" s="45"/>
      <c r="F1535" s="45"/>
      <c r="G1535" s="45"/>
      <c r="H1535" s="45">
        <f>IF(AND(F1535=0,G1535=0),D1535*E1535,IF(AND(E1535=0,G1535=0),D1535*F1535,IF(AND(E1535=0,F1535=0),D1535*G1535,IF(AND(E1535=0),D1535*F1535*G1535,IF(AND(F1535=0),D1535*E1535*G1535,IF(AND(G1535=0),D1535*E1535*F1535,D1535*E1535*F1535*G1535))))))</f>
        <v>0</v>
      </c>
      <c r="I1535" s="45"/>
      <c r="J1535" s="46" t="str">
        <f>IF(AND(E1535=0,F1535&lt;&gt;0,G1535&lt;&gt;0),"m2",IF(AND(F1535=0,E1535&lt;&gt;0,G1535&lt;&gt;0),"m2",IF(AND(G1535=0,E1535&lt;&gt;0,F1535&lt;&gt;0),"m2",IF(AND(F1535=0,G1535=0),"ml",IF(AND(E1535=0,G1535=0),"ml",IF(AND(E1535=0,F1535=0),"ml",IF(AND(E1535&lt;&gt;0,F1535&lt;&gt;0,G1535&lt;&gt;0),"m3",0)))))))</f>
        <v>ml</v>
      </c>
    </row>
    <row r="1536" spans="2:10" s="1" customFormat="1" ht="13.2" x14ac:dyDescent="0.25">
      <c r="B1536" s="48" t="s">
        <v>455</v>
      </c>
      <c r="C1536" s="48" t="s">
        <v>447</v>
      </c>
      <c r="D1536" s="103"/>
      <c r="E1536" s="45"/>
      <c r="F1536" s="45"/>
      <c r="G1536" s="45"/>
      <c r="H1536" s="45"/>
      <c r="I1536" s="62">
        <f>SUM(H1537:H1537)</f>
        <v>0</v>
      </c>
      <c r="J1536" s="63" t="str">
        <f>+J1537</f>
        <v>ml</v>
      </c>
    </row>
    <row r="1537" spans="2:10" s="1" customFormat="1" ht="13.2" x14ac:dyDescent="0.25">
      <c r="B1537" s="100"/>
      <c r="C1537" s="44" t="s">
        <v>716</v>
      </c>
      <c r="D1537" s="45"/>
      <c r="E1537" s="45"/>
      <c r="F1537" s="45"/>
      <c r="G1537" s="45"/>
      <c r="H1537" s="45">
        <f>IF(AND(F1537=0,G1537=0),D1537*E1537,IF(AND(E1537=0,G1537=0),D1537*F1537,IF(AND(E1537=0,F1537=0),D1537*G1537,IF(AND(E1537=0),D1537*F1537*G1537,IF(AND(F1537=0),D1537*E1537*G1537,IF(AND(G1537=0),D1537*E1537*F1537,D1537*E1537*F1537*G1537))))))</f>
        <v>0</v>
      </c>
      <c r="I1537" s="45"/>
      <c r="J1537" s="46" t="str">
        <f>IF(AND(E1537=0,F1537&lt;&gt;0,G1537&lt;&gt;0),"m2",IF(AND(F1537=0,E1537&lt;&gt;0,G1537&lt;&gt;0),"m2",IF(AND(G1537=0,E1537&lt;&gt;0,F1537&lt;&gt;0),"m2",IF(AND(F1537=0,G1537=0),"ml",IF(AND(E1537=0,G1537=0),"ml",IF(AND(E1537=0,F1537=0),"ml",IF(AND(E1537&lt;&gt;0,F1537&lt;&gt;0,G1537&lt;&gt;0),"m3",0)))))))</f>
        <v>ml</v>
      </c>
    </row>
    <row r="1538" spans="2:10" s="1" customFormat="1" ht="13.2" x14ac:dyDescent="0.25">
      <c r="B1538" s="48" t="s">
        <v>456</v>
      </c>
      <c r="C1538" s="48" t="s">
        <v>988</v>
      </c>
      <c r="D1538" s="103"/>
      <c r="E1538" s="45"/>
      <c r="F1538" s="45"/>
      <c r="G1538" s="45"/>
      <c r="H1538" s="45"/>
      <c r="I1538" s="62">
        <f>SUM(H1539:H1539)</f>
        <v>0</v>
      </c>
      <c r="J1538" s="63" t="str">
        <f>+J1539</f>
        <v>ml</v>
      </c>
    </row>
    <row r="1539" spans="2:10" s="1" customFormat="1" ht="13.2" x14ac:dyDescent="0.25">
      <c r="B1539" s="100"/>
      <c r="C1539" s="44" t="s">
        <v>724</v>
      </c>
      <c r="D1539" s="45"/>
      <c r="E1539" s="45"/>
      <c r="F1539" s="45"/>
      <c r="G1539" s="45"/>
      <c r="H1539" s="45">
        <f>IF(AND(F1539=0,G1539=0),D1539*E1539,IF(AND(E1539=0,G1539=0),D1539*F1539,IF(AND(E1539=0,F1539=0),D1539*G1539,IF(AND(E1539=0),D1539*F1539*G1539,IF(AND(F1539=0),D1539*E1539*G1539,IF(AND(G1539=0),D1539*E1539*F1539,D1539*E1539*F1539*G1539))))))</f>
        <v>0</v>
      </c>
      <c r="I1539" s="45"/>
      <c r="J1539" s="46" t="str">
        <f>IF(AND(E1539=0,F1539&lt;&gt;0,G1539&lt;&gt;0),"m2",IF(AND(F1539=0,E1539&lt;&gt;0,G1539&lt;&gt;0),"m2",IF(AND(G1539=0,E1539&lt;&gt;0,F1539&lt;&gt;0),"m2",IF(AND(F1539=0,G1539=0),"ml",IF(AND(E1539=0,G1539=0),"ml",IF(AND(E1539=0,F1539=0),"ml",IF(AND(E1539&lt;&gt;0,F1539&lt;&gt;0,G1539&lt;&gt;0),"m3",0)))))))</f>
        <v>ml</v>
      </c>
    </row>
    <row r="1540" spans="2:10" s="1" customFormat="1" ht="13.2" x14ac:dyDescent="0.25">
      <c r="B1540" s="48" t="s">
        <v>457</v>
      </c>
      <c r="C1540" s="48" t="s">
        <v>449</v>
      </c>
      <c r="D1540" s="103"/>
      <c r="E1540" s="45"/>
      <c r="F1540" s="45"/>
      <c r="G1540" s="45"/>
      <c r="H1540" s="45"/>
      <c r="I1540" s="62">
        <f>SUM(H1541:H1541)</f>
        <v>0</v>
      </c>
      <c r="J1540" s="63" t="str">
        <f>+J1541</f>
        <v>und</v>
      </c>
    </row>
    <row r="1541" spans="2:10" s="1" customFormat="1" ht="13.2" x14ac:dyDescent="0.25">
      <c r="B1541" s="48"/>
      <c r="C1541" s="44" t="s">
        <v>729</v>
      </c>
      <c r="D1541" s="45"/>
      <c r="E1541" s="45"/>
      <c r="F1541" s="45"/>
      <c r="G1541" s="45"/>
      <c r="H1541" s="45">
        <f>+D1541</f>
        <v>0</v>
      </c>
      <c r="I1541" s="45"/>
      <c r="J1541" s="46" t="s">
        <v>35</v>
      </c>
    </row>
    <row r="1542" spans="2:10" s="1" customFormat="1" ht="13.2" x14ac:dyDescent="0.25">
      <c r="B1542" s="48" t="s">
        <v>458</v>
      </c>
      <c r="C1542" s="48" t="s">
        <v>989</v>
      </c>
      <c r="D1542" s="103"/>
      <c r="E1542" s="45"/>
      <c r="F1542" s="45"/>
      <c r="G1542" s="45"/>
      <c r="H1542" s="45"/>
      <c r="I1542" s="62">
        <f>SUM(H1543:H1543)</f>
        <v>0</v>
      </c>
      <c r="J1542" s="63" t="str">
        <f>+J1543</f>
        <v>und</v>
      </c>
    </row>
    <row r="1543" spans="2:10" s="1" customFormat="1" ht="13.2" x14ac:dyDescent="0.25">
      <c r="B1543" s="100"/>
      <c r="C1543" s="44" t="s">
        <v>434</v>
      </c>
      <c r="D1543" s="45"/>
      <c r="E1543" s="45"/>
      <c r="F1543" s="45"/>
      <c r="G1543" s="45"/>
      <c r="H1543" s="45">
        <f>+D1543</f>
        <v>0</v>
      </c>
      <c r="I1543" s="45"/>
      <c r="J1543" s="46" t="s">
        <v>35</v>
      </c>
    </row>
    <row r="1544" spans="2:10" s="1" customFormat="1" ht="13.2" x14ac:dyDescent="0.25">
      <c r="B1544" s="48" t="s">
        <v>550</v>
      </c>
      <c r="C1544" s="48" t="s">
        <v>451</v>
      </c>
      <c r="D1544" s="103"/>
      <c r="E1544" s="45"/>
      <c r="F1544" s="45"/>
      <c r="G1544" s="45"/>
      <c r="H1544" s="45"/>
      <c r="I1544" s="62">
        <f>SUM(H1545:H1545)</f>
        <v>0</v>
      </c>
      <c r="J1544" s="63" t="str">
        <f>+J1545</f>
        <v>und</v>
      </c>
    </row>
    <row r="1545" spans="2:10" s="1" customFormat="1" ht="13.2" x14ac:dyDescent="0.25">
      <c r="B1545" s="100"/>
      <c r="C1545" s="44" t="s">
        <v>722</v>
      </c>
      <c r="D1545" s="45"/>
      <c r="E1545" s="45"/>
      <c r="F1545" s="45"/>
      <c r="G1545" s="45"/>
      <c r="H1545" s="45">
        <f>+D1545</f>
        <v>0</v>
      </c>
      <c r="I1545" s="45"/>
      <c r="J1545" s="46" t="s">
        <v>35</v>
      </c>
    </row>
    <row r="1546" spans="2:10" s="1" customFormat="1" ht="13.2" x14ac:dyDescent="0.25">
      <c r="B1546" s="100" t="s">
        <v>117</v>
      </c>
      <c r="C1546" s="101" t="s">
        <v>419</v>
      </c>
      <c r="D1546" s="103"/>
      <c r="E1546" s="45"/>
      <c r="F1546" s="45"/>
      <c r="G1546" s="45"/>
      <c r="H1546" s="45"/>
      <c r="I1546" s="45"/>
      <c r="J1546" s="46"/>
    </row>
    <row r="1547" spans="2:10" s="1" customFormat="1" ht="13.2" x14ac:dyDescent="0.25">
      <c r="B1547" s="48" t="s">
        <v>118</v>
      </c>
      <c r="C1547" s="48" t="s">
        <v>461</v>
      </c>
      <c r="D1547" s="103"/>
      <c r="E1547" s="45"/>
      <c r="F1547" s="45"/>
      <c r="G1547" s="45"/>
      <c r="H1547" s="45"/>
      <c r="I1547" s="62">
        <f>SUM(H1548:H1549)</f>
        <v>7</v>
      </c>
      <c r="J1547" s="63" t="str">
        <f>+J1548</f>
        <v>und</v>
      </c>
    </row>
    <row r="1548" spans="2:10" s="1" customFormat="1" ht="13.2" x14ac:dyDescent="0.25">
      <c r="B1548" s="75"/>
      <c r="C1548" s="44" t="s">
        <v>638</v>
      </c>
      <c r="D1548" s="45"/>
      <c r="E1548" s="45"/>
      <c r="F1548" s="45"/>
      <c r="G1548" s="45"/>
      <c r="H1548" s="45">
        <f>+D1548</f>
        <v>0</v>
      </c>
      <c r="I1548" s="45"/>
      <c r="J1548" s="46" t="s">
        <v>35</v>
      </c>
    </row>
    <row r="1549" spans="2:10" s="1" customFormat="1" ht="13.2" x14ac:dyDescent="0.25">
      <c r="B1549" s="75"/>
      <c r="C1549" s="44" t="s">
        <v>427</v>
      </c>
      <c r="D1549" s="45">
        <v>7</v>
      </c>
      <c r="E1549" s="45"/>
      <c r="F1549" s="45"/>
      <c r="G1549" s="45"/>
      <c r="H1549" s="45">
        <f>+D1549</f>
        <v>7</v>
      </c>
      <c r="I1549" s="45"/>
      <c r="J1549" s="46" t="s">
        <v>35</v>
      </c>
    </row>
    <row r="1550" spans="2:10" s="1" customFormat="1" ht="13.2" x14ac:dyDescent="0.25">
      <c r="B1550" s="48" t="s">
        <v>119</v>
      </c>
      <c r="C1550" s="48" t="s">
        <v>468</v>
      </c>
      <c r="D1550" s="103"/>
      <c r="E1550" s="45"/>
      <c r="F1550" s="45"/>
      <c r="G1550" s="45"/>
      <c r="H1550" s="45"/>
      <c r="I1550" s="62">
        <f>SUM(H1551:H1556)</f>
        <v>9</v>
      </c>
      <c r="J1550" s="63" t="str">
        <f>+J1551</f>
        <v>und</v>
      </c>
    </row>
    <row r="1551" spans="2:10" s="1" customFormat="1" ht="13.2" x14ac:dyDescent="0.25">
      <c r="B1551" s="75"/>
      <c r="C1551" s="130" t="s">
        <v>248</v>
      </c>
      <c r="D1551" s="45"/>
      <c r="E1551" s="45"/>
      <c r="F1551" s="45"/>
      <c r="G1551" s="45"/>
      <c r="H1551" s="45"/>
      <c r="I1551" s="45"/>
      <c r="J1551" s="46" t="s">
        <v>35</v>
      </c>
    </row>
    <row r="1552" spans="2:10" s="1" customFormat="1" ht="13.2" x14ac:dyDescent="0.25">
      <c r="B1552" s="75"/>
      <c r="C1552" s="44" t="s">
        <v>549</v>
      </c>
      <c r="D1552" s="45">
        <v>3</v>
      </c>
      <c r="E1552" s="45"/>
      <c r="F1552" s="45"/>
      <c r="G1552" s="45"/>
      <c r="H1552" s="45">
        <f>+D1552</f>
        <v>3</v>
      </c>
      <c r="I1552" s="45"/>
      <c r="J1552" s="46" t="s">
        <v>35</v>
      </c>
    </row>
    <row r="1553" spans="2:10" s="1" customFormat="1" ht="13.2" x14ac:dyDescent="0.25">
      <c r="B1553" s="75"/>
      <c r="C1553" s="130" t="s">
        <v>249</v>
      </c>
      <c r="D1553" s="45"/>
      <c r="E1553" s="45"/>
      <c r="F1553" s="45"/>
      <c r="G1553" s="45"/>
      <c r="H1553" s="45"/>
      <c r="I1553" s="45"/>
      <c r="J1553" s="46" t="s">
        <v>35</v>
      </c>
    </row>
    <row r="1554" spans="2:10" s="1" customFormat="1" ht="13.2" x14ac:dyDescent="0.25">
      <c r="B1554" s="75"/>
      <c r="C1554" s="44" t="s">
        <v>549</v>
      </c>
      <c r="D1554" s="45">
        <v>3</v>
      </c>
      <c r="E1554" s="45"/>
      <c r="F1554" s="45"/>
      <c r="G1554" s="45"/>
      <c r="H1554" s="45">
        <f>+D1554</f>
        <v>3</v>
      </c>
      <c r="I1554" s="45"/>
      <c r="J1554" s="46" t="s">
        <v>35</v>
      </c>
    </row>
    <row r="1555" spans="2:10" s="1" customFormat="1" ht="13.2" x14ac:dyDescent="0.25">
      <c r="B1555" s="75"/>
      <c r="C1555" s="130" t="s">
        <v>250</v>
      </c>
      <c r="D1555" s="45"/>
      <c r="E1555" s="45"/>
      <c r="F1555" s="45"/>
      <c r="G1555" s="45"/>
      <c r="H1555" s="45"/>
      <c r="I1555" s="45"/>
      <c r="J1555" s="46" t="s">
        <v>35</v>
      </c>
    </row>
    <row r="1556" spans="2:10" s="1" customFormat="1" ht="13.2" x14ac:dyDescent="0.25">
      <c r="B1556" s="75"/>
      <c r="C1556" s="44" t="s">
        <v>549</v>
      </c>
      <c r="D1556" s="45">
        <v>3</v>
      </c>
      <c r="E1556" s="45"/>
      <c r="F1556" s="45"/>
      <c r="G1556" s="45"/>
      <c r="H1556" s="45">
        <f>+D1556</f>
        <v>3</v>
      </c>
      <c r="I1556" s="45"/>
      <c r="J1556" s="46" t="s">
        <v>35</v>
      </c>
    </row>
    <row r="1557" spans="2:10" s="1" customFormat="1" ht="13.2" x14ac:dyDescent="0.25">
      <c r="B1557" s="48" t="s">
        <v>120</v>
      </c>
      <c r="C1557" s="48" t="s">
        <v>462</v>
      </c>
      <c r="D1557" s="103"/>
      <c r="E1557" s="45"/>
      <c r="F1557" s="45"/>
      <c r="G1557" s="45"/>
      <c r="H1557" s="45"/>
      <c r="I1557" s="62">
        <f>SUM(H1558:H1560)</f>
        <v>0</v>
      </c>
      <c r="J1557" s="63" t="str">
        <f>+J1558</f>
        <v>und</v>
      </c>
    </row>
    <row r="1558" spans="2:10" s="1" customFormat="1" ht="13.2" x14ac:dyDescent="0.25">
      <c r="B1558" s="48"/>
      <c r="C1558" s="44" t="s">
        <v>248</v>
      </c>
      <c r="D1558" s="45"/>
      <c r="E1558" s="45"/>
      <c r="F1558" s="45"/>
      <c r="G1558" s="45"/>
      <c r="H1558" s="45">
        <f>+D1558</f>
        <v>0</v>
      </c>
      <c r="I1558" s="45"/>
      <c r="J1558" s="46" t="s">
        <v>35</v>
      </c>
    </row>
    <row r="1559" spans="2:10" s="1" customFormat="1" ht="13.2" x14ac:dyDescent="0.25">
      <c r="B1559" s="48"/>
      <c r="C1559" s="44" t="s">
        <v>249</v>
      </c>
      <c r="D1559" s="45"/>
      <c r="E1559" s="45"/>
      <c r="F1559" s="45"/>
      <c r="G1559" s="45"/>
      <c r="H1559" s="45">
        <f>+D1559</f>
        <v>0</v>
      </c>
      <c r="I1559" s="45"/>
      <c r="J1559" s="46" t="s">
        <v>35</v>
      </c>
    </row>
    <row r="1560" spans="2:10" s="1" customFormat="1" ht="13.2" x14ac:dyDescent="0.25">
      <c r="B1560" s="48"/>
      <c r="C1560" s="44" t="s">
        <v>250</v>
      </c>
      <c r="D1560" s="45"/>
      <c r="E1560" s="45"/>
      <c r="F1560" s="45"/>
      <c r="G1560" s="45"/>
      <c r="H1560" s="45">
        <f>+D1560</f>
        <v>0</v>
      </c>
      <c r="I1560" s="45"/>
      <c r="J1560" s="46" t="s">
        <v>35</v>
      </c>
    </row>
    <row r="1561" spans="2:10" s="1" customFormat="1" ht="13.2" x14ac:dyDescent="0.25">
      <c r="B1561" s="48" t="s">
        <v>469</v>
      </c>
      <c r="C1561" s="48" t="s">
        <v>554</v>
      </c>
      <c r="D1561" s="103"/>
      <c r="E1561" s="45"/>
      <c r="F1561" s="45"/>
      <c r="G1561" s="45"/>
      <c r="H1561" s="45"/>
      <c r="I1561" s="62">
        <f>SUM(H1562:H1562)</f>
        <v>4</v>
      </c>
      <c r="J1561" s="63" t="str">
        <f>+J1562</f>
        <v>und</v>
      </c>
    </row>
    <row r="1562" spans="2:10" s="1" customFormat="1" ht="13.2" x14ac:dyDescent="0.25">
      <c r="B1562" s="48"/>
      <c r="C1562" s="44" t="s">
        <v>702</v>
      </c>
      <c r="D1562" s="45">
        <v>1</v>
      </c>
      <c r="E1562" s="45">
        <v>4</v>
      </c>
      <c r="F1562" s="45"/>
      <c r="G1562" s="45"/>
      <c r="H1562" s="45">
        <f>IF(AND(F1562=0,G1562=0),D1562*E1562,IF(AND(E1562=0,G1562=0),D1562*F1562,IF(AND(E1562=0,F1562=0),D1562*G1562,IF(AND(E1562=0),D1562*F1562*G1562,IF(AND(F1562=0),D1562*E1562*G1562,IF(AND(G1562=0),D1562*E1562*F1562,D1562*E1562*F1562*G1562))))))</f>
        <v>4</v>
      </c>
      <c r="I1562" s="45"/>
      <c r="J1562" s="46" t="s">
        <v>35</v>
      </c>
    </row>
    <row r="1563" spans="2:10" s="1" customFormat="1" ht="13.2" x14ac:dyDescent="0.25">
      <c r="B1563" s="48" t="s">
        <v>470</v>
      </c>
      <c r="C1563" s="48" t="s">
        <v>557</v>
      </c>
      <c r="D1563" s="103"/>
      <c r="E1563" s="45"/>
      <c r="F1563" s="45"/>
      <c r="G1563" s="45"/>
      <c r="H1563" s="45"/>
      <c r="I1563" s="62">
        <f>SUM(H1564:H1564)</f>
        <v>1</v>
      </c>
      <c r="J1563" s="63" t="str">
        <f>+J1564</f>
        <v>und</v>
      </c>
    </row>
    <row r="1564" spans="2:10" s="1" customFormat="1" ht="13.2" x14ac:dyDescent="0.25">
      <c r="B1564" s="48"/>
      <c r="C1564" s="44" t="s">
        <v>702</v>
      </c>
      <c r="D1564" s="45">
        <v>1</v>
      </c>
      <c r="E1564" s="45"/>
      <c r="F1564" s="45"/>
      <c r="G1564" s="45"/>
      <c r="H1564" s="45">
        <f>+D1564</f>
        <v>1</v>
      </c>
      <c r="I1564" s="45"/>
      <c r="J1564" s="46" t="s">
        <v>35</v>
      </c>
    </row>
    <row r="1565" spans="2:10" s="1" customFormat="1" ht="13.2" x14ac:dyDescent="0.25">
      <c r="B1565" s="48" t="s">
        <v>555</v>
      </c>
      <c r="C1565" s="48" t="s">
        <v>459</v>
      </c>
      <c r="D1565" s="103"/>
      <c r="E1565" s="45"/>
      <c r="F1565" s="45"/>
      <c r="G1565" s="45"/>
      <c r="H1565" s="45"/>
      <c r="I1565" s="62">
        <f>SUM(H1566:H1566)</f>
        <v>0</v>
      </c>
      <c r="J1565" s="63" t="str">
        <f>+J1566</f>
        <v>und</v>
      </c>
    </row>
    <row r="1566" spans="2:10" s="1" customFormat="1" ht="13.2" x14ac:dyDescent="0.25">
      <c r="B1566" s="75"/>
      <c r="C1566" s="44" t="s">
        <v>747</v>
      </c>
      <c r="D1566" s="45"/>
      <c r="E1566" s="45"/>
      <c r="F1566" s="45"/>
      <c r="G1566" s="45"/>
      <c r="H1566" s="45">
        <f>+D1566</f>
        <v>0</v>
      </c>
      <c r="I1566" s="45"/>
      <c r="J1566" s="46" t="s">
        <v>35</v>
      </c>
    </row>
    <row r="1567" spans="2:10" s="1" customFormat="1" ht="13.2" x14ac:dyDescent="0.25">
      <c r="B1567" s="48" t="s">
        <v>556</v>
      </c>
      <c r="C1567" s="48" t="s">
        <v>460</v>
      </c>
      <c r="D1567" s="103"/>
      <c r="E1567" s="45"/>
      <c r="F1567" s="45"/>
      <c r="G1567" s="45"/>
      <c r="H1567" s="45"/>
      <c r="I1567" s="62">
        <f>SUM(H1568:H1568)</f>
        <v>0</v>
      </c>
      <c r="J1567" s="63" t="str">
        <f>+J1568</f>
        <v>und</v>
      </c>
    </row>
    <row r="1568" spans="2:10" s="1" customFormat="1" ht="13.2" x14ac:dyDescent="0.25">
      <c r="B1568" s="75"/>
      <c r="C1568" s="44" t="s">
        <v>747</v>
      </c>
      <c r="D1568" s="45"/>
      <c r="E1568" s="45"/>
      <c r="F1568" s="45"/>
      <c r="G1568" s="45"/>
      <c r="H1568" s="45">
        <f>+D1568</f>
        <v>0</v>
      </c>
      <c r="I1568" s="45"/>
      <c r="J1568" s="46" t="s">
        <v>35</v>
      </c>
    </row>
    <row r="1569" spans="2:10" s="1" customFormat="1" ht="13.2" x14ac:dyDescent="0.25">
      <c r="B1569" s="75"/>
      <c r="C1569" s="102"/>
      <c r="D1569" s="103"/>
      <c r="E1569" s="45"/>
      <c r="F1569" s="45"/>
      <c r="G1569" s="45"/>
      <c r="H1569" s="45"/>
      <c r="I1569" s="45"/>
      <c r="J1569" s="46"/>
    </row>
    <row r="1570" spans="2:10" s="1" customFormat="1" ht="13.2" x14ac:dyDescent="0.25">
      <c r="B1570" s="75"/>
      <c r="C1570" s="102"/>
      <c r="D1570" s="103"/>
      <c r="E1570" s="45"/>
      <c r="F1570" s="45"/>
      <c r="G1570" s="45"/>
      <c r="H1570" s="45"/>
      <c r="I1570" s="45"/>
      <c r="J1570" s="46"/>
    </row>
    <row r="1571" spans="2:10" s="1" customFormat="1" ht="13.2" x14ac:dyDescent="0.25">
      <c r="B1571" s="75"/>
      <c r="C1571" s="102"/>
      <c r="D1571" s="103"/>
      <c r="E1571" s="45"/>
      <c r="F1571" s="45"/>
      <c r="G1571" s="45"/>
      <c r="H1571" s="45"/>
      <c r="I1571" s="45"/>
      <c r="J1571" s="46"/>
    </row>
    <row r="1572" spans="2:10" s="1" customFormat="1" ht="13.2" x14ac:dyDescent="0.25">
      <c r="B1572" s="75"/>
      <c r="C1572" s="102"/>
      <c r="D1572" s="103"/>
      <c r="E1572" s="45"/>
      <c r="F1572" s="45"/>
      <c r="G1572" s="45"/>
      <c r="H1572" s="45"/>
      <c r="I1572" s="45"/>
      <c r="J1572" s="46"/>
    </row>
    <row r="1573" spans="2:10" s="1" customFormat="1" ht="13.2" x14ac:dyDescent="0.25">
      <c r="B1573" s="75"/>
      <c r="C1573" s="102"/>
      <c r="D1573" s="103"/>
      <c r="E1573" s="45"/>
      <c r="F1573" s="45"/>
      <c r="G1573" s="45"/>
      <c r="H1573" s="45"/>
      <c r="I1573" s="45"/>
      <c r="J1573" s="46"/>
    </row>
    <row r="1574" spans="2:10" s="1" customFormat="1" ht="13.2" x14ac:dyDescent="0.25">
      <c r="B1574" s="75"/>
      <c r="C1574" s="102"/>
      <c r="D1574" s="103"/>
      <c r="E1574" s="45"/>
      <c r="F1574" s="45"/>
      <c r="G1574" s="45"/>
      <c r="H1574" s="45"/>
      <c r="I1574" s="45"/>
      <c r="J1574" s="46"/>
    </row>
    <row r="1575" spans="2:10" s="1" customFormat="1" ht="13.2" x14ac:dyDescent="0.25">
      <c r="B1575" s="75"/>
      <c r="C1575" s="102"/>
      <c r="D1575" s="103"/>
      <c r="E1575" s="45"/>
      <c r="F1575" s="45"/>
      <c r="G1575" s="45"/>
      <c r="H1575" s="45"/>
      <c r="I1575" s="45"/>
      <c r="J1575" s="46"/>
    </row>
    <row r="1576" spans="2:10" s="1" customFormat="1" ht="13.2" x14ac:dyDescent="0.25">
      <c r="B1576" s="75"/>
      <c r="C1576" s="102"/>
      <c r="D1576" s="103"/>
      <c r="E1576" s="45"/>
      <c r="F1576" s="45"/>
      <c r="G1576" s="45"/>
      <c r="H1576" s="45"/>
      <c r="I1576" s="45"/>
      <c r="J1576" s="46"/>
    </row>
    <row r="1577" spans="2:10" s="1" customFormat="1" ht="13.2" x14ac:dyDescent="0.25">
      <c r="B1577" s="75"/>
      <c r="C1577" s="102"/>
      <c r="D1577" s="103"/>
      <c r="E1577" s="45"/>
      <c r="F1577" s="45"/>
      <c r="G1577" s="45"/>
      <c r="H1577" s="45"/>
      <c r="I1577" s="45"/>
      <c r="J1577" s="46"/>
    </row>
    <row r="1578" spans="2:10" s="1" customFormat="1" ht="13.2" x14ac:dyDescent="0.25">
      <c r="B1578" s="75"/>
      <c r="C1578" s="102"/>
      <c r="D1578" s="103"/>
      <c r="E1578" s="45"/>
      <c r="F1578" s="45"/>
      <c r="G1578" s="45"/>
      <c r="H1578" s="45"/>
      <c r="I1578" s="45"/>
      <c r="J1578" s="46"/>
    </row>
    <row r="1579" spans="2:10" s="1" customFormat="1" ht="13.2" x14ac:dyDescent="0.25">
      <c r="B1579" s="75"/>
      <c r="C1579" s="102"/>
      <c r="D1579" s="103"/>
      <c r="E1579" s="45"/>
      <c r="F1579" s="45"/>
      <c r="G1579" s="45"/>
      <c r="H1579" s="45"/>
      <c r="I1579" s="45"/>
      <c r="J1579" s="46"/>
    </row>
    <row r="1580" spans="2:10" s="1" customFormat="1" ht="13.2" x14ac:dyDescent="0.25">
      <c r="B1580" s="75"/>
      <c r="C1580" s="102"/>
      <c r="D1580" s="103"/>
      <c r="E1580" s="45"/>
      <c r="F1580" s="45"/>
      <c r="G1580" s="45"/>
      <c r="H1580" s="45"/>
      <c r="I1580" s="45"/>
      <c r="J1580" s="46"/>
    </row>
    <row r="1581" spans="2:10" s="1" customFormat="1" ht="13.2" x14ac:dyDescent="0.25">
      <c r="B1581" s="75"/>
      <c r="C1581" s="102"/>
      <c r="D1581" s="103"/>
      <c r="E1581" s="45"/>
      <c r="F1581" s="45"/>
      <c r="G1581" s="45"/>
      <c r="H1581" s="45"/>
      <c r="I1581" s="45"/>
      <c r="J1581" s="46"/>
    </row>
    <row r="1582" spans="2:10" s="1" customFormat="1" ht="13.2" x14ac:dyDescent="0.25">
      <c r="B1582" s="75"/>
      <c r="C1582" s="102"/>
      <c r="D1582" s="103"/>
      <c r="E1582" s="45"/>
      <c r="F1582" s="45"/>
      <c r="G1582" s="45"/>
      <c r="H1582" s="45"/>
      <c r="I1582" s="45"/>
      <c r="J1582" s="46"/>
    </row>
    <row r="1583" spans="2:10" s="1" customFormat="1" ht="13.2" x14ac:dyDescent="0.25">
      <c r="B1583" s="75"/>
      <c r="C1583" s="102"/>
      <c r="D1583" s="103"/>
      <c r="E1583" s="45"/>
      <c r="F1583" s="45"/>
      <c r="G1583" s="45"/>
      <c r="H1583" s="45"/>
      <c r="I1583" s="45"/>
      <c r="J1583" s="46"/>
    </row>
    <row r="1584" spans="2:10" s="1" customFormat="1" ht="13.2" x14ac:dyDescent="0.25">
      <c r="B1584" s="75"/>
      <c r="C1584" s="102"/>
      <c r="D1584" s="103"/>
      <c r="E1584" s="45"/>
      <c r="F1584" s="45"/>
      <c r="G1584" s="45"/>
      <c r="H1584" s="45"/>
      <c r="I1584" s="45"/>
      <c r="J1584" s="46"/>
    </row>
    <row r="1585" spans="2:10" s="1" customFormat="1" ht="13.2" x14ac:dyDescent="0.25">
      <c r="B1585" s="75"/>
      <c r="C1585" s="102"/>
      <c r="D1585" s="103"/>
      <c r="E1585" s="45"/>
      <c r="F1585" s="45"/>
      <c r="G1585" s="45"/>
      <c r="H1585" s="45"/>
      <c r="I1585" s="45"/>
      <c r="J1585" s="46"/>
    </row>
    <row r="1586" spans="2:10" s="1" customFormat="1" ht="13.2" x14ac:dyDescent="0.25">
      <c r="B1586" s="75"/>
      <c r="C1586" s="102"/>
      <c r="D1586" s="103"/>
      <c r="E1586" s="45"/>
      <c r="F1586" s="45"/>
      <c r="G1586" s="45"/>
      <c r="H1586" s="45"/>
      <c r="I1586" s="45"/>
      <c r="J1586" s="46"/>
    </row>
    <row r="1587" spans="2:10" s="1" customFormat="1" ht="13.2" x14ac:dyDescent="0.25">
      <c r="B1587" s="75"/>
      <c r="C1587" s="102"/>
      <c r="D1587" s="103"/>
      <c r="E1587" s="45"/>
      <c r="F1587" s="45"/>
      <c r="G1587" s="45"/>
      <c r="H1587" s="45"/>
      <c r="I1587" s="45"/>
      <c r="J1587" s="46"/>
    </row>
    <row r="1588" spans="2:10" s="1" customFormat="1" ht="13.2" x14ac:dyDescent="0.25">
      <c r="B1588" s="75"/>
      <c r="C1588" s="102"/>
      <c r="D1588" s="103"/>
      <c r="E1588" s="45"/>
      <c r="F1588" s="45"/>
      <c r="G1588" s="45"/>
      <c r="H1588" s="45"/>
      <c r="I1588" s="45"/>
      <c r="J1588" s="46"/>
    </row>
    <row r="1589" spans="2:10" s="1" customFormat="1" ht="13.2" x14ac:dyDescent="0.25">
      <c r="B1589" s="75"/>
      <c r="C1589" s="102"/>
      <c r="D1589" s="103"/>
      <c r="E1589" s="45"/>
      <c r="F1589" s="45"/>
      <c r="G1589" s="45"/>
      <c r="H1589" s="45"/>
      <c r="I1589" s="45"/>
      <c r="J1589" s="46"/>
    </row>
    <row r="1590" spans="2:10" s="1" customFormat="1" ht="13.2" x14ac:dyDescent="0.25">
      <c r="B1590" s="75"/>
      <c r="C1590" s="102"/>
      <c r="D1590" s="103"/>
      <c r="E1590" s="45"/>
      <c r="F1590" s="45"/>
      <c r="G1590" s="45"/>
      <c r="H1590" s="45"/>
      <c r="I1590" s="45"/>
      <c r="J1590" s="46"/>
    </row>
    <row r="1591" spans="2:10" s="1" customFormat="1" ht="13.2" x14ac:dyDescent="0.25">
      <c r="B1591" s="75"/>
      <c r="C1591" s="102"/>
      <c r="D1591" s="103"/>
      <c r="E1591" s="45"/>
      <c r="F1591" s="45"/>
      <c r="G1591" s="45"/>
      <c r="H1591" s="45"/>
      <c r="I1591" s="45"/>
      <c r="J1591" s="46"/>
    </row>
    <row r="1592" spans="2:10" s="1" customFormat="1" ht="13.2" x14ac:dyDescent="0.25">
      <c r="B1592" s="75"/>
      <c r="C1592" s="102"/>
      <c r="D1592" s="103"/>
      <c r="E1592" s="45"/>
      <c r="F1592" s="45"/>
      <c r="G1592" s="45"/>
      <c r="H1592" s="45"/>
      <c r="I1592" s="45"/>
      <c r="J1592" s="46"/>
    </row>
    <row r="1593" spans="2:10" s="1" customFormat="1" ht="13.2" x14ac:dyDescent="0.25">
      <c r="B1593" s="75"/>
      <c r="C1593" s="102"/>
      <c r="D1593" s="103"/>
      <c r="E1593" s="45"/>
      <c r="F1593" s="45"/>
      <c r="G1593" s="45"/>
      <c r="H1593" s="45"/>
      <c r="I1593" s="45"/>
      <c r="J1593" s="46"/>
    </row>
    <row r="1594" spans="2:10" s="1" customFormat="1" ht="13.2" x14ac:dyDescent="0.25">
      <c r="B1594" s="75"/>
      <c r="C1594" s="102"/>
      <c r="D1594" s="103"/>
      <c r="E1594" s="45"/>
      <c r="F1594" s="45"/>
      <c r="G1594" s="45"/>
      <c r="H1594" s="45"/>
      <c r="I1594" s="45"/>
      <c r="J1594" s="46"/>
    </row>
    <row r="1595" spans="2:10" s="1" customFormat="1" ht="13.2" x14ac:dyDescent="0.25">
      <c r="B1595" s="75"/>
      <c r="C1595" s="102"/>
      <c r="D1595" s="103"/>
      <c r="E1595" s="45"/>
      <c r="F1595" s="45"/>
      <c r="G1595" s="45"/>
      <c r="H1595" s="45"/>
      <c r="I1595" s="45"/>
      <c r="J1595" s="46"/>
    </row>
    <row r="1596" spans="2:10" s="1" customFormat="1" ht="13.2" x14ac:dyDescent="0.25">
      <c r="B1596" s="75"/>
      <c r="C1596" s="102"/>
      <c r="D1596" s="103"/>
      <c r="E1596" s="45"/>
      <c r="F1596" s="45"/>
      <c r="G1596" s="45"/>
      <c r="H1596" s="45"/>
      <c r="I1596" s="45"/>
      <c r="J1596" s="46"/>
    </row>
    <row r="1597" spans="2:10" s="1" customFormat="1" ht="13.2" x14ac:dyDescent="0.25">
      <c r="B1597" s="75"/>
      <c r="C1597" s="102"/>
      <c r="D1597" s="103"/>
      <c r="E1597" s="45"/>
      <c r="F1597" s="45"/>
      <c r="G1597" s="45"/>
      <c r="H1597" s="45"/>
      <c r="I1597" s="45"/>
      <c r="J1597" s="46"/>
    </row>
    <row r="1598" spans="2:10" s="1" customFormat="1" ht="13.2" x14ac:dyDescent="0.25">
      <c r="B1598" s="75"/>
      <c r="C1598" s="102"/>
      <c r="D1598" s="103"/>
      <c r="E1598" s="45"/>
      <c r="F1598" s="45"/>
      <c r="G1598" s="45"/>
      <c r="H1598" s="45"/>
      <c r="I1598" s="45"/>
      <c r="J1598" s="46"/>
    </row>
    <row r="1599" spans="2:10" s="1" customFormat="1" ht="13.2" x14ac:dyDescent="0.25">
      <c r="B1599" s="75"/>
      <c r="C1599" s="102"/>
      <c r="D1599" s="103"/>
      <c r="E1599" s="45"/>
      <c r="F1599" s="45"/>
      <c r="G1599" s="45"/>
      <c r="H1599" s="45"/>
      <c r="I1599" s="45"/>
      <c r="J1599" s="46"/>
    </row>
    <row r="1600" spans="2:10" s="1" customFormat="1" ht="13.2" x14ac:dyDescent="0.25">
      <c r="B1600" s="75"/>
      <c r="C1600" s="102"/>
      <c r="D1600" s="103"/>
      <c r="E1600" s="45"/>
      <c r="F1600" s="45"/>
      <c r="G1600" s="45"/>
      <c r="H1600" s="45"/>
      <c r="I1600" s="45"/>
      <c r="J1600" s="46"/>
    </row>
    <row r="1601" spans="2:10" s="1" customFormat="1" ht="13.2" x14ac:dyDescent="0.25">
      <c r="B1601" s="75"/>
      <c r="C1601" s="102"/>
      <c r="D1601" s="103"/>
      <c r="E1601" s="45"/>
      <c r="F1601" s="45"/>
      <c r="G1601" s="45"/>
      <c r="H1601" s="45"/>
      <c r="I1601" s="45"/>
      <c r="J1601" s="46"/>
    </row>
    <row r="1602" spans="2:10" s="1" customFormat="1" ht="13.2" x14ac:dyDescent="0.25">
      <c r="B1602" s="75"/>
      <c r="C1602" s="102"/>
      <c r="D1602" s="103"/>
      <c r="E1602" s="45"/>
      <c r="F1602" s="45"/>
      <c r="G1602" s="45"/>
      <c r="H1602" s="45"/>
      <c r="I1602" s="45"/>
      <c r="J1602" s="46"/>
    </row>
    <row r="1603" spans="2:10" s="1" customFormat="1" ht="13.2" x14ac:dyDescent="0.25">
      <c r="B1603" s="75"/>
      <c r="C1603" s="102"/>
      <c r="D1603" s="103"/>
      <c r="E1603" s="45"/>
      <c r="F1603" s="45"/>
      <c r="G1603" s="45"/>
      <c r="H1603" s="45"/>
      <c r="I1603" s="45"/>
      <c r="J1603" s="46"/>
    </row>
    <row r="1604" spans="2:10" s="1" customFormat="1" ht="13.2" x14ac:dyDescent="0.25">
      <c r="B1604" s="75"/>
      <c r="C1604" s="102"/>
      <c r="D1604" s="103"/>
      <c r="E1604" s="45"/>
      <c r="F1604" s="45"/>
      <c r="G1604" s="45"/>
      <c r="H1604" s="45"/>
      <c r="I1604" s="45"/>
      <c r="J1604" s="46"/>
    </row>
    <row r="1605" spans="2:10" s="1" customFormat="1" ht="13.2" x14ac:dyDescent="0.25">
      <c r="B1605" s="75"/>
      <c r="C1605" s="102"/>
      <c r="D1605" s="103"/>
      <c r="E1605" s="45"/>
      <c r="F1605" s="45"/>
      <c r="G1605" s="45"/>
      <c r="H1605" s="45"/>
      <c r="I1605" s="45"/>
      <c r="J1605" s="46"/>
    </row>
    <row r="1606" spans="2:10" s="1" customFormat="1" ht="13.2" x14ac:dyDescent="0.25">
      <c r="B1606" s="75"/>
      <c r="C1606" s="102"/>
      <c r="D1606" s="103"/>
      <c r="E1606" s="45"/>
      <c r="F1606" s="45"/>
      <c r="G1606" s="45"/>
      <c r="H1606" s="45"/>
      <c r="I1606" s="45"/>
      <c r="J1606" s="46"/>
    </row>
    <row r="1607" spans="2:10" s="1" customFormat="1" ht="13.2" x14ac:dyDescent="0.25">
      <c r="B1607" s="75"/>
      <c r="C1607" s="102"/>
      <c r="D1607" s="103"/>
      <c r="E1607" s="45"/>
      <c r="F1607" s="45"/>
      <c r="G1607" s="45"/>
      <c r="H1607" s="45"/>
      <c r="I1607" s="45"/>
      <c r="J1607" s="46"/>
    </row>
    <row r="1608" spans="2:10" s="1" customFormat="1" ht="13.2" x14ac:dyDescent="0.25">
      <c r="B1608" s="75"/>
      <c r="C1608" s="102"/>
      <c r="D1608" s="103"/>
      <c r="E1608" s="45"/>
      <c r="F1608" s="45"/>
      <c r="G1608" s="45"/>
      <c r="H1608" s="45"/>
      <c r="I1608" s="45"/>
      <c r="J1608" s="46"/>
    </row>
    <row r="1609" spans="2:10" s="1" customFormat="1" ht="13.2" x14ac:dyDescent="0.25">
      <c r="B1609" s="75"/>
      <c r="C1609" s="102"/>
      <c r="D1609" s="103"/>
      <c r="E1609" s="45"/>
      <c r="F1609" s="45"/>
      <c r="G1609" s="45"/>
      <c r="H1609" s="45"/>
      <c r="I1609" s="45"/>
      <c r="J1609" s="46"/>
    </row>
    <row r="1610" spans="2:10" s="1" customFormat="1" ht="13.2" x14ac:dyDescent="0.25">
      <c r="B1610" s="75"/>
      <c r="C1610" s="102"/>
      <c r="D1610" s="103"/>
      <c r="E1610" s="45"/>
      <c r="F1610" s="45"/>
      <c r="G1610" s="45"/>
      <c r="H1610" s="45"/>
      <c r="I1610" s="45"/>
      <c r="J1610" s="46"/>
    </row>
    <row r="1611" spans="2:10" s="1" customFormat="1" ht="13.2" x14ac:dyDescent="0.25">
      <c r="B1611" s="75"/>
      <c r="C1611" s="102"/>
      <c r="D1611" s="103"/>
      <c r="E1611" s="45"/>
      <c r="F1611" s="45"/>
      <c r="G1611" s="45"/>
      <c r="H1611" s="45"/>
      <c r="I1611" s="45"/>
      <c r="J1611" s="46"/>
    </row>
    <row r="1612" spans="2:10" s="1" customFormat="1" ht="13.2" x14ac:dyDescent="0.25">
      <c r="B1612" s="75"/>
      <c r="C1612" s="102"/>
      <c r="D1612" s="103"/>
      <c r="E1612" s="45"/>
      <c r="F1612" s="45"/>
      <c r="G1612" s="45"/>
      <c r="H1612" s="45"/>
      <c r="I1612" s="45"/>
      <c r="J1612" s="46"/>
    </row>
    <row r="1613" spans="2:10" s="1" customFormat="1" ht="13.2" x14ac:dyDescent="0.25">
      <c r="B1613" s="75"/>
      <c r="C1613" s="102"/>
      <c r="D1613" s="103"/>
      <c r="E1613" s="45"/>
      <c r="F1613" s="45"/>
      <c r="G1613" s="45"/>
      <c r="H1613" s="45"/>
      <c r="I1613" s="45"/>
      <c r="J1613" s="46"/>
    </row>
    <row r="1614" spans="2:10" s="1" customFormat="1" ht="13.2" x14ac:dyDescent="0.25">
      <c r="B1614" s="75"/>
      <c r="C1614" s="102"/>
      <c r="D1614" s="103"/>
      <c r="E1614" s="45"/>
      <c r="F1614" s="45"/>
      <c r="G1614" s="45"/>
      <c r="H1614" s="45"/>
      <c r="I1614" s="45"/>
      <c r="J1614" s="46"/>
    </row>
    <row r="1615" spans="2:10" s="1" customFormat="1" ht="13.2" x14ac:dyDescent="0.25">
      <c r="B1615" s="75"/>
      <c r="C1615" s="102"/>
      <c r="D1615" s="103"/>
      <c r="E1615" s="45"/>
      <c r="F1615" s="45"/>
      <c r="G1615" s="45"/>
      <c r="H1615" s="45"/>
      <c r="I1615" s="45"/>
      <c r="J1615" s="46"/>
    </row>
    <row r="1616" spans="2:10" s="1" customFormat="1" ht="13.2" x14ac:dyDescent="0.25">
      <c r="B1616" s="75"/>
      <c r="C1616" s="102"/>
      <c r="D1616" s="103"/>
      <c r="E1616" s="45"/>
      <c r="F1616" s="45"/>
      <c r="G1616" s="45"/>
      <c r="H1616" s="45"/>
      <c r="I1616" s="45"/>
      <c r="J1616" s="46"/>
    </row>
    <row r="1617" spans="2:10" s="1" customFormat="1" ht="13.2" x14ac:dyDescent="0.25">
      <c r="B1617" s="75"/>
      <c r="C1617" s="102"/>
      <c r="D1617" s="103"/>
      <c r="E1617" s="45"/>
      <c r="F1617" s="45"/>
      <c r="G1617" s="45"/>
      <c r="H1617" s="45"/>
      <c r="I1617" s="45"/>
      <c r="J1617" s="46"/>
    </row>
    <row r="1618" spans="2:10" s="1" customFormat="1" ht="13.2" x14ac:dyDescent="0.25">
      <c r="B1618" s="75"/>
      <c r="C1618" s="102"/>
      <c r="D1618" s="103"/>
      <c r="E1618" s="45"/>
      <c r="F1618" s="45"/>
      <c r="G1618" s="45"/>
      <c r="H1618" s="45"/>
      <c r="I1618" s="45"/>
      <c r="J1618" s="46"/>
    </row>
    <row r="1619" spans="2:10" s="1" customFormat="1" ht="13.2" x14ac:dyDescent="0.25">
      <c r="B1619" s="75"/>
      <c r="C1619" s="102"/>
      <c r="D1619" s="103"/>
      <c r="E1619" s="45"/>
      <c r="F1619" s="45"/>
      <c r="G1619" s="45"/>
      <c r="H1619" s="45"/>
      <c r="I1619" s="45"/>
      <c r="J1619" s="46"/>
    </row>
    <row r="1620" spans="2:10" s="1" customFormat="1" ht="13.2" x14ac:dyDescent="0.25">
      <c r="B1620" s="75"/>
      <c r="C1620" s="102"/>
      <c r="D1620" s="103"/>
      <c r="E1620" s="45"/>
      <c r="F1620" s="45"/>
      <c r="G1620" s="45"/>
      <c r="H1620" s="45"/>
      <c r="I1620" s="45"/>
      <c r="J1620" s="46"/>
    </row>
    <row r="1621" spans="2:10" s="1" customFormat="1" ht="13.2" x14ac:dyDescent="0.25">
      <c r="B1621" s="75"/>
      <c r="C1621" s="102"/>
      <c r="D1621" s="103"/>
      <c r="E1621" s="45"/>
      <c r="F1621" s="45"/>
      <c r="G1621" s="45"/>
      <c r="H1621" s="45"/>
      <c r="I1621" s="45"/>
      <c r="J1621" s="46"/>
    </row>
    <row r="1622" spans="2:10" s="1" customFormat="1" ht="13.2" x14ac:dyDescent="0.25">
      <c r="B1622" s="75"/>
      <c r="C1622" s="102"/>
      <c r="D1622" s="103"/>
      <c r="E1622" s="45"/>
      <c r="F1622" s="45"/>
      <c r="G1622" s="45"/>
      <c r="H1622" s="45"/>
      <c r="I1622" s="45"/>
      <c r="J1622" s="46"/>
    </row>
    <row r="1623" spans="2:10" s="1" customFormat="1" ht="21" x14ac:dyDescent="0.25">
      <c r="B1623" s="166" t="s">
        <v>757</v>
      </c>
      <c r="C1623" s="167"/>
      <c r="D1623" s="167"/>
      <c r="E1623" s="167"/>
      <c r="F1623" s="167"/>
      <c r="G1623" s="167"/>
      <c r="H1623" s="167"/>
      <c r="I1623" s="167"/>
      <c r="J1623" s="168"/>
    </row>
    <row r="1624" spans="2:10" s="1" customFormat="1" ht="13.2" x14ac:dyDescent="0.25">
      <c r="B1624" s="23" t="s">
        <v>7</v>
      </c>
      <c r="C1624" s="24" t="s">
        <v>0</v>
      </c>
      <c r="D1624" s="24" t="s">
        <v>23</v>
      </c>
      <c r="E1624" s="24" t="s">
        <v>24</v>
      </c>
      <c r="F1624" s="24" t="s">
        <v>2</v>
      </c>
      <c r="G1624" s="24" t="s">
        <v>3</v>
      </c>
      <c r="H1624" s="24" t="s">
        <v>25</v>
      </c>
      <c r="I1624" s="24" t="s">
        <v>8</v>
      </c>
      <c r="J1624" s="24" t="s">
        <v>9</v>
      </c>
    </row>
    <row r="1625" spans="2:10" s="1" customFormat="1" ht="13.2" x14ac:dyDescent="0.25">
      <c r="B1625" s="96">
        <v>4.03</v>
      </c>
      <c r="C1625" s="97" t="s">
        <v>418</v>
      </c>
      <c r="D1625" s="103"/>
      <c r="E1625" s="45"/>
      <c r="F1625" s="45"/>
      <c r="G1625" s="45"/>
      <c r="H1625" s="45"/>
      <c r="I1625" s="45"/>
      <c r="J1625" s="46"/>
    </row>
    <row r="1626" spans="2:10" s="1" customFormat="1" ht="13.2" x14ac:dyDescent="0.25">
      <c r="B1626" s="100" t="s">
        <v>113</v>
      </c>
      <c r="C1626" s="101" t="s">
        <v>421</v>
      </c>
      <c r="D1626" s="103"/>
      <c r="E1626" s="45"/>
      <c r="F1626" s="45"/>
      <c r="G1626" s="45"/>
      <c r="H1626" s="45"/>
      <c r="I1626" s="45"/>
      <c r="J1626" s="46"/>
    </row>
    <row r="1627" spans="2:10" s="1" customFormat="1" ht="13.2" x14ac:dyDescent="0.25">
      <c r="B1627" s="48" t="s">
        <v>114</v>
      </c>
      <c r="C1627" s="48" t="s">
        <v>615</v>
      </c>
      <c r="D1627" s="103"/>
      <c r="E1627" s="45"/>
      <c r="F1627" s="45"/>
      <c r="G1627" s="45"/>
      <c r="H1627" s="45"/>
      <c r="I1627" s="62">
        <f>SUM(H1628:H1628)</f>
        <v>0</v>
      </c>
      <c r="J1627" s="63" t="str">
        <f>+J1628</f>
        <v>ml</v>
      </c>
    </row>
    <row r="1628" spans="2:10" s="1" customFormat="1" ht="13.2" x14ac:dyDescent="0.25">
      <c r="B1628" s="48"/>
      <c r="C1628" s="44" t="s">
        <v>714</v>
      </c>
      <c r="D1628" s="45"/>
      <c r="E1628" s="45"/>
      <c r="F1628" s="45"/>
      <c r="G1628" s="45"/>
      <c r="H1628" s="45">
        <f>IF(AND(F1628=0,G1628=0),D1628*E1628,IF(AND(E1628=0,G1628=0),D1628*F1628,IF(AND(E1628=0,F1628=0),D1628*G1628,IF(AND(E1628=0),D1628*F1628*G1628,IF(AND(F1628=0),D1628*E1628*G1628,IF(AND(G1628=0),D1628*E1628*F1628,D1628*E1628*F1628*G1628))))))</f>
        <v>0</v>
      </c>
      <c r="I1628" s="45"/>
      <c r="J1628" s="46" t="str">
        <f>IF(AND(E1628=0,F1628&lt;&gt;0,G1628&lt;&gt;0),"m2",IF(AND(F1628=0,E1628&lt;&gt;0,G1628&lt;&gt;0),"m2",IF(AND(G1628=0,E1628&lt;&gt;0,F1628&lt;&gt;0),"m2",IF(AND(F1628=0,G1628=0),"ml",IF(AND(E1628=0,G1628=0),"ml",IF(AND(E1628=0,F1628=0),"ml",IF(AND(E1628&lt;&gt;0,F1628&lt;&gt;0,G1628&lt;&gt;0),"m3",0)))))))</f>
        <v>ml</v>
      </c>
    </row>
    <row r="1629" spans="2:10" s="1" customFormat="1" ht="13.2" x14ac:dyDescent="0.25">
      <c r="B1629" s="48"/>
      <c r="C1629" s="44"/>
      <c r="D1629" s="45"/>
      <c r="E1629" s="45"/>
      <c r="F1629" s="45"/>
      <c r="G1629" s="45"/>
      <c r="H1629" s="45">
        <f>IF(AND(F1629=0,G1629=0),D1629*E1629,IF(AND(E1629=0,G1629=0),D1629*F1629,IF(AND(E1629=0,F1629=0),D1629*G1629,IF(AND(E1629=0),D1629*F1629*G1629,IF(AND(F1629=0),D1629*E1629*G1629,IF(AND(G1629=0),D1629*E1629*F1629,D1629*E1629*F1629*G1629))))))</f>
        <v>0</v>
      </c>
      <c r="I1629" s="45"/>
      <c r="J1629" s="46" t="str">
        <f>IF(AND(E1629=0,F1629&lt;&gt;0,G1629&lt;&gt;0),"m2",IF(AND(F1629=0,E1629&lt;&gt;0,G1629&lt;&gt;0),"m2",IF(AND(G1629=0,E1629&lt;&gt;0,F1629&lt;&gt;0),"m2",IF(AND(F1629=0,G1629=0),"ml",IF(AND(E1629=0,G1629=0),"ml",IF(AND(E1629=0,F1629=0),"ml",IF(AND(E1629&lt;&gt;0,F1629&lt;&gt;0,G1629&lt;&gt;0),"m3",0)))))))</f>
        <v>ml</v>
      </c>
    </row>
    <row r="1630" spans="2:10" s="1" customFormat="1" ht="13.2" x14ac:dyDescent="0.25">
      <c r="B1630" s="48" t="s">
        <v>428</v>
      </c>
      <c r="C1630" s="48" t="s">
        <v>993</v>
      </c>
      <c r="D1630" s="103"/>
      <c r="E1630" s="45"/>
      <c r="F1630" s="45"/>
      <c r="G1630" s="45"/>
      <c r="H1630" s="45"/>
      <c r="I1630" s="62">
        <f>SUM(H1631:H1631)</f>
        <v>9</v>
      </c>
      <c r="J1630" s="63" t="str">
        <f>+J1631</f>
        <v>ml</v>
      </c>
    </row>
    <row r="1631" spans="2:10" s="1" customFormat="1" ht="13.2" x14ac:dyDescent="0.25">
      <c r="B1631" s="100"/>
      <c r="C1631" s="44" t="s">
        <v>705</v>
      </c>
      <c r="D1631" s="45">
        <v>2</v>
      </c>
      <c r="E1631" s="45">
        <v>4.5</v>
      </c>
      <c r="F1631" s="45"/>
      <c r="G1631" s="45"/>
      <c r="H1631" s="45">
        <f>IF(AND(F1631=0,G1631=0),D1631*E1631,IF(AND(E1631=0,G1631=0),D1631*F1631,IF(AND(E1631=0,F1631=0),D1631*G1631,IF(AND(E1631=0),D1631*F1631*G1631,IF(AND(F1631=0),D1631*E1631*G1631,IF(AND(G1631=0),D1631*E1631*F1631,D1631*E1631*F1631*G1631))))))</f>
        <v>9</v>
      </c>
      <c r="I1631" s="45"/>
      <c r="J1631" s="46" t="str">
        <f>IF(AND(E1631=0,F1631&lt;&gt;0,G1631&lt;&gt;0),"m2",IF(AND(F1631=0,E1631&lt;&gt;0,G1631&lt;&gt;0),"m2",IF(AND(G1631=0,E1631&lt;&gt;0,F1631&lt;&gt;0),"m2",IF(AND(F1631=0,G1631=0),"ml",IF(AND(E1631=0,G1631=0),"ml",IF(AND(E1631=0,F1631=0),"ml",IF(AND(E1631&lt;&gt;0,F1631&lt;&gt;0,G1631&lt;&gt;0),"m3",0)))))))</f>
        <v>ml</v>
      </c>
    </row>
    <row r="1632" spans="2:10" s="1" customFormat="1" ht="13.2" x14ac:dyDescent="0.25">
      <c r="B1632" s="100"/>
      <c r="C1632" s="44" t="s">
        <v>706</v>
      </c>
      <c r="D1632" s="45">
        <v>1</v>
      </c>
      <c r="E1632" s="45">
        <v>14</v>
      </c>
      <c r="F1632" s="45"/>
      <c r="G1632" s="45"/>
      <c r="H1632" s="45">
        <f>IF(AND(F1632=0,G1632=0),D1632*E1632,IF(AND(E1632=0,G1632=0),D1632*F1632,IF(AND(E1632=0,F1632=0),D1632*G1632,IF(AND(E1632=0),D1632*F1632*G1632,IF(AND(F1632=0),D1632*E1632*G1632,IF(AND(G1632=0),D1632*E1632*F1632,D1632*E1632*F1632*G1632))))))</f>
        <v>14</v>
      </c>
      <c r="I1632" s="45"/>
      <c r="J1632" s="46" t="str">
        <f>IF(AND(E1632=0,F1632&lt;&gt;0,G1632&lt;&gt;0),"m2",IF(AND(F1632=0,E1632&lt;&gt;0,G1632&lt;&gt;0),"m2",IF(AND(G1632=0,E1632&lt;&gt;0,F1632&lt;&gt;0),"m2",IF(AND(F1632=0,G1632=0),"ml",IF(AND(E1632=0,G1632=0),"ml",IF(AND(E1632=0,F1632=0),"ml",IF(AND(E1632&lt;&gt;0,F1632&lt;&gt;0,G1632&lt;&gt;0),"m3",0)))))))</f>
        <v>ml</v>
      </c>
    </row>
    <row r="1633" spans="2:10" s="1" customFormat="1" ht="13.2" x14ac:dyDescent="0.25">
      <c r="B1633" s="48" t="s">
        <v>429</v>
      </c>
      <c r="C1633" s="48" t="s">
        <v>992</v>
      </c>
      <c r="D1633" s="103"/>
      <c r="E1633" s="45"/>
      <c r="F1633" s="45"/>
      <c r="G1633" s="45"/>
      <c r="H1633" s="45"/>
      <c r="I1633" s="62">
        <f>SUM(H1634:H1634)</f>
        <v>0</v>
      </c>
      <c r="J1633" s="63" t="str">
        <f>+J1634</f>
        <v>ml</v>
      </c>
    </row>
    <row r="1634" spans="2:10" s="1" customFormat="1" ht="13.2" x14ac:dyDescent="0.25">
      <c r="B1634" s="100"/>
      <c r="C1634" s="44" t="s">
        <v>705</v>
      </c>
      <c r="D1634" s="45"/>
      <c r="E1634" s="45"/>
      <c r="F1634" s="45"/>
      <c r="G1634" s="45"/>
      <c r="H1634" s="45">
        <f>IF(AND(F1634=0,G1634=0),D1634*E1634,IF(AND(E1634=0,G1634=0),D1634*F1634,IF(AND(E1634=0,F1634=0),D1634*G1634,IF(AND(E1634=0),D1634*F1634*G1634,IF(AND(F1634=0),D1634*E1634*G1634,IF(AND(G1634=0),D1634*E1634*F1634,D1634*E1634*F1634*G1634))))))</f>
        <v>0</v>
      </c>
      <c r="I1634" s="45"/>
      <c r="J1634" s="46" t="str">
        <f>IF(AND(E1634=0,F1634&lt;&gt;0,G1634&lt;&gt;0),"m2",IF(AND(F1634=0,E1634&lt;&gt;0,G1634&lt;&gt;0),"m2",IF(AND(G1634=0,E1634&lt;&gt;0,F1634&lt;&gt;0),"m2",IF(AND(F1634=0,G1634=0),"ml",IF(AND(E1634=0,G1634=0),"ml",IF(AND(E1634=0,F1634=0),"ml",IF(AND(E1634&lt;&gt;0,F1634&lt;&gt;0,G1634&lt;&gt;0),"m3",0)))))))</f>
        <v>ml</v>
      </c>
    </row>
    <row r="1635" spans="2:10" s="1" customFormat="1" ht="13.2" x14ac:dyDescent="0.25">
      <c r="B1635" s="100"/>
      <c r="C1635" s="44" t="s">
        <v>706</v>
      </c>
      <c r="D1635" s="45"/>
      <c r="E1635" s="45"/>
      <c r="F1635" s="45"/>
      <c r="G1635" s="45"/>
      <c r="H1635" s="45">
        <f>IF(AND(F1635=0,G1635=0),D1635*E1635,IF(AND(E1635=0,G1635=0),D1635*F1635,IF(AND(E1635=0,F1635=0),D1635*G1635,IF(AND(E1635=0),D1635*F1635*G1635,IF(AND(F1635=0),D1635*E1635*G1635,IF(AND(G1635=0),D1635*E1635*F1635,D1635*E1635*F1635*G1635))))))</f>
        <v>0</v>
      </c>
      <c r="I1635" s="45"/>
      <c r="J1635" s="46" t="str">
        <f>IF(AND(E1635=0,F1635&lt;&gt;0,G1635&lt;&gt;0),"m2",IF(AND(F1635=0,E1635&lt;&gt;0,G1635&lt;&gt;0),"m2",IF(AND(G1635=0,E1635&lt;&gt;0,F1635&lt;&gt;0),"m2",IF(AND(F1635=0,G1635=0),"ml",IF(AND(E1635=0,G1635=0),"ml",IF(AND(E1635=0,F1635=0),"ml",IF(AND(E1635&lt;&gt;0,F1635&lt;&gt;0,G1635&lt;&gt;0),"m3",0)))))))</f>
        <v>ml</v>
      </c>
    </row>
    <row r="1636" spans="2:10" s="1" customFormat="1" ht="13.2" x14ac:dyDescent="0.25">
      <c r="B1636" s="48" t="s">
        <v>430</v>
      </c>
      <c r="C1636" s="48" t="s">
        <v>463</v>
      </c>
      <c r="D1636" s="103"/>
      <c r="E1636" s="45"/>
      <c r="F1636" s="45"/>
      <c r="G1636" s="45"/>
      <c r="H1636" s="45"/>
      <c r="I1636" s="62">
        <f>SUM(H1638:H1643)</f>
        <v>25.5</v>
      </c>
      <c r="J1636" s="63" t="str">
        <f>+J1638</f>
        <v>ml</v>
      </c>
    </row>
    <row r="1637" spans="2:10" s="1" customFormat="1" ht="13.2" x14ac:dyDescent="0.25">
      <c r="B1637" s="48"/>
      <c r="C1637" s="130" t="s">
        <v>248</v>
      </c>
      <c r="D1637" s="103"/>
      <c r="E1637" s="45"/>
      <c r="F1637" s="45"/>
      <c r="G1637" s="45"/>
      <c r="H1637" s="45"/>
      <c r="I1637" s="62"/>
      <c r="J1637" s="63"/>
    </row>
    <row r="1638" spans="2:10" s="1" customFormat="1" ht="13.2" x14ac:dyDescent="0.25">
      <c r="B1638" s="48"/>
      <c r="C1638" s="44" t="s">
        <v>549</v>
      </c>
      <c r="D1638" s="45">
        <v>2</v>
      </c>
      <c r="E1638" s="45">
        <v>3.25</v>
      </c>
      <c r="F1638" s="45"/>
      <c r="G1638" s="45"/>
      <c r="H1638" s="45">
        <f t="shared" ref="H1638:H1643" si="56">IF(AND(F1638=0,G1638=0),D1638*E1638,IF(AND(E1638=0,G1638=0),D1638*F1638,IF(AND(E1638=0,F1638=0),D1638*G1638,IF(AND(E1638=0),D1638*F1638*G1638,IF(AND(F1638=0),D1638*E1638*G1638,IF(AND(G1638=0),D1638*E1638*F1638,D1638*E1638*F1638*G1638))))))</f>
        <v>6.5</v>
      </c>
      <c r="I1638" s="45"/>
      <c r="J1638" s="46" t="str">
        <f t="shared" ref="J1638:J1643" si="57">IF(AND(E1638=0,F1638&lt;&gt;0,G1638&lt;&gt;0),"m2",IF(AND(F1638=0,E1638&lt;&gt;0,G1638&lt;&gt;0),"m2",IF(AND(G1638=0,E1638&lt;&gt;0,F1638&lt;&gt;0),"m2",IF(AND(F1638=0,G1638=0),"ml",IF(AND(E1638=0,G1638=0),"ml",IF(AND(E1638=0,F1638=0),"ml",IF(AND(E1638&lt;&gt;0,F1638&lt;&gt;0,G1638&lt;&gt;0),"m3",0)))))))</f>
        <v>ml</v>
      </c>
    </row>
    <row r="1639" spans="2:10" s="1" customFormat="1" ht="13.2" x14ac:dyDescent="0.25">
      <c r="B1639" s="48"/>
      <c r="C1639" s="44" t="s">
        <v>696</v>
      </c>
      <c r="D1639" s="45">
        <v>2</v>
      </c>
      <c r="E1639" s="45">
        <v>3</v>
      </c>
      <c r="F1639" s="45"/>
      <c r="G1639" s="45"/>
      <c r="H1639" s="45">
        <f t="shared" si="56"/>
        <v>6</v>
      </c>
      <c r="I1639" s="45"/>
      <c r="J1639" s="46" t="str">
        <f t="shared" si="57"/>
        <v>ml</v>
      </c>
    </row>
    <row r="1640" spans="2:10" s="1" customFormat="1" ht="13.2" x14ac:dyDescent="0.25">
      <c r="B1640" s="48"/>
      <c r="C1640" s="130" t="s">
        <v>249</v>
      </c>
      <c r="D1640" s="45"/>
      <c r="E1640" s="45"/>
      <c r="F1640" s="45"/>
      <c r="G1640" s="45"/>
      <c r="H1640" s="45">
        <f t="shared" si="56"/>
        <v>0</v>
      </c>
      <c r="I1640" s="45"/>
      <c r="J1640" s="46" t="str">
        <f t="shared" si="57"/>
        <v>ml</v>
      </c>
    </row>
    <row r="1641" spans="2:10" s="1" customFormat="1" ht="13.2" x14ac:dyDescent="0.25">
      <c r="B1641" s="48"/>
      <c r="C1641" s="44" t="s">
        <v>549</v>
      </c>
      <c r="D1641" s="45">
        <v>2</v>
      </c>
      <c r="E1641" s="45">
        <v>3.25</v>
      </c>
      <c r="F1641" s="45"/>
      <c r="G1641" s="45"/>
      <c r="H1641" s="45">
        <f t="shared" si="56"/>
        <v>6.5</v>
      </c>
      <c r="I1641" s="45"/>
      <c r="J1641" s="46" t="str">
        <f t="shared" si="57"/>
        <v>ml</v>
      </c>
    </row>
    <row r="1642" spans="2:10" s="1" customFormat="1" ht="13.2" x14ac:dyDescent="0.25">
      <c r="B1642" s="48"/>
      <c r="C1642" s="130" t="s">
        <v>250</v>
      </c>
      <c r="D1642" s="45"/>
      <c r="E1642" s="45"/>
      <c r="F1642" s="45"/>
      <c r="G1642" s="45"/>
      <c r="H1642" s="45">
        <f t="shared" si="56"/>
        <v>0</v>
      </c>
      <c r="I1642" s="45"/>
      <c r="J1642" s="46" t="str">
        <f t="shared" si="57"/>
        <v>ml</v>
      </c>
    </row>
    <row r="1643" spans="2:10" s="1" customFormat="1" ht="13.2" x14ac:dyDescent="0.25">
      <c r="B1643" s="48"/>
      <c r="C1643" s="44" t="s">
        <v>549</v>
      </c>
      <c r="D1643" s="45">
        <v>2</v>
      </c>
      <c r="E1643" s="45">
        <v>3.25</v>
      </c>
      <c r="F1643" s="45"/>
      <c r="G1643" s="45"/>
      <c r="H1643" s="45">
        <f t="shared" si="56"/>
        <v>6.5</v>
      </c>
      <c r="I1643" s="45"/>
      <c r="J1643" s="46" t="str">
        <f t="shared" si="57"/>
        <v>ml</v>
      </c>
    </row>
    <row r="1644" spans="2:10" s="1" customFormat="1" ht="13.2" x14ac:dyDescent="0.25">
      <c r="B1644" s="48" t="s">
        <v>464</v>
      </c>
      <c r="C1644" s="48" t="s">
        <v>547</v>
      </c>
      <c r="D1644" s="103"/>
      <c r="E1644" s="45"/>
      <c r="F1644" s="45"/>
      <c r="G1644" s="45"/>
      <c r="H1644" s="45"/>
      <c r="I1644" s="62">
        <f>SUM(H1645:H1651)</f>
        <v>0</v>
      </c>
      <c r="J1644" s="63" t="str">
        <f>+J1645</f>
        <v>ml</v>
      </c>
    </row>
    <row r="1645" spans="2:10" s="1" customFormat="1" ht="13.2" x14ac:dyDescent="0.25">
      <c r="B1645" s="100"/>
      <c r="C1645" s="130" t="s">
        <v>248</v>
      </c>
      <c r="D1645" s="45"/>
      <c r="E1645" s="45"/>
      <c r="F1645" s="45"/>
      <c r="G1645" s="45"/>
      <c r="H1645" s="45">
        <f t="shared" ref="H1645:H1651" si="58">IF(AND(F1645=0,G1645=0),D1645*E1645,IF(AND(E1645=0,G1645=0),D1645*F1645,IF(AND(E1645=0,F1645=0),D1645*G1645,IF(AND(E1645=0),D1645*F1645*G1645,IF(AND(F1645=0),D1645*E1645*G1645,IF(AND(G1645=0),D1645*E1645*F1645,D1645*E1645*F1645*G1645))))))</f>
        <v>0</v>
      </c>
      <c r="I1645" s="45"/>
      <c r="J1645" s="46" t="str">
        <f t="shared" ref="J1645:J1651" si="59">IF(AND(E1645=0,F1645&lt;&gt;0,G1645&lt;&gt;0),"m2",IF(AND(F1645=0,E1645&lt;&gt;0,G1645&lt;&gt;0),"m2",IF(AND(G1645=0,E1645&lt;&gt;0,F1645&lt;&gt;0),"m2",IF(AND(F1645=0,G1645=0),"ml",IF(AND(E1645=0,G1645=0),"ml",IF(AND(E1645=0,F1645=0),"ml",IF(AND(E1645&lt;&gt;0,F1645&lt;&gt;0,G1645&lt;&gt;0),"m3",0)))))))</f>
        <v>ml</v>
      </c>
    </row>
    <row r="1646" spans="2:10" s="1" customFormat="1" ht="13.2" x14ac:dyDescent="0.25">
      <c r="B1646" s="100"/>
      <c r="C1646" s="44" t="s">
        <v>549</v>
      </c>
      <c r="D1646" s="45"/>
      <c r="E1646" s="45"/>
      <c r="F1646" s="45"/>
      <c r="G1646" s="45"/>
      <c r="H1646" s="45">
        <f t="shared" si="58"/>
        <v>0</v>
      </c>
      <c r="I1646" s="45"/>
      <c r="J1646" s="46" t="str">
        <f t="shared" si="59"/>
        <v>ml</v>
      </c>
    </row>
    <row r="1647" spans="2:10" s="1" customFormat="1" ht="13.2" x14ac:dyDescent="0.25">
      <c r="B1647" s="100"/>
      <c r="C1647" s="44" t="s">
        <v>696</v>
      </c>
      <c r="D1647" s="45"/>
      <c r="E1647" s="45"/>
      <c r="F1647" s="45"/>
      <c r="G1647" s="45"/>
      <c r="H1647" s="45">
        <f t="shared" si="58"/>
        <v>0</v>
      </c>
      <c r="I1647" s="45"/>
      <c r="J1647" s="46" t="str">
        <f t="shared" si="59"/>
        <v>ml</v>
      </c>
    </row>
    <row r="1648" spans="2:10" s="1" customFormat="1" ht="13.2" x14ac:dyDescent="0.25">
      <c r="B1648" s="100"/>
      <c r="C1648" s="130" t="s">
        <v>249</v>
      </c>
      <c r="D1648" s="45"/>
      <c r="E1648" s="45"/>
      <c r="F1648" s="45"/>
      <c r="G1648" s="45"/>
      <c r="H1648" s="45">
        <f t="shared" si="58"/>
        <v>0</v>
      </c>
      <c r="I1648" s="45"/>
      <c r="J1648" s="46" t="str">
        <f t="shared" si="59"/>
        <v>ml</v>
      </c>
    </row>
    <row r="1649" spans="2:10" s="1" customFormat="1" ht="13.2" x14ac:dyDescent="0.25">
      <c r="B1649" s="100"/>
      <c r="C1649" s="44" t="s">
        <v>549</v>
      </c>
      <c r="D1649" s="45"/>
      <c r="E1649" s="45"/>
      <c r="F1649" s="45"/>
      <c r="G1649" s="45"/>
      <c r="H1649" s="45">
        <f t="shared" si="58"/>
        <v>0</v>
      </c>
      <c r="I1649" s="45"/>
      <c r="J1649" s="46" t="str">
        <f t="shared" si="59"/>
        <v>ml</v>
      </c>
    </row>
    <row r="1650" spans="2:10" s="1" customFormat="1" ht="13.2" x14ac:dyDescent="0.25">
      <c r="B1650" s="100"/>
      <c r="C1650" s="130" t="s">
        <v>250</v>
      </c>
      <c r="D1650" s="45"/>
      <c r="E1650" s="45"/>
      <c r="F1650" s="45"/>
      <c r="G1650" s="45"/>
      <c r="H1650" s="45">
        <f t="shared" si="58"/>
        <v>0</v>
      </c>
      <c r="I1650" s="45"/>
      <c r="J1650" s="46" t="str">
        <f t="shared" si="59"/>
        <v>ml</v>
      </c>
    </row>
    <row r="1651" spans="2:10" s="1" customFormat="1" ht="13.2" x14ac:dyDescent="0.25">
      <c r="B1651" s="100"/>
      <c r="C1651" s="44" t="s">
        <v>549</v>
      </c>
      <c r="D1651" s="45"/>
      <c r="E1651" s="45"/>
      <c r="F1651" s="45"/>
      <c r="G1651" s="45"/>
      <c r="H1651" s="45">
        <f t="shared" si="58"/>
        <v>0</v>
      </c>
      <c r="I1651" s="45"/>
      <c r="J1651" s="46" t="str">
        <f t="shared" si="59"/>
        <v>ml</v>
      </c>
    </row>
    <row r="1652" spans="2:10" s="1" customFormat="1" ht="13.2" x14ac:dyDescent="0.25">
      <c r="B1652" s="48" t="s">
        <v>466</v>
      </c>
      <c r="C1652" s="48" t="s">
        <v>465</v>
      </c>
      <c r="D1652" s="103"/>
      <c r="E1652" s="45"/>
      <c r="F1652" s="45"/>
      <c r="G1652" s="45"/>
      <c r="H1652" s="45"/>
      <c r="I1652" s="62">
        <f>SUM(H1653:H1659)</f>
        <v>0</v>
      </c>
      <c r="J1652" s="63" t="str">
        <f>+J1653</f>
        <v>ml</v>
      </c>
    </row>
    <row r="1653" spans="2:10" s="1" customFormat="1" ht="13.2" x14ac:dyDescent="0.25">
      <c r="B1653" s="48"/>
      <c r="C1653" s="130" t="s">
        <v>248</v>
      </c>
      <c r="D1653" s="45"/>
      <c r="E1653" s="45"/>
      <c r="F1653" s="45"/>
      <c r="G1653" s="45"/>
      <c r="H1653" s="45">
        <f t="shared" ref="H1653:H1659" si="60">IF(AND(F1653=0,G1653=0),D1653*E1653,IF(AND(E1653=0,G1653=0),D1653*F1653,IF(AND(E1653=0,F1653=0),D1653*G1653,IF(AND(E1653=0),D1653*F1653*G1653,IF(AND(F1653=0),D1653*E1653*G1653,IF(AND(G1653=0),D1653*E1653*F1653,D1653*E1653*F1653*G1653))))))</f>
        <v>0</v>
      </c>
      <c r="I1653" s="45"/>
      <c r="J1653" s="46" t="str">
        <f t="shared" ref="J1653:J1659" si="61">IF(AND(E1653=0,F1653&lt;&gt;0,G1653&lt;&gt;0),"m2",IF(AND(F1653=0,E1653&lt;&gt;0,G1653&lt;&gt;0),"m2",IF(AND(G1653=0,E1653&lt;&gt;0,F1653&lt;&gt;0),"m2",IF(AND(F1653=0,G1653=0),"ml",IF(AND(E1653=0,G1653=0),"ml",IF(AND(E1653=0,F1653=0),"ml",IF(AND(E1653&lt;&gt;0,F1653&lt;&gt;0,G1653&lt;&gt;0),"m3",0)))))))</f>
        <v>ml</v>
      </c>
    </row>
    <row r="1654" spans="2:10" s="1" customFormat="1" ht="13.2" x14ac:dyDescent="0.25">
      <c r="B1654" s="48"/>
      <c r="C1654" s="44" t="s">
        <v>549</v>
      </c>
      <c r="D1654" s="45"/>
      <c r="E1654" s="45"/>
      <c r="F1654" s="45"/>
      <c r="G1654" s="45"/>
      <c r="H1654" s="45">
        <f t="shared" si="60"/>
        <v>0</v>
      </c>
      <c r="I1654" s="45"/>
      <c r="J1654" s="46" t="str">
        <f t="shared" si="61"/>
        <v>ml</v>
      </c>
    </row>
    <row r="1655" spans="2:10" s="1" customFormat="1" ht="13.2" x14ac:dyDescent="0.25">
      <c r="B1655" s="48"/>
      <c r="C1655" s="44" t="s">
        <v>696</v>
      </c>
      <c r="D1655" s="45"/>
      <c r="E1655" s="45"/>
      <c r="F1655" s="45"/>
      <c r="G1655" s="45"/>
      <c r="H1655" s="45">
        <f t="shared" si="60"/>
        <v>0</v>
      </c>
      <c r="I1655" s="45"/>
      <c r="J1655" s="46" t="str">
        <f t="shared" si="61"/>
        <v>ml</v>
      </c>
    </row>
    <row r="1656" spans="2:10" s="1" customFormat="1" ht="13.2" x14ac:dyDescent="0.25">
      <c r="B1656" s="48"/>
      <c r="C1656" s="130" t="s">
        <v>249</v>
      </c>
      <c r="D1656" s="45"/>
      <c r="E1656" s="45"/>
      <c r="F1656" s="45"/>
      <c r="G1656" s="45"/>
      <c r="H1656" s="45">
        <f t="shared" si="60"/>
        <v>0</v>
      </c>
      <c r="I1656" s="45"/>
      <c r="J1656" s="46" t="str">
        <f t="shared" si="61"/>
        <v>ml</v>
      </c>
    </row>
    <row r="1657" spans="2:10" s="1" customFormat="1" ht="13.2" x14ac:dyDescent="0.25">
      <c r="B1657" s="48"/>
      <c r="C1657" s="44" t="s">
        <v>549</v>
      </c>
      <c r="D1657" s="45"/>
      <c r="E1657" s="45"/>
      <c r="F1657" s="45"/>
      <c r="G1657" s="45"/>
      <c r="H1657" s="45">
        <f t="shared" si="60"/>
        <v>0</v>
      </c>
      <c r="I1657" s="45"/>
      <c r="J1657" s="46" t="str">
        <f t="shared" si="61"/>
        <v>ml</v>
      </c>
    </row>
    <row r="1658" spans="2:10" s="1" customFormat="1" ht="13.2" x14ac:dyDescent="0.25">
      <c r="B1658" s="48"/>
      <c r="C1658" s="130" t="s">
        <v>250</v>
      </c>
      <c r="D1658" s="45"/>
      <c r="E1658" s="45"/>
      <c r="F1658" s="45"/>
      <c r="G1658" s="45"/>
      <c r="H1658" s="45">
        <f t="shared" si="60"/>
        <v>0</v>
      </c>
      <c r="I1658" s="45"/>
      <c r="J1658" s="46" t="str">
        <f t="shared" si="61"/>
        <v>ml</v>
      </c>
    </row>
    <row r="1659" spans="2:10" s="1" customFormat="1" ht="13.2" x14ac:dyDescent="0.25">
      <c r="B1659" s="48"/>
      <c r="C1659" s="44" t="s">
        <v>549</v>
      </c>
      <c r="D1659" s="45"/>
      <c r="E1659" s="45"/>
      <c r="F1659" s="45"/>
      <c r="G1659" s="45"/>
      <c r="H1659" s="45">
        <f t="shared" si="60"/>
        <v>0</v>
      </c>
      <c r="I1659" s="45"/>
      <c r="J1659" s="46" t="str">
        <f t="shared" si="61"/>
        <v>ml</v>
      </c>
    </row>
    <row r="1660" spans="2:10" s="1" customFormat="1" ht="13.2" x14ac:dyDescent="0.25">
      <c r="B1660" s="48" t="s">
        <v>542</v>
      </c>
      <c r="C1660" s="48" t="s">
        <v>467</v>
      </c>
      <c r="D1660" s="103"/>
      <c r="E1660" s="45"/>
      <c r="F1660" s="45"/>
      <c r="G1660" s="45"/>
      <c r="H1660" s="45"/>
      <c r="I1660" s="62">
        <f>SUM(H1661:H1661)</f>
        <v>0</v>
      </c>
      <c r="J1660" s="63" t="str">
        <f>+J1661</f>
        <v>und</v>
      </c>
    </row>
    <row r="1661" spans="2:10" s="1" customFormat="1" ht="13.2" x14ac:dyDescent="0.25">
      <c r="B1661" s="100"/>
      <c r="C1661" s="44" t="s">
        <v>697</v>
      </c>
      <c r="D1661" s="45"/>
      <c r="E1661" s="45"/>
      <c r="F1661" s="45"/>
      <c r="G1661" s="45"/>
      <c r="H1661" s="45">
        <f>+D1661</f>
        <v>0</v>
      </c>
      <c r="I1661" s="45"/>
      <c r="J1661" s="46" t="s">
        <v>35</v>
      </c>
    </row>
    <row r="1662" spans="2:10" s="1" customFormat="1" ht="13.2" x14ac:dyDescent="0.25">
      <c r="B1662" s="48" t="s">
        <v>546</v>
      </c>
      <c r="C1662" s="48" t="s">
        <v>548</v>
      </c>
      <c r="D1662" s="103"/>
      <c r="E1662" s="45"/>
      <c r="F1662" s="45"/>
      <c r="G1662" s="45"/>
      <c r="H1662" s="45"/>
      <c r="I1662" s="62">
        <f>SUM(H1663:H1663)</f>
        <v>2</v>
      </c>
      <c r="J1662" s="63" t="str">
        <f>+J1663</f>
        <v>und</v>
      </c>
    </row>
    <row r="1663" spans="2:10" s="1" customFormat="1" ht="13.2" x14ac:dyDescent="0.25">
      <c r="B1663" s="100"/>
      <c r="C1663" s="44" t="s">
        <v>549</v>
      </c>
      <c r="D1663" s="45">
        <v>2</v>
      </c>
      <c r="E1663" s="45"/>
      <c r="F1663" s="45"/>
      <c r="G1663" s="45"/>
      <c r="H1663" s="45">
        <f>+D1663</f>
        <v>2</v>
      </c>
      <c r="I1663" s="45"/>
      <c r="J1663" s="46" t="s">
        <v>35</v>
      </c>
    </row>
    <row r="1664" spans="2:10" s="1" customFormat="1" ht="13.2" x14ac:dyDescent="0.25">
      <c r="B1664" s="100" t="s">
        <v>115</v>
      </c>
      <c r="C1664" s="101" t="s">
        <v>420</v>
      </c>
      <c r="D1664" s="103"/>
      <c r="E1664" s="45"/>
      <c r="F1664" s="45"/>
      <c r="G1664" s="45"/>
      <c r="H1664" s="45"/>
      <c r="I1664" s="45"/>
      <c r="J1664" s="46"/>
    </row>
    <row r="1665" spans="2:10" s="1" customFormat="1" ht="13.2" x14ac:dyDescent="0.25">
      <c r="B1665" s="48" t="s">
        <v>116</v>
      </c>
      <c r="C1665" s="48" t="s">
        <v>1004</v>
      </c>
      <c r="D1665" s="103"/>
      <c r="E1665" s="45"/>
      <c r="F1665" s="45"/>
      <c r="G1665" s="45"/>
      <c r="H1665" s="45"/>
      <c r="I1665" s="62">
        <f>SUM(H1666:H1667)</f>
        <v>0</v>
      </c>
      <c r="J1665" s="63" t="str">
        <f>+J1666</f>
        <v>ml</v>
      </c>
    </row>
    <row r="1666" spans="2:10" s="1" customFormat="1" ht="13.2" x14ac:dyDescent="0.25">
      <c r="B1666" s="100"/>
      <c r="C1666" s="44" t="s">
        <v>752</v>
      </c>
      <c r="D1666" s="45"/>
      <c r="E1666" s="45"/>
      <c r="F1666" s="45"/>
      <c r="G1666" s="45"/>
      <c r="H1666" s="45">
        <f>IF(AND(F1666=0,G1666=0),D1666*E1666,IF(AND(E1666=0,G1666=0),D1666*F1666,IF(AND(E1666=0,F1666=0),D1666*G1666,IF(AND(E1666=0),D1666*F1666*G1666,IF(AND(F1666=0),D1666*E1666*G1666,IF(AND(G1666=0),D1666*E1666*F1666,D1666*E1666*F1666*G1666))))))</f>
        <v>0</v>
      </c>
      <c r="I1666" s="45"/>
      <c r="J1666" s="46" t="str">
        <f>IF(AND(E1666=0,F1666&lt;&gt;0,G1666&lt;&gt;0),"m2",IF(AND(F1666=0,E1666&lt;&gt;0,G1666&lt;&gt;0),"m2",IF(AND(G1666=0,E1666&lt;&gt;0,F1666&lt;&gt;0),"m2",IF(AND(F1666=0,G1666=0),"ml",IF(AND(E1666=0,G1666=0),"ml",IF(AND(E1666=0,F1666=0),"ml",IF(AND(E1666&lt;&gt;0,F1666&lt;&gt;0,G1666&lt;&gt;0),"m3",0)))))))</f>
        <v>ml</v>
      </c>
    </row>
    <row r="1667" spans="2:10" s="1" customFormat="1" ht="13.2" x14ac:dyDescent="0.25">
      <c r="B1667" s="100"/>
      <c r="C1667" s="44" t="s">
        <v>752</v>
      </c>
      <c r="D1667" s="45"/>
      <c r="E1667" s="45"/>
      <c r="F1667" s="45"/>
      <c r="G1667" s="45"/>
      <c r="H1667" s="45">
        <f>IF(AND(F1667=0,G1667=0),D1667*E1667,IF(AND(E1667=0,G1667=0),D1667*F1667,IF(AND(E1667=0,F1667=0),D1667*G1667,IF(AND(E1667=0),D1667*F1667*G1667,IF(AND(F1667=0),D1667*E1667*G1667,IF(AND(G1667=0),D1667*E1667*F1667,D1667*E1667*F1667*G1667))))))</f>
        <v>0</v>
      </c>
      <c r="I1667" s="45"/>
      <c r="J1667" s="46"/>
    </row>
    <row r="1668" spans="2:10" s="1" customFormat="1" ht="13.2" x14ac:dyDescent="0.25">
      <c r="B1668" s="48" t="s">
        <v>436</v>
      </c>
      <c r="C1668" s="48" t="s">
        <v>433</v>
      </c>
      <c r="D1668" s="103"/>
      <c r="E1668" s="45"/>
      <c r="F1668" s="45"/>
      <c r="G1668" s="45"/>
      <c r="H1668" s="45"/>
      <c r="I1668" s="62">
        <f>SUM(H1669:H1671)</f>
        <v>0</v>
      </c>
      <c r="J1668" s="63" t="str">
        <f>+J1669</f>
        <v>ml</v>
      </c>
    </row>
    <row r="1669" spans="2:10" s="1" customFormat="1" ht="13.2" x14ac:dyDescent="0.25">
      <c r="B1669" s="100"/>
      <c r="C1669" s="44" t="s">
        <v>754</v>
      </c>
      <c r="D1669" s="45"/>
      <c r="E1669" s="45"/>
      <c r="F1669" s="45"/>
      <c r="G1669" s="45"/>
      <c r="H1669" s="45">
        <f>IF(AND(F1669=0,G1669=0),D1669*E1669,IF(AND(E1669=0,G1669=0),D1669*F1669,IF(AND(E1669=0,F1669=0),D1669*G1669,IF(AND(E1669=0),D1669*F1669*G1669,IF(AND(F1669=0),D1669*E1669*G1669,IF(AND(G1669=0),D1669*E1669*F1669,D1669*E1669*F1669*G1669))))))</f>
        <v>0</v>
      </c>
      <c r="I1669" s="45"/>
      <c r="J1669" s="46" t="str">
        <f>IF(AND(E1669=0,F1669&lt;&gt;0,G1669&lt;&gt;0),"m2",IF(AND(F1669=0,E1669&lt;&gt;0,G1669&lt;&gt;0),"m2",IF(AND(G1669=0,E1669&lt;&gt;0,F1669&lt;&gt;0),"m2",IF(AND(F1669=0,G1669=0),"ml",IF(AND(E1669=0,G1669=0),"ml",IF(AND(E1669=0,F1669=0),"ml",IF(AND(E1669&lt;&gt;0,F1669&lt;&gt;0,G1669&lt;&gt;0),"m3",0)))))))</f>
        <v>ml</v>
      </c>
    </row>
    <row r="1670" spans="2:10" s="1" customFormat="1" ht="13.2" x14ac:dyDescent="0.25">
      <c r="B1670" s="100"/>
      <c r="C1670" s="44" t="s">
        <v>755</v>
      </c>
      <c r="D1670" s="45"/>
      <c r="E1670" s="45"/>
      <c r="F1670" s="45"/>
      <c r="G1670" s="45"/>
      <c r="H1670" s="45">
        <f>IF(AND(F1670=0,G1670=0),D1670*E1670,IF(AND(E1670=0,G1670=0),D1670*F1670,IF(AND(E1670=0,F1670=0),D1670*G1670,IF(AND(E1670=0),D1670*F1670*G1670,IF(AND(F1670=0),D1670*E1670*G1670,IF(AND(G1670=0),D1670*E1670*F1670,D1670*E1670*F1670*G1670))))))</f>
        <v>0</v>
      </c>
      <c r="I1670" s="45"/>
      <c r="J1670" s="46" t="str">
        <f>IF(AND(E1670=0,F1670&lt;&gt;0,G1670&lt;&gt;0),"m2",IF(AND(F1670=0,E1670&lt;&gt;0,G1670&lt;&gt;0),"m2",IF(AND(G1670=0,E1670&lt;&gt;0,F1670&lt;&gt;0),"m2",IF(AND(F1670=0,G1670=0),"ml",IF(AND(E1670=0,G1670=0),"ml",IF(AND(E1670=0,F1670=0),"ml",IF(AND(E1670&lt;&gt;0,F1670&lt;&gt;0,G1670&lt;&gt;0),"m3",0)))))))</f>
        <v>ml</v>
      </c>
    </row>
    <row r="1671" spans="2:10" s="1" customFormat="1" ht="13.2" x14ac:dyDescent="0.25">
      <c r="B1671" s="100"/>
      <c r="C1671" s="44" t="s">
        <v>756</v>
      </c>
      <c r="D1671" s="45"/>
      <c r="E1671" s="45"/>
      <c r="F1671" s="45"/>
      <c r="G1671" s="45"/>
      <c r="H1671" s="45">
        <f>IF(AND(F1671=0,G1671=0),D1671*E1671,IF(AND(E1671=0,G1671=0),D1671*F1671,IF(AND(E1671=0,F1671=0),D1671*G1671,IF(AND(E1671=0),D1671*F1671*G1671,IF(AND(F1671=0),D1671*E1671*G1671,IF(AND(G1671=0),D1671*E1671*F1671,D1671*E1671*F1671*G1671))))))</f>
        <v>0</v>
      </c>
      <c r="I1671" s="45"/>
      <c r="J1671" s="46" t="str">
        <f>IF(AND(E1671=0,F1671&lt;&gt;0,G1671&lt;&gt;0),"m2",IF(AND(F1671=0,E1671&lt;&gt;0,G1671&lt;&gt;0),"m2",IF(AND(G1671=0,E1671&lt;&gt;0,F1671&lt;&gt;0),"m2",IF(AND(F1671=0,G1671=0),"ml",IF(AND(E1671=0,G1671=0),"ml",IF(AND(E1671=0,F1671=0),"ml",IF(AND(E1671&lt;&gt;0,F1671&lt;&gt;0,G1671&lt;&gt;0),"m3",0)))))))</f>
        <v>ml</v>
      </c>
    </row>
    <row r="1672" spans="2:10" s="1" customFormat="1" ht="13.2" x14ac:dyDescent="0.25">
      <c r="B1672" s="48" t="s">
        <v>437</v>
      </c>
      <c r="C1672" s="48" t="s">
        <v>435</v>
      </c>
      <c r="D1672" s="103"/>
      <c r="E1672" s="45"/>
      <c r="F1672" s="45"/>
      <c r="G1672" s="45"/>
      <c r="H1672" s="45"/>
      <c r="I1672" s="62">
        <f>SUM(H1673:H1673)</f>
        <v>0</v>
      </c>
      <c r="J1672" s="63" t="str">
        <f>+J1673</f>
        <v>ml</v>
      </c>
    </row>
    <row r="1673" spans="2:10" s="1" customFormat="1" ht="13.2" x14ac:dyDescent="0.25">
      <c r="B1673" s="100"/>
      <c r="C1673" s="44" t="s">
        <v>727</v>
      </c>
      <c r="D1673" s="45"/>
      <c r="E1673" s="45"/>
      <c r="F1673" s="45"/>
      <c r="G1673" s="45"/>
      <c r="H1673" s="45">
        <f>IF(AND(F1673=0,G1673=0),D1673*E1673,IF(AND(E1673=0,G1673=0),D1673*F1673,IF(AND(E1673=0,F1673=0),D1673*G1673,IF(AND(E1673=0),D1673*F1673*G1673,IF(AND(F1673=0),D1673*E1673*G1673,IF(AND(G1673=0),D1673*E1673*F1673,D1673*E1673*F1673*G1673))))))</f>
        <v>0</v>
      </c>
      <c r="I1673" s="45"/>
      <c r="J1673" s="46" t="str">
        <f>IF(AND(E1673=0,F1673&lt;&gt;0,G1673&lt;&gt;0),"m2",IF(AND(F1673=0,E1673&lt;&gt;0,G1673&lt;&gt;0),"m2",IF(AND(G1673=0,E1673&lt;&gt;0,F1673&lt;&gt;0),"m2",IF(AND(F1673=0,G1673=0),"ml",IF(AND(E1673=0,G1673=0),"ml",IF(AND(E1673=0,F1673=0),"ml",IF(AND(E1673&lt;&gt;0,F1673&lt;&gt;0,G1673&lt;&gt;0),"m3",0)))))))</f>
        <v>ml</v>
      </c>
    </row>
    <row r="1674" spans="2:10" s="1" customFormat="1" ht="13.2" x14ac:dyDescent="0.25">
      <c r="B1674" s="48" t="s">
        <v>439</v>
      </c>
      <c r="C1674" s="48" t="s">
        <v>438</v>
      </c>
      <c r="D1674" s="103"/>
      <c r="E1674" s="45"/>
      <c r="F1674" s="45"/>
      <c r="G1674" s="45"/>
      <c r="H1674" s="45"/>
      <c r="I1674" s="62">
        <f>SUM(H1675:H1675)</f>
        <v>0</v>
      </c>
      <c r="J1674" s="63" t="str">
        <f>+J1675</f>
        <v>ml</v>
      </c>
    </row>
    <row r="1675" spans="2:10" s="1" customFormat="1" ht="13.2" x14ac:dyDescent="0.25">
      <c r="B1675" s="100"/>
      <c r="C1675" s="44" t="s">
        <v>728</v>
      </c>
      <c r="D1675" s="45"/>
      <c r="E1675" s="45"/>
      <c r="F1675" s="45"/>
      <c r="G1675" s="45"/>
      <c r="H1675" s="45">
        <f>IF(AND(F1675=0,G1675=0),D1675*E1675,IF(AND(E1675=0,G1675=0),D1675*F1675,IF(AND(E1675=0,F1675=0),D1675*G1675,IF(AND(E1675=0),D1675*F1675*G1675,IF(AND(F1675=0),D1675*E1675*G1675,IF(AND(G1675=0),D1675*E1675*F1675,D1675*E1675*F1675*G1675))))))</f>
        <v>0</v>
      </c>
      <c r="I1675" s="45"/>
      <c r="J1675" s="46" t="str">
        <f>IF(AND(E1675=0,F1675&lt;&gt;0,G1675&lt;&gt;0),"m2",IF(AND(F1675=0,E1675&lt;&gt;0,G1675&lt;&gt;0),"m2",IF(AND(G1675=0,E1675&lt;&gt;0,F1675&lt;&gt;0),"m2",IF(AND(F1675=0,G1675=0),"ml",IF(AND(E1675=0,G1675=0),"ml",IF(AND(E1675=0,F1675=0),"ml",IF(AND(E1675&lt;&gt;0,F1675&lt;&gt;0,G1675&lt;&gt;0),"m3",0)))))))</f>
        <v>ml</v>
      </c>
    </row>
    <row r="1676" spans="2:10" s="1" customFormat="1" ht="13.2" x14ac:dyDescent="0.25">
      <c r="B1676" s="48" t="s">
        <v>440</v>
      </c>
      <c r="C1676" s="48" t="s">
        <v>441</v>
      </c>
      <c r="D1676" s="103"/>
      <c r="E1676" s="45"/>
      <c r="F1676" s="45"/>
      <c r="G1676" s="45"/>
      <c r="H1676" s="45"/>
      <c r="I1676" s="62">
        <f>SUM(H1677:H1679)</f>
        <v>0</v>
      </c>
      <c r="J1676" s="63" t="str">
        <f>+J1677</f>
        <v>ml</v>
      </c>
    </row>
    <row r="1677" spans="2:10" s="1" customFormat="1" ht="13.2" x14ac:dyDescent="0.25">
      <c r="B1677" s="100"/>
      <c r="C1677" s="44" t="s">
        <v>754</v>
      </c>
      <c r="D1677" s="45"/>
      <c r="E1677" s="45"/>
      <c r="F1677" s="45"/>
      <c r="G1677" s="45"/>
      <c r="H1677" s="45">
        <f>IF(AND(F1677=0,G1677=0),D1677*E1677,IF(AND(E1677=0,G1677=0),D1677*F1677,IF(AND(E1677=0,F1677=0),D1677*G1677,IF(AND(E1677=0),D1677*F1677*G1677,IF(AND(F1677=0),D1677*E1677*G1677,IF(AND(G1677=0),D1677*E1677*F1677,D1677*E1677*F1677*G1677))))))</f>
        <v>0</v>
      </c>
      <c r="I1677" s="45"/>
      <c r="J1677" s="46" t="str">
        <f>IF(AND(E1677=0,F1677&lt;&gt;0,G1677&lt;&gt;0),"m2",IF(AND(F1677=0,E1677&lt;&gt;0,G1677&lt;&gt;0),"m2",IF(AND(G1677=0,E1677&lt;&gt;0,F1677&lt;&gt;0),"m2",IF(AND(F1677=0,G1677=0),"ml",IF(AND(E1677=0,G1677=0),"ml",IF(AND(E1677=0,F1677=0),"ml",IF(AND(E1677&lt;&gt;0,F1677&lt;&gt;0,G1677&lt;&gt;0),"m3",0)))))))</f>
        <v>ml</v>
      </c>
    </row>
    <row r="1678" spans="2:10" s="1" customFormat="1" ht="13.2" x14ac:dyDescent="0.25">
      <c r="B1678" s="100"/>
      <c r="C1678" s="44" t="s">
        <v>755</v>
      </c>
      <c r="D1678" s="45"/>
      <c r="E1678" s="45"/>
      <c r="F1678" s="45"/>
      <c r="G1678" s="45"/>
      <c r="H1678" s="45">
        <f>IF(AND(F1678=0,G1678=0),D1678*E1678,IF(AND(E1678=0,G1678=0),D1678*F1678,IF(AND(E1678=0,F1678=0),D1678*G1678,IF(AND(E1678=0),D1678*F1678*G1678,IF(AND(F1678=0),D1678*E1678*G1678,IF(AND(G1678=0),D1678*E1678*F1678,D1678*E1678*F1678*G1678))))))</f>
        <v>0</v>
      </c>
      <c r="I1678" s="45"/>
      <c r="J1678" s="46" t="str">
        <f>IF(AND(E1678=0,F1678&lt;&gt;0,G1678&lt;&gt;0),"m2",IF(AND(F1678=0,E1678&lt;&gt;0,G1678&lt;&gt;0),"m2",IF(AND(G1678=0,E1678&lt;&gt;0,F1678&lt;&gt;0),"m2",IF(AND(F1678=0,G1678=0),"ml",IF(AND(E1678=0,G1678=0),"ml",IF(AND(E1678=0,F1678=0),"ml",IF(AND(E1678&lt;&gt;0,F1678&lt;&gt;0,G1678&lt;&gt;0),"m3",0)))))))</f>
        <v>ml</v>
      </c>
    </row>
    <row r="1679" spans="2:10" s="1" customFormat="1" ht="13.2" x14ac:dyDescent="0.25">
      <c r="B1679" s="100"/>
      <c r="C1679" s="44" t="s">
        <v>756</v>
      </c>
      <c r="D1679" s="45"/>
      <c r="E1679" s="45"/>
      <c r="F1679" s="45"/>
      <c r="G1679" s="45"/>
      <c r="H1679" s="45">
        <f>IF(AND(F1679=0,G1679=0),D1679*E1679,IF(AND(E1679=0,G1679=0),D1679*F1679,IF(AND(E1679=0,F1679=0),D1679*G1679,IF(AND(E1679=0),D1679*F1679*G1679,IF(AND(F1679=0),D1679*E1679*G1679,IF(AND(G1679=0),D1679*E1679*F1679,D1679*E1679*F1679*G1679))))))</f>
        <v>0</v>
      </c>
      <c r="I1679" s="45"/>
      <c r="J1679" s="46" t="str">
        <f>IF(AND(E1679=0,F1679&lt;&gt;0,G1679&lt;&gt;0),"m2",IF(AND(F1679=0,E1679&lt;&gt;0,G1679&lt;&gt;0),"m2",IF(AND(G1679=0,E1679&lt;&gt;0,F1679&lt;&gt;0),"m2",IF(AND(F1679=0,G1679=0),"ml",IF(AND(E1679=0,G1679=0),"ml",IF(AND(E1679=0,F1679=0),"ml",IF(AND(E1679&lt;&gt;0,F1679&lt;&gt;0,G1679&lt;&gt;0),"m3",0)))))))</f>
        <v>ml</v>
      </c>
    </row>
    <row r="1680" spans="2:10" s="1" customFormat="1" ht="13.2" x14ac:dyDescent="0.25">
      <c r="B1680" s="48" t="s">
        <v>444</v>
      </c>
      <c r="C1680" s="48" t="s">
        <v>442</v>
      </c>
      <c r="D1680" s="103"/>
      <c r="E1680" s="45"/>
      <c r="F1680" s="45"/>
      <c r="G1680" s="45"/>
      <c r="H1680" s="45"/>
      <c r="I1680" s="62">
        <f>SUM(H1681:H1681)</f>
        <v>0</v>
      </c>
      <c r="J1680" s="63" t="str">
        <f>+J1681</f>
        <v>ml</v>
      </c>
    </row>
    <row r="1681" spans="2:10" s="1" customFormat="1" ht="13.2" x14ac:dyDescent="0.25">
      <c r="B1681" s="100"/>
      <c r="C1681" s="44" t="s">
        <v>434</v>
      </c>
      <c r="D1681" s="45"/>
      <c r="E1681" s="45"/>
      <c r="F1681" s="45"/>
      <c r="G1681" s="45"/>
      <c r="H1681" s="45">
        <f>IF(AND(F1681=0,G1681=0),D1681*E1681,IF(AND(E1681=0,G1681=0),D1681*F1681,IF(AND(E1681=0,F1681=0),D1681*G1681,IF(AND(E1681=0),D1681*F1681*G1681,IF(AND(F1681=0),D1681*E1681*G1681,IF(AND(G1681=0),D1681*E1681*F1681,D1681*E1681*F1681*G1681))))))</f>
        <v>0</v>
      </c>
      <c r="I1681" s="45"/>
      <c r="J1681" s="46" t="str">
        <f>IF(AND(E1681=0,F1681&lt;&gt;0,G1681&lt;&gt;0),"m2",IF(AND(F1681=0,E1681&lt;&gt;0,G1681&lt;&gt;0),"m2",IF(AND(G1681=0,E1681&lt;&gt;0,F1681&lt;&gt;0),"m2",IF(AND(F1681=0,G1681=0),"ml",IF(AND(E1681=0,G1681=0),"ml",IF(AND(E1681=0,F1681=0),"ml",IF(AND(E1681&lt;&gt;0,F1681&lt;&gt;0,G1681&lt;&gt;0),"m3",0)))))))</f>
        <v>ml</v>
      </c>
    </row>
    <row r="1682" spans="2:10" s="1" customFormat="1" ht="13.2" x14ac:dyDescent="0.25">
      <c r="B1682" s="48" t="s">
        <v>445</v>
      </c>
      <c r="C1682" s="48" t="s">
        <v>443</v>
      </c>
      <c r="D1682" s="103"/>
      <c r="E1682" s="45"/>
      <c r="F1682" s="45"/>
      <c r="G1682" s="45"/>
      <c r="H1682" s="45"/>
      <c r="I1682" s="62">
        <f>SUM(H1683:H1683)</f>
        <v>0</v>
      </c>
      <c r="J1682" s="63" t="str">
        <f>+J1683</f>
        <v>ml</v>
      </c>
    </row>
    <row r="1683" spans="2:10" s="1" customFormat="1" ht="13.2" x14ac:dyDescent="0.25">
      <c r="B1683" s="100"/>
      <c r="C1683" s="44" t="s">
        <v>723</v>
      </c>
      <c r="D1683" s="45"/>
      <c r="E1683" s="45"/>
      <c r="F1683" s="45"/>
      <c r="G1683" s="45"/>
      <c r="H1683" s="45">
        <f>IF(AND(F1683=0,G1683=0),D1683*E1683,IF(AND(E1683=0,G1683=0),D1683*F1683,IF(AND(E1683=0,F1683=0),D1683*G1683,IF(AND(E1683=0),D1683*F1683*G1683,IF(AND(F1683=0),D1683*E1683*G1683,IF(AND(G1683=0),D1683*E1683*F1683,D1683*E1683*F1683*G1683))))))</f>
        <v>0</v>
      </c>
      <c r="I1683" s="45"/>
      <c r="J1683" s="46" t="str">
        <f>IF(AND(E1683=0,F1683&lt;&gt;0,G1683&lt;&gt;0),"m2",IF(AND(F1683=0,E1683&lt;&gt;0,G1683&lt;&gt;0),"m2",IF(AND(G1683=0,E1683&lt;&gt;0,F1683&lt;&gt;0),"m2",IF(AND(F1683=0,G1683=0),"ml",IF(AND(E1683=0,G1683=0),"ml",IF(AND(E1683=0,F1683=0),"ml",IF(AND(E1683&lt;&gt;0,F1683&lt;&gt;0,G1683&lt;&gt;0),"m3",0)))))))</f>
        <v>ml</v>
      </c>
    </row>
    <row r="1684" spans="2:10" s="1" customFormat="1" ht="13.2" x14ac:dyDescent="0.25">
      <c r="B1684" s="48" t="s">
        <v>452</v>
      </c>
      <c r="C1684" s="48" t="s">
        <v>422</v>
      </c>
      <c r="D1684" s="103"/>
      <c r="E1684" s="45"/>
      <c r="F1684" s="45"/>
      <c r="G1684" s="45"/>
      <c r="H1684" s="45"/>
      <c r="I1684" s="62">
        <f>SUM(H1685:H1686)</f>
        <v>0</v>
      </c>
      <c r="J1684" s="63" t="str">
        <f>+J1686</f>
        <v>ml</v>
      </c>
    </row>
    <row r="1685" spans="2:10" s="1" customFormat="1" ht="13.2" x14ac:dyDescent="0.25">
      <c r="B1685" s="48"/>
      <c r="C1685" s="44" t="s">
        <v>698</v>
      </c>
      <c r="D1685" s="45"/>
      <c r="E1685" s="45"/>
      <c r="F1685" s="45"/>
      <c r="G1685" s="45"/>
      <c r="H1685" s="45">
        <f>IF(AND(F1685=0,G1685=0),D1685*E1685,IF(AND(E1685=0,G1685=0),D1685*F1685,IF(AND(E1685=0,F1685=0),D1685*G1685,IF(AND(E1685=0),D1685*F1685*G1685,IF(AND(F1685=0),D1685*E1685*G1685,IF(AND(G1685=0),D1685*E1685*F1685,D1685*E1685*F1685*G1685))))))</f>
        <v>0</v>
      </c>
      <c r="I1685" s="45"/>
      <c r="J1685" s="46" t="str">
        <f>IF(AND(E1685=0,F1685&lt;&gt;0,G1685&lt;&gt;0),"m2",IF(AND(F1685=0,E1685&lt;&gt;0,G1685&lt;&gt;0),"m2",IF(AND(G1685=0,E1685&lt;&gt;0,F1685&lt;&gt;0),"m2",IF(AND(F1685=0,G1685=0),"ml",IF(AND(E1685=0,G1685=0),"ml",IF(AND(E1685=0,F1685=0),"ml",IF(AND(E1685&lt;&gt;0,F1685&lt;&gt;0,G1685&lt;&gt;0),"m3",0)))))))</f>
        <v>ml</v>
      </c>
    </row>
    <row r="1686" spans="2:10" s="1" customFormat="1" ht="13.2" x14ac:dyDescent="0.25">
      <c r="B1686" s="100"/>
      <c r="C1686" s="44" t="s">
        <v>698</v>
      </c>
      <c r="D1686" s="45"/>
      <c r="E1686" s="45"/>
      <c r="F1686" s="45"/>
      <c r="G1686" s="45"/>
      <c r="H1686" s="45">
        <f>IF(AND(F1686=0,G1686=0),D1686*E1686,IF(AND(E1686=0,G1686=0),D1686*F1686,IF(AND(E1686=0,F1686=0),D1686*G1686,IF(AND(E1686=0),D1686*F1686*G1686,IF(AND(F1686=0),D1686*E1686*G1686,IF(AND(G1686=0),D1686*E1686*F1686,D1686*E1686*F1686*G1686))))))</f>
        <v>0</v>
      </c>
      <c r="I1686" s="45"/>
      <c r="J1686" s="46" t="str">
        <f>IF(AND(E1686=0,F1686&lt;&gt;0,G1686&lt;&gt;0),"m2",IF(AND(F1686=0,E1686&lt;&gt;0,G1686&lt;&gt;0),"m2",IF(AND(G1686=0,E1686&lt;&gt;0,F1686&lt;&gt;0),"m2",IF(AND(F1686=0,G1686=0),"ml",IF(AND(E1686=0,G1686=0),"ml",IF(AND(E1686=0,F1686=0),"ml",IF(AND(E1686&lt;&gt;0,F1686&lt;&gt;0,G1686&lt;&gt;0),"m3",0)))))))</f>
        <v>ml</v>
      </c>
    </row>
    <row r="1687" spans="2:10" s="1" customFormat="1" ht="13.2" x14ac:dyDescent="0.25">
      <c r="B1687" s="48" t="s">
        <v>453</v>
      </c>
      <c r="C1687" s="48" t="s">
        <v>424</v>
      </c>
      <c r="D1687" s="103"/>
      <c r="E1687" s="45"/>
      <c r="F1687" s="45"/>
      <c r="G1687" s="45"/>
      <c r="H1687" s="45"/>
      <c r="I1687" s="62">
        <f>SUM(H1688:H1688)</f>
        <v>0</v>
      </c>
      <c r="J1687" s="63" t="str">
        <f>+J1688</f>
        <v>ml</v>
      </c>
    </row>
    <row r="1688" spans="2:10" s="1" customFormat="1" ht="13.2" x14ac:dyDescent="0.25">
      <c r="B1688" s="100"/>
      <c r="C1688" s="44" t="s">
        <v>726</v>
      </c>
      <c r="D1688" s="45"/>
      <c r="E1688" s="45"/>
      <c r="F1688" s="45"/>
      <c r="G1688" s="45"/>
      <c r="H1688" s="45">
        <f>IF(AND(F1688=0,G1688=0),D1688*E1688,IF(AND(E1688=0,G1688=0),D1688*F1688,IF(AND(E1688=0,F1688=0),D1688*G1688,IF(AND(E1688=0),D1688*F1688*G1688,IF(AND(F1688=0),D1688*E1688*G1688,IF(AND(G1688=0),D1688*E1688*F1688,D1688*E1688*F1688*G1688))))))</f>
        <v>0</v>
      </c>
      <c r="I1688" s="45"/>
      <c r="J1688" s="46" t="str">
        <f>IF(AND(E1688=0,F1688&lt;&gt;0,G1688&lt;&gt;0),"m2",IF(AND(F1688=0,E1688&lt;&gt;0,G1688&lt;&gt;0),"m2",IF(AND(G1688=0,E1688&lt;&gt;0,F1688&lt;&gt;0),"m2",IF(AND(F1688=0,G1688=0),"ml",IF(AND(E1688=0,G1688=0),"ml",IF(AND(E1688=0,F1688=0),"ml",IF(AND(E1688&lt;&gt;0,F1688&lt;&gt;0,G1688&lt;&gt;0),"m3",0)))))))</f>
        <v>ml</v>
      </c>
    </row>
    <row r="1689" spans="2:10" s="1" customFormat="1" ht="13.2" x14ac:dyDescent="0.25">
      <c r="B1689" s="48" t="s">
        <v>454</v>
      </c>
      <c r="C1689" s="48" t="s">
        <v>446</v>
      </c>
      <c r="D1689" s="103"/>
      <c r="E1689" s="45"/>
      <c r="F1689" s="45"/>
      <c r="G1689" s="45"/>
      <c r="H1689" s="45"/>
      <c r="I1689" s="62">
        <f>SUM(H1690:H1690)</f>
        <v>0</v>
      </c>
      <c r="J1689" s="63" t="str">
        <f>+J1690</f>
        <v>ml</v>
      </c>
    </row>
    <row r="1690" spans="2:10" s="1" customFormat="1" ht="13.2" x14ac:dyDescent="0.25">
      <c r="B1690" s="100"/>
      <c r="C1690" s="44" t="s">
        <v>715</v>
      </c>
      <c r="D1690" s="45"/>
      <c r="E1690" s="45"/>
      <c r="F1690" s="45"/>
      <c r="G1690" s="45"/>
      <c r="H1690" s="45">
        <f>IF(AND(F1690=0,G1690=0),D1690*E1690,IF(AND(E1690=0,G1690=0),D1690*F1690,IF(AND(E1690=0,F1690=0),D1690*G1690,IF(AND(E1690=0),D1690*F1690*G1690,IF(AND(F1690=0),D1690*E1690*G1690,IF(AND(G1690=0),D1690*E1690*F1690,D1690*E1690*F1690*G1690))))))</f>
        <v>0</v>
      </c>
      <c r="I1690" s="45"/>
      <c r="J1690" s="46" t="str">
        <f>IF(AND(E1690=0,F1690&lt;&gt;0,G1690&lt;&gt;0),"m2",IF(AND(F1690=0,E1690&lt;&gt;0,G1690&lt;&gt;0),"m2",IF(AND(G1690=0,E1690&lt;&gt;0,F1690&lt;&gt;0),"m2",IF(AND(F1690=0,G1690=0),"ml",IF(AND(E1690=0,G1690=0),"ml",IF(AND(E1690=0,F1690=0),"ml",IF(AND(E1690&lt;&gt;0,F1690&lt;&gt;0,G1690&lt;&gt;0),"m3",0)))))))</f>
        <v>ml</v>
      </c>
    </row>
    <row r="1691" spans="2:10" s="1" customFormat="1" ht="13.2" x14ac:dyDescent="0.25">
      <c r="B1691" s="48" t="s">
        <v>455</v>
      </c>
      <c r="C1691" s="48" t="s">
        <v>447</v>
      </c>
      <c r="D1691" s="103"/>
      <c r="E1691" s="45"/>
      <c r="F1691" s="45"/>
      <c r="G1691" s="45"/>
      <c r="H1691" s="45"/>
      <c r="I1691" s="62">
        <f>SUM(H1692:H1692)</f>
        <v>0</v>
      </c>
      <c r="J1691" s="63" t="str">
        <f>+J1692</f>
        <v>ml</v>
      </c>
    </row>
    <row r="1692" spans="2:10" s="1" customFormat="1" ht="13.2" x14ac:dyDescent="0.25">
      <c r="B1692" s="100"/>
      <c r="C1692" s="44" t="s">
        <v>716</v>
      </c>
      <c r="D1692" s="45"/>
      <c r="E1692" s="45"/>
      <c r="F1692" s="45"/>
      <c r="G1692" s="45"/>
      <c r="H1692" s="45">
        <f>IF(AND(F1692=0,G1692=0),D1692*E1692,IF(AND(E1692=0,G1692=0),D1692*F1692,IF(AND(E1692=0,F1692=0),D1692*G1692,IF(AND(E1692=0),D1692*F1692*G1692,IF(AND(F1692=0),D1692*E1692*G1692,IF(AND(G1692=0),D1692*E1692*F1692,D1692*E1692*F1692*G1692))))))</f>
        <v>0</v>
      </c>
      <c r="I1692" s="45"/>
      <c r="J1692" s="46" t="str">
        <f>IF(AND(E1692=0,F1692&lt;&gt;0,G1692&lt;&gt;0),"m2",IF(AND(F1692=0,E1692&lt;&gt;0,G1692&lt;&gt;0),"m2",IF(AND(G1692=0,E1692&lt;&gt;0,F1692&lt;&gt;0),"m2",IF(AND(F1692=0,G1692=0),"ml",IF(AND(E1692=0,G1692=0),"ml",IF(AND(E1692=0,F1692=0),"ml",IF(AND(E1692&lt;&gt;0,F1692&lt;&gt;0,G1692&lt;&gt;0),"m3",0)))))))</f>
        <v>ml</v>
      </c>
    </row>
    <row r="1693" spans="2:10" s="1" customFormat="1" ht="13.2" x14ac:dyDescent="0.25">
      <c r="B1693" s="48" t="s">
        <v>456</v>
      </c>
      <c r="C1693" s="48" t="s">
        <v>988</v>
      </c>
      <c r="D1693" s="103"/>
      <c r="E1693" s="45"/>
      <c r="F1693" s="45"/>
      <c r="G1693" s="45"/>
      <c r="H1693" s="45"/>
      <c r="I1693" s="62">
        <f>SUM(H1694:H1694)</f>
        <v>0</v>
      </c>
      <c r="J1693" s="63" t="str">
        <f>+J1694</f>
        <v>ml</v>
      </c>
    </row>
    <row r="1694" spans="2:10" s="1" customFormat="1" ht="13.2" x14ac:dyDescent="0.25">
      <c r="B1694" s="100"/>
      <c r="C1694" s="44" t="s">
        <v>724</v>
      </c>
      <c r="D1694" s="45"/>
      <c r="E1694" s="45"/>
      <c r="F1694" s="45"/>
      <c r="G1694" s="45"/>
      <c r="H1694" s="45">
        <f>IF(AND(F1694=0,G1694=0),D1694*E1694,IF(AND(E1694=0,G1694=0),D1694*F1694,IF(AND(E1694=0,F1694=0),D1694*G1694,IF(AND(E1694=0),D1694*F1694*G1694,IF(AND(F1694=0),D1694*E1694*G1694,IF(AND(G1694=0),D1694*E1694*F1694,D1694*E1694*F1694*G1694))))))</f>
        <v>0</v>
      </c>
      <c r="I1694" s="45"/>
      <c r="J1694" s="46" t="str">
        <f>IF(AND(E1694=0,F1694&lt;&gt;0,G1694&lt;&gt;0),"m2",IF(AND(F1694=0,E1694&lt;&gt;0,G1694&lt;&gt;0),"m2",IF(AND(G1694=0,E1694&lt;&gt;0,F1694&lt;&gt;0),"m2",IF(AND(F1694=0,G1694=0),"ml",IF(AND(E1694=0,G1694=0),"ml",IF(AND(E1694=0,F1694=0),"ml",IF(AND(E1694&lt;&gt;0,F1694&lt;&gt;0,G1694&lt;&gt;0),"m3",0)))))))</f>
        <v>ml</v>
      </c>
    </row>
    <row r="1695" spans="2:10" s="1" customFormat="1" ht="13.2" x14ac:dyDescent="0.25">
      <c r="B1695" s="48" t="s">
        <v>457</v>
      </c>
      <c r="C1695" s="48" t="s">
        <v>449</v>
      </c>
      <c r="D1695" s="103"/>
      <c r="E1695" s="45"/>
      <c r="F1695" s="45"/>
      <c r="G1695" s="45"/>
      <c r="H1695" s="45"/>
      <c r="I1695" s="62">
        <f>SUM(H1696:H1696)</f>
        <v>0</v>
      </c>
      <c r="J1695" s="63" t="str">
        <f>+J1696</f>
        <v>und</v>
      </c>
    </row>
    <row r="1696" spans="2:10" s="1" customFormat="1" ht="13.2" x14ac:dyDescent="0.25">
      <c r="B1696" s="48"/>
      <c r="C1696" s="44" t="s">
        <v>729</v>
      </c>
      <c r="D1696" s="45"/>
      <c r="E1696" s="45"/>
      <c r="F1696" s="45"/>
      <c r="G1696" s="45"/>
      <c r="H1696" s="45">
        <f>+D1696</f>
        <v>0</v>
      </c>
      <c r="I1696" s="45"/>
      <c r="J1696" s="46" t="s">
        <v>35</v>
      </c>
    </row>
    <row r="1697" spans="2:10" s="1" customFormat="1" ht="13.2" x14ac:dyDescent="0.25">
      <c r="B1697" s="48" t="s">
        <v>458</v>
      </c>
      <c r="C1697" s="48" t="s">
        <v>989</v>
      </c>
      <c r="D1697" s="103"/>
      <c r="E1697" s="45"/>
      <c r="F1697" s="45"/>
      <c r="G1697" s="45"/>
      <c r="H1697" s="45"/>
      <c r="I1697" s="62">
        <f>SUM(H1698:H1698)</f>
        <v>0</v>
      </c>
      <c r="J1697" s="63" t="str">
        <f>+J1698</f>
        <v>und</v>
      </c>
    </row>
    <row r="1698" spans="2:10" s="1" customFormat="1" ht="13.2" x14ac:dyDescent="0.25">
      <c r="B1698" s="100"/>
      <c r="C1698" s="44" t="s">
        <v>434</v>
      </c>
      <c r="D1698" s="45"/>
      <c r="E1698" s="45"/>
      <c r="F1698" s="45"/>
      <c r="G1698" s="45"/>
      <c r="H1698" s="45">
        <f>+D1698</f>
        <v>0</v>
      </c>
      <c r="I1698" s="45"/>
      <c r="J1698" s="46" t="s">
        <v>35</v>
      </c>
    </row>
    <row r="1699" spans="2:10" s="1" customFormat="1" ht="13.2" x14ac:dyDescent="0.25">
      <c r="B1699" s="48" t="s">
        <v>550</v>
      </c>
      <c r="C1699" s="48" t="s">
        <v>451</v>
      </c>
      <c r="D1699" s="103"/>
      <c r="E1699" s="45"/>
      <c r="F1699" s="45"/>
      <c r="G1699" s="45"/>
      <c r="H1699" s="45"/>
      <c r="I1699" s="62">
        <f>SUM(H1700:H1700)</f>
        <v>0</v>
      </c>
      <c r="J1699" s="63" t="str">
        <f>+J1700</f>
        <v>und</v>
      </c>
    </row>
    <row r="1700" spans="2:10" s="1" customFormat="1" ht="13.2" x14ac:dyDescent="0.25">
      <c r="B1700" s="100"/>
      <c r="C1700" s="44" t="s">
        <v>722</v>
      </c>
      <c r="D1700" s="45"/>
      <c r="E1700" s="45"/>
      <c r="F1700" s="45"/>
      <c r="G1700" s="45"/>
      <c r="H1700" s="45">
        <f>+D1700</f>
        <v>0</v>
      </c>
      <c r="I1700" s="45"/>
      <c r="J1700" s="46" t="s">
        <v>35</v>
      </c>
    </row>
    <row r="1701" spans="2:10" s="1" customFormat="1" ht="13.2" x14ac:dyDescent="0.25">
      <c r="B1701" s="100" t="s">
        <v>117</v>
      </c>
      <c r="C1701" s="101" t="s">
        <v>419</v>
      </c>
      <c r="D1701" s="103"/>
      <c r="E1701" s="45"/>
      <c r="F1701" s="45"/>
      <c r="G1701" s="45"/>
      <c r="H1701" s="45"/>
      <c r="I1701" s="45"/>
      <c r="J1701" s="46"/>
    </row>
    <row r="1702" spans="2:10" s="1" customFormat="1" ht="13.2" x14ac:dyDescent="0.25">
      <c r="B1702" s="48" t="s">
        <v>118</v>
      </c>
      <c r="C1702" s="48" t="s">
        <v>461</v>
      </c>
      <c r="D1702" s="103"/>
      <c r="E1702" s="45"/>
      <c r="F1702" s="45"/>
      <c r="G1702" s="45"/>
      <c r="H1702" s="45"/>
      <c r="I1702" s="62">
        <f>SUM(H1703:H1704)</f>
        <v>2</v>
      </c>
      <c r="J1702" s="63" t="str">
        <f>+J1703</f>
        <v>und</v>
      </c>
    </row>
    <row r="1703" spans="2:10" s="1" customFormat="1" ht="13.2" x14ac:dyDescent="0.25">
      <c r="B1703" s="75"/>
      <c r="C1703" s="44" t="s">
        <v>638</v>
      </c>
      <c r="D1703" s="45"/>
      <c r="E1703" s="45"/>
      <c r="F1703" s="45"/>
      <c r="G1703" s="45"/>
      <c r="H1703" s="45">
        <f>+D1703</f>
        <v>0</v>
      </c>
      <c r="I1703" s="45"/>
      <c r="J1703" s="46" t="s">
        <v>35</v>
      </c>
    </row>
    <row r="1704" spans="2:10" s="1" customFormat="1" ht="13.2" x14ac:dyDescent="0.25">
      <c r="B1704" s="75"/>
      <c r="C1704" s="44" t="s">
        <v>427</v>
      </c>
      <c r="D1704" s="45">
        <v>2</v>
      </c>
      <c r="E1704" s="45"/>
      <c r="F1704" s="45"/>
      <c r="G1704" s="45"/>
      <c r="H1704" s="45">
        <f>+D1704</f>
        <v>2</v>
      </c>
      <c r="I1704" s="45"/>
      <c r="J1704" s="46" t="s">
        <v>35</v>
      </c>
    </row>
    <row r="1705" spans="2:10" s="1" customFormat="1" ht="13.2" x14ac:dyDescent="0.25">
      <c r="B1705" s="48" t="s">
        <v>119</v>
      </c>
      <c r="C1705" s="48" t="s">
        <v>468</v>
      </c>
      <c r="D1705" s="103"/>
      <c r="E1705" s="45"/>
      <c r="F1705" s="45"/>
      <c r="G1705" s="45"/>
      <c r="H1705" s="45"/>
      <c r="I1705" s="62">
        <f>SUM(H1706:H1711)</f>
        <v>0</v>
      </c>
      <c r="J1705" s="63" t="str">
        <f>+J1706</f>
        <v>und</v>
      </c>
    </row>
    <row r="1706" spans="2:10" s="1" customFormat="1" ht="13.2" x14ac:dyDescent="0.25">
      <c r="B1706" s="75"/>
      <c r="C1706" s="130" t="s">
        <v>248</v>
      </c>
      <c r="D1706" s="45"/>
      <c r="E1706" s="45"/>
      <c r="F1706" s="45"/>
      <c r="G1706" s="45"/>
      <c r="H1706" s="45"/>
      <c r="I1706" s="45"/>
      <c r="J1706" s="46" t="s">
        <v>35</v>
      </c>
    </row>
    <row r="1707" spans="2:10" s="1" customFormat="1" ht="13.2" x14ac:dyDescent="0.25">
      <c r="B1707" s="75"/>
      <c r="C1707" s="44" t="s">
        <v>549</v>
      </c>
      <c r="D1707" s="45"/>
      <c r="E1707" s="45"/>
      <c r="F1707" s="45"/>
      <c r="G1707" s="45"/>
      <c r="H1707" s="45">
        <f>+D1707</f>
        <v>0</v>
      </c>
      <c r="I1707" s="45"/>
      <c r="J1707" s="46" t="s">
        <v>35</v>
      </c>
    </row>
    <row r="1708" spans="2:10" s="1" customFormat="1" ht="13.2" x14ac:dyDescent="0.25">
      <c r="B1708" s="75"/>
      <c r="C1708" s="130" t="s">
        <v>249</v>
      </c>
      <c r="D1708" s="45"/>
      <c r="E1708" s="45"/>
      <c r="F1708" s="45"/>
      <c r="G1708" s="45"/>
      <c r="H1708" s="45"/>
      <c r="I1708" s="45"/>
      <c r="J1708" s="46" t="s">
        <v>35</v>
      </c>
    </row>
    <row r="1709" spans="2:10" s="1" customFormat="1" ht="13.2" x14ac:dyDescent="0.25">
      <c r="B1709" s="75"/>
      <c r="C1709" s="44" t="s">
        <v>549</v>
      </c>
      <c r="D1709" s="45"/>
      <c r="E1709" s="45"/>
      <c r="F1709" s="45"/>
      <c r="G1709" s="45"/>
      <c r="H1709" s="45">
        <f>+D1709</f>
        <v>0</v>
      </c>
      <c r="I1709" s="45"/>
      <c r="J1709" s="46" t="s">
        <v>35</v>
      </c>
    </row>
    <row r="1710" spans="2:10" s="1" customFormat="1" ht="13.2" x14ac:dyDescent="0.25">
      <c r="B1710" s="75"/>
      <c r="C1710" s="130" t="s">
        <v>250</v>
      </c>
      <c r="D1710" s="45"/>
      <c r="E1710" s="45"/>
      <c r="F1710" s="45"/>
      <c r="G1710" s="45"/>
      <c r="H1710" s="45"/>
      <c r="I1710" s="45"/>
      <c r="J1710" s="46" t="s">
        <v>35</v>
      </c>
    </row>
    <row r="1711" spans="2:10" s="1" customFormat="1" ht="13.2" x14ac:dyDescent="0.25">
      <c r="B1711" s="75"/>
      <c r="C1711" s="44" t="s">
        <v>549</v>
      </c>
      <c r="D1711" s="45"/>
      <c r="E1711" s="45"/>
      <c r="F1711" s="45"/>
      <c r="G1711" s="45"/>
      <c r="H1711" s="45">
        <f>+D1711</f>
        <v>0</v>
      </c>
      <c r="I1711" s="45"/>
      <c r="J1711" s="46" t="s">
        <v>35</v>
      </c>
    </row>
    <row r="1712" spans="2:10" s="1" customFormat="1" ht="13.2" x14ac:dyDescent="0.25">
      <c r="B1712" s="48" t="s">
        <v>120</v>
      </c>
      <c r="C1712" s="48" t="s">
        <v>462</v>
      </c>
      <c r="D1712" s="103"/>
      <c r="E1712" s="45"/>
      <c r="F1712" s="45"/>
      <c r="G1712" s="45"/>
      <c r="H1712" s="45"/>
      <c r="I1712" s="62">
        <f>SUM(H1713:H1715)</f>
        <v>0</v>
      </c>
      <c r="J1712" s="63" t="str">
        <f>+J1713</f>
        <v>und</v>
      </c>
    </row>
    <row r="1713" spans="2:10" s="1" customFormat="1" ht="13.2" x14ac:dyDescent="0.25">
      <c r="B1713" s="48"/>
      <c r="C1713" s="44" t="s">
        <v>248</v>
      </c>
      <c r="D1713" s="45"/>
      <c r="E1713" s="45"/>
      <c r="F1713" s="45"/>
      <c r="G1713" s="45"/>
      <c r="H1713" s="45">
        <f>+D1713</f>
        <v>0</v>
      </c>
      <c r="I1713" s="45"/>
      <c r="J1713" s="46" t="s">
        <v>35</v>
      </c>
    </row>
    <row r="1714" spans="2:10" s="1" customFormat="1" ht="13.2" x14ac:dyDescent="0.25">
      <c r="B1714" s="48"/>
      <c r="C1714" s="44" t="s">
        <v>249</v>
      </c>
      <c r="D1714" s="45"/>
      <c r="E1714" s="45"/>
      <c r="F1714" s="45"/>
      <c r="G1714" s="45"/>
      <c r="H1714" s="45">
        <f>+D1714</f>
        <v>0</v>
      </c>
      <c r="I1714" s="45"/>
      <c r="J1714" s="46" t="s">
        <v>35</v>
      </c>
    </row>
    <row r="1715" spans="2:10" s="1" customFormat="1" ht="13.2" x14ac:dyDescent="0.25">
      <c r="B1715" s="48"/>
      <c r="C1715" s="44" t="s">
        <v>250</v>
      </c>
      <c r="D1715" s="45"/>
      <c r="E1715" s="45"/>
      <c r="F1715" s="45"/>
      <c r="G1715" s="45"/>
      <c r="H1715" s="45">
        <f>+D1715</f>
        <v>0</v>
      </c>
      <c r="I1715" s="45"/>
      <c r="J1715" s="46" t="s">
        <v>35</v>
      </c>
    </row>
    <row r="1716" spans="2:10" s="1" customFormat="1" ht="13.2" x14ac:dyDescent="0.25">
      <c r="B1716" s="48" t="s">
        <v>469</v>
      </c>
      <c r="C1716" s="48" t="s">
        <v>554</v>
      </c>
      <c r="D1716" s="103"/>
      <c r="E1716" s="45"/>
      <c r="F1716" s="45"/>
      <c r="G1716" s="45"/>
      <c r="H1716" s="45"/>
      <c r="I1716" s="62">
        <f>SUM(H1717:H1717)</f>
        <v>0</v>
      </c>
      <c r="J1716" s="63" t="str">
        <f>+J1717</f>
        <v>und</v>
      </c>
    </row>
    <row r="1717" spans="2:10" s="1" customFormat="1" ht="13.2" x14ac:dyDescent="0.25">
      <c r="B1717" s="48"/>
      <c r="C1717" s="44" t="s">
        <v>702</v>
      </c>
      <c r="D1717" s="45"/>
      <c r="E1717" s="45"/>
      <c r="F1717" s="45"/>
      <c r="G1717" s="45"/>
      <c r="H1717" s="45">
        <f>IF(AND(F1717=0,G1717=0),D1717*E1717,IF(AND(E1717=0,G1717=0),D1717*F1717,IF(AND(E1717=0,F1717=0),D1717*G1717,IF(AND(E1717=0),D1717*F1717*G1717,IF(AND(F1717=0),D1717*E1717*G1717,IF(AND(G1717=0),D1717*E1717*F1717,D1717*E1717*F1717*G1717))))))</f>
        <v>0</v>
      </c>
      <c r="I1717" s="45"/>
      <c r="J1717" s="46" t="s">
        <v>35</v>
      </c>
    </row>
    <row r="1718" spans="2:10" s="1" customFormat="1" ht="13.2" x14ac:dyDescent="0.25">
      <c r="B1718" s="48" t="s">
        <v>470</v>
      </c>
      <c r="C1718" s="48" t="s">
        <v>557</v>
      </c>
      <c r="D1718" s="103"/>
      <c r="E1718" s="45"/>
      <c r="F1718" s="45"/>
      <c r="G1718" s="45"/>
      <c r="H1718" s="45"/>
      <c r="I1718" s="62">
        <f>SUM(H1719:H1719)</f>
        <v>0</v>
      </c>
      <c r="J1718" s="63" t="str">
        <f>+J1719</f>
        <v>und</v>
      </c>
    </row>
    <row r="1719" spans="2:10" s="1" customFormat="1" ht="13.2" x14ac:dyDescent="0.25">
      <c r="B1719" s="48"/>
      <c r="C1719" s="44" t="s">
        <v>702</v>
      </c>
      <c r="D1719" s="45"/>
      <c r="E1719" s="45"/>
      <c r="F1719" s="45"/>
      <c r="G1719" s="45"/>
      <c r="H1719" s="45">
        <f>+D1719</f>
        <v>0</v>
      </c>
      <c r="I1719" s="45"/>
      <c r="J1719" s="46" t="s">
        <v>35</v>
      </c>
    </row>
    <row r="1720" spans="2:10" s="1" customFormat="1" ht="13.2" x14ac:dyDescent="0.25">
      <c r="B1720" s="48" t="s">
        <v>555</v>
      </c>
      <c r="C1720" s="48" t="s">
        <v>459</v>
      </c>
      <c r="D1720" s="103"/>
      <c r="E1720" s="45"/>
      <c r="F1720" s="45"/>
      <c r="G1720" s="45"/>
      <c r="H1720" s="45"/>
      <c r="I1720" s="62">
        <f>SUM(H1721:H1721)</f>
        <v>0</v>
      </c>
      <c r="J1720" s="63" t="str">
        <f>+J1721</f>
        <v>und</v>
      </c>
    </row>
    <row r="1721" spans="2:10" s="1" customFormat="1" ht="13.2" x14ac:dyDescent="0.25">
      <c r="B1721" s="75"/>
      <c r="C1721" s="44" t="s">
        <v>747</v>
      </c>
      <c r="D1721" s="45"/>
      <c r="E1721" s="45"/>
      <c r="F1721" s="45"/>
      <c r="G1721" s="45"/>
      <c r="H1721" s="45">
        <f>+D1721</f>
        <v>0</v>
      </c>
      <c r="I1721" s="45"/>
      <c r="J1721" s="46" t="s">
        <v>35</v>
      </c>
    </row>
    <row r="1722" spans="2:10" s="1" customFormat="1" ht="13.2" x14ac:dyDescent="0.25">
      <c r="B1722" s="48" t="s">
        <v>556</v>
      </c>
      <c r="C1722" s="48" t="s">
        <v>460</v>
      </c>
      <c r="D1722" s="103"/>
      <c r="E1722" s="45"/>
      <c r="F1722" s="45"/>
      <c r="G1722" s="45"/>
      <c r="H1722" s="45"/>
      <c r="I1722" s="62">
        <f>SUM(H1723:H1723)</f>
        <v>0</v>
      </c>
      <c r="J1722" s="63" t="str">
        <f>+J1723</f>
        <v>und</v>
      </c>
    </row>
    <row r="1723" spans="2:10" s="1" customFormat="1" ht="13.2" x14ac:dyDescent="0.25">
      <c r="B1723" s="75"/>
      <c r="C1723" s="44" t="s">
        <v>747</v>
      </c>
      <c r="D1723" s="45"/>
      <c r="E1723" s="45"/>
      <c r="F1723" s="45"/>
      <c r="G1723" s="45"/>
      <c r="H1723" s="45">
        <f>+D1723</f>
        <v>0</v>
      </c>
      <c r="I1723" s="45"/>
      <c r="J1723" s="46" t="s">
        <v>35</v>
      </c>
    </row>
    <row r="1724" spans="2:10" s="1" customFormat="1" ht="13.2" x14ac:dyDescent="0.25">
      <c r="B1724" s="75"/>
      <c r="C1724" s="102"/>
      <c r="D1724" s="103"/>
      <c r="E1724" s="45"/>
      <c r="F1724" s="45"/>
      <c r="G1724" s="45"/>
      <c r="H1724" s="45"/>
      <c r="I1724" s="45"/>
      <c r="J1724" s="46"/>
    </row>
    <row r="1725" spans="2:10" s="1" customFormat="1" ht="13.2" x14ac:dyDescent="0.25">
      <c r="B1725" s="75"/>
      <c r="C1725" s="102"/>
      <c r="D1725" s="103"/>
      <c r="E1725" s="45"/>
      <c r="F1725" s="45"/>
      <c r="G1725" s="45"/>
      <c r="H1725" s="45"/>
      <c r="I1725" s="45"/>
      <c r="J1725" s="46"/>
    </row>
    <row r="1726" spans="2:10" s="1" customFormat="1" ht="13.2" x14ac:dyDescent="0.25">
      <c r="B1726" s="75"/>
      <c r="C1726" s="102"/>
      <c r="D1726" s="103"/>
      <c r="E1726" s="45"/>
      <c r="F1726" s="45"/>
      <c r="G1726" s="45"/>
      <c r="H1726" s="45"/>
      <c r="I1726" s="45"/>
      <c r="J1726" s="46"/>
    </row>
    <row r="1727" spans="2:10" s="1" customFormat="1" ht="13.2" x14ac:dyDescent="0.25">
      <c r="B1727" s="75"/>
      <c r="C1727" s="102"/>
      <c r="D1727" s="103"/>
      <c r="E1727" s="45"/>
      <c r="F1727" s="45"/>
      <c r="G1727" s="45"/>
      <c r="H1727" s="45"/>
      <c r="I1727" s="45"/>
      <c r="J1727" s="46"/>
    </row>
    <row r="1728" spans="2:10" s="1" customFormat="1" ht="13.2" x14ac:dyDescent="0.25">
      <c r="B1728" s="75"/>
      <c r="C1728" s="102"/>
      <c r="D1728" s="103"/>
      <c r="E1728" s="45"/>
      <c r="F1728" s="45"/>
      <c r="G1728" s="45"/>
      <c r="H1728" s="45"/>
      <c r="I1728" s="45"/>
      <c r="J1728" s="46"/>
    </row>
    <row r="1729" spans="2:10" s="1" customFormat="1" ht="13.2" x14ac:dyDescent="0.25">
      <c r="B1729" s="75"/>
      <c r="C1729" s="102"/>
      <c r="D1729" s="103"/>
      <c r="E1729" s="45"/>
      <c r="F1729" s="45"/>
      <c r="G1729" s="45"/>
      <c r="H1729" s="45"/>
      <c r="I1729" s="45"/>
      <c r="J1729" s="46"/>
    </row>
    <row r="1730" spans="2:10" s="1" customFormat="1" ht="13.2" x14ac:dyDescent="0.25">
      <c r="B1730" s="75"/>
      <c r="C1730" s="102"/>
      <c r="D1730" s="103"/>
      <c r="E1730" s="45"/>
      <c r="F1730" s="45"/>
      <c r="G1730" s="45"/>
      <c r="H1730" s="45"/>
      <c r="I1730" s="45"/>
      <c r="J1730" s="46"/>
    </row>
    <row r="1731" spans="2:10" s="1" customFormat="1" ht="13.2" x14ac:dyDescent="0.25">
      <c r="B1731" s="75"/>
      <c r="C1731" s="102"/>
      <c r="D1731" s="103"/>
      <c r="E1731" s="45"/>
      <c r="F1731" s="45"/>
      <c r="G1731" s="45"/>
      <c r="H1731" s="45"/>
      <c r="I1731" s="45"/>
      <c r="J1731" s="46"/>
    </row>
    <row r="1732" spans="2:10" s="1" customFormat="1" ht="13.2" x14ac:dyDescent="0.25">
      <c r="B1732" s="75"/>
      <c r="C1732" s="102"/>
      <c r="D1732" s="103"/>
      <c r="E1732" s="45"/>
      <c r="F1732" s="45"/>
      <c r="G1732" s="45"/>
      <c r="H1732" s="45"/>
      <c r="I1732" s="45"/>
      <c r="J1732" s="46"/>
    </row>
    <row r="1733" spans="2:10" s="1" customFormat="1" ht="13.2" x14ac:dyDescent="0.25">
      <c r="B1733" s="75"/>
      <c r="C1733" s="102"/>
      <c r="D1733" s="103"/>
      <c r="E1733" s="45"/>
      <c r="F1733" s="45"/>
      <c r="G1733" s="45"/>
      <c r="H1733" s="45"/>
      <c r="I1733" s="45"/>
      <c r="J1733" s="46"/>
    </row>
    <row r="1734" spans="2:10" s="1" customFormat="1" ht="13.2" x14ac:dyDescent="0.25">
      <c r="B1734" s="75"/>
      <c r="C1734" s="102"/>
      <c r="D1734" s="103"/>
      <c r="E1734" s="45"/>
      <c r="F1734" s="45"/>
      <c r="G1734" s="45"/>
      <c r="H1734" s="45"/>
      <c r="I1734" s="45"/>
      <c r="J1734" s="46"/>
    </row>
    <row r="1735" spans="2:10" s="1" customFormat="1" ht="13.2" x14ac:dyDescent="0.25">
      <c r="B1735" s="75"/>
      <c r="C1735" s="102"/>
      <c r="D1735" s="103"/>
      <c r="E1735" s="45"/>
      <c r="F1735" s="45"/>
      <c r="G1735" s="45"/>
      <c r="H1735" s="45"/>
      <c r="I1735" s="45"/>
      <c r="J1735" s="46"/>
    </row>
    <row r="1736" spans="2:10" s="1" customFormat="1" ht="13.2" x14ac:dyDescent="0.25">
      <c r="B1736" s="75"/>
      <c r="C1736" s="102"/>
      <c r="D1736" s="103"/>
      <c r="E1736" s="45"/>
      <c r="F1736" s="45"/>
      <c r="G1736" s="45"/>
      <c r="H1736" s="45"/>
      <c r="I1736" s="45"/>
      <c r="J1736" s="46"/>
    </row>
    <row r="1737" spans="2:10" s="1" customFormat="1" ht="13.2" x14ac:dyDescent="0.25">
      <c r="B1737" s="75"/>
      <c r="C1737" s="102"/>
      <c r="D1737" s="103"/>
      <c r="E1737" s="45"/>
      <c r="F1737" s="45"/>
      <c r="G1737" s="45"/>
      <c r="H1737" s="45"/>
      <c r="I1737" s="45"/>
      <c r="J1737" s="46"/>
    </row>
    <row r="1738" spans="2:10" s="1" customFormat="1" ht="13.2" x14ac:dyDescent="0.25">
      <c r="B1738" s="75"/>
      <c r="C1738" s="102"/>
      <c r="D1738" s="103"/>
      <c r="E1738" s="45"/>
      <c r="F1738" s="45"/>
      <c r="G1738" s="45"/>
      <c r="H1738" s="45"/>
      <c r="I1738" s="45"/>
      <c r="J1738" s="46"/>
    </row>
    <row r="1739" spans="2:10" s="1" customFormat="1" ht="13.2" x14ac:dyDescent="0.25">
      <c r="B1739" s="75"/>
      <c r="C1739" s="102"/>
      <c r="D1739" s="103"/>
      <c r="E1739" s="45"/>
      <c r="F1739" s="45"/>
      <c r="G1739" s="45"/>
      <c r="H1739" s="45"/>
      <c r="I1739" s="45"/>
      <c r="J1739" s="46"/>
    </row>
    <row r="1740" spans="2:10" s="1" customFormat="1" ht="13.2" x14ac:dyDescent="0.25">
      <c r="B1740" s="75"/>
      <c r="C1740" s="102"/>
      <c r="D1740" s="103"/>
      <c r="E1740" s="45"/>
      <c r="F1740" s="45"/>
      <c r="G1740" s="45"/>
      <c r="H1740" s="45"/>
      <c r="I1740" s="45"/>
      <c r="J1740" s="46"/>
    </row>
    <row r="1741" spans="2:10" s="1" customFormat="1" ht="13.2" x14ac:dyDescent="0.25">
      <c r="B1741" s="75"/>
      <c r="C1741" s="102"/>
      <c r="D1741" s="103"/>
      <c r="E1741" s="45"/>
      <c r="F1741" s="45"/>
      <c r="G1741" s="45"/>
      <c r="H1741" s="45"/>
      <c r="I1741" s="45"/>
      <c r="J1741" s="46"/>
    </row>
    <row r="1742" spans="2:10" s="1" customFormat="1" ht="13.2" x14ac:dyDescent="0.25">
      <c r="B1742" s="75"/>
      <c r="C1742" s="102"/>
      <c r="D1742" s="103"/>
      <c r="E1742" s="45"/>
      <c r="F1742" s="45"/>
      <c r="G1742" s="45"/>
      <c r="H1742" s="45"/>
      <c r="I1742" s="45"/>
      <c r="J1742" s="46"/>
    </row>
    <row r="1743" spans="2:10" s="1" customFormat="1" ht="13.2" x14ac:dyDescent="0.25">
      <c r="B1743" s="75"/>
      <c r="C1743" s="102"/>
      <c r="D1743" s="103"/>
      <c r="E1743" s="45"/>
      <c r="F1743" s="45"/>
      <c r="G1743" s="45"/>
      <c r="H1743" s="45"/>
      <c r="I1743" s="45"/>
      <c r="J1743" s="46"/>
    </row>
    <row r="1744" spans="2:10" s="1" customFormat="1" ht="13.2" x14ac:dyDescent="0.25">
      <c r="B1744" s="75"/>
      <c r="C1744" s="102"/>
      <c r="D1744" s="103"/>
      <c r="E1744" s="45"/>
      <c r="F1744" s="45"/>
      <c r="G1744" s="45"/>
      <c r="H1744" s="45"/>
      <c r="I1744" s="45"/>
      <c r="J1744" s="46"/>
    </row>
    <row r="1745" spans="2:10" s="1" customFormat="1" ht="13.2" x14ac:dyDescent="0.25">
      <c r="B1745" s="75"/>
      <c r="C1745" s="102"/>
      <c r="D1745" s="103"/>
      <c r="E1745" s="45"/>
      <c r="F1745" s="45"/>
      <c r="G1745" s="45"/>
      <c r="H1745" s="45"/>
      <c r="I1745" s="45"/>
      <c r="J1745" s="46"/>
    </row>
    <row r="1746" spans="2:10" s="1" customFormat="1" ht="13.2" x14ac:dyDescent="0.25">
      <c r="B1746" s="75"/>
      <c r="C1746" s="102"/>
      <c r="D1746" s="103"/>
      <c r="E1746" s="45"/>
      <c r="F1746" s="45"/>
      <c r="G1746" s="45"/>
      <c r="H1746" s="45"/>
      <c r="I1746" s="45"/>
      <c r="J1746" s="46"/>
    </row>
    <row r="1747" spans="2:10" s="1" customFormat="1" ht="13.2" x14ac:dyDescent="0.25">
      <c r="B1747" s="75"/>
      <c r="C1747" s="102"/>
      <c r="D1747" s="103"/>
      <c r="E1747" s="45"/>
      <c r="F1747" s="45"/>
      <c r="G1747" s="45"/>
      <c r="H1747" s="45"/>
      <c r="I1747" s="45"/>
      <c r="J1747" s="46"/>
    </row>
    <row r="1748" spans="2:10" s="1" customFormat="1" ht="13.2" x14ac:dyDescent="0.25">
      <c r="B1748" s="75"/>
      <c r="C1748" s="102"/>
      <c r="D1748" s="103"/>
      <c r="E1748" s="45"/>
      <c r="F1748" s="45"/>
      <c r="G1748" s="45"/>
      <c r="H1748" s="45"/>
      <c r="I1748" s="45"/>
      <c r="J1748" s="46"/>
    </row>
    <row r="1749" spans="2:10" s="1" customFormat="1" ht="13.2" x14ac:dyDescent="0.25">
      <c r="B1749" s="75"/>
      <c r="C1749" s="102"/>
      <c r="D1749" s="103"/>
      <c r="E1749" s="45"/>
      <c r="F1749" s="45"/>
      <c r="G1749" s="45"/>
      <c r="H1749" s="45"/>
      <c r="I1749" s="45"/>
      <c r="J1749" s="46"/>
    </row>
    <row r="1750" spans="2:10" s="1" customFormat="1" ht="13.2" x14ac:dyDescent="0.25">
      <c r="B1750" s="75"/>
      <c r="C1750" s="102"/>
      <c r="D1750" s="103"/>
      <c r="E1750" s="45"/>
      <c r="F1750" s="45"/>
      <c r="G1750" s="45"/>
      <c r="H1750" s="45"/>
      <c r="I1750" s="45"/>
      <c r="J1750" s="46"/>
    </row>
    <row r="1751" spans="2:10" s="1" customFormat="1" ht="13.2" x14ac:dyDescent="0.25">
      <c r="B1751" s="75"/>
      <c r="C1751" s="102"/>
      <c r="D1751" s="103"/>
      <c r="E1751" s="45"/>
      <c r="F1751" s="45"/>
      <c r="G1751" s="45"/>
      <c r="H1751" s="45"/>
      <c r="I1751" s="45"/>
      <c r="J1751" s="46"/>
    </row>
    <row r="1752" spans="2:10" s="1" customFormat="1" ht="13.2" x14ac:dyDescent="0.25">
      <c r="B1752" s="75"/>
      <c r="C1752" s="102"/>
      <c r="D1752" s="103"/>
      <c r="E1752" s="45"/>
      <c r="F1752" s="45"/>
      <c r="G1752" s="45"/>
      <c r="H1752" s="45"/>
      <c r="I1752" s="45"/>
      <c r="J1752" s="46"/>
    </row>
    <row r="1753" spans="2:10" s="1" customFormat="1" ht="13.2" x14ac:dyDescent="0.25">
      <c r="B1753" s="75"/>
      <c r="C1753" s="102"/>
      <c r="D1753" s="103"/>
      <c r="E1753" s="45"/>
      <c r="F1753" s="45"/>
      <c r="G1753" s="45"/>
      <c r="H1753" s="45"/>
      <c r="I1753" s="45"/>
      <c r="J1753" s="46"/>
    </row>
    <row r="1754" spans="2:10" s="1" customFormat="1" ht="13.2" x14ac:dyDescent="0.25">
      <c r="B1754" s="75"/>
      <c r="C1754" s="102"/>
      <c r="D1754" s="103"/>
      <c r="E1754" s="45"/>
      <c r="F1754" s="45"/>
      <c r="G1754" s="45"/>
      <c r="H1754" s="45"/>
      <c r="I1754" s="45"/>
      <c r="J1754" s="46"/>
    </row>
    <row r="1755" spans="2:10" s="1" customFormat="1" ht="13.2" x14ac:dyDescent="0.25">
      <c r="B1755" s="75"/>
      <c r="C1755" s="102"/>
      <c r="D1755" s="103"/>
      <c r="E1755" s="45"/>
      <c r="F1755" s="45"/>
      <c r="G1755" s="45"/>
      <c r="H1755" s="45"/>
      <c r="I1755" s="45"/>
      <c r="J1755" s="46"/>
    </row>
    <row r="1756" spans="2:10" s="1" customFormat="1" ht="13.2" x14ac:dyDescent="0.25">
      <c r="B1756" s="75"/>
      <c r="C1756" s="102"/>
      <c r="D1756" s="103"/>
      <c r="E1756" s="45"/>
      <c r="F1756" s="45"/>
      <c r="G1756" s="45"/>
      <c r="H1756" s="45"/>
      <c r="I1756" s="45"/>
      <c r="J1756" s="46"/>
    </row>
    <row r="1757" spans="2:10" s="1" customFormat="1" ht="13.2" x14ac:dyDescent="0.25">
      <c r="B1757" s="75"/>
      <c r="C1757" s="102"/>
      <c r="D1757" s="103"/>
      <c r="E1757" s="45"/>
      <c r="F1757" s="45"/>
      <c r="G1757" s="45"/>
      <c r="H1757" s="45"/>
      <c r="I1757" s="45"/>
      <c r="J1757" s="46"/>
    </row>
    <row r="1758" spans="2:10" s="1" customFormat="1" ht="13.2" x14ac:dyDescent="0.25">
      <c r="B1758" s="75"/>
      <c r="C1758" s="102"/>
      <c r="D1758" s="103"/>
      <c r="E1758" s="45"/>
      <c r="F1758" s="45"/>
      <c r="G1758" s="45"/>
      <c r="H1758" s="45"/>
      <c r="I1758" s="45"/>
      <c r="J1758" s="46"/>
    </row>
    <row r="1759" spans="2:10" s="1" customFormat="1" ht="13.2" x14ac:dyDescent="0.25">
      <c r="B1759" s="75"/>
      <c r="C1759" s="102"/>
      <c r="D1759" s="103"/>
      <c r="E1759" s="45"/>
      <c r="F1759" s="45"/>
      <c r="G1759" s="45"/>
      <c r="H1759" s="45"/>
      <c r="I1759" s="45"/>
      <c r="J1759" s="46"/>
    </row>
    <row r="1760" spans="2:10" s="1" customFormat="1" ht="13.2" x14ac:dyDescent="0.25">
      <c r="B1760" s="75"/>
      <c r="C1760" s="102"/>
      <c r="D1760" s="103"/>
      <c r="E1760" s="45"/>
      <c r="F1760" s="45"/>
      <c r="G1760" s="45"/>
      <c r="H1760" s="45"/>
      <c r="I1760" s="45"/>
      <c r="J1760" s="46"/>
    </row>
    <row r="1761" spans="2:10" s="1" customFormat="1" ht="13.2" x14ac:dyDescent="0.25">
      <c r="B1761" s="75"/>
      <c r="C1761" s="102"/>
      <c r="D1761" s="103"/>
      <c r="E1761" s="45"/>
      <c r="F1761" s="45"/>
      <c r="G1761" s="45"/>
      <c r="H1761" s="45"/>
      <c r="I1761" s="45"/>
      <c r="J1761" s="46"/>
    </row>
    <row r="1762" spans="2:10" s="1" customFormat="1" ht="13.2" x14ac:dyDescent="0.25">
      <c r="B1762" s="75"/>
      <c r="C1762" s="102"/>
      <c r="D1762" s="103"/>
      <c r="E1762" s="45"/>
      <c r="F1762" s="45"/>
      <c r="G1762" s="45"/>
      <c r="H1762" s="45"/>
      <c r="I1762" s="45"/>
      <c r="J1762" s="46"/>
    </row>
    <row r="1763" spans="2:10" s="1" customFormat="1" ht="13.2" x14ac:dyDescent="0.25">
      <c r="B1763" s="75"/>
      <c r="C1763" s="102"/>
      <c r="D1763" s="103"/>
      <c r="E1763" s="45"/>
      <c r="F1763" s="45"/>
      <c r="G1763" s="45"/>
      <c r="H1763" s="45"/>
      <c r="I1763" s="45"/>
      <c r="J1763" s="46"/>
    </row>
    <row r="1764" spans="2:10" s="1" customFormat="1" ht="13.2" x14ac:dyDescent="0.25">
      <c r="B1764" s="75"/>
      <c r="C1764" s="102"/>
      <c r="D1764" s="103"/>
      <c r="E1764" s="45"/>
      <c r="F1764" s="45"/>
      <c r="G1764" s="45"/>
      <c r="H1764" s="45"/>
      <c r="I1764" s="45"/>
      <c r="J1764" s="46"/>
    </row>
    <row r="1765" spans="2:10" s="1" customFormat="1" ht="13.2" x14ac:dyDescent="0.25">
      <c r="B1765" s="75"/>
      <c r="C1765" s="102"/>
      <c r="D1765" s="103"/>
      <c r="E1765" s="45"/>
      <c r="F1765" s="45"/>
      <c r="G1765" s="45"/>
      <c r="H1765" s="45"/>
      <c r="I1765" s="45"/>
      <c r="J1765" s="46"/>
    </row>
    <row r="1766" spans="2:10" s="1" customFormat="1" ht="13.2" x14ac:dyDescent="0.25">
      <c r="B1766" s="75"/>
      <c r="C1766" s="102"/>
      <c r="D1766" s="103"/>
      <c r="E1766" s="45"/>
      <c r="F1766" s="45"/>
      <c r="G1766" s="45"/>
      <c r="H1766" s="45"/>
      <c r="I1766" s="45"/>
      <c r="J1766" s="46"/>
    </row>
    <row r="1767" spans="2:10" s="1" customFormat="1" ht="13.2" x14ac:dyDescent="0.25">
      <c r="B1767" s="75"/>
      <c r="C1767" s="102"/>
      <c r="D1767" s="103"/>
      <c r="E1767" s="45"/>
      <c r="F1767" s="45"/>
      <c r="G1767" s="45"/>
      <c r="H1767" s="45"/>
      <c r="I1767" s="45"/>
      <c r="J1767" s="46"/>
    </row>
    <row r="1768" spans="2:10" s="1" customFormat="1" ht="13.2" x14ac:dyDescent="0.25">
      <c r="B1768" s="75"/>
      <c r="C1768" s="102"/>
      <c r="D1768" s="103"/>
      <c r="E1768" s="45"/>
      <c r="F1768" s="45"/>
      <c r="G1768" s="45"/>
      <c r="H1768" s="45"/>
      <c r="I1768" s="45"/>
      <c r="J1768" s="46"/>
    </row>
    <row r="1769" spans="2:10" s="1" customFormat="1" ht="13.2" x14ac:dyDescent="0.25">
      <c r="B1769" s="75"/>
      <c r="C1769" s="102"/>
      <c r="D1769" s="103"/>
      <c r="E1769" s="45"/>
      <c r="F1769" s="45"/>
      <c r="G1769" s="45"/>
      <c r="H1769" s="45"/>
      <c r="I1769" s="45"/>
      <c r="J1769" s="46"/>
    </row>
    <row r="1770" spans="2:10" s="1" customFormat="1" ht="13.2" x14ac:dyDescent="0.25">
      <c r="B1770" s="75"/>
      <c r="C1770" s="102"/>
      <c r="D1770" s="103"/>
      <c r="E1770" s="45"/>
      <c r="F1770" s="45"/>
      <c r="G1770" s="45"/>
      <c r="H1770" s="45"/>
      <c r="I1770" s="45"/>
      <c r="J1770" s="46"/>
    </row>
    <row r="1771" spans="2:10" s="1" customFormat="1" ht="13.2" x14ac:dyDescent="0.25">
      <c r="B1771" s="75"/>
      <c r="C1771" s="102"/>
      <c r="D1771" s="103"/>
      <c r="E1771" s="45"/>
      <c r="F1771" s="45"/>
      <c r="G1771" s="45"/>
      <c r="H1771" s="45"/>
      <c r="I1771" s="45"/>
      <c r="J1771" s="46"/>
    </row>
    <row r="1772" spans="2:10" s="1" customFormat="1" ht="13.2" x14ac:dyDescent="0.25">
      <c r="B1772" s="75"/>
      <c r="C1772" s="102"/>
      <c r="D1772" s="103"/>
      <c r="E1772" s="45"/>
      <c r="F1772" s="45"/>
      <c r="G1772" s="45"/>
      <c r="H1772" s="45"/>
      <c r="I1772" s="45"/>
      <c r="J1772" s="46"/>
    </row>
    <row r="1773" spans="2:10" s="1" customFormat="1" ht="13.2" x14ac:dyDescent="0.25">
      <c r="B1773" s="75"/>
      <c r="C1773" s="102"/>
      <c r="D1773" s="103"/>
      <c r="E1773" s="45"/>
      <c r="F1773" s="45"/>
      <c r="G1773" s="45"/>
      <c r="H1773" s="45"/>
      <c r="I1773" s="45"/>
      <c r="J1773" s="46"/>
    </row>
    <row r="1774" spans="2:10" s="1" customFormat="1" ht="13.2" x14ac:dyDescent="0.25">
      <c r="B1774" s="75"/>
      <c r="C1774" s="102"/>
      <c r="D1774" s="103"/>
      <c r="E1774" s="45"/>
      <c r="F1774" s="45"/>
      <c r="G1774" s="45"/>
      <c r="H1774" s="45"/>
      <c r="I1774" s="45"/>
      <c r="J1774" s="46"/>
    </row>
    <row r="1775" spans="2:10" s="1" customFormat="1" ht="13.2" x14ac:dyDescent="0.25">
      <c r="B1775" s="75"/>
      <c r="C1775" s="102"/>
      <c r="D1775" s="103"/>
      <c r="E1775" s="45"/>
      <c r="F1775" s="45"/>
      <c r="G1775" s="45"/>
      <c r="H1775" s="45"/>
      <c r="I1775" s="45"/>
      <c r="J1775" s="46"/>
    </row>
    <row r="1776" spans="2:10" s="1" customFormat="1" ht="13.2" x14ac:dyDescent="0.25">
      <c r="B1776" s="75"/>
      <c r="C1776" s="102"/>
      <c r="D1776" s="103"/>
      <c r="E1776" s="45"/>
      <c r="F1776" s="45"/>
      <c r="G1776" s="45"/>
      <c r="H1776" s="45"/>
      <c r="I1776" s="45"/>
      <c r="J1776" s="46"/>
    </row>
    <row r="1777" spans="2:10" s="1" customFormat="1" ht="13.2" x14ac:dyDescent="0.25">
      <c r="B1777" s="75"/>
      <c r="C1777" s="102"/>
      <c r="D1777" s="103"/>
      <c r="E1777" s="45"/>
      <c r="F1777" s="45"/>
      <c r="G1777" s="45"/>
      <c r="H1777" s="45"/>
      <c r="I1777" s="45"/>
      <c r="J1777" s="46"/>
    </row>
    <row r="1778" spans="2:10" s="1" customFormat="1" ht="21" x14ac:dyDescent="0.25">
      <c r="B1778" s="166" t="s">
        <v>758</v>
      </c>
      <c r="C1778" s="167"/>
      <c r="D1778" s="167"/>
      <c r="E1778" s="167"/>
      <c r="F1778" s="167"/>
      <c r="G1778" s="167"/>
      <c r="H1778" s="167"/>
      <c r="I1778" s="167"/>
      <c r="J1778" s="168"/>
    </row>
    <row r="1779" spans="2:10" s="1" customFormat="1" ht="13.2" x14ac:dyDescent="0.25">
      <c r="B1779" s="23" t="s">
        <v>7</v>
      </c>
      <c r="C1779" s="24" t="s">
        <v>0</v>
      </c>
      <c r="D1779" s="24" t="s">
        <v>23</v>
      </c>
      <c r="E1779" s="24" t="s">
        <v>24</v>
      </c>
      <c r="F1779" s="24" t="s">
        <v>2</v>
      </c>
      <c r="G1779" s="24" t="s">
        <v>3</v>
      </c>
      <c r="H1779" s="24" t="s">
        <v>25</v>
      </c>
      <c r="I1779" s="24" t="s">
        <v>8</v>
      </c>
      <c r="J1779" s="24" t="s">
        <v>9</v>
      </c>
    </row>
    <row r="1780" spans="2:10" s="1" customFormat="1" ht="13.2" x14ac:dyDescent="0.25">
      <c r="B1780" s="96">
        <v>4.03</v>
      </c>
      <c r="C1780" s="97" t="s">
        <v>418</v>
      </c>
      <c r="D1780" s="103"/>
      <c r="E1780" s="45"/>
      <c r="F1780" s="45"/>
      <c r="G1780" s="45"/>
      <c r="H1780" s="45"/>
      <c r="I1780" s="45"/>
      <c r="J1780" s="46"/>
    </row>
    <row r="1781" spans="2:10" s="1" customFormat="1" ht="13.2" x14ac:dyDescent="0.25">
      <c r="B1781" s="100" t="s">
        <v>113</v>
      </c>
      <c r="C1781" s="101" t="s">
        <v>421</v>
      </c>
      <c r="D1781" s="103"/>
      <c r="E1781" s="45"/>
      <c r="F1781" s="45"/>
      <c r="G1781" s="45"/>
      <c r="H1781" s="45"/>
      <c r="I1781" s="45"/>
      <c r="J1781" s="46"/>
    </row>
    <row r="1782" spans="2:10" s="1" customFormat="1" ht="13.2" x14ac:dyDescent="0.25">
      <c r="B1782" s="48" t="s">
        <v>114</v>
      </c>
      <c r="C1782" s="48" t="s">
        <v>615</v>
      </c>
      <c r="D1782" s="103"/>
      <c r="E1782" s="45"/>
      <c r="F1782" s="45"/>
      <c r="G1782" s="45"/>
      <c r="H1782" s="45"/>
      <c r="I1782" s="62">
        <f>SUM(H1783:H1783)</f>
        <v>0</v>
      </c>
      <c r="J1782" s="63" t="str">
        <f>+J1783</f>
        <v>ml</v>
      </c>
    </row>
    <row r="1783" spans="2:10" s="1" customFormat="1" ht="13.2" x14ac:dyDescent="0.25">
      <c r="B1783" s="48"/>
      <c r="C1783" s="44" t="s">
        <v>714</v>
      </c>
      <c r="D1783" s="45"/>
      <c r="E1783" s="45"/>
      <c r="F1783" s="45"/>
      <c r="G1783" s="45"/>
      <c r="H1783" s="45">
        <f>IF(AND(F1783=0,G1783=0),D1783*E1783,IF(AND(E1783=0,G1783=0),D1783*F1783,IF(AND(E1783=0,F1783=0),D1783*G1783,IF(AND(E1783=0),D1783*F1783*G1783,IF(AND(F1783=0),D1783*E1783*G1783,IF(AND(G1783=0),D1783*E1783*F1783,D1783*E1783*F1783*G1783))))))</f>
        <v>0</v>
      </c>
      <c r="I1783" s="45"/>
      <c r="J1783" s="46" t="str">
        <f>IF(AND(E1783=0,F1783&lt;&gt;0,G1783&lt;&gt;0),"m2",IF(AND(F1783=0,E1783&lt;&gt;0,G1783&lt;&gt;0),"m2",IF(AND(G1783=0,E1783&lt;&gt;0,F1783&lt;&gt;0),"m2",IF(AND(F1783=0,G1783=0),"ml",IF(AND(E1783=0,G1783=0),"ml",IF(AND(E1783=0,F1783=0),"ml",IF(AND(E1783&lt;&gt;0,F1783&lt;&gt;0,G1783&lt;&gt;0),"m3",0)))))))</f>
        <v>ml</v>
      </c>
    </row>
    <row r="1784" spans="2:10" s="1" customFormat="1" ht="13.2" x14ac:dyDescent="0.25">
      <c r="B1784" s="48"/>
      <c r="C1784" s="44"/>
      <c r="D1784" s="45"/>
      <c r="E1784" s="45"/>
      <c r="F1784" s="45"/>
      <c r="G1784" s="45"/>
      <c r="H1784" s="45">
        <f>IF(AND(F1784=0,G1784=0),D1784*E1784,IF(AND(E1784=0,G1784=0),D1784*F1784,IF(AND(E1784=0,F1784=0),D1784*G1784,IF(AND(E1784=0),D1784*F1784*G1784,IF(AND(F1784=0),D1784*E1784*G1784,IF(AND(G1784=0),D1784*E1784*F1784,D1784*E1784*F1784*G1784))))))</f>
        <v>0</v>
      </c>
      <c r="I1784" s="45"/>
      <c r="J1784" s="46" t="str">
        <f>IF(AND(E1784=0,F1784&lt;&gt;0,G1784&lt;&gt;0),"m2",IF(AND(F1784=0,E1784&lt;&gt;0,G1784&lt;&gt;0),"m2",IF(AND(G1784=0,E1784&lt;&gt;0,F1784&lt;&gt;0),"m2",IF(AND(F1784=0,G1784=0),"ml",IF(AND(E1784=0,G1784=0),"ml",IF(AND(E1784=0,F1784=0),"ml",IF(AND(E1784&lt;&gt;0,F1784&lt;&gt;0,G1784&lt;&gt;0),"m3",0)))))))</f>
        <v>ml</v>
      </c>
    </row>
    <row r="1785" spans="2:10" s="1" customFormat="1" ht="13.2" x14ac:dyDescent="0.25">
      <c r="B1785" s="48" t="s">
        <v>428</v>
      </c>
      <c r="C1785" s="48" t="s">
        <v>993</v>
      </c>
      <c r="D1785" s="103"/>
      <c r="E1785" s="45"/>
      <c r="F1785" s="45"/>
      <c r="G1785" s="45"/>
      <c r="H1785" s="45"/>
      <c r="I1785" s="62">
        <f>SUM(H1786:H1786)</f>
        <v>9</v>
      </c>
      <c r="J1785" s="63" t="str">
        <f>+J1786</f>
        <v>ml</v>
      </c>
    </row>
    <row r="1786" spans="2:10" s="1" customFormat="1" ht="13.2" x14ac:dyDescent="0.25">
      <c r="B1786" s="100"/>
      <c r="C1786" s="44" t="s">
        <v>705</v>
      </c>
      <c r="D1786" s="45">
        <v>2</v>
      </c>
      <c r="E1786" s="45">
        <v>4.5</v>
      </c>
      <c r="F1786" s="45"/>
      <c r="G1786" s="45"/>
      <c r="H1786" s="45">
        <f>IF(AND(F1786=0,G1786=0),D1786*E1786,IF(AND(E1786=0,G1786=0),D1786*F1786,IF(AND(E1786=0,F1786=0),D1786*G1786,IF(AND(E1786=0),D1786*F1786*G1786,IF(AND(F1786=0),D1786*E1786*G1786,IF(AND(G1786=0),D1786*E1786*F1786,D1786*E1786*F1786*G1786))))))</f>
        <v>9</v>
      </c>
      <c r="I1786" s="45"/>
      <c r="J1786" s="46" t="str">
        <f>IF(AND(E1786=0,F1786&lt;&gt;0,G1786&lt;&gt;0),"m2",IF(AND(F1786=0,E1786&lt;&gt;0,G1786&lt;&gt;0),"m2",IF(AND(G1786=0,E1786&lt;&gt;0,F1786&lt;&gt;0),"m2",IF(AND(F1786=0,G1786=0),"ml",IF(AND(E1786=0,G1786=0),"ml",IF(AND(E1786=0,F1786=0),"ml",IF(AND(E1786&lt;&gt;0,F1786&lt;&gt;0,G1786&lt;&gt;0),"m3",0)))))))</f>
        <v>ml</v>
      </c>
    </row>
    <row r="1787" spans="2:10" s="1" customFormat="1" ht="13.2" x14ac:dyDescent="0.25">
      <c r="B1787" s="100"/>
      <c r="C1787" s="44" t="s">
        <v>706</v>
      </c>
      <c r="D1787" s="45">
        <v>1</v>
      </c>
      <c r="E1787" s="45">
        <v>14</v>
      </c>
      <c r="F1787" s="45"/>
      <c r="G1787" s="45"/>
      <c r="H1787" s="45">
        <f>IF(AND(F1787=0,G1787=0),D1787*E1787,IF(AND(E1787=0,G1787=0),D1787*F1787,IF(AND(E1787=0,F1787=0),D1787*G1787,IF(AND(E1787=0),D1787*F1787*G1787,IF(AND(F1787=0),D1787*E1787*G1787,IF(AND(G1787=0),D1787*E1787*F1787,D1787*E1787*F1787*G1787))))))</f>
        <v>14</v>
      </c>
      <c r="I1787" s="45"/>
      <c r="J1787" s="46" t="str">
        <f>IF(AND(E1787=0,F1787&lt;&gt;0,G1787&lt;&gt;0),"m2",IF(AND(F1787=0,E1787&lt;&gt;0,G1787&lt;&gt;0),"m2",IF(AND(G1787=0,E1787&lt;&gt;0,F1787&lt;&gt;0),"m2",IF(AND(F1787=0,G1787=0),"ml",IF(AND(E1787=0,G1787=0),"ml",IF(AND(E1787=0,F1787=0),"ml",IF(AND(E1787&lt;&gt;0,F1787&lt;&gt;0,G1787&lt;&gt;0),"m3",0)))))))</f>
        <v>ml</v>
      </c>
    </row>
    <row r="1788" spans="2:10" s="1" customFormat="1" ht="13.2" x14ac:dyDescent="0.25">
      <c r="B1788" s="48" t="s">
        <v>429</v>
      </c>
      <c r="C1788" s="48" t="s">
        <v>992</v>
      </c>
      <c r="D1788" s="103"/>
      <c r="E1788" s="45"/>
      <c r="F1788" s="45"/>
      <c r="G1788" s="45"/>
      <c r="H1788" s="45"/>
      <c r="I1788" s="62">
        <f>SUM(H1789:H1789)</f>
        <v>0</v>
      </c>
      <c r="J1788" s="63" t="str">
        <f>+J1789</f>
        <v>ml</v>
      </c>
    </row>
    <row r="1789" spans="2:10" s="1" customFormat="1" ht="13.2" x14ac:dyDescent="0.25">
      <c r="B1789" s="100"/>
      <c r="C1789" s="44" t="s">
        <v>705</v>
      </c>
      <c r="D1789" s="45"/>
      <c r="E1789" s="45"/>
      <c r="F1789" s="45"/>
      <c r="G1789" s="45"/>
      <c r="H1789" s="45">
        <f>IF(AND(F1789=0,G1789=0),D1789*E1789,IF(AND(E1789=0,G1789=0),D1789*F1789,IF(AND(E1789=0,F1789=0),D1789*G1789,IF(AND(E1789=0),D1789*F1789*G1789,IF(AND(F1789=0),D1789*E1789*G1789,IF(AND(G1789=0),D1789*E1789*F1789,D1789*E1789*F1789*G1789))))))</f>
        <v>0</v>
      </c>
      <c r="I1789" s="45"/>
      <c r="J1789" s="46" t="str">
        <f>IF(AND(E1789=0,F1789&lt;&gt;0,G1789&lt;&gt;0),"m2",IF(AND(F1789=0,E1789&lt;&gt;0,G1789&lt;&gt;0),"m2",IF(AND(G1789=0,E1789&lt;&gt;0,F1789&lt;&gt;0),"m2",IF(AND(F1789=0,G1789=0),"ml",IF(AND(E1789=0,G1789=0),"ml",IF(AND(E1789=0,F1789=0),"ml",IF(AND(E1789&lt;&gt;0,F1789&lt;&gt;0,G1789&lt;&gt;0),"m3",0)))))))</f>
        <v>ml</v>
      </c>
    </row>
    <row r="1790" spans="2:10" s="1" customFormat="1" ht="13.2" x14ac:dyDescent="0.25">
      <c r="B1790" s="100"/>
      <c r="C1790" s="44" t="s">
        <v>706</v>
      </c>
      <c r="D1790" s="45"/>
      <c r="E1790" s="45"/>
      <c r="F1790" s="45"/>
      <c r="G1790" s="45"/>
      <c r="H1790" s="45">
        <f>IF(AND(F1790=0,G1790=0),D1790*E1790,IF(AND(E1790=0,G1790=0),D1790*F1790,IF(AND(E1790=0,F1790=0),D1790*G1790,IF(AND(E1790=0),D1790*F1790*G1790,IF(AND(F1790=0),D1790*E1790*G1790,IF(AND(G1790=0),D1790*E1790*F1790,D1790*E1790*F1790*G1790))))))</f>
        <v>0</v>
      </c>
      <c r="I1790" s="45"/>
      <c r="J1790" s="46" t="str">
        <f>IF(AND(E1790=0,F1790&lt;&gt;0,G1790&lt;&gt;0),"m2",IF(AND(F1790=0,E1790&lt;&gt;0,G1790&lt;&gt;0),"m2",IF(AND(G1790=0,E1790&lt;&gt;0,F1790&lt;&gt;0),"m2",IF(AND(F1790=0,G1790=0),"ml",IF(AND(E1790=0,G1790=0),"ml",IF(AND(E1790=0,F1790=0),"ml",IF(AND(E1790&lt;&gt;0,F1790&lt;&gt;0,G1790&lt;&gt;0),"m3",0)))))))</f>
        <v>ml</v>
      </c>
    </row>
    <row r="1791" spans="2:10" s="1" customFormat="1" ht="13.2" x14ac:dyDescent="0.25">
      <c r="B1791" s="48" t="s">
        <v>430</v>
      </c>
      <c r="C1791" s="48" t="s">
        <v>463</v>
      </c>
      <c r="D1791" s="103"/>
      <c r="E1791" s="45"/>
      <c r="F1791" s="45"/>
      <c r="G1791" s="45"/>
      <c r="H1791" s="45"/>
      <c r="I1791" s="62">
        <f>SUM(H1793:H1798)</f>
        <v>25.5</v>
      </c>
      <c r="J1791" s="63" t="str">
        <f>+J1793</f>
        <v>ml</v>
      </c>
    </row>
    <row r="1792" spans="2:10" s="1" customFormat="1" ht="13.2" x14ac:dyDescent="0.25">
      <c r="B1792" s="48"/>
      <c r="C1792" s="130" t="s">
        <v>248</v>
      </c>
      <c r="D1792" s="103"/>
      <c r="E1792" s="45"/>
      <c r="F1792" s="45"/>
      <c r="G1792" s="45"/>
      <c r="H1792" s="45"/>
      <c r="I1792" s="62"/>
      <c r="J1792" s="63"/>
    </row>
    <row r="1793" spans="2:10" s="1" customFormat="1" ht="13.2" x14ac:dyDescent="0.25">
      <c r="B1793" s="48"/>
      <c r="C1793" s="44" t="s">
        <v>549</v>
      </c>
      <c r="D1793" s="45">
        <v>2</v>
      </c>
      <c r="E1793" s="45">
        <v>3.25</v>
      </c>
      <c r="F1793" s="45"/>
      <c r="G1793" s="45"/>
      <c r="H1793" s="45">
        <f t="shared" ref="H1793:H1798" si="62">IF(AND(F1793=0,G1793=0),D1793*E1793,IF(AND(E1793=0,G1793=0),D1793*F1793,IF(AND(E1793=0,F1793=0),D1793*G1793,IF(AND(E1793=0),D1793*F1793*G1793,IF(AND(F1793=0),D1793*E1793*G1793,IF(AND(G1793=0),D1793*E1793*F1793,D1793*E1793*F1793*G1793))))))</f>
        <v>6.5</v>
      </c>
      <c r="I1793" s="45"/>
      <c r="J1793" s="46" t="str">
        <f t="shared" ref="J1793:J1798" si="63">IF(AND(E1793=0,F1793&lt;&gt;0,G1793&lt;&gt;0),"m2",IF(AND(F1793=0,E1793&lt;&gt;0,G1793&lt;&gt;0),"m2",IF(AND(G1793=0,E1793&lt;&gt;0,F1793&lt;&gt;0),"m2",IF(AND(F1793=0,G1793=0),"ml",IF(AND(E1793=0,G1793=0),"ml",IF(AND(E1793=0,F1793=0),"ml",IF(AND(E1793&lt;&gt;0,F1793&lt;&gt;0,G1793&lt;&gt;0),"m3",0)))))))</f>
        <v>ml</v>
      </c>
    </row>
    <row r="1794" spans="2:10" s="1" customFormat="1" ht="13.2" x14ac:dyDescent="0.25">
      <c r="B1794" s="48"/>
      <c r="C1794" s="44" t="s">
        <v>696</v>
      </c>
      <c r="D1794" s="45">
        <v>2</v>
      </c>
      <c r="E1794" s="45">
        <v>3</v>
      </c>
      <c r="F1794" s="45"/>
      <c r="G1794" s="45"/>
      <c r="H1794" s="45">
        <f t="shared" si="62"/>
        <v>6</v>
      </c>
      <c r="I1794" s="45"/>
      <c r="J1794" s="46" t="str">
        <f t="shared" si="63"/>
        <v>ml</v>
      </c>
    </row>
    <row r="1795" spans="2:10" s="1" customFormat="1" ht="13.2" x14ac:dyDescent="0.25">
      <c r="B1795" s="48"/>
      <c r="C1795" s="130" t="s">
        <v>249</v>
      </c>
      <c r="D1795" s="45"/>
      <c r="E1795" s="45"/>
      <c r="F1795" s="45"/>
      <c r="G1795" s="45"/>
      <c r="H1795" s="45">
        <f t="shared" si="62"/>
        <v>0</v>
      </c>
      <c r="I1795" s="45"/>
      <c r="J1795" s="46" t="str">
        <f t="shared" si="63"/>
        <v>ml</v>
      </c>
    </row>
    <row r="1796" spans="2:10" s="1" customFormat="1" ht="13.2" x14ac:dyDescent="0.25">
      <c r="B1796" s="48"/>
      <c r="C1796" s="44" t="s">
        <v>549</v>
      </c>
      <c r="D1796" s="45">
        <v>2</v>
      </c>
      <c r="E1796" s="45">
        <v>3.25</v>
      </c>
      <c r="F1796" s="45"/>
      <c r="G1796" s="45"/>
      <c r="H1796" s="45">
        <f t="shared" si="62"/>
        <v>6.5</v>
      </c>
      <c r="I1796" s="45"/>
      <c r="J1796" s="46" t="str">
        <f t="shared" si="63"/>
        <v>ml</v>
      </c>
    </row>
    <row r="1797" spans="2:10" s="1" customFormat="1" ht="13.2" x14ac:dyDescent="0.25">
      <c r="B1797" s="48"/>
      <c r="C1797" s="130" t="s">
        <v>250</v>
      </c>
      <c r="D1797" s="45"/>
      <c r="E1797" s="45"/>
      <c r="F1797" s="45"/>
      <c r="G1797" s="45"/>
      <c r="H1797" s="45">
        <f t="shared" si="62"/>
        <v>0</v>
      </c>
      <c r="I1797" s="45"/>
      <c r="J1797" s="46" t="str">
        <f t="shared" si="63"/>
        <v>ml</v>
      </c>
    </row>
    <row r="1798" spans="2:10" s="1" customFormat="1" ht="13.2" x14ac:dyDescent="0.25">
      <c r="B1798" s="48"/>
      <c r="C1798" s="44" t="s">
        <v>549</v>
      </c>
      <c r="D1798" s="45">
        <v>2</v>
      </c>
      <c r="E1798" s="45">
        <v>3.25</v>
      </c>
      <c r="F1798" s="45"/>
      <c r="G1798" s="45"/>
      <c r="H1798" s="45">
        <f t="shared" si="62"/>
        <v>6.5</v>
      </c>
      <c r="I1798" s="45"/>
      <c r="J1798" s="46" t="str">
        <f t="shared" si="63"/>
        <v>ml</v>
      </c>
    </row>
    <row r="1799" spans="2:10" s="1" customFormat="1" ht="13.2" x14ac:dyDescent="0.25">
      <c r="B1799" s="48" t="s">
        <v>464</v>
      </c>
      <c r="C1799" s="48" t="s">
        <v>547</v>
      </c>
      <c r="D1799" s="103"/>
      <c r="E1799" s="45"/>
      <c r="F1799" s="45"/>
      <c r="G1799" s="45"/>
      <c r="H1799" s="45"/>
      <c r="I1799" s="62">
        <f>SUM(H1800:H1806)</f>
        <v>0</v>
      </c>
      <c r="J1799" s="63" t="str">
        <f>+J1800</f>
        <v>ml</v>
      </c>
    </row>
    <row r="1800" spans="2:10" s="1" customFormat="1" ht="13.2" x14ac:dyDescent="0.25">
      <c r="B1800" s="100"/>
      <c r="C1800" s="130" t="s">
        <v>248</v>
      </c>
      <c r="D1800" s="45"/>
      <c r="E1800" s="45"/>
      <c r="F1800" s="45"/>
      <c r="G1800" s="45"/>
      <c r="H1800" s="45">
        <f t="shared" ref="H1800:H1806" si="64">IF(AND(F1800=0,G1800=0),D1800*E1800,IF(AND(E1800=0,G1800=0),D1800*F1800,IF(AND(E1800=0,F1800=0),D1800*G1800,IF(AND(E1800=0),D1800*F1800*G1800,IF(AND(F1800=0),D1800*E1800*G1800,IF(AND(G1800=0),D1800*E1800*F1800,D1800*E1800*F1800*G1800))))))</f>
        <v>0</v>
      </c>
      <c r="I1800" s="45"/>
      <c r="J1800" s="46" t="str">
        <f t="shared" ref="J1800:J1806" si="65">IF(AND(E1800=0,F1800&lt;&gt;0,G1800&lt;&gt;0),"m2",IF(AND(F1800=0,E1800&lt;&gt;0,G1800&lt;&gt;0),"m2",IF(AND(G1800=0,E1800&lt;&gt;0,F1800&lt;&gt;0),"m2",IF(AND(F1800=0,G1800=0),"ml",IF(AND(E1800=0,G1800=0),"ml",IF(AND(E1800=0,F1800=0),"ml",IF(AND(E1800&lt;&gt;0,F1800&lt;&gt;0,G1800&lt;&gt;0),"m3",0)))))))</f>
        <v>ml</v>
      </c>
    </row>
    <row r="1801" spans="2:10" s="1" customFormat="1" ht="13.2" x14ac:dyDescent="0.25">
      <c r="B1801" s="100"/>
      <c r="C1801" s="44" t="s">
        <v>549</v>
      </c>
      <c r="D1801" s="45"/>
      <c r="E1801" s="45"/>
      <c r="F1801" s="45"/>
      <c r="G1801" s="45"/>
      <c r="H1801" s="45">
        <f t="shared" si="64"/>
        <v>0</v>
      </c>
      <c r="I1801" s="45"/>
      <c r="J1801" s="46" t="str">
        <f t="shared" si="65"/>
        <v>ml</v>
      </c>
    </row>
    <row r="1802" spans="2:10" s="1" customFormat="1" ht="13.2" x14ac:dyDescent="0.25">
      <c r="B1802" s="100"/>
      <c r="C1802" s="44" t="s">
        <v>696</v>
      </c>
      <c r="D1802" s="45"/>
      <c r="E1802" s="45"/>
      <c r="F1802" s="45"/>
      <c r="G1802" s="45"/>
      <c r="H1802" s="45">
        <f t="shared" si="64"/>
        <v>0</v>
      </c>
      <c r="I1802" s="45"/>
      <c r="J1802" s="46" t="str">
        <f t="shared" si="65"/>
        <v>ml</v>
      </c>
    </row>
    <row r="1803" spans="2:10" s="1" customFormat="1" ht="13.2" x14ac:dyDescent="0.25">
      <c r="B1803" s="100"/>
      <c r="C1803" s="130" t="s">
        <v>249</v>
      </c>
      <c r="D1803" s="45"/>
      <c r="E1803" s="45"/>
      <c r="F1803" s="45"/>
      <c r="G1803" s="45"/>
      <c r="H1803" s="45">
        <f t="shared" si="64"/>
        <v>0</v>
      </c>
      <c r="I1803" s="45"/>
      <c r="J1803" s="46" t="str">
        <f t="shared" si="65"/>
        <v>ml</v>
      </c>
    </row>
    <row r="1804" spans="2:10" s="1" customFormat="1" ht="13.2" x14ac:dyDescent="0.25">
      <c r="B1804" s="100"/>
      <c r="C1804" s="44" t="s">
        <v>549</v>
      </c>
      <c r="D1804" s="45"/>
      <c r="E1804" s="45"/>
      <c r="F1804" s="45"/>
      <c r="G1804" s="45"/>
      <c r="H1804" s="45">
        <f t="shared" si="64"/>
        <v>0</v>
      </c>
      <c r="I1804" s="45"/>
      <c r="J1804" s="46" t="str">
        <f t="shared" si="65"/>
        <v>ml</v>
      </c>
    </row>
    <row r="1805" spans="2:10" s="1" customFormat="1" ht="13.2" x14ac:dyDescent="0.25">
      <c r="B1805" s="100"/>
      <c r="C1805" s="130" t="s">
        <v>250</v>
      </c>
      <c r="D1805" s="45"/>
      <c r="E1805" s="45"/>
      <c r="F1805" s="45"/>
      <c r="G1805" s="45"/>
      <c r="H1805" s="45">
        <f t="shared" si="64"/>
        <v>0</v>
      </c>
      <c r="I1805" s="45"/>
      <c r="J1805" s="46" t="str">
        <f t="shared" si="65"/>
        <v>ml</v>
      </c>
    </row>
    <row r="1806" spans="2:10" s="1" customFormat="1" ht="13.2" x14ac:dyDescent="0.25">
      <c r="B1806" s="100"/>
      <c r="C1806" s="44" t="s">
        <v>549</v>
      </c>
      <c r="D1806" s="45"/>
      <c r="E1806" s="45"/>
      <c r="F1806" s="45"/>
      <c r="G1806" s="45"/>
      <c r="H1806" s="45">
        <f t="shared" si="64"/>
        <v>0</v>
      </c>
      <c r="I1806" s="45"/>
      <c r="J1806" s="46" t="str">
        <f t="shared" si="65"/>
        <v>ml</v>
      </c>
    </row>
    <row r="1807" spans="2:10" s="1" customFormat="1" ht="13.2" x14ac:dyDescent="0.25">
      <c r="B1807" s="48" t="s">
        <v>466</v>
      </c>
      <c r="C1807" s="48" t="s">
        <v>465</v>
      </c>
      <c r="D1807" s="103"/>
      <c r="E1807" s="45"/>
      <c r="F1807" s="45"/>
      <c r="G1807" s="45"/>
      <c r="H1807" s="45"/>
      <c r="I1807" s="62">
        <f>SUM(H1808:H1814)</f>
        <v>0</v>
      </c>
      <c r="J1807" s="63" t="str">
        <f>+J1808</f>
        <v>ml</v>
      </c>
    </row>
    <row r="1808" spans="2:10" s="1" customFormat="1" ht="13.2" x14ac:dyDescent="0.25">
      <c r="B1808" s="48"/>
      <c r="C1808" s="130" t="s">
        <v>248</v>
      </c>
      <c r="D1808" s="45"/>
      <c r="E1808" s="45"/>
      <c r="F1808" s="45"/>
      <c r="G1808" s="45"/>
      <c r="H1808" s="45">
        <f t="shared" ref="H1808:H1814" si="66">IF(AND(F1808=0,G1808=0),D1808*E1808,IF(AND(E1808=0,G1808=0),D1808*F1808,IF(AND(E1808=0,F1808=0),D1808*G1808,IF(AND(E1808=0),D1808*F1808*G1808,IF(AND(F1808=0),D1808*E1808*G1808,IF(AND(G1808=0),D1808*E1808*F1808,D1808*E1808*F1808*G1808))))))</f>
        <v>0</v>
      </c>
      <c r="I1808" s="45"/>
      <c r="J1808" s="46" t="str">
        <f t="shared" ref="J1808:J1814" si="67">IF(AND(E1808=0,F1808&lt;&gt;0,G1808&lt;&gt;0),"m2",IF(AND(F1808=0,E1808&lt;&gt;0,G1808&lt;&gt;0),"m2",IF(AND(G1808=0,E1808&lt;&gt;0,F1808&lt;&gt;0),"m2",IF(AND(F1808=0,G1808=0),"ml",IF(AND(E1808=0,G1808=0),"ml",IF(AND(E1808=0,F1808=0),"ml",IF(AND(E1808&lt;&gt;0,F1808&lt;&gt;0,G1808&lt;&gt;0),"m3",0)))))))</f>
        <v>ml</v>
      </c>
    </row>
    <row r="1809" spans="2:10" s="1" customFormat="1" ht="13.2" x14ac:dyDescent="0.25">
      <c r="B1809" s="48"/>
      <c r="C1809" s="44" t="s">
        <v>549</v>
      </c>
      <c r="D1809" s="45"/>
      <c r="E1809" s="45"/>
      <c r="F1809" s="45"/>
      <c r="G1809" s="45"/>
      <c r="H1809" s="45">
        <f t="shared" si="66"/>
        <v>0</v>
      </c>
      <c r="I1809" s="45"/>
      <c r="J1809" s="46" t="str">
        <f t="shared" si="67"/>
        <v>ml</v>
      </c>
    </row>
    <row r="1810" spans="2:10" s="1" customFormat="1" ht="13.2" x14ac:dyDescent="0.25">
      <c r="B1810" s="48"/>
      <c r="C1810" s="44" t="s">
        <v>696</v>
      </c>
      <c r="D1810" s="45"/>
      <c r="E1810" s="45"/>
      <c r="F1810" s="45"/>
      <c r="G1810" s="45"/>
      <c r="H1810" s="45">
        <f t="shared" si="66"/>
        <v>0</v>
      </c>
      <c r="I1810" s="45"/>
      <c r="J1810" s="46" t="str">
        <f t="shared" si="67"/>
        <v>ml</v>
      </c>
    </row>
    <row r="1811" spans="2:10" s="1" customFormat="1" ht="13.2" x14ac:dyDescent="0.25">
      <c r="B1811" s="48"/>
      <c r="C1811" s="130" t="s">
        <v>249</v>
      </c>
      <c r="D1811" s="45"/>
      <c r="E1811" s="45"/>
      <c r="F1811" s="45"/>
      <c r="G1811" s="45"/>
      <c r="H1811" s="45">
        <f t="shared" si="66"/>
        <v>0</v>
      </c>
      <c r="I1811" s="45"/>
      <c r="J1811" s="46" t="str">
        <f t="shared" si="67"/>
        <v>ml</v>
      </c>
    </row>
    <row r="1812" spans="2:10" s="1" customFormat="1" ht="13.2" x14ac:dyDescent="0.25">
      <c r="B1812" s="48"/>
      <c r="C1812" s="44" t="s">
        <v>549</v>
      </c>
      <c r="D1812" s="45"/>
      <c r="E1812" s="45"/>
      <c r="F1812" s="45"/>
      <c r="G1812" s="45"/>
      <c r="H1812" s="45">
        <f t="shared" si="66"/>
        <v>0</v>
      </c>
      <c r="I1812" s="45"/>
      <c r="J1812" s="46" t="str">
        <f t="shared" si="67"/>
        <v>ml</v>
      </c>
    </row>
    <row r="1813" spans="2:10" s="1" customFormat="1" ht="13.2" x14ac:dyDescent="0.25">
      <c r="B1813" s="48"/>
      <c r="C1813" s="130" t="s">
        <v>250</v>
      </c>
      <c r="D1813" s="45"/>
      <c r="E1813" s="45"/>
      <c r="F1813" s="45"/>
      <c r="G1813" s="45"/>
      <c r="H1813" s="45">
        <f t="shared" si="66"/>
        <v>0</v>
      </c>
      <c r="I1813" s="45"/>
      <c r="J1813" s="46" t="str">
        <f t="shared" si="67"/>
        <v>ml</v>
      </c>
    </row>
    <row r="1814" spans="2:10" s="1" customFormat="1" ht="13.2" x14ac:dyDescent="0.25">
      <c r="B1814" s="48"/>
      <c r="C1814" s="44" t="s">
        <v>549</v>
      </c>
      <c r="D1814" s="45"/>
      <c r="E1814" s="45"/>
      <c r="F1814" s="45"/>
      <c r="G1814" s="45"/>
      <c r="H1814" s="45">
        <f t="shared" si="66"/>
        <v>0</v>
      </c>
      <c r="I1814" s="45"/>
      <c r="J1814" s="46" t="str">
        <f t="shared" si="67"/>
        <v>ml</v>
      </c>
    </row>
    <row r="1815" spans="2:10" s="1" customFormat="1" ht="13.2" x14ac:dyDescent="0.25">
      <c r="B1815" s="48" t="s">
        <v>542</v>
      </c>
      <c r="C1815" s="48" t="s">
        <v>467</v>
      </c>
      <c r="D1815" s="103"/>
      <c r="E1815" s="45"/>
      <c r="F1815" s="45"/>
      <c r="G1815" s="45"/>
      <c r="H1815" s="45"/>
      <c r="I1815" s="62">
        <f>SUM(H1816:H1816)</f>
        <v>0</v>
      </c>
      <c r="J1815" s="63" t="str">
        <f>+J1816</f>
        <v>und</v>
      </c>
    </row>
    <row r="1816" spans="2:10" s="1" customFormat="1" ht="13.2" x14ac:dyDescent="0.25">
      <c r="B1816" s="100"/>
      <c r="C1816" s="44" t="s">
        <v>697</v>
      </c>
      <c r="D1816" s="45"/>
      <c r="E1816" s="45"/>
      <c r="F1816" s="45"/>
      <c r="G1816" s="45"/>
      <c r="H1816" s="45">
        <f>+D1816</f>
        <v>0</v>
      </c>
      <c r="I1816" s="45"/>
      <c r="J1816" s="46" t="s">
        <v>35</v>
      </c>
    </row>
    <row r="1817" spans="2:10" s="1" customFormat="1" ht="13.2" x14ac:dyDescent="0.25">
      <c r="B1817" s="48" t="s">
        <v>546</v>
      </c>
      <c r="C1817" s="48" t="s">
        <v>548</v>
      </c>
      <c r="D1817" s="103"/>
      <c r="E1817" s="45"/>
      <c r="F1817" s="45"/>
      <c r="G1817" s="45"/>
      <c r="H1817" s="45"/>
      <c r="I1817" s="62">
        <f>SUM(H1818:H1818)</f>
        <v>2</v>
      </c>
      <c r="J1817" s="63" t="str">
        <f>+J1818</f>
        <v>und</v>
      </c>
    </row>
    <row r="1818" spans="2:10" s="1" customFormat="1" ht="13.2" x14ac:dyDescent="0.25">
      <c r="B1818" s="100"/>
      <c r="C1818" s="44" t="s">
        <v>549</v>
      </c>
      <c r="D1818" s="45">
        <v>2</v>
      </c>
      <c r="E1818" s="45"/>
      <c r="F1818" s="45"/>
      <c r="G1818" s="45"/>
      <c r="H1818" s="45">
        <f>+D1818</f>
        <v>2</v>
      </c>
      <c r="I1818" s="45"/>
      <c r="J1818" s="46" t="s">
        <v>35</v>
      </c>
    </row>
    <row r="1819" spans="2:10" s="1" customFormat="1" ht="13.2" x14ac:dyDescent="0.25">
      <c r="B1819" s="100" t="s">
        <v>115</v>
      </c>
      <c r="C1819" s="101" t="s">
        <v>420</v>
      </c>
      <c r="D1819" s="103"/>
      <c r="E1819" s="45"/>
      <c r="F1819" s="45"/>
      <c r="G1819" s="45"/>
      <c r="H1819" s="45"/>
      <c r="I1819" s="45"/>
      <c r="J1819" s="46"/>
    </row>
    <row r="1820" spans="2:10" s="1" customFormat="1" ht="13.2" x14ac:dyDescent="0.25">
      <c r="B1820" s="48" t="s">
        <v>116</v>
      </c>
      <c r="C1820" s="48" t="s">
        <v>1005</v>
      </c>
      <c r="D1820" s="103"/>
      <c r="E1820" s="45"/>
      <c r="F1820" s="45"/>
      <c r="G1820" s="45"/>
      <c r="H1820" s="45"/>
      <c r="I1820" s="62">
        <f>SUM(H1821:H1822)</f>
        <v>0</v>
      </c>
      <c r="J1820" s="63" t="str">
        <f>+J1821</f>
        <v>ml</v>
      </c>
    </row>
    <row r="1821" spans="2:10" s="1" customFormat="1" ht="13.2" x14ac:dyDescent="0.25">
      <c r="B1821" s="100"/>
      <c r="C1821" s="44" t="s">
        <v>752</v>
      </c>
      <c r="D1821" s="45"/>
      <c r="E1821" s="45"/>
      <c r="F1821" s="45"/>
      <c r="G1821" s="45"/>
      <c r="H1821" s="45">
        <f>IF(AND(F1821=0,G1821=0),D1821*E1821,IF(AND(E1821=0,G1821=0),D1821*F1821,IF(AND(E1821=0,F1821=0),D1821*G1821,IF(AND(E1821=0),D1821*F1821*G1821,IF(AND(F1821=0),D1821*E1821*G1821,IF(AND(G1821=0),D1821*E1821*F1821,D1821*E1821*F1821*G1821))))))</f>
        <v>0</v>
      </c>
      <c r="I1821" s="45"/>
      <c r="J1821" s="46" t="str">
        <f>IF(AND(E1821=0,F1821&lt;&gt;0,G1821&lt;&gt;0),"m2",IF(AND(F1821=0,E1821&lt;&gt;0,G1821&lt;&gt;0),"m2",IF(AND(G1821=0,E1821&lt;&gt;0,F1821&lt;&gt;0),"m2",IF(AND(F1821=0,G1821=0),"ml",IF(AND(E1821=0,G1821=0),"ml",IF(AND(E1821=0,F1821=0),"ml",IF(AND(E1821&lt;&gt;0,F1821&lt;&gt;0,G1821&lt;&gt;0),"m3",0)))))))</f>
        <v>ml</v>
      </c>
    </row>
    <row r="1822" spans="2:10" s="1" customFormat="1" ht="13.2" x14ac:dyDescent="0.25">
      <c r="B1822" s="100"/>
      <c r="C1822" s="44" t="s">
        <v>752</v>
      </c>
      <c r="D1822" s="45"/>
      <c r="E1822" s="45"/>
      <c r="F1822" s="45"/>
      <c r="G1822" s="45"/>
      <c r="H1822" s="45">
        <f>IF(AND(F1822=0,G1822=0),D1822*E1822,IF(AND(E1822=0,G1822=0),D1822*F1822,IF(AND(E1822=0,F1822=0),D1822*G1822,IF(AND(E1822=0),D1822*F1822*G1822,IF(AND(F1822=0),D1822*E1822*G1822,IF(AND(G1822=0),D1822*E1822*F1822,D1822*E1822*F1822*G1822))))))</f>
        <v>0</v>
      </c>
      <c r="I1822" s="45"/>
      <c r="J1822" s="46"/>
    </row>
    <row r="1823" spans="2:10" s="1" customFormat="1" ht="13.2" x14ac:dyDescent="0.25">
      <c r="B1823" s="48" t="s">
        <v>436</v>
      </c>
      <c r="C1823" s="48" t="s">
        <v>433</v>
      </c>
      <c r="D1823" s="103"/>
      <c r="E1823" s="45"/>
      <c r="F1823" s="45"/>
      <c r="G1823" s="45"/>
      <c r="H1823" s="45"/>
      <c r="I1823" s="62">
        <f>SUM(H1824:H1826)</f>
        <v>0</v>
      </c>
      <c r="J1823" s="63" t="str">
        <f>+J1824</f>
        <v>ml</v>
      </c>
    </row>
    <row r="1824" spans="2:10" s="1" customFormat="1" ht="13.2" x14ac:dyDescent="0.25">
      <c r="B1824" s="100"/>
      <c r="C1824" s="44" t="s">
        <v>754</v>
      </c>
      <c r="D1824" s="45"/>
      <c r="E1824" s="45"/>
      <c r="F1824" s="45"/>
      <c r="G1824" s="45"/>
      <c r="H1824" s="45">
        <f>IF(AND(F1824=0,G1824=0),D1824*E1824,IF(AND(E1824=0,G1824=0),D1824*F1824,IF(AND(E1824=0,F1824=0),D1824*G1824,IF(AND(E1824=0),D1824*F1824*G1824,IF(AND(F1824=0),D1824*E1824*G1824,IF(AND(G1824=0),D1824*E1824*F1824,D1824*E1824*F1824*G1824))))))</f>
        <v>0</v>
      </c>
      <c r="I1824" s="45"/>
      <c r="J1824" s="46" t="str">
        <f>IF(AND(E1824=0,F1824&lt;&gt;0,G1824&lt;&gt;0),"m2",IF(AND(F1824=0,E1824&lt;&gt;0,G1824&lt;&gt;0),"m2",IF(AND(G1824=0,E1824&lt;&gt;0,F1824&lt;&gt;0),"m2",IF(AND(F1824=0,G1824=0),"ml",IF(AND(E1824=0,G1824=0),"ml",IF(AND(E1824=0,F1824=0),"ml",IF(AND(E1824&lt;&gt;0,F1824&lt;&gt;0,G1824&lt;&gt;0),"m3",0)))))))</f>
        <v>ml</v>
      </c>
    </row>
    <row r="1825" spans="2:10" s="1" customFormat="1" ht="13.2" x14ac:dyDescent="0.25">
      <c r="B1825" s="100"/>
      <c r="C1825" s="44" t="s">
        <v>755</v>
      </c>
      <c r="D1825" s="45"/>
      <c r="E1825" s="45"/>
      <c r="F1825" s="45"/>
      <c r="G1825" s="45"/>
      <c r="H1825" s="45">
        <f>IF(AND(F1825=0,G1825=0),D1825*E1825,IF(AND(E1825=0,G1825=0),D1825*F1825,IF(AND(E1825=0,F1825=0),D1825*G1825,IF(AND(E1825=0),D1825*F1825*G1825,IF(AND(F1825=0),D1825*E1825*G1825,IF(AND(G1825=0),D1825*E1825*F1825,D1825*E1825*F1825*G1825))))))</f>
        <v>0</v>
      </c>
      <c r="I1825" s="45"/>
      <c r="J1825" s="46" t="str">
        <f>IF(AND(E1825=0,F1825&lt;&gt;0,G1825&lt;&gt;0),"m2",IF(AND(F1825=0,E1825&lt;&gt;0,G1825&lt;&gt;0),"m2",IF(AND(G1825=0,E1825&lt;&gt;0,F1825&lt;&gt;0),"m2",IF(AND(F1825=0,G1825=0),"ml",IF(AND(E1825=0,G1825=0),"ml",IF(AND(E1825=0,F1825=0),"ml",IF(AND(E1825&lt;&gt;0,F1825&lt;&gt;0,G1825&lt;&gt;0),"m3",0)))))))</f>
        <v>ml</v>
      </c>
    </row>
    <row r="1826" spans="2:10" s="1" customFormat="1" ht="13.2" x14ac:dyDescent="0.25">
      <c r="B1826" s="100"/>
      <c r="C1826" s="44" t="s">
        <v>756</v>
      </c>
      <c r="D1826" s="45"/>
      <c r="E1826" s="45"/>
      <c r="F1826" s="45"/>
      <c r="G1826" s="45"/>
      <c r="H1826" s="45">
        <f>IF(AND(F1826=0,G1826=0),D1826*E1826,IF(AND(E1826=0,G1826=0),D1826*F1826,IF(AND(E1826=0,F1826=0),D1826*G1826,IF(AND(E1826=0),D1826*F1826*G1826,IF(AND(F1826=0),D1826*E1826*G1826,IF(AND(G1826=0),D1826*E1826*F1826,D1826*E1826*F1826*G1826))))))</f>
        <v>0</v>
      </c>
      <c r="I1826" s="45"/>
      <c r="J1826" s="46" t="str">
        <f>IF(AND(E1826=0,F1826&lt;&gt;0,G1826&lt;&gt;0),"m2",IF(AND(F1826=0,E1826&lt;&gt;0,G1826&lt;&gt;0),"m2",IF(AND(G1826=0,E1826&lt;&gt;0,F1826&lt;&gt;0),"m2",IF(AND(F1826=0,G1826=0),"ml",IF(AND(E1826=0,G1826=0),"ml",IF(AND(E1826=0,F1826=0),"ml",IF(AND(E1826&lt;&gt;0,F1826&lt;&gt;0,G1826&lt;&gt;0),"m3",0)))))))</f>
        <v>ml</v>
      </c>
    </row>
    <row r="1827" spans="2:10" s="1" customFormat="1" ht="13.2" x14ac:dyDescent="0.25">
      <c r="B1827" s="48" t="s">
        <v>437</v>
      </c>
      <c r="C1827" s="48" t="s">
        <v>435</v>
      </c>
      <c r="D1827" s="103"/>
      <c r="E1827" s="45"/>
      <c r="F1827" s="45"/>
      <c r="G1827" s="45"/>
      <c r="H1827" s="45"/>
      <c r="I1827" s="62">
        <f>SUM(H1828:H1828)</f>
        <v>0</v>
      </c>
      <c r="J1827" s="63" t="str">
        <f>+J1828</f>
        <v>ml</v>
      </c>
    </row>
    <row r="1828" spans="2:10" s="1" customFormat="1" ht="13.2" x14ac:dyDescent="0.25">
      <c r="B1828" s="100"/>
      <c r="C1828" s="44" t="s">
        <v>727</v>
      </c>
      <c r="D1828" s="45"/>
      <c r="E1828" s="45"/>
      <c r="F1828" s="45"/>
      <c r="G1828" s="45"/>
      <c r="H1828" s="45">
        <f>IF(AND(F1828=0,G1828=0),D1828*E1828,IF(AND(E1828=0,G1828=0),D1828*F1828,IF(AND(E1828=0,F1828=0),D1828*G1828,IF(AND(E1828=0),D1828*F1828*G1828,IF(AND(F1828=0),D1828*E1828*G1828,IF(AND(G1828=0),D1828*E1828*F1828,D1828*E1828*F1828*G1828))))))</f>
        <v>0</v>
      </c>
      <c r="I1828" s="45"/>
      <c r="J1828" s="46" t="str">
        <f>IF(AND(E1828=0,F1828&lt;&gt;0,G1828&lt;&gt;0),"m2",IF(AND(F1828=0,E1828&lt;&gt;0,G1828&lt;&gt;0),"m2",IF(AND(G1828=0,E1828&lt;&gt;0,F1828&lt;&gt;0),"m2",IF(AND(F1828=0,G1828=0),"ml",IF(AND(E1828=0,G1828=0),"ml",IF(AND(E1828=0,F1828=0),"ml",IF(AND(E1828&lt;&gt;0,F1828&lt;&gt;0,G1828&lt;&gt;0),"m3",0)))))))</f>
        <v>ml</v>
      </c>
    </row>
    <row r="1829" spans="2:10" s="1" customFormat="1" ht="13.2" x14ac:dyDescent="0.25">
      <c r="B1829" s="48" t="s">
        <v>439</v>
      </c>
      <c r="C1829" s="48" t="s">
        <v>438</v>
      </c>
      <c r="D1829" s="103"/>
      <c r="E1829" s="45"/>
      <c r="F1829" s="45"/>
      <c r="G1829" s="45"/>
      <c r="H1829" s="45"/>
      <c r="I1829" s="62">
        <f>SUM(H1830:H1830)</f>
        <v>0</v>
      </c>
      <c r="J1829" s="63" t="str">
        <f>+J1830</f>
        <v>ml</v>
      </c>
    </row>
    <row r="1830" spans="2:10" s="1" customFormat="1" ht="13.2" x14ac:dyDescent="0.25">
      <c r="B1830" s="100"/>
      <c r="C1830" s="44" t="s">
        <v>728</v>
      </c>
      <c r="D1830" s="45"/>
      <c r="E1830" s="45"/>
      <c r="F1830" s="45"/>
      <c r="G1830" s="45"/>
      <c r="H1830" s="45">
        <f>IF(AND(F1830=0,G1830=0),D1830*E1830,IF(AND(E1830=0,G1830=0),D1830*F1830,IF(AND(E1830=0,F1830=0),D1830*G1830,IF(AND(E1830=0),D1830*F1830*G1830,IF(AND(F1830=0),D1830*E1830*G1830,IF(AND(G1830=0),D1830*E1830*F1830,D1830*E1830*F1830*G1830))))))</f>
        <v>0</v>
      </c>
      <c r="I1830" s="45"/>
      <c r="J1830" s="46" t="str">
        <f>IF(AND(E1830=0,F1830&lt;&gt;0,G1830&lt;&gt;0),"m2",IF(AND(F1830=0,E1830&lt;&gt;0,G1830&lt;&gt;0),"m2",IF(AND(G1830=0,E1830&lt;&gt;0,F1830&lt;&gt;0),"m2",IF(AND(F1830=0,G1830=0),"ml",IF(AND(E1830=0,G1830=0),"ml",IF(AND(E1830=0,F1830=0),"ml",IF(AND(E1830&lt;&gt;0,F1830&lt;&gt;0,G1830&lt;&gt;0),"m3",0)))))))</f>
        <v>ml</v>
      </c>
    </row>
    <row r="1831" spans="2:10" s="1" customFormat="1" ht="13.2" x14ac:dyDescent="0.25">
      <c r="B1831" s="48" t="s">
        <v>440</v>
      </c>
      <c r="C1831" s="48" t="s">
        <v>441</v>
      </c>
      <c r="D1831" s="103"/>
      <c r="E1831" s="45"/>
      <c r="F1831" s="45"/>
      <c r="G1831" s="45"/>
      <c r="H1831" s="45"/>
      <c r="I1831" s="62">
        <f>SUM(H1832:H1834)</f>
        <v>0</v>
      </c>
      <c r="J1831" s="63" t="str">
        <f>+J1832</f>
        <v>ml</v>
      </c>
    </row>
    <row r="1832" spans="2:10" s="1" customFormat="1" ht="13.2" x14ac:dyDescent="0.25">
      <c r="B1832" s="100"/>
      <c r="C1832" s="44" t="s">
        <v>754</v>
      </c>
      <c r="D1832" s="45"/>
      <c r="E1832" s="45"/>
      <c r="F1832" s="45"/>
      <c r="G1832" s="45"/>
      <c r="H1832" s="45">
        <f>IF(AND(F1832=0,G1832=0),D1832*E1832,IF(AND(E1832=0,G1832=0),D1832*F1832,IF(AND(E1832=0,F1832=0),D1832*G1832,IF(AND(E1832=0),D1832*F1832*G1832,IF(AND(F1832=0),D1832*E1832*G1832,IF(AND(G1832=0),D1832*E1832*F1832,D1832*E1832*F1832*G1832))))))</f>
        <v>0</v>
      </c>
      <c r="I1832" s="45"/>
      <c r="J1832" s="46" t="str">
        <f>IF(AND(E1832=0,F1832&lt;&gt;0,G1832&lt;&gt;0),"m2",IF(AND(F1832=0,E1832&lt;&gt;0,G1832&lt;&gt;0),"m2",IF(AND(G1832=0,E1832&lt;&gt;0,F1832&lt;&gt;0),"m2",IF(AND(F1832=0,G1832=0),"ml",IF(AND(E1832=0,G1832=0),"ml",IF(AND(E1832=0,F1832=0),"ml",IF(AND(E1832&lt;&gt;0,F1832&lt;&gt;0,G1832&lt;&gt;0),"m3",0)))))))</f>
        <v>ml</v>
      </c>
    </row>
    <row r="1833" spans="2:10" s="1" customFormat="1" ht="13.2" x14ac:dyDescent="0.25">
      <c r="B1833" s="100"/>
      <c r="C1833" s="44" t="s">
        <v>755</v>
      </c>
      <c r="D1833" s="45"/>
      <c r="E1833" s="45"/>
      <c r="F1833" s="45"/>
      <c r="G1833" s="45"/>
      <c r="H1833" s="45">
        <f>IF(AND(F1833=0,G1833=0),D1833*E1833,IF(AND(E1833=0,G1833=0),D1833*F1833,IF(AND(E1833=0,F1833=0),D1833*G1833,IF(AND(E1833=0),D1833*F1833*G1833,IF(AND(F1833=0),D1833*E1833*G1833,IF(AND(G1833=0),D1833*E1833*F1833,D1833*E1833*F1833*G1833))))))</f>
        <v>0</v>
      </c>
      <c r="I1833" s="45"/>
      <c r="J1833" s="46" t="str">
        <f>IF(AND(E1833=0,F1833&lt;&gt;0,G1833&lt;&gt;0),"m2",IF(AND(F1833=0,E1833&lt;&gt;0,G1833&lt;&gt;0),"m2",IF(AND(G1833=0,E1833&lt;&gt;0,F1833&lt;&gt;0),"m2",IF(AND(F1833=0,G1833=0),"ml",IF(AND(E1833=0,G1833=0),"ml",IF(AND(E1833=0,F1833=0),"ml",IF(AND(E1833&lt;&gt;0,F1833&lt;&gt;0,G1833&lt;&gt;0),"m3",0)))))))</f>
        <v>ml</v>
      </c>
    </row>
    <row r="1834" spans="2:10" s="1" customFormat="1" ht="13.2" x14ac:dyDescent="0.25">
      <c r="B1834" s="100"/>
      <c r="C1834" s="44" t="s">
        <v>756</v>
      </c>
      <c r="D1834" s="45"/>
      <c r="E1834" s="45"/>
      <c r="F1834" s="45"/>
      <c r="G1834" s="45"/>
      <c r="H1834" s="45">
        <f>IF(AND(F1834=0,G1834=0),D1834*E1834,IF(AND(E1834=0,G1834=0),D1834*F1834,IF(AND(E1834=0,F1834=0),D1834*G1834,IF(AND(E1834=0),D1834*F1834*G1834,IF(AND(F1834=0),D1834*E1834*G1834,IF(AND(G1834=0),D1834*E1834*F1834,D1834*E1834*F1834*G1834))))))</f>
        <v>0</v>
      </c>
      <c r="I1834" s="45"/>
      <c r="J1834" s="46" t="str">
        <f>IF(AND(E1834=0,F1834&lt;&gt;0,G1834&lt;&gt;0),"m2",IF(AND(F1834=0,E1834&lt;&gt;0,G1834&lt;&gt;0),"m2",IF(AND(G1834=0,E1834&lt;&gt;0,F1834&lt;&gt;0),"m2",IF(AND(F1834=0,G1834=0),"ml",IF(AND(E1834=0,G1834=0),"ml",IF(AND(E1834=0,F1834=0),"ml",IF(AND(E1834&lt;&gt;0,F1834&lt;&gt;0,G1834&lt;&gt;0),"m3",0)))))))</f>
        <v>ml</v>
      </c>
    </row>
    <row r="1835" spans="2:10" s="1" customFormat="1" ht="13.2" x14ac:dyDescent="0.25">
      <c r="B1835" s="48" t="s">
        <v>444</v>
      </c>
      <c r="C1835" s="48" t="s">
        <v>442</v>
      </c>
      <c r="D1835" s="103"/>
      <c r="E1835" s="45"/>
      <c r="F1835" s="45"/>
      <c r="G1835" s="45"/>
      <c r="H1835" s="45"/>
      <c r="I1835" s="62">
        <f>SUM(H1836:H1836)</f>
        <v>0</v>
      </c>
      <c r="J1835" s="63" t="str">
        <f>+J1836</f>
        <v>ml</v>
      </c>
    </row>
    <row r="1836" spans="2:10" s="1" customFormat="1" ht="13.2" x14ac:dyDescent="0.25">
      <c r="B1836" s="100"/>
      <c r="C1836" s="44" t="s">
        <v>434</v>
      </c>
      <c r="D1836" s="45"/>
      <c r="E1836" s="45"/>
      <c r="F1836" s="45"/>
      <c r="G1836" s="45"/>
      <c r="H1836" s="45">
        <f>IF(AND(F1836=0,G1836=0),D1836*E1836,IF(AND(E1836=0,G1836=0),D1836*F1836,IF(AND(E1836=0,F1836=0),D1836*G1836,IF(AND(E1836=0),D1836*F1836*G1836,IF(AND(F1836=0),D1836*E1836*G1836,IF(AND(G1836=0),D1836*E1836*F1836,D1836*E1836*F1836*G1836))))))</f>
        <v>0</v>
      </c>
      <c r="I1836" s="45"/>
      <c r="J1836" s="46" t="str">
        <f>IF(AND(E1836=0,F1836&lt;&gt;0,G1836&lt;&gt;0),"m2",IF(AND(F1836=0,E1836&lt;&gt;0,G1836&lt;&gt;0),"m2",IF(AND(G1836=0,E1836&lt;&gt;0,F1836&lt;&gt;0),"m2",IF(AND(F1836=0,G1836=0),"ml",IF(AND(E1836=0,G1836=0),"ml",IF(AND(E1836=0,F1836=0),"ml",IF(AND(E1836&lt;&gt;0,F1836&lt;&gt;0,G1836&lt;&gt;0),"m3",0)))))))</f>
        <v>ml</v>
      </c>
    </row>
    <row r="1837" spans="2:10" s="1" customFormat="1" ht="13.2" x14ac:dyDescent="0.25">
      <c r="B1837" s="48" t="s">
        <v>445</v>
      </c>
      <c r="C1837" s="48" t="s">
        <v>443</v>
      </c>
      <c r="D1837" s="103"/>
      <c r="E1837" s="45"/>
      <c r="F1837" s="45"/>
      <c r="G1837" s="45"/>
      <c r="H1837" s="45"/>
      <c r="I1837" s="62">
        <f>SUM(H1838:H1838)</f>
        <v>0</v>
      </c>
      <c r="J1837" s="63" t="str">
        <f>+J1838</f>
        <v>ml</v>
      </c>
    </row>
    <row r="1838" spans="2:10" s="1" customFormat="1" ht="13.2" x14ac:dyDescent="0.25">
      <c r="B1838" s="100"/>
      <c r="C1838" s="44" t="s">
        <v>723</v>
      </c>
      <c r="D1838" s="45"/>
      <c r="E1838" s="45"/>
      <c r="F1838" s="45"/>
      <c r="G1838" s="45"/>
      <c r="H1838" s="45">
        <f>IF(AND(F1838=0,G1838=0),D1838*E1838,IF(AND(E1838=0,G1838=0),D1838*F1838,IF(AND(E1838=0,F1838=0),D1838*G1838,IF(AND(E1838=0),D1838*F1838*G1838,IF(AND(F1838=0),D1838*E1838*G1838,IF(AND(G1838=0),D1838*E1838*F1838,D1838*E1838*F1838*G1838))))))</f>
        <v>0</v>
      </c>
      <c r="I1838" s="45"/>
      <c r="J1838" s="46" t="str">
        <f>IF(AND(E1838=0,F1838&lt;&gt;0,G1838&lt;&gt;0),"m2",IF(AND(F1838=0,E1838&lt;&gt;0,G1838&lt;&gt;0),"m2",IF(AND(G1838=0,E1838&lt;&gt;0,F1838&lt;&gt;0),"m2",IF(AND(F1838=0,G1838=0),"ml",IF(AND(E1838=0,G1838=0),"ml",IF(AND(E1838=0,F1838=0),"ml",IF(AND(E1838&lt;&gt;0,F1838&lt;&gt;0,G1838&lt;&gt;0),"m3",0)))))))</f>
        <v>ml</v>
      </c>
    </row>
    <row r="1839" spans="2:10" s="1" customFormat="1" ht="13.2" x14ac:dyDescent="0.25">
      <c r="B1839" s="48" t="s">
        <v>452</v>
      </c>
      <c r="C1839" s="48" t="s">
        <v>422</v>
      </c>
      <c r="D1839" s="103"/>
      <c r="E1839" s="45"/>
      <c r="F1839" s="45"/>
      <c r="G1839" s="45"/>
      <c r="H1839" s="45"/>
      <c r="I1839" s="62">
        <f>SUM(H1840:H1841)</f>
        <v>0</v>
      </c>
      <c r="J1839" s="63" t="str">
        <f>+J1841</f>
        <v>ml</v>
      </c>
    </row>
    <row r="1840" spans="2:10" s="1" customFormat="1" ht="13.2" x14ac:dyDescent="0.25">
      <c r="B1840" s="48"/>
      <c r="C1840" s="44" t="s">
        <v>698</v>
      </c>
      <c r="D1840" s="45"/>
      <c r="E1840" s="45"/>
      <c r="F1840" s="45"/>
      <c r="G1840" s="45"/>
      <c r="H1840" s="45">
        <f>IF(AND(F1840=0,G1840=0),D1840*E1840,IF(AND(E1840=0,G1840=0),D1840*F1840,IF(AND(E1840=0,F1840=0),D1840*G1840,IF(AND(E1840=0),D1840*F1840*G1840,IF(AND(F1840=0),D1840*E1840*G1840,IF(AND(G1840=0),D1840*E1840*F1840,D1840*E1840*F1840*G1840))))))</f>
        <v>0</v>
      </c>
      <c r="I1840" s="45"/>
      <c r="J1840" s="46" t="str">
        <f>IF(AND(E1840=0,F1840&lt;&gt;0,G1840&lt;&gt;0),"m2",IF(AND(F1840=0,E1840&lt;&gt;0,G1840&lt;&gt;0),"m2",IF(AND(G1840=0,E1840&lt;&gt;0,F1840&lt;&gt;0),"m2",IF(AND(F1840=0,G1840=0),"ml",IF(AND(E1840=0,G1840=0),"ml",IF(AND(E1840=0,F1840=0),"ml",IF(AND(E1840&lt;&gt;0,F1840&lt;&gt;0,G1840&lt;&gt;0),"m3",0)))))))</f>
        <v>ml</v>
      </c>
    </row>
    <row r="1841" spans="2:10" s="1" customFormat="1" ht="13.2" x14ac:dyDescent="0.25">
      <c r="B1841" s="100"/>
      <c r="C1841" s="44" t="s">
        <v>698</v>
      </c>
      <c r="D1841" s="45"/>
      <c r="E1841" s="45"/>
      <c r="F1841" s="45"/>
      <c r="G1841" s="45"/>
      <c r="H1841" s="45">
        <f>IF(AND(F1841=0,G1841=0),D1841*E1841,IF(AND(E1841=0,G1841=0),D1841*F1841,IF(AND(E1841=0,F1841=0),D1841*G1841,IF(AND(E1841=0),D1841*F1841*G1841,IF(AND(F1841=0),D1841*E1841*G1841,IF(AND(G1841=0),D1841*E1841*F1841,D1841*E1841*F1841*G1841))))))</f>
        <v>0</v>
      </c>
      <c r="I1841" s="45"/>
      <c r="J1841" s="46" t="str">
        <f>IF(AND(E1841=0,F1841&lt;&gt;0,G1841&lt;&gt;0),"m2",IF(AND(F1841=0,E1841&lt;&gt;0,G1841&lt;&gt;0),"m2",IF(AND(G1841=0,E1841&lt;&gt;0,F1841&lt;&gt;0),"m2",IF(AND(F1841=0,G1841=0),"ml",IF(AND(E1841=0,G1841=0),"ml",IF(AND(E1841=0,F1841=0),"ml",IF(AND(E1841&lt;&gt;0,F1841&lt;&gt;0,G1841&lt;&gt;0),"m3",0)))))))</f>
        <v>ml</v>
      </c>
    </row>
    <row r="1842" spans="2:10" s="1" customFormat="1" ht="13.2" x14ac:dyDescent="0.25">
      <c r="B1842" s="48" t="s">
        <v>453</v>
      </c>
      <c r="C1842" s="48" t="s">
        <v>424</v>
      </c>
      <c r="D1842" s="103"/>
      <c r="E1842" s="45"/>
      <c r="F1842" s="45"/>
      <c r="G1842" s="45"/>
      <c r="H1842" s="45"/>
      <c r="I1842" s="62">
        <f>SUM(H1843:H1843)</f>
        <v>0</v>
      </c>
      <c r="J1842" s="63" t="str">
        <f>+J1843</f>
        <v>ml</v>
      </c>
    </row>
    <row r="1843" spans="2:10" s="1" customFormat="1" ht="13.2" x14ac:dyDescent="0.25">
      <c r="B1843" s="100"/>
      <c r="C1843" s="44" t="s">
        <v>726</v>
      </c>
      <c r="D1843" s="45"/>
      <c r="E1843" s="45"/>
      <c r="F1843" s="45"/>
      <c r="G1843" s="45"/>
      <c r="H1843" s="45">
        <f>IF(AND(F1843=0,G1843=0),D1843*E1843,IF(AND(E1843=0,G1843=0),D1843*F1843,IF(AND(E1843=0,F1843=0),D1843*G1843,IF(AND(E1843=0),D1843*F1843*G1843,IF(AND(F1843=0),D1843*E1843*G1843,IF(AND(G1843=0),D1843*E1843*F1843,D1843*E1843*F1843*G1843))))))</f>
        <v>0</v>
      </c>
      <c r="I1843" s="45"/>
      <c r="J1843" s="46" t="str">
        <f>IF(AND(E1843=0,F1843&lt;&gt;0,G1843&lt;&gt;0),"m2",IF(AND(F1843=0,E1843&lt;&gt;0,G1843&lt;&gt;0),"m2",IF(AND(G1843=0,E1843&lt;&gt;0,F1843&lt;&gt;0),"m2",IF(AND(F1843=0,G1843=0),"ml",IF(AND(E1843=0,G1843=0),"ml",IF(AND(E1843=0,F1843=0),"ml",IF(AND(E1843&lt;&gt;0,F1843&lt;&gt;0,G1843&lt;&gt;0),"m3",0)))))))</f>
        <v>ml</v>
      </c>
    </row>
    <row r="1844" spans="2:10" s="1" customFormat="1" ht="13.2" x14ac:dyDescent="0.25">
      <c r="B1844" s="48" t="s">
        <v>454</v>
      </c>
      <c r="C1844" s="48" t="s">
        <v>446</v>
      </c>
      <c r="D1844" s="103"/>
      <c r="E1844" s="45"/>
      <c r="F1844" s="45"/>
      <c r="G1844" s="45"/>
      <c r="H1844" s="45"/>
      <c r="I1844" s="62">
        <f>SUM(H1845:H1845)</f>
        <v>0</v>
      </c>
      <c r="J1844" s="63" t="str">
        <f>+J1845</f>
        <v>ml</v>
      </c>
    </row>
    <row r="1845" spans="2:10" s="1" customFormat="1" ht="13.2" x14ac:dyDescent="0.25">
      <c r="B1845" s="100"/>
      <c r="C1845" s="44" t="s">
        <v>715</v>
      </c>
      <c r="D1845" s="45"/>
      <c r="E1845" s="45"/>
      <c r="F1845" s="45"/>
      <c r="G1845" s="45"/>
      <c r="H1845" s="45">
        <f>IF(AND(F1845=0,G1845=0),D1845*E1845,IF(AND(E1845=0,G1845=0),D1845*F1845,IF(AND(E1845=0,F1845=0),D1845*G1845,IF(AND(E1845=0),D1845*F1845*G1845,IF(AND(F1845=0),D1845*E1845*G1845,IF(AND(G1845=0),D1845*E1845*F1845,D1845*E1845*F1845*G1845))))))</f>
        <v>0</v>
      </c>
      <c r="I1845" s="45"/>
      <c r="J1845" s="46" t="str">
        <f>IF(AND(E1845=0,F1845&lt;&gt;0,G1845&lt;&gt;0),"m2",IF(AND(F1845=0,E1845&lt;&gt;0,G1845&lt;&gt;0),"m2",IF(AND(G1845=0,E1845&lt;&gt;0,F1845&lt;&gt;0),"m2",IF(AND(F1845=0,G1845=0),"ml",IF(AND(E1845=0,G1845=0),"ml",IF(AND(E1845=0,F1845=0),"ml",IF(AND(E1845&lt;&gt;0,F1845&lt;&gt;0,G1845&lt;&gt;0),"m3",0)))))))</f>
        <v>ml</v>
      </c>
    </row>
    <row r="1846" spans="2:10" s="1" customFormat="1" ht="13.2" x14ac:dyDescent="0.25">
      <c r="B1846" s="48" t="s">
        <v>455</v>
      </c>
      <c r="C1846" s="48" t="s">
        <v>447</v>
      </c>
      <c r="D1846" s="103"/>
      <c r="E1846" s="45"/>
      <c r="F1846" s="45"/>
      <c r="G1846" s="45"/>
      <c r="H1846" s="45"/>
      <c r="I1846" s="62">
        <f>SUM(H1847:H1847)</f>
        <v>0</v>
      </c>
      <c r="J1846" s="63" t="str">
        <f>+J1847</f>
        <v>ml</v>
      </c>
    </row>
    <row r="1847" spans="2:10" s="1" customFormat="1" ht="13.2" x14ac:dyDescent="0.25">
      <c r="B1847" s="100"/>
      <c r="C1847" s="44" t="s">
        <v>716</v>
      </c>
      <c r="D1847" s="45"/>
      <c r="E1847" s="45"/>
      <c r="F1847" s="45"/>
      <c r="G1847" s="45"/>
      <c r="H1847" s="45">
        <f>IF(AND(F1847=0,G1847=0),D1847*E1847,IF(AND(E1847=0,G1847=0),D1847*F1847,IF(AND(E1847=0,F1847=0),D1847*G1847,IF(AND(E1847=0),D1847*F1847*G1847,IF(AND(F1847=0),D1847*E1847*G1847,IF(AND(G1847=0),D1847*E1847*F1847,D1847*E1847*F1847*G1847))))))</f>
        <v>0</v>
      </c>
      <c r="I1847" s="45"/>
      <c r="J1847" s="46" t="str">
        <f>IF(AND(E1847=0,F1847&lt;&gt;0,G1847&lt;&gt;0),"m2",IF(AND(F1847=0,E1847&lt;&gt;0,G1847&lt;&gt;0),"m2",IF(AND(G1847=0,E1847&lt;&gt;0,F1847&lt;&gt;0),"m2",IF(AND(F1847=0,G1847=0),"ml",IF(AND(E1847=0,G1847=0),"ml",IF(AND(E1847=0,F1847=0),"ml",IF(AND(E1847&lt;&gt;0,F1847&lt;&gt;0,G1847&lt;&gt;0),"m3",0)))))))</f>
        <v>ml</v>
      </c>
    </row>
    <row r="1848" spans="2:10" s="1" customFormat="1" ht="13.2" x14ac:dyDescent="0.25">
      <c r="B1848" s="48" t="s">
        <v>456</v>
      </c>
      <c r="C1848" s="48" t="s">
        <v>988</v>
      </c>
      <c r="D1848" s="103"/>
      <c r="E1848" s="45"/>
      <c r="F1848" s="45"/>
      <c r="G1848" s="45"/>
      <c r="H1848" s="45"/>
      <c r="I1848" s="62">
        <f>SUM(H1849:H1849)</f>
        <v>0</v>
      </c>
      <c r="J1848" s="63" t="str">
        <f>+J1849</f>
        <v>ml</v>
      </c>
    </row>
    <row r="1849" spans="2:10" s="1" customFormat="1" ht="13.2" x14ac:dyDescent="0.25">
      <c r="B1849" s="100"/>
      <c r="C1849" s="44" t="s">
        <v>724</v>
      </c>
      <c r="D1849" s="45"/>
      <c r="E1849" s="45"/>
      <c r="F1849" s="45"/>
      <c r="G1849" s="45"/>
      <c r="H1849" s="45">
        <f>IF(AND(F1849=0,G1849=0),D1849*E1849,IF(AND(E1849=0,G1849=0),D1849*F1849,IF(AND(E1849=0,F1849=0),D1849*G1849,IF(AND(E1849=0),D1849*F1849*G1849,IF(AND(F1849=0),D1849*E1849*G1849,IF(AND(G1849=0),D1849*E1849*F1849,D1849*E1849*F1849*G1849))))))</f>
        <v>0</v>
      </c>
      <c r="I1849" s="45"/>
      <c r="J1849" s="46" t="str">
        <f>IF(AND(E1849=0,F1849&lt;&gt;0,G1849&lt;&gt;0),"m2",IF(AND(F1849=0,E1849&lt;&gt;0,G1849&lt;&gt;0),"m2",IF(AND(G1849=0,E1849&lt;&gt;0,F1849&lt;&gt;0),"m2",IF(AND(F1849=0,G1849=0),"ml",IF(AND(E1849=0,G1849=0),"ml",IF(AND(E1849=0,F1849=0),"ml",IF(AND(E1849&lt;&gt;0,F1849&lt;&gt;0,G1849&lt;&gt;0),"m3",0)))))))</f>
        <v>ml</v>
      </c>
    </row>
    <row r="1850" spans="2:10" s="1" customFormat="1" ht="13.2" x14ac:dyDescent="0.25">
      <c r="B1850" s="48" t="s">
        <v>457</v>
      </c>
      <c r="C1850" s="48" t="s">
        <v>449</v>
      </c>
      <c r="D1850" s="103"/>
      <c r="E1850" s="45"/>
      <c r="F1850" s="45"/>
      <c r="G1850" s="45"/>
      <c r="H1850" s="45"/>
      <c r="I1850" s="62">
        <f>SUM(H1851:H1851)</f>
        <v>0</v>
      </c>
      <c r="J1850" s="63" t="str">
        <f>+J1851</f>
        <v>und</v>
      </c>
    </row>
    <row r="1851" spans="2:10" s="1" customFormat="1" ht="13.2" x14ac:dyDescent="0.25">
      <c r="B1851" s="48"/>
      <c r="C1851" s="44" t="s">
        <v>729</v>
      </c>
      <c r="D1851" s="45"/>
      <c r="E1851" s="45"/>
      <c r="F1851" s="45"/>
      <c r="G1851" s="45"/>
      <c r="H1851" s="45">
        <f>+D1851</f>
        <v>0</v>
      </c>
      <c r="I1851" s="45"/>
      <c r="J1851" s="46" t="s">
        <v>35</v>
      </c>
    </row>
    <row r="1852" spans="2:10" s="1" customFormat="1" ht="13.2" x14ac:dyDescent="0.25">
      <c r="B1852" s="48" t="s">
        <v>458</v>
      </c>
      <c r="C1852" s="48" t="s">
        <v>989</v>
      </c>
      <c r="D1852" s="103"/>
      <c r="E1852" s="45"/>
      <c r="F1852" s="45"/>
      <c r="G1852" s="45"/>
      <c r="H1852" s="45"/>
      <c r="I1852" s="62">
        <f>SUM(H1853:H1853)</f>
        <v>0</v>
      </c>
      <c r="J1852" s="63" t="str">
        <f>+J1853</f>
        <v>und</v>
      </c>
    </row>
    <row r="1853" spans="2:10" s="1" customFormat="1" ht="13.2" x14ac:dyDescent="0.25">
      <c r="B1853" s="100"/>
      <c r="C1853" s="44" t="s">
        <v>434</v>
      </c>
      <c r="D1853" s="45"/>
      <c r="E1853" s="45"/>
      <c r="F1853" s="45"/>
      <c r="G1853" s="45"/>
      <c r="H1853" s="45">
        <f>+D1853</f>
        <v>0</v>
      </c>
      <c r="I1853" s="45"/>
      <c r="J1853" s="46" t="s">
        <v>35</v>
      </c>
    </row>
    <row r="1854" spans="2:10" s="1" customFormat="1" ht="13.2" x14ac:dyDescent="0.25">
      <c r="B1854" s="48" t="s">
        <v>550</v>
      </c>
      <c r="C1854" s="48" t="s">
        <v>451</v>
      </c>
      <c r="D1854" s="103"/>
      <c r="E1854" s="45"/>
      <c r="F1854" s="45"/>
      <c r="G1854" s="45"/>
      <c r="H1854" s="45"/>
      <c r="I1854" s="62">
        <f>SUM(H1855:H1855)</f>
        <v>0</v>
      </c>
      <c r="J1854" s="63" t="str">
        <f>+J1855</f>
        <v>und</v>
      </c>
    </row>
    <row r="1855" spans="2:10" s="1" customFormat="1" ht="13.2" x14ac:dyDescent="0.25">
      <c r="B1855" s="100"/>
      <c r="C1855" s="44" t="s">
        <v>722</v>
      </c>
      <c r="D1855" s="45"/>
      <c r="E1855" s="45"/>
      <c r="F1855" s="45"/>
      <c r="G1855" s="45"/>
      <c r="H1855" s="45">
        <f>+D1855</f>
        <v>0</v>
      </c>
      <c r="I1855" s="45"/>
      <c r="J1855" s="46" t="s">
        <v>35</v>
      </c>
    </row>
    <row r="1856" spans="2:10" s="1" customFormat="1" ht="13.2" x14ac:dyDescent="0.25">
      <c r="B1856" s="100" t="s">
        <v>117</v>
      </c>
      <c r="C1856" s="101" t="s">
        <v>419</v>
      </c>
      <c r="D1856" s="103"/>
      <c r="E1856" s="45"/>
      <c r="F1856" s="45"/>
      <c r="G1856" s="45"/>
      <c r="H1856" s="45"/>
      <c r="I1856" s="45"/>
      <c r="J1856" s="46"/>
    </row>
    <row r="1857" spans="2:10" s="1" customFormat="1" ht="13.2" x14ac:dyDescent="0.25">
      <c r="B1857" s="48" t="s">
        <v>118</v>
      </c>
      <c r="C1857" s="48" t="s">
        <v>461</v>
      </c>
      <c r="D1857" s="103"/>
      <c r="E1857" s="45"/>
      <c r="F1857" s="45"/>
      <c r="G1857" s="45"/>
      <c r="H1857" s="45"/>
      <c r="I1857" s="62">
        <f>SUM(H1858:H1859)</f>
        <v>2</v>
      </c>
      <c r="J1857" s="63" t="str">
        <f>+J1858</f>
        <v>und</v>
      </c>
    </row>
    <row r="1858" spans="2:10" s="1" customFormat="1" ht="13.2" x14ac:dyDescent="0.25">
      <c r="B1858" s="75"/>
      <c r="C1858" s="44" t="s">
        <v>638</v>
      </c>
      <c r="D1858" s="45"/>
      <c r="E1858" s="45"/>
      <c r="F1858" s="45"/>
      <c r="G1858" s="45"/>
      <c r="H1858" s="45">
        <f>+D1858</f>
        <v>0</v>
      </c>
      <c r="I1858" s="45"/>
      <c r="J1858" s="46" t="s">
        <v>35</v>
      </c>
    </row>
    <row r="1859" spans="2:10" s="1" customFormat="1" ht="13.2" x14ac:dyDescent="0.25">
      <c r="B1859" s="75"/>
      <c r="C1859" s="44" t="s">
        <v>427</v>
      </c>
      <c r="D1859" s="45">
        <v>2</v>
      </c>
      <c r="E1859" s="45"/>
      <c r="F1859" s="45"/>
      <c r="G1859" s="45"/>
      <c r="H1859" s="45">
        <f>+D1859</f>
        <v>2</v>
      </c>
      <c r="I1859" s="45"/>
      <c r="J1859" s="46" t="s">
        <v>35</v>
      </c>
    </row>
    <row r="1860" spans="2:10" s="1" customFormat="1" ht="13.2" x14ac:dyDescent="0.25">
      <c r="B1860" s="48" t="s">
        <v>119</v>
      </c>
      <c r="C1860" s="48" t="s">
        <v>468</v>
      </c>
      <c r="D1860" s="103"/>
      <c r="E1860" s="45"/>
      <c r="F1860" s="45"/>
      <c r="G1860" s="45"/>
      <c r="H1860" s="45"/>
      <c r="I1860" s="62">
        <f>SUM(H1861:H1866)</f>
        <v>0</v>
      </c>
      <c r="J1860" s="63" t="str">
        <f>+J1861</f>
        <v>und</v>
      </c>
    </row>
    <row r="1861" spans="2:10" s="1" customFormat="1" ht="13.2" x14ac:dyDescent="0.25">
      <c r="B1861" s="75"/>
      <c r="C1861" s="130" t="s">
        <v>248</v>
      </c>
      <c r="D1861" s="45"/>
      <c r="E1861" s="45"/>
      <c r="F1861" s="45"/>
      <c r="G1861" s="45"/>
      <c r="H1861" s="45"/>
      <c r="I1861" s="45"/>
      <c r="J1861" s="46" t="s">
        <v>35</v>
      </c>
    </row>
    <row r="1862" spans="2:10" s="1" customFormat="1" ht="13.2" x14ac:dyDescent="0.25">
      <c r="B1862" s="75"/>
      <c r="C1862" s="44" t="s">
        <v>549</v>
      </c>
      <c r="D1862" s="45"/>
      <c r="E1862" s="45"/>
      <c r="F1862" s="45"/>
      <c r="G1862" s="45"/>
      <c r="H1862" s="45">
        <f>+D1862</f>
        <v>0</v>
      </c>
      <c r="I1862" s="45"/>
      <c r="J1862" s="46" t="s">
        <v>35</v>
      </c>
    </row>
    <row r="1863" spans="2:10" s="1" customFormat="1" ht="13.2" x14ac:dyDescent="0.25">
      <c r="B1863" s="75"/>
      <c r="C1863" s="130" t="s">
        <v>249</v>
      </c>
      <c r="D1863" s="45"/>
      <c r="E1863" s="45"/>
      <c r="F1863" s="45"/>
      <c r="G1863" s="45"/>
      <c r="H1863" s="45"/>
      <c r="I1863" s="45"/>
      <c r="J1863" s="46" t="s">
        <v>35</v>
      </c>
    </row>
    <row r="1864" spans="2:10" s="1" customFormat="1" ht="13.2" x14ac:dyDescent="0.25">
      <c r="B1864" s="75"/>
      <c r="C1864" s="44" t="s">
        <v>549</v>
      </c>
      <c r="D1864" s="45"/>
      <c r="E1864" s="45"/>
      <c r="F1864" s="45"/>
      <c r="G1864" s="45"/>
      <c r="H1864" s="45">
        <f>+D1864</f>
        <v>0</v>
      </c>
      <c r="I1864" s="45"/>
      <c r="J1864" s="46" t="s">
        <v>35</v>
      </c>
    </row>
    <row r="1865" spans="2:10" s="1" customFormat="1" ht="13.2" x14ac:dyDescent="0.25">
      <c r="B1865" s="75"/>
      <c r="C1865" s="130" t="s">
        <v>250</v>
      </c>
      <c r="D1865" s="45"/>
      <c r="E1865" s="45"/>
      <c r="F1865" s="45"/>
      <c r="G1865" s="45"/>
      <c r="H1865" s="45"/>
      <c r="I1865" s="45"/>
      <c r="J1865" s="46" t="s">
        <v>35</v>
      </c>
    </row>
    <row r="1866" spans="2:10" s="1" customFormat="1" ht="13.2" x14ac:dyDescent="0.25">
      <c r="B1866" s="75"/>
      <c r="C1866" s="44" t="s">
        <v>549</v>
      </c>
      <c r="D1866" s="45"/>
      <c r="E1866" s="45"/>
      <c r="F1866" s="45"/>
      <c r="G1866" s="45"/>
      <c r="H1866" s="45">
        <f>+D1866</f>
        <v>0</v>
      </c>
      <c r="I1866" s="45"/>
      <c r="J1866" s="46" t="s">
        <v>35</v>
      </c>
    </row>
    <row r="1867" spans="2:10" s="1" customFormat="1" ht="13.2" x14ac:dyDescent="0.25">
      <c r="B1867" s="48" t="s">
        <v>120</v>
      </c>
      <c r="C1867" s="48" t="s">
        <v>462</v>
      </c>
      <c r="D1867" s="103"/>
      <c r="E1867" s="45"/>
      <c r="F1867" s="45"/>
      <c r="G1867" s="45"/>
      <c r="H1867" s="45"/>
      <c r="I1867" s="62">
        <f>SUM(H1868:H1870)</f>
        <v>0</v>
      </c>
      <c r="J1867" s="63" t="str">
        <f>+J1868</f>
        <v>und</v>
      </c>
    </row>
    <row r="1868" spans="2:10" s="1" customFormat="1" ht="13.2" x14ac:dyDescent="0.25">
      <c r="B1868" s="48"/>
      <c r="C1868" s="44" t="s">
        <v>248</v>
      </c>
      <c r="D1868" s="45"/>
      <c r="E1868" s="45"/>
      <c r="F1868" s="45"/>
      <c r="G1868" s="45"/>
      <c r="H1868" s="45">
        <f>+D1868</f>
        <v>0</v>
      </c>
      <c r="I1868" s="45"/>
      <c r="J1868" s="46" t="s">
        <v>35</v>
      </c>
    </row>
    <row r="1869" spans="2:10" s="1" customFormat="1" ht="13.2" x14ac:dyDescent="0.25">
      <c r="B1869" s="48"/>
      <c r="C1869" s="44" t="s">
        <v>249</v>
      </c>
      <c r="D1869" s="45"/>
      <c r="E1869" s="45"/>
      <c r="F1869" s="45"/>
      <c r="G1869" s="45"/>
      <c r="H1869" s="45">
        <f>+D1869</f>
        <v>0</v>
      </c>
      <c r="I1869" s="45"/>
      <c r="J1869" s="46" t="s">
        <v>35</v>
      </c>
    </row>
    <row r="1870" spans="2:10" s="1" customFormat="1" ht="13.2" x14ac:dyDescent="0.25">
      <c r="B1870" s="48"/>
      <c r="C1870" s="44" t="s">
        <v>250</v>
      </c>
      <c r="D1870" s="45"/>
      <c r="E1870" s="45"/>
      <c r="F1870" s="45"/>
      <c r="G1870" s="45"/>
      <c r="H1870" s="45">
        <f>+D1870</f>
        <v>0</v>
      </c>
      <c r="I1870" s="45"/>
      <c r="J1870" s="46" t="s">
        <v>35</v>
      </c>
    </row>
    <row r="1871" spans="2:10" s="1" customFormat="1" ht="13.2" x14ac:dyDescent="0.25">
      <c r="B1871" s="48" t="s">
        <v>469</v>
      </c>
      <c r="C1871" s="48" t="s">
        <v>554</v>
      </c>
      <c r="D1871" s="103"/>
      <c r="E1871" s="45"/>
      <c r="F1871" s="45"/>
      <c r="G1871" s="45"/>
      <c r="H1871" s="45"/>
      <c r="I1871" s="62">
        <f>SUM(H1872:H1872)</f>
        <v>0</v>
      </c>
      <c r="J1871" s="63" t="str">
        <f>+J1872</f>
        <v>und</v>
      </c>
    </row>
    <row r="1872" spans="2:10" s="1" customFormat="1" ht="13.2" x14ac:dyDescent="0.25">
      <c r="B1872" s="48"/>
      <c r="C1872" s="44" t="s">
        <v>702</v>
      </c>
      <c r="D1872" s="45"/>
      <c r="E1872" s="45"/>
      <c r="F1872" s="45"/>
      <c r="G1872" s="45"/>
      <c r="H1872" s="45">
        <f>IF(AND(F1872=0,G1872=0),D1872*E1872,IF(AND(E1872=0,G1872=0),D1872*F1872,IF(AND(E1872=0,F1872=0),D1872*G1872,IF(AND(E1872=0),D1872*F1872*G1872,IF(AND(F1872=0),D1872*E1872*G1872,IF(AND(G1872=0),D1872*E1872*F1872,D1872*E1872*F1872*G1872))))))</f>
        <v>0</v>
      </c>
      <c r="I1872" s="45"/>
      <c r="J1872" s="46" t="s">
        <v>35</v>
      </c>
    </row>
    <row r="1873" spans="2:10" s="1" customFormat="1" ht="13.2" x14ac:dyDescent="0.25">
      <c r="B1873" s="48" t="s">
        <v>470</v>
      </c>
      <c r="C1873" s="48" t="s">
        <v>557</v>
      </c>
      <c r="D1873" s="103"/>
      <c r="E1873" s="45"/>
      <c r="F1873" s="45"/>
      <c r="G1873" s="45"/>
      <c r="H1873" s="45"/>
      <c r="I1873" s="62">
        <f>SUM(H1874:H1874)</f>
        <v>0</v>
      </c>
      <c r="J1873" s="63" t="str">
        <f>+J1874</f>
        <v>und</v>
      </c>
    </row>
    <row r="1874" spans="2:10" s="1" customFormat="1" ht="13.2" x14ac:dyDescent="0.25">
      <c r="B1874" s="48"/>
      <c r="C1874" s="44" t="s">
        <v>702</v>
      </c>
      <c r="D1874" s="45"/>
      <c r="E1874" s="45"/>
      <c r="F1874" s="45"/>
      <c r="G1874" s="45"/>
      <c r="H1874" s="45">
        <f>+D1874</f>
        <v>0</v>
      </c>
      <c r="I1874" s="45"/>
      <c r="J1874" s="46" t="s">
        <v>35</v>
      </c>
    </row>
    <row r="1875" spans="2:10" s="1" customFormat="1" ht="13.2" x14ac:dyDescent="0.25">
      <c r="B1875" s="48" t="s">
        <v>555</v>
      </c>
      <c r="C1875" s="48" t="s">
        <v>459</v>
      </c>
      <c r="D1875" s="103"/>
      <c r="E1875" s="45"/>
      <c r="F1875" s="45"/>
      <c r="G1875" s="45"/>
      <c r="H1875" s="45"/>
      <c r="I1875" s="62">
        <f>SUM(H1876:H1876)</f>
        <v>0</v>
      </c>
      <c r="J1875" s="63" t="str">
        <f>+J1876</f>
        <v>und</v>
      </c>
    </row>
    <row r="1876" spans="2:10" s="1" customFormat="1" ht="13.2" x14ac:dyDescent="0.25">
      <c r="B1876" s="75"/>
      <c r="C1876" s="44" t="s">
        <v>747</v>
      </c>
      <c r="D1876" s="45"/>
      <c r="E1876" s="45"/>
      <c r="F1876" s="45"/>
      <c r="G1876" s="45"/>
      <c r="H1876" s="45">
        <f>+D1876</f>
        <v>0</v>
      </c>
      <c r="I1876" s="45"/>
      <c r="J1876" s="46" t="s">
        <v>35</v>
      </c>
    </row>
    <row r="1877" spans="2:10" s="1" customFormat="1" ht="13.2" x14ac:dyDescent="0.25">
      <c r="B1877" s="48" t="s">
        <v>556</v>
      </c>
      <c r="C1877" s="48" t="s">
        <v>460</v>
      </c>
      <c r="D1877" s="103"/>
      <c r="E1877" s="45"/>
      <c r="F1877" s="45"/>
      <c r="G1877" s="45"/>
      <c r="H1877" s="45"/>
      <c r="I1877" s="62">
        <f>SUM(H1878:H1878)</f>
        <v>0</v>
      </c>
      <c r="J1877" s="63" t="str">
        <f>+J1878</f>
        <v>und</v>
      </c>
    </row>
    <row r="1878" spans="2:10" s="1" customFormat="1" ht="13.2" x14ac:dyDescent="0.25">
      <c r="B1878" s="75"/>
      <c r="C1878" s="44" t="s">
        <v>747</v>
      </c>
      <c r="D1878" s="45"/>
      <c r="E1878" s="45"/>
      <c r="F1878" s="45"/>
      <c r="G1878" s="45"/>
      <c r="H1878" s="45">
        <f>+D1878</f>
        <v>0</v>
      </c>
      <c r="I1878" s="45"/>
      <c r="J1878" s="46" t="s">
        <v>35</v>
      </c>
    </row>
    <row r="1879" spans="2:10" s="1" customFormat="1" ht="13.2" x14ac:dyDescent="0.25">
      <c r="B1879" s="75"/>
      <c r="C1879" s="102"/>
      <c r="D1879" s="103"/>
      <c r="E1879" s="45"/>
      <c r="F1879" s="45"/>
      <c r="G1879" s="45"/>
      <c r="H1879" s="45"/>
      <c r="I1879" s="45"/>
      <c r="J1879" s="46"/>
    </row>
    <row r="1880" spans="2:10" s="1" customFormat="1" ht="13.2" x14ac:dyDescent="0.25">
      <c r="B1880" s="75"/>
      <c r="C1880" s="102"/>
      <c r="D1880" s="103"/>
      <c r="E1880" s="45"/>
      <c r="F1880" s="45"/>
      <c r="G1880" s="45"/>
      <c r="H1880" s="45"/>
      <c r="I1880" s="45"/>
      <c r="J1880" s="46"/>
    </row>
    <row r="1881" spans="2:10" s="1" customFormat="1" ht="13.2" x14ac:dyDescent="0.25">
      <c r="B1881" s="75"/>
      <c r="C1881" s="102"/>
      <c r="D1881" s="103"/>
      <c r="E1881" s="45"/>
      <c r="F1881" s="45"/>
      <c r="G1881" s="45"/>
      <c r="H1881" s="45"/>
      <c r="I1881" s="45"/>
      <c r="J1881" s="46"/>
    </row>
    <row r="1882" spans="2:10" s="1" customFormat="1" ht="13.2" x14ac:dyDescent="0.25">
      <c r="B1882" s="75"/>
      <c r="C1882" s="102"/>
      <c r="D1882" s="103"/>
      <c r="E1882" s="45"/>
      <c r="F1882" s="45"/>
      <c r="G1882" s="45"/>
      <c r="H1882" s="45"/>
      <c r="I1882" s="45"/>
      <c r="J1882" s="46"/>
    </row>
    <row r="1883" spans="2:10" s="1" customFormat="1" ht="13.2" x14ac:dyDescent="0.25">
      <c r="B1883" s="75"/>
      <c r="C1883" s="102"/>
      <c r="D1883" s="103"/>
      <c r="E1883" s="45"/>
      <c r="F1883" s="45"/>
      <c r="G1883" s="45"/>
      <c r="H1883" s="45"/>
      <c r="I1883" s="45"/>
      <c r="J1883" s="46"/>
    </row>
    <row r="1884" spans="2:10" s="1" customFormat="1" ht="13.2" x14ac:dyDescent="0.25">
      <c r="B1884" s="75"/>
      <c r="C1884" s="102"/>
      <c r="D1884" s="103"/>
      <c r="E1884" s="45"/>
      <c r="F1884" s="45"/>
      <c r="G1884" s="45"/>
      <c r="H1884" s="45"/>
      <c r="I1884" s="45"/>
      <c r="J1884" s="46"/>
    </row>
    <row r="1885" spans="2:10" s="1" customFormat="1" ht="13.2" x14ac:dyDescent="0.25">
      <c r="B1885" s="75"/>
      <c r="C1885" s="102"/>
      <c r="D1885" s="103"/>
      <c r="E1885" s="45"/>
      <c r="F1885" s="45"/>
      <c r="G1885" s="45"/>
      <c r="H1885" s="45"/>
      <c r="I1885" s="45"/>
      <c r="J1885" s="46"/>
    </row>
    <row r="1886" spans="2:10" s="1" customFormat="1" ht="13.2" x14ac:dyDescent="0.25">
      <c r="B1886" s="75"/>
      <c r="C1886" s="102"/>
      <c r="D1886" s="103"/>
      <c r="E1886" s="45"/>
      <c r="F1886" s="45"/>
      <c r="G1886" s="45"/>
      <c r="H1886" s="45"/>
      <c r="I1886" s="45"/>
      <c r="J1886" s="46"/>
    </row>
    <row r="1887" spans="2:10" s="1" customFormat="1" ht="13.2" x14ac:dyDescent="0.25">
      <c r="B1887" s="75"/>
      <c r="C1887" s="102"/>
      <c r="D1887" s="103"/>
      <c r="E1887" s="45"/>
      <c r="F1887" s="45"/>
      <c r="G1887" s="45"/>
      <c r="H1887" s="45"/>
      <c r="I1887" s="45"/>
      <c r="J1887" s="46"/>
    </row>
    <row r="1888" spans="2:10" s="1" customFormat="1" ht="13.2" x14ac:dyDescent="0.25">
      <c r="B1888" s="75"/>
      <c r="C1888" s="102"/>
      <c r="D1888" s="103"/>
      <c r="E1888" s="45"/>
      <c r="F1888" s="45"/>
      <c r="G1888" s="45"/>
      <c r="H1888" s="45"/>
      <c r="I1888" s="45"/>
      <c r="J1888" s="46"/>
    </row>
    <row r="1889" spans="2:10" s="1" customFormat="1" ht="13.2" x14ac:dyDescent="0.25">
      <c r="B1889" s="75"/>
      <c r="C1889" s="102"/>
      <c r="D1889" s="103"/>
      <c r="E1889" s="45"/>
      <c r="F1889" s="45"/>
      <c r="G1889" s="45"/>
      <c r="H1889" s="45"/>
      <c r="I1889" s="45"/>
      <c r="J1889" s="46"/>
    </row>
    <row r="1890" spans="2:10" s="1" customFormat="1" ht="13.2" x14ac:dyDescent="0.25">
      <c r="B1890" s="75"/>
      <c r="C1890" s="102"/>
      <c r="D1890" s="103"/>
      <c r="E1890" s="45"/>
      <c r="F1890" s="45"/>
      <c r="G1890" s="45"/>
      <c r="H1890" s="45"/>
      <c r="I1890" s="45"/>
      <c r="J1890" s="46"/>
    </row>
    <row r="1891" spans="2:10" s="1" customFormat="1" ht="13.2" x14ac:dyDescent="0.25">
      <c r="B1891" s="75"/>
      <c r="C1891" s="102"/>
      <c r="D1891" s="103"/>
      <c r="E1891" s="45"/>
      <c r="F1891" s="45"/>
      <c r="G1891" s="45"/>
      <c r="H1891" s="45"/>
      <c r="I1891" s="45"/>
      <c r="J1891" s="46"/>
    </row>
    <row r="1892" spans="2:10" s="1" customFormat="1" ht="13.2" x14ac:dyDescent="0.25">
      <c r="B1892" s="75"/>
      <c r="C1892" s="102"/>
      <c r="D1892" s="103"/>
      <c r="E1892" s="45"/>
      <c r="F1892" s="45"/>
      <c r="G1892" s="45"/>
      <c r="H1892" s="45"/>
      <c r="I1892" s="45"/>
      <c r="J1892" s="46"/>
    </row>
    <row r="1893" spans="2:10" s="1" customFormat="1" ht="13.2" x14ac:dyDescent="0.25">
      <c r="B1893" s="75"/>
      <c r="C1893" s="102"/>
      <c r="D1893" s="103"/>
      <c r="E1893" s="45"/>
      <c r="F1893" s="45"/>
      <c r="G1893" s="45"/>
      <c r="H1893" s="45"/>
      <c r="I1893" s="45"/>
      <c r="J1893" s="46"/>
    </row>
    <row r="1894" spans="2:10" s="1" customFormat="1" ht="13.2" x14ac:dyDescent="0.25">
      <c r="B1894" s="75"/>
      <c r="C1894" s="102"/>
      <c r="D1894" s="103"/>
      <c r="E1894" s="45"/>
      <c r="F1894" s="45"/>
      <c r="G1894" s="45"/>
      <c r="H1894" s="45"/>
      <c r="I1894" s="45"/>
      <c r="J1894" s="46"/>
    </row>
    <row r="1895" spans="2:10" s="1" customFormat="1" ht="13.2" x14ac:dyDescent="0.25">
      <c r="B1895" s="75"/>
      <c r="C1895" s="102"/>
      <c r="D1895" s="103"/>
      <c r="E1895" s="45"/>
      <c r="F1895" s="45"/>
      <c r="G1895" s="45"/>
      <c r="H1895" s="45"/>
      <c r="I1895" s="45"/>
      <c r="J1895" s="46"/>
    </row>
    <row r="1896" spans="2:10" s="1" customFormat="1" ht="13.2" x14ac:dyDescent="0.25">
      <c r="B1896" s="75"/>
      <c r="C1896" s="102"/>
      <c r="D1896" s="103"/>
      <c r="E1896" s="45"/>
      <c r="F1896" s="45"/>
      <c r="G1896" s="45"/>
      <c r="H1896" s="45"/>
      <c r="I1896" s="45"/>
      <c r="J1896" s="46"/>
    </row>
    <row r="1897" spans="2:10" s="1" customFormat="1" ht="13.2" x14ac:dyDescent="0.25">
      <c r="B1897" s="75"/>
      <c r="C1897" s="102"/>
      <c r="D1897" s="103"/>
      <c r="E1897" s="45"/>
      <c r="F1897" s="45"/>
      <c r="G1897" s="45"/>
      <c r="H1897" s="45"/>
      <c r="I1897" s="45"/>
      <c r="J1897" s="46"/>
    </row>
    <row r="1898" spans="2:10" s="1" customFormat="1" ht="13.2" x14ac:dyDescent="0.25">
      <c r="B1898" s="75"/>
      <c r="C1898" s="102"/>
      <c r="D1898" s="103"/>
      <c r="E1898" s="45"/>
      <c r="F1898" s="45"/>
      <c r="G1898" s="45"/>
      <c r="H1898" s="45"/>
      <c r="I1898" s="45"/>
      <c r="J1898" s="46"/>
    </row>
    <row r="1899" spans="2:10" s="1" customFormat="1" ht="13.2" x14ac:dyDescent="0.25">
      <c r="B1899" s="75"/>
      <c r="C1899" s="102"/>
      <c r="D1899" s="103"/>
      <c r="E1899" s="45"/>
      <c r="F1899" s="45"/>
      <c r="G1899" s="45"/>
      <c r="H1899" s="45"/>
      <c r="I1899" s="45"/>
      <c r="J1899" s="46"/>
    </row>
    <row r="1900" spans="2:10" s="1" customFormat="1" ht="13.2" x14ac:dyDescent="0.25">
      <c r="B1900" s="75"/>
      <c r="C1900" s="102"/>
      <c r="D1900" s="103"/>
      <c r="E1900" s="45"/>
      <c r="F1900" s="45"/>
      <c r="G1900" s="45"/>
      <c r="H1900" s="45"/>
      <c r="I1900" s="45"/>
      <c r="J1900" s="46"/>
    </row>
    <row r="1901" spans="2:10" s="1" customFormat="1" ht="13.2" x14ac:dyDescent="0.25">
      <c r="B1901" s="75"/>
      <c r="C1901" s="102"/>
      <c r="D1901" s="103"/>
      <c r="E1901" s="45"/>
      <c r="F1901" s="45"/>
      <c r="G1901" s="45"/>
      <c r="H1901" s="45"/>
      <c r="I1901" s="45"/>
      <c r="J1901" s="46"/>
    </row>
    <row r="1902" spans="2:10" s="1" customFormat="1" ht="13.2" x14ac:dyDescent="0.25">
      <c r="B1902" s="75"/>
      <c r="C1902" s="102"/>
      <c r="D1902" s="103"/>
      <c r="E1902" s="45"/>
      <c r="F1902" s="45"/>
      <c r="G1902" s="45"/>
      <c r="H1902" s="45"/>
      <c r="I1902" s="45"/>
      <c r="J1902" s="46"/>
    </row>
    <row r="1903" spans="2:10" s="1" customFormat="1" ht="13.2" x14ac:dyDescent="0.25">
      <c r="B1903" s="75"/>
      <c r="C1903" s="102"/>
      <c r="D1903" s="103"/>
      <c r="E1903" s="45"/>
      <c r="F1903" s="45"/>
      <c r="G1903" s="45"/>
      <c r="H1903" s="45"/>
      <c r="I1903" s="45"/>
      <c r="J1903" s="46"/>
    </row>
    <row r="1904" spans="2:10" s="1" customFormat="1" ht="13.2" x14ac:dyDescent="0.25">
      <c r="B1904" s="75"/>
      <c r="C1904" s="102"/>
      <c r="D1904" s="103"/>
      <c r="E1904" s="45"/>
      <c r="F1904" s="45"/>
      <c r="G1904" s="45"/>
      <c r="H1904" s="45"/>
      <c r="I1904" s="45"/>
      <c r="J1904" s="46"/>
    </row>
    <row r="1905" spans="2:10" s="1" customFormat="1" ht="13.2" x14ac:dyDescent="0.25">
      <c r="B1905" s="75"/>
      <c r="C1905" s="102"/>
      <c r="D1905" s="103"/>
      <c r="E1905" s="45"/>
      <c r="F1905" s="45"/>
      <c r="G1905" s="45"/>
      <c r="H1905" s="45"/>
      <c r="I1905" s="45"/>
      <c r="J1905" s="46"/>
    </row>
    <row r="1906" spans="2:10" s="1" customFormat="1" ht="13.2" x14ac:dyDescent="0.25">
      <c r="B1906" s="75"/>
      <c r="C1906" s="102"/>
      <c r="D1906" s="103"/>
      <c r="E1906" s="45"/>
      <c r="F1906" s="45"/>
      <c r="G1906" s="45"/>
      <c r="H1906" s="45"/>
      <c r="I1906" s="45"/>
      <c r="J1906" s="46"/>
    </row>
    <row r="1907" spans="2:10" s="1" customFormat="1" ht="13.2" x14ac:dyDescent="0.25">
      <c r="B1907" s="75"/>
      <c r="C1907" s="102"/>
      <c r="D1907" s="103"/>
      <c r="E1907" s="45"/>
      <c r="F1907" s="45"/>
      <c r="G1907" s="45"/>
      <c r="H1907" s="45"/>
      <c r="I1907" s="45"/>
      <c r="J1907" s="46"/>
    </row>
    <row r="1908" spans="2:10" s="1" customFormat="1" ht="13.2" x14ac:dyDescent="0.25">
      <c r="B1908" s="75"/>
      <c r="C1908" s="102"/>
      <c r="D1908" s="103"/>
      <c r="E1908" s="45"/>
      <c r="F1908" s="45"/>
      <c r="G1908" s="45"/>
      <c r="H1908" s="45"/>
      <c r="I1908" s="45"/>
      <c r="J1908" s="46"/>
    </row>
    <row r="1909" spans="2:10" s="1" customFormat="1" ht="13.2" x14ac:dyDescent="0.25">
      <c r="B1909" s="75"/>
      <c r="C1909" s="102"/>
      <c r="D1909" s="103"/>
      <c r="E1909" s="45"/>
      <c r="F1909" s="45"/>
      <c r="G1909" s="45"/>
      <c r="H1909" s="45"/>
      <c r="I1909" s="45"/>
      <c r="J1909" s="46"/>
    </row>
    <row r="1910" spans="2:10" s="1" customFormat="1" ht="13.2" x14ac:dyDescent="0.25">
      <c r="B1910" s="75"/>
      <c r="C1910" s="102"/>
      <c r="D1910" s="103"/>
      <c r="E1910" s="45"/>
      <c r="F1910" s="45"/>
      <c r="G1910" s="45"/>
      <c r="H1910" s="45"/>
      <c r="I1910" s="45"/>
      <c r="J1910" s="46"/>
    </row>
    <row r="1911" spans="2:10" s="1" customFormat="1" ht="13.2" x14ac:dyDescent="0.25">
      <c r="B1911" s="75"/>
      <c r="C1911" s="102"/>
      <c r="D1911" s="103"/>
      <c r="E1911" s="45"/>
      <c r="F1911" s="45"/>
      <c r="G1911" s="45"/>
      <c r="H1911" s="45"/>
      <c r="I1911" s="45"/>
      <c r="J1911" s="46"/>
    </row>
    <row r="1912" spans="2:10" s="1" customFormat="1" ht="13.2" x14ac:dyDescent="0.25">
      <c r="B1912" s="75"/>
      <c r="C1912" s="102"/>
      <c r="D1912" s="103"/>
      <c r="E1912" s="45"/>
      <c r="F1912" s="45"/>
      <c r="G1912" s="45"/>
      <c r="H1912" s="45"/>
      <c r="I1912" s="45"/>
      <c r="J1912" s="46"/>
    </row>
    <row r="1913" spans="2:10" s="1" customFormat="1" ht="13.2" x14ac:dyDescent="0.25">
      <c r="B1913" s="75"/>
      <c r="C1913" s="102"/>
      <c r="D1913" s="103"/>
      <c r="E1913" s="45"/>
      <c r="F1913" s="45"/>
      <c r="G1913" s="45"/>
      <c r="H1913" s="45"/>
      <c r="I1913" s="45"/>
      <c r="J1913" s="46"/>
    </row>
    <row r="1914" spans="2:10" s="1" customFormat="1" ht="13.2" x14ac:dyDescent="0.25">
      <c r="B1914" s="75"/>
      <c r="C1914" s="102"/>
      <c r="D1914" s="103"/>
      <c r="E1914" s="45"/>
      <c r="F1914" s="45"/>
      <c r="G1914" s="45"/>
      <c r="H1914" s="45"/>
      <c r="I1914" s="45"/>
      <c r="J1914" s="46"/>
    </row>
    <row r="1915" spans="2:10" s="1" customFormat="1" ht="13.2" x14ac:dyDescent="0.25">
      <c r="B1915" s="75"/>
      <c r="C1915" s="102"/>
      <c r="D1915" s="103"/>
      <c r="E1915" s="45"/>
      <c r="F1915" s="45"/>
      <c r="G1915" s="45"/>
      <c r="H1915" s="45"/>
      <c r="I1915" s="45"/>
      <c r="J1915" s="46"/>
    </row>
    <row r="1916" spans="2:10" s="1" customFormat="1" ht="13.2" x14ac:dyDescent="0.25">
      <c r="B1916" s="75"/>
      <c r="C1916" s="102"/>
      <c r="D1916" s="103"/>
      <c r="E1916" s="45"/>
      <c r="F1916" s="45"/>
      <c r="G1916" s="45"/>
      <c r="H1916" s="45"/>
      <c r="I1916" s="45"/>
      <c r="J1916" s="46"/>
    </row>
    <row r="1917" spans="2:10" s="1" customFormat="1" ht="13.2" x14ac:dyDescent="0.25">
      <c r="B1917" s="75"/>
      <c r="C1917" s="102"/>
      <c r="D1917" s="103"/>
      <c r="E1917" s="45"/>
      <c r="F1917" s="45"/>
      <c r="G1917" s="45"/>
      <c r="H1917" s="45"/>
      <c r="I1917" s="45"/>
      <c r="J1917" s="46"/>
    </row>
    <row r="1918" spans="2:10" s="1" customFormat="1" ht="13.2" x14ac:dyDescent="0.25">
      <c r="B1918" s="75"/>
      <c r="C1918" s="102"/>
      <c r="D1918" s="103"/>
      <c r="E1918" s="45"/>
      <c r="F1918" s="45"/>
      <c r="G1918" s="45"/>
      <c r="H1918" s="45"/>
      <c r="I1918" s="45"/>
      <c r="J1918" s="46"/>
    </row>
    <row r="1919" spans="2:10" s="1" customFormat="1" ht="13.2" x14ac:dyDescent="0.25">
      <c r="B1919" s="75"/>
      <c r="C1919" s="102"/>
      <c r="D1919" s="103"/>
      <c r="E1919" s="45"/>
      <c r="F1919" s="45"/>
      <c r="G1919" s="45"/>
      <c r="H1919" s="45"/>
      <c r="I1919" s="45"/>
      <c r="J1919" s="46"/>
    </row>
    <row r="1920" spans="2:10" s="1" customFormat="1" ht="13.2" x14ac:dyDescent="0.25">
      <c r="B1920" s="75"/>
      <c r="C1920" s="102"/>
      <c r="D1920" s="103"/>
      <c r="E1920" s="45"/>
      <c r="F1920" s="45"/>
      <c r="G1920" s="45"/>
      <c r="H1920" s="45"/>
      <c r="I1920" s="45"/>
      <c r="J1920" s="46"/>
    </row>
    <row r="1921" spans="2:10" s="1" customFormat="1" ht="13.2" x14ac:dyDescent="0.25">
      <c r="B1921" s="75"/>
      <c r="C1921" s="102"/>
      <c r="D1921" s="103"/>
      <c r="E1921" s="45"/>
      <c r="F1921" s="45"/>
      <c r="G1921" s="45"/>
      <c r="H1921" s="45"/>
      <c r="I1921" s="45"/>
      <c r="J1921" s="46"/>
    </row>
    <row r="1922" spans="2:10" s="1" customFormat="1" ht="13.2" x14ac:dyDescent="0.25">
      <c r="B1922" s="75"/>
      <c r="C1922" s="102"/>
      <c r="D1922" s="103"/>
      <c r="E1922" s="45"/>
      <c r="F1922" s="45"/>
      <c r="G1922" s="45"/>
      <c r="H1922" s="45"/>
      <c r="I1922" s="45"/>
      <c r="J1922" s="46"/>
    </row>
    <row r="1923" spans="2:10" s="1" customFormat="1" ht="13.2" x14ac:dyDescent="0.25">
      <c r="B1923" s="75"/>
      <c r="C1923" s="102"/>
      <c r="D1923" s="103"/>
      <c r="E1923" s="45"/>
      <c r="F1923" s="45"/>
      <c r="G1923" s="45"/>
      <c r="H1923" s="45"/>
      <c r="I1923" s="45"/>
      <c r="J1923" s="46"/>
    </row>
    <row r="1924" spans="2:10" s="1" customFormat="1" ht="13.2" x14ac:dyDescent="0.25">
      <c r="B1924" s="75"/>
      <c r="C1924" s="102"/>
      <c r="D1924" s="103"/>
      <c r="E1924" s="45"/>
      <c r="F1924" s="45"/>
      <c r="G1924" s="45"/>
      <c r="H1924" s="45"/>
      <c r="I1924" s="45"/>
      <c r="J1924" s="46"/>
    </row>
    <row r="1925" spans="2:10" s="1" customFormat="1" ht="13.2" x14ac:dyDescent="0.25">
      <c r="B1925" s="75"/>
      <c r="C1925" s="102"/>
      <c r="D1925" s="103"/>
      <c r="E1925" s="45"/>
      <c r="F1925" s="45"/>
      <c r="G1925" s="45"/>
      <c r="H1925" s="45"/>
      <c r="I1925" s="45"/>
      <c r="J1925" s="46"/>
    </row>
    <row r="1926" spans="2:10" s="1" customFormat="1" ht="13.2" x14ac:dyDescent="0.25">
      <c r="B1926" s="75"/>
      <c r="C1926" s="102"/>
      <c r="D1926" s="103"/>
      <c r="E1926" s="45"/>
      <c r="F1926" s="45"/>
      <c r="G1926" s="45"/>
      <c r="H1926" s="45"/>
      <c r="I1926" s="45"/>
      <c r="J1926" s="46"/>
    </row>
    <row r="1927" spans="2:10" s="1" customFormat="1" ht="13.2" x14ac:dyDescent="0.25">
      <c r="B1927" s="75"/>
      <c r="C1927" s="102"/>
      <c r="D1927" s="103"/>
      <c r="E1927" s="45"/>
      <c r="F1927" s="45"/>
      <c r="G1927" s="45"/>
      <c r="H1927" s="45"/>
      <c r="I1927" s="45"/>
      <c r="J1927" s="46"/>
    </row>
    <row r="1928" spans="2:10" s="1" customFormat="1" ht="13.2" x14ac:dyDescent="0.25">
      <c r="B1928" s="75"/>
      <c r="C1928" s="102"/>
      <c r="D1928" s="103"/>
      <c r="E1928" s="45"/>
      <c r="F1928" s="45"/>
      <c r="G1928" s="45"/>
      <c r="H1928" s="45"/>
      <c r="I1928" s="45"/>
      <c r="J1928" s="46"/>
    </row>
    <row r="1929" spans="2:10" s="1" customFormat="1" ht="13.2" x14ac:dyDescent="0.25">
      <c r="B1929" s="75"/>
      <c r="C1929" s="102"/>
      <c r="D1929" s="103"/>
      <c r="E1929" s="45"/>
      <c r="F1929" s="45"/>
      <c r="G1929" s="45"/>
      <c r="H1929" s="45"/>
      <c r="I1929" s="45"/>
      <c r="J1929" s="46"/>
    </row>
    <row r="1930" spans="2:10" s="1" customFormat="1" ht="13.2" x14ac:dyDescent="0.25">
      <c r="B1930" s="75"/>
      <c r="C1930" s="102"/>
      <c r="D1930" s="103"/>
      <c r="E1930" s="45"/>
      <c r="F1930" s="45"/>
      <c r="G1930" s="45"/>
      <c r="H1930" s="45"/>
      <c r="I1930" s="45"/>
      <c r="J1930" s="46"/>
    </row>
    <row r="1931" spans="2:10" s="1" customFormat="1" ht="13.2" x14ac:dyDescent="0.25">
      <c r="B1931" s="75"/>
      <c r="C1931" s="102"/>
      <c r="D1931" s="103"/>
      <c r="E1931" s="45"/>
      <c r="F1931" s="45"/>
      <c r="G1931" s="45"/>
      <c r="H1931" s="45"/>
      <c r="I1931" s="45"/>
      <c r="J1931" s="46"/>
    </row>
    <row r="1932" spans="2:10" s="1" customFormat="1" ht="13.2" x14ac:dyDescent="0.25">
      <c r="B1932" s="75"/>
      <c r="C1932" s="102"/>
      <c r="D1932" s="103"/>
      <c r="E1932" s="45"/>
      <c r="F1932" s="45"/>
      <c r="G1932" s="45"/>
      <c r="H1932" s="45"/>
      <c r="I1932" s="45"/>
      <c r="J1932" s="46"/>
    </row>
    <row r="1933" spans="2:10" s="1" customFormat="1" ht="21" x14ac:dyDescent="0.25">
      <c r="B1933" s="166" t="s">
        <v>759</v>
      </c>
      <c r="C1933" s="167"/>
      <c r="D1933" s="167"/>
      <c r="E1933" s="167"/>
      <c r="F1933" s="167"/>
      <c r="G1933" s="167"/>
      <c r="H1933" s="167"/>
      <c r="I1933" s="167"/>
      <c r="J1933" s="168"/>
    </row>
    <row r="1934" spans="2:10" s="1" customFormat="1" ht="13.2" x14ac:dyDescent="0.25">
      <c r="B1934" s="23" t="s">
        <v>7</v>
      </c>
      <c r="C1934" s="24" t="s">
        <v>0</v>
      </c>
      <c r="D1934" s="24" t="s">
        <v>23</v>
      </c>
      <c r="E1934" s="24" t="s">
        <v>24</v>
      </c>
      <c r="F1934" s="24" t="s">
        <v>2</v>
      </c>
      <c r="G1934" s="24" t="s">
        <v>3</v>
      </c>
      <c r="H1934" s="24" t="s">
        <v>25</v>
      </c>
      <c r="I1934" s="24" t="s">
        <v>8</v>
      </c>
      <c r="J1934" s="24" t="s">
        <v>9</v>
      </c>
    </row>
    <row r="1935" spans="2:10" s="1" customFormat="1" ht="13.2" x14ac:dyDescent="0.25">
      <c r="B1935" s="96">
        <v>4.03</v>
      </c>
      <c r="C1935" s="97" t="s">
        <v>418</v>
      </c>
      <c r="D1935" s="103"/>
      <c r="E1935" s="45"/>
      <c r="F1935" s="45"/>
      <c r="G1935" s="45"/>
      <c r="H1935" s="45"/>
      <c r="I1935" s="45"/>
      <c r="J1935" s="46"/>
    </row>
    <row r="1936" spans="2:10" s="1" customFormat="1" ht="13.2" x14ac:dyDescent="0.25">
      <c r="B1936" s="100" t="s">
        <v>113</v>
      </c>
      <c r="C1936" s="101" t="s">
        <v>421</v>
      </c>
      <c r="D1936" s="103"/>
      <c r="E1936" s="45"/>
      <c r="F1936" s="45"/>
      <c r="G1936" s="45"/>
      <c r="H1936" s="45"/>
      <c r="I1936" s="45"/>
      <c r="J1936" s="46"/>
    </row>
    <row r="1937" spans="2:10" s="1" customFormat="1" ht="13.2" x14ac:dyDescent="0.25">
      <c r="B1937" s="48" t="s">
        <v>114</v>
      </c>
      <c r="C1937" s="48" t="s">
        <v>615</v>
      </c>
      <c r="D1937" s="103"/>
      <c r="E1937" s="45"/>
      <c r="F1937" s="45"/>
      <c r="G1937" s="45"/>
      <c r="H1937" s="45"/>
      <c r="I1937" s="62">
        <f>SUM(H1938:H1938)</f>
        <v>0</v>
      </c>
      <c r="J1937" s="63" t="str">
        <f>+J1938</f>
        <v>ml</v>
      </c>
    </row>
    <row r="1938" spans="2:10" s="1" customFormat="1" ht="13.2" x14ac:dyDescent="0.25">
      <c r="B1938" s="48"/>
      <c r="C1938" s="44" t="s">
        <v>714</v>
      </c>
      <c r="D1938" s="45"/>
      <c r="E1938" s="45"/>
      <c r="F1938" s="45"/>
      <c r="G1938" s="45"/>
      <c r="H1938" s="45">
        <f>IF(AND(F1938=0,G1938=0),D1938*E1938,IF(AND(E1938=0,G1938=0),D1938*F1938,IF(AND(E1938=0,F1938=0),D1938*G1938,IF(AND(E1938=0),D1938*F1938*G1938,IF(AND(F1938=0),D1938*E1938*G1938,IF(AND(G1938=0),D1938*E1938*F1938,D1938*E1938*F1938*G1938))))))</f>
        <v>0</v>
      </c>
      <c r="I1938" s="45"/>
      <c r="J1938" s="46" t="str">
        <f>IF(AND(E1938=0,F1938&lt;&gt;0,G1938&lt;&gt;0),"m2",IF(AND(F1938=0,E1938&lt;&gt;0,G1938&lt;&gt;0),"m2",IF(AND(G1938=0,E1938&lt;&gt;0,F1938&lt;&gt;0),"m2",IF(AND(F1938=0,G1938=0),"ml",IF(AND(E1938=0,G1938=0),"ml",IF(AND(E1938=0,F1938=0),"ml",IF(AND(E1938&lt;&gt;0,F1938&lt;&gt;0,G1938&lt;&gt;0),"m3",0)))))))</f>
        <v>ml</v>
      </c>
    </row>
    <row r="1939" spans="2:10" s="1" customFormat="1" ht="13.2" x14ac:dyDescent="0.25">
      <c r="B1939" s="48"/>
      <c r="C1939" s="44"/>
      <c r="D1939" s="45"/>
      <c r="E1939" s="45"/>
      <c r="F1939" s="45"/>
      <c r="G1939" s="45"/>
      <c r="H1939" s="45">
        <f>IF(AND(F1939=0,G1939=0),D1939*E1939,IF(AND(E1939=0,G1939=0),D1939*F1939,IF(AND(E1939=0,F1939=0),D1939*G1939,IF(AND(E1939=0),D1939*F1939*G1939,IF(AND(F1939=0),D1939*E1939*G1939,IF(AND(G1939=0),D1939*E1939*F1939,D1939*E1939*F1939*G1939))))))</f>
        <v>0</v>
      </c>
      <c r="I1939" s="45"/>
      <c r="J1939" s="46" t="str">
        <f>IF(AND(E1939=0,F1939&lt;&gt;0,G1939&lt;&gt;0),"m2",IF(AND(F1939=0,E1939&lt;&gt;0,G1939&lt;&gt;0),"m2",IF(AND(G1939=0,E1939&lt;&gt;0,F1939&lt;&gt;0),"m2",IF(AND(F1939=0,G1939=0),"ml",IF(AND(E1939=0,G1939=0),"ml",IF(AND(E1939=0,F1939=0),"ml",IF(AND(E1939&lt;&gt;0,F1939&lt;&gt;0,G1939&lt;&gt;0),"m3",0)))))))</f>
        <v>ml</v>
      </c>
    </row>
    <row r="1940" spans="2:10" s="1" customFormat="1" ht="13.2" x14ac:dyDescent="0.25">
      <c r="B1940" s="48" t="s">
        <v>428</v>
      </c>
      <c r="C1940" s="48" t="s">
        <v>993</v>
      </c>
      <c r="D1940" s="103"/>
      <c r="E1940" s="45"/>
      <c r="F1940" s="45"/>
      <c r="G1940" s="45"/>
      <c r="H1940" s="45"/>
      <c r="I1940" s="62">
        <f>SUM(H1941:H1941)</f>
        <v>0</v>
      </c>
      <c r="J1940" s="63" t="str">
        <f>+J1941</f>
        <v>ml</v>
      </c>
    </row>
    <row r="1941" spans="2:10" s="1" customFormat="1" ht="13.2" x14ac:dyDescent="0.25">
      <c r="B1941" s="100"/>
      <c r="C1941" s="44" t="s">
        <v>705</v>
      </c>
      <c r="D1941" s="45"/>
      <c r="E1941" s="45"/>
      <c r="F1941" s="45"/>
      <c r="G1941" s="45"/>
      <c r="H1941" s="45">
        <f>IF(AND(F1941=0,G1941=0),D1941*E1941,IF(AND(E1941=0,G1941=0),D1941*F1941,IF(AND(E1941=0,F1941=0),D1941*G1941,IF(AND(E1941=0),D1941*F1941*G1941,IF(AND(F1941=0),D1941*E1941*G1941,IF(AND(G1941=0),D1941*E1941*F1941,D1941*E1941*F1941*G1941))))))</f>
        <v>0</v>
      </c>
      <c r="I1941" s="45"/>
      <c r="J1941" s="46" t="str">
        <f>IF(AND(E1941=0,F1941&lt;&gt;0,G1941&lt;&gt;0),"m2",IF(AND(F1941=0,E1941&lt;&gt;0,G1941&lt;&gt;0),"m2",IF(AND(G1941=0,E1941&lt;&gt;0,F1941&lt;&gt;0),"m2",IF(AND(F1941=0,G1941=0),"ml",IF(AND(E1941=0,G1941=0),"ml",IF(AND(E1941=0,F1941=0),"ml",IF(AND(E1941&lt;&gt;0,F1941&lt;&gt;0,G1941&lt;&gt;0),"m3",0)))))))</f>
        <v>ml</v>
      </c>
    </row>
    <row r="1942" spans="2:10" s="1" customFormat="1" ht="13.2" x14ac:dyDescent="0.25">
      <c r="B1942" s="100"/>
      <c r="C1942" s="44" t="s">
        <v>706</v>
      </c>
      <c r="D1942" s="45"/>
      <c r="E1942" s="45"/>
      <c r="F1942" s="45"/>
      <c r="G1942" s="45"/>
      <c r="H1942" s="45">
        <f>IF(AND(F1942=0,G1942=0),D1942*E1942,IF(AND(E1942=0,G1942=0),D1942*F1942,IF(AND(E1942=0,F1942=0),D1942*G1942,IF(AND(E1942=0),D1942*F1942*G1942,IF(AND(F1942=0),D1942*E1942*G1942,IF(AND(G1942=0),D1942*E1942*F1942,D1942*E1942*F1942*G1942))))))</f>
        <v>0</v>
      </c>
      <c r="I1942" s="45"/>
      <c r="J1942" s="46" t="str">
        <f>IF(AND(E1942=0,F1942&lt;&gt;0,G1942&lt;&gt;0),"m2",IF(AND(F1942=0,E1942&lt;&gt;0,G1942&lt;&gt;0),"m2",IF(AND(G1942=0,E1942&lt;&gt;0,F1942&lt;&gt;0),"m2",IF(AND(F1942=0,G1942=0),"ml",IF(AND(E1942=0,G1942=0),"ml",IF(AND(E1942=0,F1942=0),"ml",IF(AND(E1942&lt;&gt;0,F1942&lt;&gt;0,G1942&lt;&gt;0),"m3",0)))))))</f>
        <v>ml</v>
      </c>
    </row>
    <row r="1943" spans="2:10" s="1" customFormat="1" ht="13.2" x14ac:dyDescent="0.25">
      <c r="B1943" s="48" t="s">
        <v>429</v>
      </c>
      <c r="C1943" s="48" t="s">
        <v>992</v>
      </c>
      <c r="D1943" s="103"/>
      <c r="E1943" s="45"/>
      <c r="F1943" s="45"/>
      <c r="G1943" s="45"/>
      <c r="H1943" s="45"/>
      <c r="I1943" s="62">
        <f>SUM(H1944:H1944)</f>
        <v>0</v>
      </c>
      <c r="J1943" s="63" t="str">
        <f>+J1944</f>
        <v>ml</v>
      </c>
    </row>
    <row r="1944" spans="2:10" s="1" customFormat="1" ht="13.2" x14ac:dyDescent="0.25">
      <c r="B1944" s="100"/>
      <c r="C1944" s="44" t="s">
        <v>705</v>
      </c>
      <c r="D1944" s="45"/>
      <c r="E1944" s="45"/>
      <c r="F1944" s="45"/>
      <c r="G1944" s="45"/>
      <c r="H1944" s="45">
        <f>IF(AND(F1944=0,G1944=0),D1944*E1944,IF(AND(E1944=0,G1944=0),D1944*F1944,IF(AND(E1944=0,F1944=0),D1944*G1944,IF(AND(E1944=0),D1944*F1944*G1944,IF(AND(F1944=0),D1944*E1944*G1944,IF(AND(G1944=0),D1944*E1944*F1944,D1944*E1944*F1944*G1944))))))</f>
        <v>0</v>
      </c>
      <c r="I1944" s="45"/>
      <c r="J1944" s="46" t="str">
        <f>IF(AND(E1944=0,F1944&lt;&gt;0,G1944&lt;&gt;0),"m2",IF(AND(F1944=0,E1944&lt;&gt;0,G1944&lt;&gt;0),"m2",IF(AND(G1944=0,E1944&lt;&gt;0,F1944&lt;&gt;0),"m2",IF(AND(F1944=0,G1944=0),"ml",IF(AND(E1944=0,G1944=0),"ml",IF(AND(E1944=0,F1944=0),"ml",IF(AND(E1944&lt;&gt;0,F1944&lt;&gt;0,G1944&lt;&gt;0),"m3",0)))))))</f>
        <v>ml</v>
      </c>
    </row>
    <row r="1945" spans="2:10" s="1" customFormat="1" ht="13.2" x14ac:dyDescent="0.25">
      <c r="B1945" s="100"/>
      <c r="C1945" s="44" t="s">
        <v>706</v>
      </c>
      <c r="D1945" s="45"/>
      <c r="E1945" s="45"/>
      <c r="F1945" s="45"/>
      <c r="G1945" s="45"/>
      <c r="H1945" s="45">
        <f>IF(AND(F1945=0,G1945=0),D1945*E1945,IF(AND(E1945=0,G1945=0),D1945*F1945,IF(AND(E1945=0,F1945=0),D1945*G1945,IF(AND(E1945=0),D1945*F1945*G1945,IF(AND(F1945=0),D1945*E1945*G1945,IF(AND(G1945=0),D1945*E1945*F1945,D1945*E1945*F1945*G1945))))))</f>
        <v>0</v>
      </c>
      <c r="I1945" s="45"/>
      <c r="J1945" s="46" t="str">
        <f>IF(AND(E1945=0,F1945&lt;&gt;0,G1945&lt;&gt;0),"m2",IF(AND(F1945=0,E1945&lt;&gt;0,G1945&lt;&gt;0),"m2",IF(AND(G1945=0,E1945&lt;&gt;0,F1945&lt;&gt;0),"m2",IF(AND(F1945=0,G1945=0),"ml",IF(AND(E1945=0,G1945=0),"ml",IF(AND(E1945=0,F1945=0),"ml",IF(AND(E1945&lt;&gt;0,F1945&lt;&gt;0,G1945&lt;&gt;0),"m3",0)))))))</f>
        <v>ml</v>
      </c>
    </row>
    <row r="1946" spans="2:10" s="1" customFormat="1" ht="13.2" x14ac:dyDescent="0.25">
      <c r="B1946" s="48" t="s">
        <v>430</v>
      </c>
      <c r="C1946" s="48" t="s">
        <v>463</v>
      </c>
      <c r="D1946" s="103"/>
      <c r="E1946" s="45"/>
      <c r="F1946" s="45"/>
      <c r="G1946" s="45"/>
      <c r="H1946" s="45"/>
      <c r="I1946" s="62">
        <f>SUM(H1948:H1953)</f>
        <v>0</v>
      </c>
      <c r="J1946" s="63" t="str">
        <f>+J1948</f>
        <v>ml</v>
      </c>
    </row>
    <row r="1947" spans="2:10" s="1" customFormat="1" ht="13.2" x14ac:dyDescent="0.25">
      <c r="B1947" s="48"/>
      <c r="C1947" s="130" t="s">
        <v>248</v>
      </c>
      <c r="D1947" s="103"/>
      <c r="E1947" s="45"/>
      <c r="F1947" s="45"/>
      <c r="G1947" s="45"/>
      <c r="H1947" s="45"/>
      <c r="I1947" s="62"/>
      <c r="J1947" s="63"/>
    </row>
    <row r="1948" spans="2:10" s="1" customFormat="1" ht="13.2" x14ac:dyDescent="0.25">
      <c r="B1948" s="48"/>
      <c r="C1948" s="44" t="s">
        <v>549</v>
      </c>
      <c r="D1948" s="45"/>
      <c r="E1948" s="45"/>
      <c r="F1948" s="45"/>
      <c r="G1948" s="45"/>
      <c r="H1948" s="45">
        <f t="shared" ref="H1948:H1953" si="68">IF(AND(F1948=0,G1948=0),D1948*E1948,IF(AND(E1948=0,G1948=0),D1948*F1948,IF(AND(E1948=0,F1948=0),D1948*G1948,IF(AND(E1948=0),D1948*F1948*G1948,IF(AND(F1948=0),D1948*E1948*G1948,IF(AND(G1948=0),D1948*E1948*F1948,D1948*E1948*F1948*G1948))))))</f>
        <v>0</v>
      </c>
      <c r="I1948" s="45"/>
      <c r="J1948" s="46" t="str">
        <f t="shared" ref="J1948:J1953" si="69">IF(AND(E1948=0,F1948&lt;&gt;0,G1948&lt;&gt;0),"m2",IF(AND(F1948=0,E1948&lt;&gt;0,G1948&lt;&gt;0),"m2",IF(AND(G1948=0,E1948&lt;&gt;0,F1948&lt;&gt;0),"m2",IF(AND(F1948=0,G1948=0),"ml",IF(AND(E1948=0,G1948=0),"ml",IF(AND(E1948=0,F1948=0),"ml",IF(AND(E1948&lt;&gt;0,F1948&lt;&gt;0,G1948&lt;&gt;0),"m3",0)))))))</f>
        <v>ml</v>
      </c>
    </row>
    <row r="1949" spans="2:10" s="1" customFormat="1" ht="13.2" x14ac:dyDescent="0.25">
      <c r="B1949" s="48"/>
      <c r="C1949" s="44" t="s">
        <v>696</v>
      </c>
      <c r="D1949" s="45"/>
      <c r="E1949" s="45"/>
      <c r="F1949" s="45"/>
      <c r="G1949" s="45"/>
      <c r="H1949" s="45">
        <f t="shared" si="68"/>
        <v>0</v>
      </c>
      <c r="I1949" s="45"/>
      <c r="J1949" s="46" t="str">
        <f t="shared" si="69"/>
        <v>ml</v>
      </c>
    </row>
    <row r="1950" spans="2:10" s="1" customFormat="1" ht="13.2" x14ac:dyDescent="0.25">
      <c r="B1950" s="48"/>
      <c r="C1950" s="130" t="s">
        <v>249</v>
      </c>
      <c r="D1950" s="45"/>
      <c r="E1950" s="45"/>
      <c r="F1950" s="45"/>
      <c r="G1950" s="45"/>
      <c r="H1950" s="45">
        <f t="shared" si="68"/>
        <v>0</v>
      </c>
      <c r="I1950" s="45"/>
      <c r="J1950" s="46" t="str">
        <f t="shared" si="69"/>
        <v>ml</v>
      </c>
    </row>
    <row r="1951" spans="2:10" s="1" customFormat="1" ht="13.2" x14ac:dyDescent="0.25">
      <c r="B1951" s="48"/>
      <c r="C1951" s="44" t="s">
        <v>549</v>
      </c>
      <c r="D1951" s="45"/>
      <c r="E1951" s="45"/>
      <c r="F1951" s="45"/>
      <c r="G1951" s="45"/>
      <c r="H1951" s="45">
        <f t="shared" si="68"/>
        <v>0</v>
      </c>
      <c r="I1951" s="45"/>
      <c r="J1951" s="46" t="str">
        <f t="shared" si="69"/>
        <v>ml</v>
      </c>
    </row>
    <row r="1952" spans="2:10" s="1" customFormat="1" ht="13.2" x14ac:dyDescent="0.25">
      <c r="B1952" s="48"/>
      <c r="C1952" s="130" t="s">
        <v>250</v>
      </c>
      <c r="D1952" s="45"/>
      <c r="E1952" s="45"/>
      <c r="F1952" s="45"/>
      <c r="G1952" s="45"/>
      <c r="H1952" s="45">
        <f t="shared" si="68"/>
        <v>0</v>
      </c>
      <c r="I1952" s="45"/>
      <c r="J1952" s="46" t="str">
        <f t="shared" si="69"/>
        <v>ml</v>
      </c>
    </row>
    <row r="1953" spans="2:10" s="1" customFormat="1" ht="13.2" x14ac:dyDescent="0.25">
      <c r="B1953" s="48"/>
      <c r="C1953" s="44" t="s">
        <v>549</v>
      </c>
      <c r="D1953" s="45"/>
      <c r="E1953" s="45"/>
      <c r="F1953" s="45"/>
      <c r="G1953" s="45"/>
      <c r="H1953" s="45">
        <f t="shared" si="68"/>
        <v>0</v>
      </c>
      <c r="I1953" s="45"/>
      <c r="J1953" s="46" t="str">
        <f t="shared" si="69"/>
        <v>ml</v>
      </c>
    </row>
    <row r="1954" spans="2:10" s="1" customFormat="1" ht="13.2" x14ac:dyDescent="0.25">
      <c r="B1954" s="48" t="s">
        <v>464</v>
      </c>
      <c r="C1954" s="48" t="s">
        <v>547</v>
      </c>
      <c r="D1954" s="103"/>
      <c r="E1954" s="45"/>
      <c r="F1954" s="45"/>
      <c r="G1954" s="45"/>
      <c r="H1954" s="45"/>
      <c r="I1954" s="62">
        <f>SUM(H1955:H1961)</f>
        <v>0</v>
      </c>
      <c r="J1954" s="63" t="str">
        <f>+J1955</f>
        <v>ml</v>
      </c>
    </row>
    <row r="1955" spans="2:10" s="1" customFormat="1" ht="13.2" x14ac:dyDescent="0.25">
      <c r="B1955" s="100"/>
      <c r="C1955" s="130" t="s">
        <v>248</v>
      </c>
      <c r="D1955" s="45"/>
      <c r="E1955" s="45"/>
      <c r="F1955" s="45"/>
      <c r="G1955" s="45"/>
      <c r="H1955" s="45">
        <f t="shared" ref="H1955:H1961" si="70">IF(AND(F1955=0,G1955=0),D1955*E1955,IF(AND(E1955=0,G1955=0),D1955*F1955,IF(AND(E1955=0,F1955=0),D1955*G1955,IF(AND(E1955=0),D1955*F1955*G1955,IF(AND(F1955=0),D1955*E1955*G1955,IF(AND(G1955=0),D1955*E1955*F1955,D1955*E1955*F1955*G1955))))))</f>
        <v>0</v>
      </c>
      <c r="I1955" s="45"/>
      <c r="J1955" s="46" t="str">
        <f t="shared" ref="J1955:J1961" si="71">IF(AND(E1955=0,F1955&lt;&gt;0,G1955&lt;&gt;0),"m2",IF(AND(F1955=0,E1955&lt;&gt;0,G1955&lt;&gt;0),"m2",IF(AND(G1955=0,E1955&lt;&gt;0,F1955&lt;&gt;0),"m2",IF(AND(F1955=0,G1955=0),"ml",IF(AND(E1955=0,G1955=0),"ml",IF(AND(E1955=0,F1955=0),"ml",IF(AND(E1955&lt;&gt;0,F1955&lt;&gt;0,G1955&lt;&gt;0),"m3",0)))))))</f>
        <v>ml</v>
      </c>
    </row>
    <row r="1956" spans="2:10" s="1" customFormat="1" ht="13.2" x14ac:dyDescent="0.25">
      <c r="B1956" s="100"/>
      <c r="C1956" s="44" t="s">
        <v>549</v>
      </c>
      <c r="D1956" s="45"/>
      <c r="E1956" s="45"/>
      <c r="F1956" s="45"/>
      <c r="G1956" s="45"/>
      <c r="H1956" s="45">
        <f t="shared" si="70"/>
        <v>0</v>
      </c>
      <c r="I1956" s="45"/>
      <c r="J1956" s="46" t="str">
        <f t="shared" si="71"/>
        <v>ml</v>
      </c>
    </row>
    <row r="1957" spans="2:10" s="1" customFormat="1" ht="13.2" x14ac:dyDescent="0.25">
      <c r="B1957" s="100"/>
      <c r="C1957" s="44" t="s">
        <v>696</v>
      </c>
      <c r="D1957" s="45"/>
      <c r="E1957" s="45"/>
      <c r="F1957" s="45"/>
      <c r="G1957" s="45"/>
      <c r="H1957" s="45">
        <f t="shared" si="70"/>
        <v>0</v>
      </c>
      <c r="I1957" s="45"/>
      <c r="J1957" s="46" t="str">
        <f t="shared" si="71"/>
        <v>ml</v>
      </c>
    </row>
    <row r="1958" spans="2:10" s="1" customFormat="1" ht="13.2" x14ac:dyDescent="0.25">
      <c r="B1958" s="100"/>
      <c r="C1958" s="130" t="s">
        <v>249</v>
      </c>
      <c r="D1958" s="45"/>
      <c r="E1958" s="45"/>
      <c r="F1958" s="45"/>
      <c r="G1958" s="45"/>
      <c r="H1958" s="45">
        <f t="shared" si="70"/>
        <v>0</v>
      </c>
      <c r="I1958" s="45"/>
      <c r="J1958" s="46" t="str">
        <f t="shared" si="71"/>
        <v>ml</v>
      </c>
    </row>
    <row r="1959" spans="2:10" s="1" customFormat="1" ht="13.2" x14ac:dyDescent="0.25">
      <c r="B1959" s="100"/>
      <c r="C1959" s="44" t="s">
        <v>549</v>
      </c>
      <c r="D1959" s="45"/>
      <c r="E1959" s="45"/>
      <c r="F1959" s="45"/>
      <c r="G1959" s="45"/>
      <c r="H1959" s="45">
        <f t="shared" si="70"/>
        <v>0</v>
      </c>
      <c r="I1959" s="45"/>
      <c r="J1959" s="46" t="str">
        <f t="shared" si="71"/>
        <v>ml</v>
      </c>
    </row>
    <row r="1960" spans="2:10" s="1" customFormat="1" ht="13.2" x14ac:dyDescent="0.25">
      <c r="B1960" s="100"/>
      <c r="C1960" s="130" t="s">
        <v>250</v>
      </c>
      <c r="D1960" s="45"/>
      <c r="E1960" s="45"/>
      <c r="F1960" s="45"/>
      <c r="G1960" s="45"/>
      <c r="H1960" s="45">
        <f t="shared" si="70"/>
        <v>0</v>
      </c>
      <c r="I1960" s="45"/>
      <c r="J1960" s="46" t="str">
        <f t="shared" si="71"/>
        <v>ml</v>
      </c>
    </row>
    <row r="1961" spans="2:10" s="1" customFormat="1" ht="13.2" x14ac:dyDescent="0.25">
      <c r="B1961" s="100"/>
      <c r="C1961" s="44" t="s">
        <v>549</v>
      </c>
      <c r="D1961" s="45"/>
      <c r="E1961" s="45"/>
      <c r="F1961" s="45"/>
      <c r="G1961" s="45"/>
      <c r="H1961" s="45">
        <f t="shared" si="70"/>
        <v>0</v>
      </c>
      <c r="I1961" s="45"/>
      <c r="J1961" s="46" t="str">
        <f t="shared" si="71"/>
        <v>ml</v>
      </c>
    </row>
    <row r="1962" spans="2:10" s="1" customFormat="1" ht="13.2" x14ac:dyDescent="0.25">
      <c r="B1962" s="48" t="s">
        <v>466</v>
      </c>
      <c r="C1962" s="48" t="s">
        <v>465</v>
      </c>
      <c r="D1962" s="103"/>
      <c r="E1962" s="45"/>
      <c r="F1962" s="45"/>
      <c r="G1962" s="45"/>
      <c r="H1962" s="45"/>
      <c r="I1962" s="62">
        <f>SUM(H1963:H1969)</f>
        <v>459</v>
      </c>
      <c r="J1962" s="63" t="str">
        <f>+J1963</f>
        <v>ml</v>
      </c>
    </row>
    <row r="1963" spans="2:10" s="1" customFormat="1" ht="13.2" x14ac:dyDescent="0.25">
      <c r="B1963" s="48"/>
      <c r="C1963" s="130" t="s">
        <v>248</v>
      </c>
      <c r="D1963" s="45"/>
      <c r="E1963" s="45"/>
      <c r="F1963" s="45"/>
      <c r="G1963" s="45"/>
      <c r="H1963" s="45">
        <f t="shared" ref="H1963:H1969" si="72">IF(AND(F1963=0,G1963=0),D1963*E1963,IF(AND(E1963=0,G1963=0),D1963*F1963,IF(AND(E1963=0,F1963=0),D1963*G1963,IF(AND(E1963=0),D1963*F1963*G1963,IF(AND(F1963=0),D1963*E1963*G1963,IF(AND(G1963=0),D1963*E1963*F1963,D1963*E1963*F1963*G1963))))))</f>
        <v>0</v>
      </c>
      <c r="I1963" s="45"/>
      <c r="J1963" s="46" t="str">
        <f t="shared" ref="J1963:J1969" si="73">IF(AND(E1963=0,F1963&lt;&gt;0,G1963&lt;&gt;0),"m2",IF(AND(F1963=0,E1963&lt;&gt;0,G1963&lt;&gt;0),"m2",IF(AND(G1963=0,E1963&lt;&gt;0,F1963&lt;&gt;0),"m2",IF(AND(F1963=0,G1963=0),"ml",IF(AND(E1963=0,G1963=0),"ml",IF(AND(E1963=0,F1963=0),"ml",IF(AND(E1963&lt;&gt;0,F1963&lt;&gt;0,G1963&lt;&gt;0),"m3",0)))))))</f>
        <v>ml</v>
      </c>
    </row>
    <row r="1964" spans="2:10" s="1" customFormat="1" ht="13.2" x14ac:dyDescent="0.25">
      <c r="B1964" s="48"/>
      <c r="C1964" s="44" t="s">
        <v>549</v>
      </c>
      <c r="D1964" s="45">
        <v>36</v>
      </c>
      <c r="E1964" s="45">
        <v>3.25</v>
      </c>
      <c r="F1964" s="45"/>
      <c r="G1964" s="45"/>
      <c r="H1964" s="45">
        <f t="shared" si="72"/>
        <v>117</v>
      </c>
      <c r="I1964" s="45"/>
      <c r="J1964" s="46" t="str">
        <f t="shared" si="73"/>
        <v>ml</v>
      </c>
    </row>
    <row r="1965" spans="2:10" s="1" customFormat="1" ht="13.2" x14ac:dyDescent="0.25">
      <c r="B1965" s="48"/>
      <c r="C1965" s="44" t="s">
        <v>696</v>
      </c>
      <c r="D1965" s="45">
        <v>36</v>
      </c>
      <c r="E1965" s="45">
        <v>3</v>
      </c>
      <c r="F1965" s="45"/>
      <c r="G1965" s="45"/>
      <c r="H1965" s="45">
        <f t="shared" si="72"/>
        <v>108</v>
      </c>
      <c r="I1965" s="45"/>
      <c r="J1965" s="46" t="str">
        <f t="shared" si="73"/>
        <v>ml</v>
      </c>
    </row>
    <row r="1966" spans="2:10" s="1" customFormat="1" ht="13.2" x14ac:dyDescent="0.25">
      <c r="B1966" s="48"/>
      <c r="C1966" s="130" t="s">
        <v>249</v>
      </c>
      <c r="D1966" s="45"/>
      <c r="E1966" s="45"/>
      <c r="F1966" s="45"/>
      <c r="G1966" s="45"/>
      <c r="H1966" s="45">
        <f t="shared" si="72"/>
        <v>0</v>
      </c>
      <c r="I1966" s="45"/>
      <c r="J1966" s="46" t="str">
        <f t="shared" si="73"/>
        <v>ml</v>
      </c>
    </row>
    <row r="1967" spans="2:10" s="1" customFormat="1" ht="13.2" x14ac:dyDescent="0.25">
      <c r="B1967" s="48"/>
      <c r="C1967" s="44" t="s">
        <v>549</v>
      </c>
      <c r="D1967" s="45">
        <v>36</v>
      </c>
      <c r="E1967" s="45">
        <v>3.25</v>
      </c>
      <c r="F1967" s="45"/>
      <c r="G1967" s="45"/>
      <c r="H1967" s="45">
        <f t="shared" si="72"/>
        <v>117</v>
      </c>
      <c r="I1967" s="45"/>
      <c r="J1967" s="46" t="str">
        <f t="shared" si="73"/>
        <v>ml</v>
      </c>
    </row>
    <row r="1968" spans="2:10" s="1" customFormat="1" ht="13.2" x14ac:dyDescent="0.25">
      <c r="B1968" s="48"/>
      <c r="C1968" s="130" t="s">
        <v>250</v>
      </c>
      <c r="D1968" s="45"/>
      <c r="E1968" s="45"/>
      <c r="F1968" s="45"/>
      <c r="G1968" s="45"/>
      <c r="H1968" s="45">
        <f t="shared" si="72"/>
        <v>0</v>
      </c>
      <c r="I1968" s="45"/>
      <c r="J1968" s="46" t="str">
        <f t="shared" si="73"/>
        <v>ml</v>
      </c>
    </row>
    <row r="1969" spans="2:10" s="1" customFormat="1" ht="13.2" x14ac:dyDescent="0.25">
      <c r="B1969" s="48"/>
      <c r="C1969" s="44" t="s">
        <v>549</v>
      </c>
      <c r="D1969" s="45">
        <v>36</v>
      </c>
      <c r="E1969" s="45">
        <v>3.25</v>
      </c>
      <c r="F1969" s="45"/>
      <c r="G1969" s="45"/>
      <c r="H1969" s="45">
        <f t="shared" si="72"/>
        <v>117</v>
      </c>
      <c r="I1969" s="45"/>
      <c r="J1969" s="46" t="str">
        <f t="shared" si="73"/>
        <v>ml</v>
      </c>
    </row>
    <row r="1970" spans="2:10" s="1" customFormat="1" ht="13.2" x14ac:dyDescent="0.25">
      <c r="B1970" s="48" t="s">
        <v>542</v>
      </c>
      <c r="C1970" s="48" t="s">
        <v>467</v>
      </c>
      <c r="D1970" s="103"/>
      <c r="E1970" s="45"/>
      <c r="F1970" s="45"/>
      <c r="G1970" s="45"/>
      <c r="H1970" s="45"/>
      <c r="I1970" s="62">
        <f>SUM(H1971:H1971)</f>
        <v>36</v>
      </c>
      <c r="J1970" s="63" t="str">
        <f>+J1971</f>
        <v>und</v>
      </c>
    </row>
    <row r="1971" spans="2:10" s="1" customFormat="1" ht="13.2" x14ac:dyDescent="0.25">
      <c r="B1971" s="100"/>
      <c r="C1971" s="44" t="s">
        <v>697</v>
      </c>
      <c r="D1971" s="45">
        <v>36</v>
      </c>
      <c r="E1971" s="45"/>
      <c r="F1971" s="45"/>
      <c r="G1971" s="45"/>
      <c r="H1971" s="45">
        <f>+D1971</f>
        <v>36</v>
      </c>
      <c r="I1971" s="45"/>
      <c r="J1971" s="46" t="s">
        <v>35</v>
      </c>
    </row>
    <row r="1972" spans="2:10" s="1" customFormat="1" ht="13.2" x14ac:dyDescent="0.25">
      <c r="B1972" s="48" t="s">
        <v>546</v>
      </c>
      <c r="C1972" s="48" t="s">
        <v>548</v>
      </c>
      <c r="D1972" s="103"/>
      <c r="E1972" s="45"/>
      <c r="F1972" s="45"/>
      <c r="G1972" s="45"/>
      <c r="H1972" s="45"/>
      <c r="I1972" s="62">
        <f>SUM(H1973:H1973)</f>
        <v>36</v>
      </c>
      <c r="J1972" s="63" t="str">
        <f>+J1973</f>
        <v>und</v>
      </c>
    </row>
    <row r="1973" spans="2:10" s="1" customFormat="1" ht="13.2" x14ac:dyDescent="0.25">
      <c r="B1973" s="100"/>
      <c r="C1973" s="44" t="s">
        <v>549</v>
      </c>
      <c r="D1973" s="45">
        <v>36</v>
      </c>
      <c r="E1973" s="45"/>
      <c r="F1973" s="45"/>
      <c r="G1973" s="45"/>
      <c r="H1973" s="45">
        <f>+D1973</f>
        <v>36</v>
      </c>
      <c r="I1973" s="45"/>
      <c r="J1973" s="46" t="s">
        <v>35</v>
      </c>
    </row>
    <row r="1974" spans="2:10" s="1" customFormat="1" ht="13.2" x14ac:dyDescent="0.25">
      <c r="B1974" s="100" t="s">
        <v>115</v>
      </c>
      <c r="C1974" s="101" t="s">
        <v>420</v>
      </c>
      <c r="D1974" s="103"/>
      <c r="E1974" s="45"/>
      <c r="F1974" s="45"/>
      <c r="G1974" s="45"/>
      <c r="H1974" s="45"/>
      <c r="I1974" s="45"/>
      <c r="J1974" s="46"/>
    </row>
    <row r="1975" spans="2:10" s="1" customFormat="1" ht="13.2" x14ac:dyDescent="0.25">
      <c r="B1975" s="48" t="s">
        <v>116</v>
      </c>
      <c r="C1975" s="48" t="s">
        <v>1004</v>
      </c>
      <c r="D1975" s="103"/>
      <c r="E1975" s="45"/>
      <c r="F1975" s="45"/>
      <c r="G1975" s="45"/>
      <c r="H1975" s="45"/>
      <c r="I1975" s="62">
        <f>SUM(H1976:H1977)</f>
        <v>0</v>
      </c>
      <c r="J1975" s="63" t="str">
        <f>+J1976</f>
        <v>ml</v>
      </c>
    </row>
    <row r="1976" spans="2:10" s="1" customFormat="1" ht="13.2" x14ac:dyDescent="0.25">
      <c r="B1976" s="100"/>
      <c r="C1976" s="44" t="s">
        <v>752</v>
      </c>
      <c r="D1976" s="45"/>
      <c r="E1976" s="45"/>
      <c r="F1976" s="45"/>
      <c r="G1976" s="45"/>
      <c r="H1976" s="45">
        <f>IF(AND(F1976=0,G1976=0),D1976*E1976,IF(AND(E1976=0,G1976=0),D1976*F1976,IF(AND(E1976=0,F1976=0),D1976*G1976,IF(AND(E1976=0),D1976*F1976*G1976,IF(AND(F1976=0),D1976*E1976*G1976,IF(AND(G1976=0),D1976*E1976*F1976,D1976*E1976*F1976*G1976))))))</f>
        <v>0</v>
      </c>
      <c r="I1976" s="45"/>
      <c r="J1976" s="46" t="str">
        <f>IF(AND(E1976=0,F1976&lt;&gt;0,G1976&lt;&gt;0),"m2",IF(AND(F1976=0,E1976&lt;&gt;0,G1976&lt;&gt;0),"m2",IF(AND(G1976=0,E1976&lt;&gt;0,F1976&lt;&gt;0),"m2",IF(AND(F1976=0,G1976=0),"ml",IF(AND(E1976=0,G1976=0),"ml",IF(AND(E1976=0,F1976=0),"ml",IF(AND(E1976&lt;&gt;0,F1976&lt;&gt;0,G1976&lt;&gt;0),"m3",0)))))))</f>
        <v>ml</v>
      </c>
    </row>
    <row r="1977" spans="2:10" s="1" customFormat="1" ht="13.2" x14ac:dyDescent="0.25">
      <c r="B1977" s="100"/>
      <c r="C1977" s="44" t="s">
        <v>752</v>
      </c>
      <c r="D1977" s="45"/>
      <c r="E1977" s="45"/>
      <c r="F1977" s="45"/>
      <c r="G1977" s="45"/>
      <c r="H1977" s="45">
        <f>IF(AND(F1977=0,G1977=0),D1977*E1977,IF(AND(E1977=0,G1977=0),D1977*F1977,IF(AND(E1977=0,F1977=0),D1977*G1977,IF(AND(E1977=0),D1977*F1977*G1977,IF(AND(F1977=0),D1977*E1977*G1977,IF(AND(G1977=0),D1977*E1977*F1977,D1977*E1977*F1977*G1977))))))</f>
        <v>0</v>
      </c>
      <c r="I1977" s="45"/>
      <c r="J1977" s="46"/>
    </row>
    <row r="1978" spans="2:10" s="1" customFormat="1" ht="13.2" x14ac:dyDescent="0.25">
      <c r="B1978" s="48" t="s">
        <v>436</v>
      </c>
      <c r="C1978" s="48" t="s">
        <v>433</v>
      </c>
      <c r="D1978" s="103"/>
      <c r="E1978" s="45"/>
      <c r="F1978" s="45"/>
      <c r="G1978" s="45"/>
      <c r="H1978" s="45"/>
      <c r="I1978" s="62">
        <f>SUM(H1979:H1981)</f>
        <v>0</v>
      </c>
      <c r="J1978" s="63" t="str">
        <f>+J1979</f>
        <v>ml</v>
      </c>
    </row>
    <row r="1979" spans="2:10" s="1" customFormat="1" ht="13.2" x14ac:dyDescent="0.25">
      <c r="B1979" s="100"/>
      <c r="C1979" s="44" t="s">
        <v>754</v>
      </c>
      <c r="D1979" s="45"/>
      <c r="E1979" s="45"/>
      <c r="F1979" s="45"/>
      <c r="G1979" s="45"/>
      <c r="H1979" s="45">
        <f>IF(AND(F1979=0,G1979=0),D1979*E1979,IF(AND(E1979=0,G1979=0),D1979*F1979,IF(AND(E1979=0,F1979=0),D1979*G1979,IF(AND(E1979=0),D1979*F1979*G1979,IF(AND(F1979=0),D1979*E1979*G1979,IF(AND(G1979=0),D1979*E1979*F1979,D1979*E1979*F1979*G1979))))))</f>
        <v>0</v>
      </c>
      <c r="I1979" s="45"/>
      <c r="J1979" s="46" t="str">
        <f>IF(AND(E1979=0,F1979&lt;&gt;0,G1979&lt;&gt;0),"m2",IF(AND(F1979=0,E1979&lt;&gt;0,G1979&lt;&gt;0),"m2",IF(AND(G1979=0,E1979&lt;&gt;0,F1979&lt;&gt;0),"m2",IF(AND(F1979=0,G1979=0),"ml",IF(AND(E1979=0,G1979=0),"ml",IF(AND(E1979=0,F1979=0),"ml",IF(AND(E1979&lt;&gt;0,F1979&lt;&gt;0,G1979&lt;&gt;0),"m3",0)))))))</f>
        <v>ml</v>
      </c>
    </row>
    <row r="1980" spans="2:10" s="1" customFormat="1" ht="13.2" x14ac:dyDescent="0.25">
      <c r="B1980" s="100"/>
      <c r="C1980" s="44" t="s">
        <v>755</v>
      </c>
      <c r="D1980" s="45"/>
      <c r="E1980" s="45"/>
      <c r="F1980" s="45"/>
      <c r="G1980" s="45"/>
      <c r="H1980" s="45">
        <f>IF(AND(F1980=0,G1980=0),D1980*E1980,IF(AND(E1980=0,G1980=0),D1980*F1980,IF(AND(E1980=0,F1980=0),D1980*G1980,IF(AND(E1980=0),D1980*F1980*G1980,IF(AND(F1980=0),D1980*E1980*G1980,IF(AND(G1980=0),D1980*E1980*F1980,D1980*E1980*F1980*G1980))))))</f>
        <v>0</v>
      </c>
      <c r="I1980" s="45"/>
      <c r="J1980" s="46" t="str">
        <f>IF(AND(E1980=0,F1980&lt;&gt;0,G1980&lt;&gt;0),"m2",IF(AND(F1980=0,E1980&lt;&gt;0,G1980&lt;&gt;0),"m2",IF(AND(G1980=0,E1980&lt;&gt;0,F1980&lt;&gt;0),"m2",IF(AND(F1980=0,G1980=0),"ml",IF(AND(E1980=0,G1980=0),"ml",IF(AND(E1980=0,F1980=0),"ml",IF(AND(E1980&lt;&gt;0,F1980&lt;&gt;0,G1980&lt;&gt;0),"m3",0)))))))</f>
        <v>ml</v>
      </c>
    </row>
    <row r="1981" spans="2:10" s="1" customFormat="1" ht="13.2" x14ac:dyDescent="0.25">
      <c r="B1981" s="100"/>
      <c r="C1981" s="44" t="s">
        <v>756</v>
      </c>
      <c r="D1981" s="45"/>
      <c r="E1981" s="45"/>
      <c r="F1981" s="45"/>
      <c r="G1981" s="45"/>
      <c r="H1981" s="45">
        <f>IF(AND(F1981=0,G1981=0),D1981*E1981,IF(AND(E1981=0,G1981=0),D1981*F1981,IF(AND(E1981=0,F1981=0),D1981*G1981,IF(AND(E1981=0),D1981*F1981*G1981,IF(AND(F1981=0),D1981*E1981*G1981,IF(AND(G1981=0),D1981*E1981*F1981,D1981*E1981*F1981*G1981))))))</f>
        <v>0</v>
      </c>
      <c r="I1981" s="45"/>
      <c r="J1981" s="46" t="str">
        <f>IF(AND(E1981=0,F1981&lt;&gt;0,G1981&lt;&gt;0),"m2",IF(AND(F1981=0,E1981&lt;&gt;0,G1981&lt;&gt;0),"m2",IF(AND(G1981=0,E1981&lt;&gt;0,F1981&lt;&gt;0),"m2",IF(AND(F1981=0,G1981=0),"ml",IF(AND(E1981=0,G1981=0),"ml",IF(AND(E1981=0,F1981=0),"ml",IF(AND(E1981&lt;&gt;0,F1981&lt;&gt;0,G1981&lt;&gt;0),"m3",0)))))))</f>
        <v>ml</v>
      </c>
    </row>
    <row r="1982" spans="2:10" s="1" customFormat="1" ht="13.2" x14ac:dyDescent="0.25">
      <c r="B1982" s="48" t="s">
        <v>437</v>
      </c>
      <c r="C1982" s="48" t="s">
        <v>435</v>
      </c>
      <c r="D1982" s="103"/>
      <c r="E1982" s="45"/>
      <c r="F1982" s="45"/>
      <c r="G1982" s="45"/>
      <c r="H1982" s="45"/>
      <c r="I1982" s="62">
        <f>SUM(H1983:H1983)</f>
        <v>0</v>
      </c>
      <c r="J1982" s="63" t="str">
        <f>+J1983</f>
        <v>ml</v>
      </c>
    </row>
    <row r="1983" spans="2:10" s="1" customFormat="1" ht="13.2" x14ac:dyDescent="0.25">
      <c r="B1983" s="100"/>
      <c r="C1983" s="44" t="s">
        <v>727</v>
      </c>
      <c r="D1983" s="45"/>
      <c r="E1983" s="45"/>
      <c r="F1983" s="45"/>
      <c r="G1983" s="45"/>
      <c r="H1983" s="45">
        <f>IF(AND(F1983=0,G1983=0),D1983*E1983,IF(AND(E1983=0,G1983=0),D1983*F1983,IF(AND(E1983=0,F1983=0),D1983*G1983,IF(AND(E1983=0),D1983*F1983*G1983,IF(AND(F1983=0),D1983*E1983*G1983,IF(AND(G1983=0),D1983*E1983*F1983,D1983*E1983*F1983*G1983))))))</f>
        <v>0</v>
      </c>
      <c r="I1983" s="45"/>
      <c r="J1983" s="46" t="str">
        <f>IF(AND(E1983=0,F1983&lt;&gt;0,G1983&lt;&gt;0),"m2",IF(AND(F1983=0,E1983&lt;&gt;0,G1983&lt;&gt;0),"m2",IF(AND(G1983=0,E1983&lt;&gt;0,F1983&lt;&gt;0),"m2",IF(AND(F1983=0,G1983=0),"ml",IF(AND(E1983=0,G1983=0),"ml",IF(AND(E1983=0,F1983=0),"ml",IF(AND(E1983&lt;&gt;0,F1983&lt;&gt;0,G1983&lt;&gt;0),"m3",0)))))))</f>
        <v>ml</v>
      </c>
    </row>
    <row r="1984" spans="2:10" s="1" customFormat="1" ht="13.2" x14ac:dyDescent="0.25">
      <c r="B1984" s="48" t="s">
        <v>439</v>
      </c>
      <c r="C1984" s="48" t="s">
        <v>438</v>
      </c>
      <c r="D1984" s="103"/>
      <c r="E1984" s="45"/>
      <c r="F1984" s="45"/>
      <c r="G1984" s="45"/>
      <c r="H1984" s="45"/>
      <c r="I1984" s="62">
        <f>SUM(H1985:H1985)</f>
        <v>0</v>
      </c>
      <c r="J1984" s="63" t="str">
        <f>+J1985</f>
        <v>ml</v>
      </c>
    </row>
    <row r="1985" spans="2:10" s="1" customFormat="1" ht="13.2" x14ac:dyDescent="0.25">
      <c r="B1985" s="100"/>
      <c r="C1985" s="44" t="s">
        <v>728</v>
      </c>
      <c r="D1985" s="45"/>
      <c r="E1985" s="45"/>
      <c r="F1985" s="45"/>
      <c r="G1985" s="45"/>
      <c r="H1985" s="45">
        <f>IF(AND(F1985=0,G1985=0),D1985*E1985,IF(AND(E1985=0,G1985=0),D1985*F1985,IF(AND(E1985=0,F1985=0),D1985*G1985,IF(AND(E1985=0),D1985*F1985*G1985,IF(AND(F1985=0),D1985*E1985*G1985,IF(AND(G1985=0),D1985*E1985*F1985,D1985*E1985*F1985*G1985))))))</f>
        <v>0</v>
      </c>
      <c r="I1985" s="45"/>
      <c r="J1985" s="46" t="str">
        <f>IF(AND(E1985=0,F1985&lt;&gt;0,G1985&lt;&gt;0),"m2",IF(AND(F1985=0,E1985&lt;&gt;0,G1985&lt;&gt;0),"m2",IF(AND(G1985=0,E1985&lt;&gt;0,F1985&lt;&gt;0),"m2",IF(AND(F1985=0,G1985=0),"ml",IF(AND(E1985=0,G1985=0),"ml",IF(AND(E1985=0,F1985=0),"ml",IF(AND(E1985&lt;&gt;0,F1985&lt;&gt;0,G1985&lt;&gt;0),"m3",0)))))))</f>
        <v>ml</v>
      </c>
    </row>
    <row r="1986" spans="2:10" s="1" customFormat="1" ht="13.2" x14ac:dyDescent="0.25">
      <c r="B1986" s="48" t="s">
        <v>440</v>
      </c>
      <c r="C1986" s="48" t="s">
        <v>441</v>
      </c>
      <c r="D1986" s="103"/>
      <c r="E1986" s="45"/>
      <c r="F1986" s="45"/>
      <c r="G1986" s="45"/>
      <c r="H1986" s="45"/>
      <c r="I1986" s="62">
        <f>SUM(H1987:H1989)</f>
        <v>0</v>
      </c>
      <c r="J1986" s="63" t="str">
        <f>+J1987</f>
        <v>ml</v>
      </c>
    </row>
    <row r="1987" spans="2:10" s="1" customFormat="1" ht="13.2" x14ac:dyDescent="0.25">
      <c r="B1987" s="100"/>
      <c r="C1987" s="44" t="s">
        <v>754</v>
      </c>
      <c r="D1987" s="45"/>
      <c r="E1987" s="45"/>
      <c r="F1987" s="45"/>
      <c r="G1987" s="45"/>
      <c r="H1987" s="45">
        <f>IF(AND(F1987=0,G1987=0),D1987*E1987,IF(AND(E1987=0,G1987=0),D1987*F1987,IF(AND(E1987=0,F1987=0),D1987*G1987,IF(AND(E1987=0),D1987*F1987*G1987,IF(AND(F1987=0),D1987*E1987*G1987,IF(AND(G1987=0),D1987*E1987*F1987,D1987*E1987*F1987*G1987))))))</f>
        <v>0</v>
      </c>
      <c r="I1987" s="45"/>
      <c r="J1987" s="46" t="str">
        <f>IF(AND(E1987=0,F1987&lt;&gt;0,G1987&lt;&gt;0),"m2",IF(AND(F1987=0,E1987&lt;&gt;0,G1987&lt;&gt;0),"m2",IF(AND(G1987=0,E1987&lt;&gt;0,F1987&lt;&gt;0),"m2",IF(AND(F1987=0,G1987=0),"ml",IF(AND(E1987=0,G1987=0),"ml",IF(AND(E1987=0,F1987=0),"ml",IF(AND(E1987&lt;&gt;0,F1987&lt;&gt;0,G1987&lt;&gt;0),"m3",0)))))))</f>
        <v>ml</v>
      </c>
    </row>
    <row r="1988" spans="2:10" s="1" customFormat="1" ht="13.2" x14ac:dyDescent="0.25">
      <c r="B1988" s="100"/>
      <c r="C1988" s="44" t="s">
        <v>755</v>
      </c>
      <c r="D1988" s="45"/>
      <c r="E1988" s="45"/>
      <c r="F1988" s="45"/>
      <c r="G1988" s="45"/>
      <c r="H1988" s="45">
        <f>IF(AND(F1988=0,G1988=0),D1988*E1988,IF(AND(E1988=0,G1988=0),D1988*F1988,IF(AND(E1988=0,F1988=0),D1988*G1988,IF(AND(E1988=0),D1988*F1988*G1988,IF(AND(F1988=0),D1988*E1988*G1988,IF(AND(G1988=0),D1988*E1988*F1988,D1988*E1988*F1988*G1988))))))</f>
        <v>0</v>
      </c>
      <c r="I1988" s="45"/>
      <c r="J1988" s="46" t="str">
        <f>IF(AND(E1988=0,F1988&lt;&gt;0,G1988&lt;&gt;0),"m2",IF(AND(F1988=0,E1988&lt;&gt;0,G1988&lt;&gt;0),"m2",IF(AND(G1988=0,E1988&lt;&gt;0,F1988&lt;&gt;0),"m2",IF(AND(F1988=0,G1988=0),"ml",IF(AND(E1988=0,G1988=0),"ml",IF(AND(E1988=0,F1988=0),"ml",IF(AND(E1988&lt;&gt;0,F1988&lt;&gt;0,G1988&lt;&gt;0),"m3",0)))))))</f>
        <v>ml</v>
      </c>
    </row>
    <row r="1989" spans="2:10" s="1" customFormat="1" ht="13.2" x14ac:dyDescent="0.25">
      <c r="B1989" s="100"/>
      <c r="C1989" s="44" t="s">
        <v>756</v>
      </c>
      <c r="D1989" s="45"/>
      <c r="E1989" s="45"/>
      <c r="F1989" s="45"/>
      <c r="G1989" s="45"/>
      <c r="H1989" s="45">
        <f>IF(AND(F1989=0,G1989=0),D1989*E1989,IF(AND(E1989=0,G1989=0),D1989*F1989,IF(AND(E1989=0,F1989=0),D1989*G1989,IF(AND(E1989=0),D1989*F1989*G1989,IF(AND(F1989=0),D1989*E1989*G1989,IF(AND(G1989=0),D1989*E1989*F1989,D1989*E1989*F1989*G1989))))))</f>
        <v>0</v>
      </c>
      <c r="I1989" s="45"/>
      <c r="J1989" s="46" t="str">
        <f>IF(AND(E1989=0,F1989&lt;&gt;0,G1989&lt;&gt;0),"m2",IF(AND(F1989=0,E1989&lt;&gt;0,G1989&lt;&gt;0),"m2",IF(AND(G1989=0,E1989&lt;&gt;0,F1989&lt;&gt;0),"m2",IF(AND(F1989=0,G1989=0),"ml",IF(AND(E1989=0,G1989=0),"ml",IF(AND(E1989=0,F1989=0),"ml",IF(AND(E1989&lt;&gt;0,F1989&lt;&gt;0,G1989&lt;&gt;0),"m3",0)))))))</f>
        <v>ml</v>
      </c>
    </row>
    <row r="1990" spans="2:10" s="1" customFormat="1" ht="13.2" x14ac:dyDescent="0.25">
      <c r="B1990" s="48" t="s">
        <v>444</v>
      </c>
      <c r="C1990" s="48" t="s">
        <v>442</v>
      </c>
      <c r="D1990" s="103"/>
      <c r="E1990" s="45"/>
      <c r="F1990" s="45"/>
      <c r="G1990" s="45"/>
      <c r="H1990" s="45"/>
      <c r="I1990" s="62">
        <f>SUM(H1991:H1991)</f>
        <v>0</v>
      </c>
      <c r="J1990" s="63" t="str">
        <f>+J1991</f>
        <v>ml</v>
      </c>
    </row>
    <row r="1991" spans="2:10" s="1" customFormat="1" ht="13.2" x14ac:dyDescent="0.25">
      <c r="B1991" s="100"/>
      <c r="C1991" s="44" t="s">
        <v>434</v>
      </c>
      <c r="D1991" s="45"/>
      <c r="E1991" s="45"/>
      <c r="F1991" s="45"/>
      <c r="G1991" s="45"/>
      <c r="H1991" s="45">
        <f>IF(AND(F1991=0,G1991=0),D1991*E1991,IF(AND(E1991=0,G1991=0),D1991*F1991,IF(AND(E1991=0,F1991=0),D1991*G1991,IF(AND(E1991=0),D1991*F1991*G1991,IF(AND(F1991=0),D1991*E1991*G1991,IF(AND(G1991=0),D1991*E1991*F1991,D1991*E1991*F1991*G1991))))))</f>
        <v>0</v>
      </c>
      <c r="I1991" s="45"/>
      <c r="J1991" s="46" t="str">
        <f>IF(AND(E1991=0,F1991&lt;&gt;0,G1991&lt;&gt;0),"m2",IF(AND(F1991=0,E1991&lt;&gt;0,G1991&lt;&gt;0),"m2",IF(AND(G1991=0,E1991&lt;&gt;0,F1991&lt;&gt;0),"m2",IF(AND(F1991=0,G1991=0),"ml",IF(AND(E1991=0,G1991=0),"ml",IF(AND(E1991=0,F1991=0),"ml",IF(AND(E1991&lt;&gt;0,F1991&lt;&gt;0,G1991&lt;&gt;0),"m3",0)))))))</f>
        <v>ml</v>
      </c>
    </row>
    <row r="1992" spans="2:10" s="1" customFormat="1" ht="13.2" x14ac:dyDescent="0.25">
      <c r="B1992" s="48" t="s">
        <v>445</v>
      </c>
      <c r="C1992" s="48" t="s">
        <v>443</v>
      </c>
      <c r="D1992" s="103"/>
      <c r="E1992" s="45"/>
      <c r="F1992" s="45"/>
      <c r="G1992" s="45"/>
      <c r="H1992" s="45"/>
      <c r="I1992" s="62">
        <f>SUM(H1993:H1993)</f>
        <v>0</v>
      </c>
      <c r="J1992" s="63" t="str">
        <f>+J1993</f>
        <v>ml</v>
      </c>
    </row>
    <row r="1993" spans="2:10" s="1" customFormat="1" ht="13.2" x14ac:dyDescent="0.25">
      <c r="B1993" s="100"/>
      <c r="C1993" s="44" t="s">
        <v>723</v>
      </c>
      <c r="D1993" s="45"/>
      <c r="E1993" s="45"/>
      <c r="F1993" s="45"/>
      <c r="G1993" s="45"/>
      <c r="H1993" s="45">
        <f>IF(AND(F1993=0,G1993=0),D1993*E1993,IF(AND(E1993=0,G1993=0),D1993*F1993,IF(AND(E1993=0,F1993=0),D1993*G1993,IF(AND(E1993=0),D1993*F1993*G1993,IF(AND(F1993=0),D1993*E1993*G1993,IF(AND(G1993=0),D1993*E1993*F1993,D1993*E1993*F1993*G1993))))))</f>
        <v>0</v>
      </c>
      <c r="I1993" s="45"/>
      <c r="J1993" s="46" t="str">
        <f>IF(AND(E1993=0,F1993&lt;&gt;0,G1993&lt;&gt;0),"m2",IF(AND(F1993=0,E1993&lt;&gt;0,G1993&lt;&gt;0),"m2",IF(AND(G1993=0,E1993&lt;&gt;0,F1993&lt;&gt;0),"m2",IF(AND(F1993=0,G1993=0),"ml",IF(AND(E1993=0,G1993=0),"ml",IF(AND(E1993=0,F1993=0),"ml",IF(AND(E1993&lt;&gt;0,F1993&lt;&gt;0,G1993&lt;&gt;0),"m3",0)))))))</f>
        <v>ml</v>
      </c>
    </row>
    <row r="1994" spans="2:10" s="1" customFormat="1" ht="13.2" x14ac:dyDescent="0.25">
      <c r="B1994" s="48" t="s">
        <v>452</v>
      </c>
      <c r="C1994" s="48" t="s">
        <v>422</v>
      </c>
      <c r="D1994" s="103"/>
      <c r="E1994" s="45"/>
      <c r="F1994" s="45"/>
      <c r="G1994" s="45"/>
      <c r="H1994" s="45"/>
      <c r="I1994" s="62">
        <f>SUM(H1995:H1996)</f>
        <v>0</v>
      </c>
      <c r="J1994" s="63" t="str">
        <f>+J1996</f>
        <v>ml</v>
      </c>
    </row>
    <row r="1995" spans="2:10" s="1" customFormat="1" ht="13.2" x14ac:dyDescent="0.25">
      <c r="B1995" s="48"/>
      <c r="C1995" s="44" t="s">
        <v>698</v>
      </c>
      <c r="D1995" s="45"/>
      <c r="E1995" s="45"/>
      <c r="F1995" s="45"/>
      <c r="G1995" s="45"/>
      <c r="H1995" s="45">
        <f>IF(AND(F1995=0,G1995=0),D1995*E1995,IF(AND(E1995=0,G1995=0),D1995*F1995,IF(AND(E1995=0,F1995=0),D1995*G1995,IF(AND(E1995=0),D1995*F1995*G1995,IF(AND(F1995=0),D1995*E1995*G1995,IF(AND(G1995=0),D1995*E1995*F1995,D1995*E1995*F1995*G1995))))))</f>
        <v>0</v>
      </c>
      <c r="I1995" s="45"/>
      <c r="J1995" s="46" t="str">
        <f>IF(AND(E1995=0,F1995&lt;&gt;0,G1995&lt;&gt;0),"m2",IF(AND(F1995=0,E1995&lt;&gt;0,G1995&lt;&gt;0),"m2",IF(AND(G1995=0,E1995&lt;&gt;0,F1995&lt;&gt;0),"m2",IF(AND(F1995=0,G1995=0),"ml",IF(AND(E1995=0,G1995=0),"ml",IF(AND(E1995=0,F1995=0),"ml",IF(AND(E1995&lt;&gt;0,F1995&lt;&gt;0,G1995&lt;&gt;0),"m3",0)))))))</f>
        <v>ml</v>
      </c>
    </row>
    <row r="1996" spans="2:10" s="1" customFormat="1" ht="13.2" x14ac:dyDescent="0.25">
      <c r="B1996" s="100"/>
      <c r="C1996" s="44" t="s">
        <v>698</v>
      </c>
      <c r="D1996" s="45"/>
      <c r="E1996" s="45"/>
      <c r="F1996" s="45"/>
      <c r="G1996" s="45"/>
      <c r="H1996" s="45">
        <f>IF(AND(F1996=0,G1996=0),D1996*E1996,IF(AND(E1996=0,G1996=0),D1996*F1996,IF(AND(E1996=0,F1996=0),D1996*G1996,IF(AND(E1996=0),D1996*F1996*G1996,IF(AND(F1996=0),D1996*E1996*G1996,IF(AND(G1996=0),D1996*E1996*F1996,D1996*E1996*F1996*G1996))))))</f>
        <v>0</v>
      </c>
      <c r="I1996" s="45"/>
      <c r="J1996" s="46" t="str">
        <f>IF(AND(E1996=0,F1996&lt;&gt;0,G1996&lt;&gt;0),"m2",IF(AND(F1996=0,E1996&lt;&gt;0,G1996&lt;&gt;0),"m2",IF(AND(G1996=0,E1996&lt;&gt;0,F1996&lt;&gt;0),"m2",IF(AND(F1996=0,G1996=0),"ml",IF(AND(E1996=0,G1996=0),"ml",IF(AND(E1996=0,F1996=0),"ml",IF(AND(E1996&lt;&gt;0,F1996&lt;&gt;0,G1996&lt;&gt;0),"m3",0)))))))</f>
        <v>ml</v>
      </c>
    </row>
    <row r="1997" spans="2:10" s="1" customFormat="1" ht="13.2" x14ac:dyDescent="0.25">
      <c r="B1997" s="48" t="s">
        <v>453</v>
      </c>
      <c r="C1997" s="48" t="s">
        <v>424</v>
      </c>
      <c r="D1997" s="103"/>
      <c r="E1997" s="45"/>
      <c r="F1997" s="45"/>
      <c r="G1997" s="45"/>
      <c r="H1997" s="45"/>
      <c r="I1997" s="62">
        <f>SUM(H1998:H1998)</f>
        <v>0</v>
      </c>
      <c r="J1997" s="63" t="str">
        <f>+J1998</f>
        <v>ml</v>
      </c>
    </row>
    <row r="1998" spans="2:10" s="1" customFormat="1" ht="13.2" x14ac:dyDescent="0.25">
      <c r="B1998" s="100"/>
      <c r="C1998" s="44" t="s">
        <v>726</v>
      </c>
      <c r="D1998" s="45"/>
      <c r="E1998" s="45"/>
      <c r="F1998" s="45"/>
      <c r="G1998" s="45"/>
      <c r="H1998" s="45">
        <f>IF(AND(F1998=0,G1998=0),D1998*E1998,IF(AND(E1998=0,G1998=0),D1998*F1998,IF(AND(E1998=0,F1998=0),D1998*G1998,IF(AND(E1998=0),D1998*F1998*G1998,IF(AND(F1998=0),D1998*E1998*G1998,IF(AND(G1998=0),D1998*E1998*F1998,D1998*E1998*F1998*G1998))))))</f>
        <v>0</v>
      </c>
      <c r="I1998" s="45"/>
      <c r="J1998" s="46" t="str">
        <f>IF(AND(E1998=0,F1998&lt;&gt;0,G1998&lt;&gt;0),"m2",IF(AND(F1998=0,E1998&lt;&gt;0,G1998&lt;&gt;0),"m2",IF(AND(G1998=0,E1998&lt;&gt;0,F1998&lt;&gt;0),"m2",IF(AND(F1998=0,G1998=0),"ml",IF(AND(E1998=0,G1998=0),"ml",IF(AND(E1998=0,F1998=0),"ml",IF(AND(E1998&lt;&gt;0,F1998&lt;&gt;0,G1998&lt;&gt;0),"m3",0)))))))</f>
        <v>ml</v>
      </c>
    </row>
    <row r="1999" spans="2:10" s="1" customFormat="1" ht="13.2" x14ac:dyDescent="0.25">
      <c r="B1999" s="48" t="s">
        <v>454</v>
      </c>
      <c r="C1999" s="48" t="s">
        <v>446</v>
      </c>
      <c r="D1999" s="103"/>
      <c r="E1999" s="45"/>
      <c r="F1999" s="45"/>
      <c r="G1999" s="45"/>
      <c r="H1999" s="45"/>
      <c r="I1999" s="62">
        <f>SUM(H2000:H2000)</f>
        <v>0</v>
      </c>
      <c r="J1999" s="63" t="str">
        <f>+J2000</f>
        <v>ml</v>
      </c>
    </row>
    <row r="2000" spans="2:10" s="1" customFormat="1" ht="13.2" x14ac:dyDescent="0.25">
      <c r="B2000" s="100"/>
      <c r="C2000" s="44" t="s">
        <v>715</v>
      </c>
      <c r="D2000" s="45"/>
      <c r="E2000" s="45"/>
      <c r="F2000" s="45"/>
      <c r="G2000" s="45"/>
      <c r="H2000" s="45">
        <f>IF(AND(F2000=0,G2000=0),D2000*E2000,IF(AND(E2000=0,G2000=0),D2000*F2000,IF(AND(E2000=0,F2000=0),D2000*G2000,IF(AND(E2000=0),D2000*F2000*G2000,IF(AND(F2000=0),D2000*E2000*G2000,IF(AND(G2000=0),D2000*E2000*F2000,D2000*E2000*F2000*G2000))))))</f>
        <v>0</v>
      </c>
      <c r="I2000" s="45"/>
      <c r="J2000" s="46" t="str">
        <f>IF(AND(E2000=0,F2000&lt;&gt;0,G2000&lt;&gt;0),"m2",IF(AND(F2000=0,E2000&lt;&gt;0,G2000&lt;&gt;0),"m2",IF(AND(G2000=0,E2000&lt;&gt;0,F2000&lt;&gt;0),"m2",IF(AND(F2000=0,G2000=0),"ml",IF(AND(E2000=0,G2000=0),"ml",IF(AND(E2000=0,F2000=0),"ml",IF(AND(E2000&lt;&gt;0,F2000&lt;&gt;0,G2000&lt;&gt;0),"m3",0)))))))</f>
        <v>ml</v>
      </c>
    </row>
    <row r="2001" spans="2:10" s="1" customFormat="1" ht="13.2" x14ac:dyDescent="0.25">
      <c r="B2001" s="48" t="s">
        <v>455</v>
      </c>
      <c r="C2001" s="48" t="s">
        <v>447</v>
      </c>
      <c r="D2001" s="103"/>
      <c r="E2001" s="45"/>
      <c r="F2001" s="45"/>
      <c r="G2001" s="45"/>
      <c r="H2001" s="45"/>
      <c r="I2001" s="62">
        <f>SUM(H2002:H2002)</f>
        <v>0</v>
      </c>
      <c r="J2001" s="63" t="str">
        <f>+J2002</f>
        <v>ml</v>
      </c>
    </row>
    <row r="2002" spans="2:10" s="1" customFormat="1" ht="13.2" x14ac:dyDescent="0.25">
      <c r="B2002" s="100"/>
      <c r="C2002" s="44" t="s">
        <v>716</v>
      </c>
      <c r="D2002" s="45"/>
      <c r="E2002" s="45"/>
      <c r="F2002" s="45"/>
      <c r="G2002" s="45"/>
      <c r="H2002" s="45">
        <f>IF(AND(F2002=0,G2002=0),D2002*E2002,IF(AND(E2002=0,G2002=0),D2002*F2002,IF(AND(E2002=0,F2002=0),D2002*G2002,IF(AND(E2002=0),D2002*F2002*G2002,IF(AND(F2002=0),D2002*E2002*G2002,IF(AND(G2002=0),D2002*E2002*F2002,D2002*E2002*F2002*G2002))))))</f>
        <v>0</v>
      </c>
      <c r="I2002" s="45"/>
      <c r="J2002" s="46" t="str">
        <f>IF(AND(E2002=0,F2002&lt;&gt;0,G2002&lt;&gt;0),"m2",IF(AND(F2002=0,E2002&lt;&gt;0,G2002&lt;&gt;0),"m2",IF(AND(G2002=0,E2002&lt;&gt;0,F2002&lt;&gt;0),"m2",IF(AND(F2002=0,G2002=0),"ml",IF(AND(E2002=0,G2002=0),"ml",IF(AND(E2002=0,F2002=0),"ml",IF(AND(E2002&lt;&gt;0,F2002&lt;&gt;0,G2002&lt;&gt;0),"m3",0)))))))</f>
        <v>ml</v>
      </c>
    </row>
    <row r="2003" spans="2:10" s="1" customFormat="1" ht="13.2" x14ac:dyDescent="0.25">
      <c r="B2003" s="48" t="s">
        <v>456</v>
      </c>
      <c r="C2003" s="48" t="s">
        <v>988</v>
      </c>
      <c r="D2003" s="103"/>
      <c r="E2003" s="45"/>
      <c r="F2003" s="45"/>
      <c r="G2003" s="45"/>
      <c r="H2003" s="45"/>
      <c r="I2003" s="62">
        <f>SUM(H2004:H2004)</f>
        <v>0</v>
      </c>
      <c r="J2003" s="63" t="str">
        <f>+J2004</f>
        <v>ml</v>
      </c>
    </row>
    <row r="2004" spans="2:10" s="1" customFormat="1" ht="13.2" x14ac:dyDescent="0.25">
      <c r="B2004" s="100"/>
      <c r="C2004" s="44" t="s">
        <v>724</v>
      </c>
      <c r="D2004" s="45"/>
      <c r="E2004" s="45"/>
      <c r="F2004" s="45"/>
      <c r="G2004" s="45"/>
      <c r="H2004" s="45">
        <f>IF(AND(F2004=0,G2004=0),D2004*E2004,IF(AND(E2004=0,G2004=0),D2004*F2004,IF(AND(E2004=0,F2004=0),D2004*G2004,IF(AND(E2004=0),D2004*F2004*G2004,IF(AND(F2004=0),D2004*E2004*G2004,IF(AND(G2004=0),D2004*E2004*F2004,D2004*E2004*F2004*G2004))))))</f>
        <v>0</v>
      </c>
      <c r="I2004" s="45"/>
      <c r="J2004" s="46" t="str">
        <f>IF(AND(E2004=0,F2004&lt;&gt;0,G2004&lt;&gt;0),"m2",IF(AND(F2004=0,E2004&lt;&gt;0,G2004&lt;&gt;0),"m2",IF(AND(G2004=0,E2004&lt;&gt;0,F2004&lt;&gt;0),"m2",IF(AND(F2004=0,G2004=0),"ml",IF(AND(E2004=0,G2004=0),"ml",IF(AND(E2004=0,F2004=0),"ml",IF(AND(E2004&lt;&gt;0,F2004&lt;&gt;0,G2004&lt;&gt;0),"m3",0)))))))</f>
        <v>ml</v>
      </c>
    </row>
    <row r="2005" spans="2:10" s="1" customFormat="1" ht="13.2" x14ac:dyDescent="0.25">
      <c r="B2005" s="48" t="s">
        <v>457</v>
      </c>
      <c r="C2005" s="48" t="s">
        <v>449</v>
      </c>
      <c r="D2005" s="103"/>
      <c r="E2005" s="45"/>
      <c r="F2005" s="45"/>
      <c r="G2005" s="45"/>
      <c r="H2005" s="45"/>
      <c r="I2005" s="62">
        <f>SUM(H2006:H2006)</f>
        <v>0</v>
      </c>
      <c r="J2005" s="63" t="str">
        <f>+J2006</f>
        <v>und</v>
      </c>
    </row>
    <row r="2006" spans="2:10" s="1" customFormat="1" ht="13.2" x14ac:dyDescent="0.25">
      <c r="B2006" s="48"/>
      <c r="C2006" s="44" t="s">
        <v>729</v>
      </c>
      <c r="D2006" s="45"/>
      <c r="E2006" s="45"/>
      <c r="F2006" s="45"/>
      <c r="G2006" s="45"/>
      <c r="H2006" s="45">
        <f>+D2006</f>
        <v>0</v>
      </c>
      <c r="I2006" s="45"/>
      <c r="J2006" s="46" t="s">
        <v>35</v>
      </c>
    </row>
    <row r="2007" spans="2:10" s="1" customFormat="1" ht="13.2" x14ac:dyDescent="0.25">
      <c r="B2007" s="48" t="s">
        <v>458</v>
      </c>
      <c r="C2007" s="48" t="s">
        <v>989</v>
      </c>
      <c r="D2007" s="103"/>
      <c r="E2007" s="45"/>
      <c r="F2007" s="45"/>
      <c r="G2007" s="45"/>
      <c r="H2007" s="45"/>
      <c r="I2007" s="62">
        <f>SUM(H2008:H2008)</f>
        <v>0</v>
      </c>
      <c r="J2007" s="63" t="str">
        <f>+J2008</f>
        <v>und</v>
      </c>
    </row>
    <row r="2008" spans="2:10" s="1" customFormat="1" ht="13.2" x14ac:dyDescent="0.25">
      <c r="B2008" s="100"/>
      <c r="C2008" s="44" t="s">
        <v>434</v>
      </c>
      <c r="D2008" s="45"/>
      <c r="E2008" s="45"/>
      <c r="F2008" s="45"/>
      <c r="G2008" s="45"/>
      <c r="H2008" s="45">
        <f>+D2008</f>
        <v>0</v>
      </c>
      <c r="I2008" s="45"/>
      <c r="J2008" s="46" t="s">
        <v>35</v>
      </c>
    </row>
    <row r="2009" spans="2:10" s="1" customFormat="1" ht="13.2" x14ac:dyDescent="0.25">
      <c r="B2009" s="48" t="s">
        <v>550</v>
      </c>
      <c r="C2009" s="48" t="s">
        <v>451</v>
      </c>
      <c r="D2009" s="103"/>
      <c r="E2009" s="45"/>
      <c r="F2009" s="45"/>
      <c r="G2009" s="45"/>
      <c r="H2009" s="45"/>
      <c r="I2009" s="62">
        <f>SUM(H2010:H2010)</f>
        <v>0</v>
      </c>
      <c r="J2009" s="63" t="str">
        <f>+J2010</f>
        <v>und</v>
      </c>
    </row>
    <row r="2010" spans="2:10" s="1" customFormat="1" ht="13.2" x14ac:dyDescent="0.25">
      <c r="B2010" s="100"/>
      <c r="C2010" s="44" t="s">
        <v>722</v>
      </c>
      <c r="D2010" s="45"/>
      <c r="E2010" s="45"/>
      <c r="F2010" s="45"/>
      <c r="G2010" s="45"/>
      <c r="H2010" s="45">
        <f>+D2010</f>
        <v>0</v>
      </c>
      <c r="I2010" s="45"/>
      <c r="J2010" s="46" t="s">
        <v>35</v>
      </c>
    </row>
    <row r="2011" spans="2:10" s="1" customFormat="1" ht="13.2" x14ac:dyDescent="0.25">
      <c r="B2011" s="100" t="s">
        <v>117</v>
      </c>
      <c r="C2011" s="101" t="s">
        <v>419</v>
      </c>
      <c r="D2011" s="103"/>
      <c r="E2011" s="45"/>
      <c r="F2011" s="45"/>
      <c r="G2011" s="45"/>
      <c r="H2011" s="45"/>
      <c r="I2011" s="45"/>
      <c r="J2011" s="46"/>
    </row>
    <row r="2012" spans="2:10" s="1" customFormat="1" ht="13.2" x14ac:dyDescent="0.25">
      <c r="B2012" s="48" t="s">
        <v>118</v>
      </c>
      <c r="C2012" s="48" t="s">
        <v>461</v>
      </c>
      <c r="D2012" s="103"/>
      <c r="E2012" s="45"/>
      <c r="F2012" s="45"/>
      <c r="G2012" s="45"/>
      <c r="H2012" s="45"/>
      <c r="I2012" s="62">
        <f>SUM(H2013:H2014)</f>
        <v>0</v>
      </c>
      <c r="J2012" s="63" t="str">
        <f>+J2013</f>
        <v>und</v>
      </c>
    </row>
    <row r="2013" spans="2:10" s="1" customFormat="1" ht="13.2" x14ac:dyDescent="0.25">
      <c r="B2013" s="75"/>
      <c r="C2013" s="44" t="s">
        <v>638</v>
      </c>
      <c r="D2013" s="45"/>
      <c r="E2013" s="45"/>
      <c r="F2013" s="45"/>
      <c r="G2013" s="45"/>
      <c r="H2013" s="45">
        <f>+D2013</f>
        <v>0</v>
      </c>
      <c r="I2013" s="45"/>
      <c r="J2013" s="46" t="s">
        <v>35</v>
      </c>
    </row>
    <row r="2014" spans="2:10" s="1" customFormat="1" ht="13.2" x14ac:dyDescent="0.25">
      <c r="B2014" s="75"/>
      <c r="C2014" s="44" t="s">
        <v>427</v>
      </c>
      <c r="D2014" s="45"/>
      <c r="E2014" s="45"/>
      <c r="F2014" s="45"/>
      <c r="G2014" s="45"/>
      <c r="H2014" s="45">
        <f>+D2014</f>
        <v>0</v>
      </c>
      <c r="I2014" s="45"/>
      <c r="J2014" s="46" t="s">
        <v>35</v>
      </c>
    </row>
    <row r="2015" spans="2:10" s="1" customFormat="1" ht="13.2" x14ac:dyDescent="0.25">
      <c r="B2015" s="48" t="s">
        <v>119</v>
      </c>
      <c r="C2015" s="48" t="s">
        <v>468</v>
      </c>
      <c r="D2015" s="103"/>
      <c r="E2015" s="45"/>
      <c r="F2015" s="45"/>
      <c r="G2015" s="45"/>
      <c r="H2015" s="45"/>
      <c r="I2015" s="62">
        <f>SUM(H2016:H2021)</f>
        <v>0</v>
      </c>
      <c r="J2015" s="63" t="str">
        <f>+J2016</f>
        <v>und</v>
      </c>
    </row>
    <row r="2016" spans="2:10" s="1" customFormat="1" ht="13.2" x14ac:dyDescent="0.25">
      <c r="B2016" s="75"/>
      <c r="C2016" s="130" t="s">
        <v>248</v>
      </c>
      <c r="D2016" s="45"/>
      <c r="E2016" s="45"/>
      <c r="F2016" s="45"/>
      <c r="G2016" s="45"/>
      <c r="H2016" s="45"/>
      <c r="I2016" s="45"/>
      <c r="J2016" s="46" t="s">
        <v>35</v>
      </c>
    </row>
    <row r="2017" spans="2:10" s="1" customFormat="1" ht="13.2" x14ac:dyDescent="0.25">
      <c r="B2017" s="75"/>
      <c r="C2017" s="44" t="s">
        <v>549</v>
      </c>
      <c r="D2017" s="45"/>
      <c r="E2017" s="45"/>
      <c r="F2017" s="45"/>
      <c r="G2017" s="45"/>
      <c r="H2017" s="45">
        <f>+D2017</f>
        <v>0</v>
      </c>
      <c r="I2017" s="45"/>
      <c r="J2017" s="46" t="s">
        <v>35</v>
      </c>
    </row>
    <row r="2018" spans="2:10" s="1" customFormat="1" ht="13.2" x14ac:dyDescent="0.25">
      <c r="B2018" s="75"/>
      <c r="C2018" s="130" t="s">
        <v>249</v>
      </c>
      <c r="D2018" s="45"/>
      <c r="E2018" s="45"/>
      <c r="F2018" s="45"/>
      <c r="G2018" s="45"/>
      <c r="H2018" s="45"/>
      <c r="I2018" s="45"/>
      <c r="J2018" s="46" t="s">
        <v>35</v>
      </c>
    </row>
    <row r="2019" spans="2:10" s="1" customFormat="1" ht="13.2" x14ac:dyDescent="0.25">
      <c r="B2019" s="75"/>
      <c r="C2019" s="44" t="s">
        <v>549</v>
      </c>
      <c r="D2019" s="45"/>
      <c r="E2019" s="45"/>
      <c r="F2019" s="45"/>
      <c r="G2019" s="45"/>
      <c r="H2019" s="45">
        <f>+D2019</f>
        <v>0</v>
      </c>
      <c r="I2019" s="45"/>
      <c r="J2019" s="46" t="s">
        <v>35</v>
      </c>
    </row>
    <row r="2020" spans="2:10" s="1" customFormat="1" ht="13.2" x14ac:dyDescent="0.25">
      <c r="B2020" s="75"/>
      <c r="C2020" s="130" t="s">
        <v>250</v>
      </c>
      <c r="D2020" s="45"/>
      <c r="E2020" s="45"/>
      <c r="F2020" s="45"/>
      <c r="G2020" s="45"/>
      <c r="H2020" s="45"/>
      <c r="I2020" s="45"/>
      <c r="J2020" s="46" t="s">
        <v>35</v>
      </c>
    </row>
    <row r="2021" spans="2:10" s="1" customFormat="1" ht="13.2" x14ac:dyDescent="0.25">
      <c r="B2021" s="75"/>
      <c r="C2021" s="44" t="s">
        <v>549</v>
      </c>
      <c r="D2021" s="45"/>
      <c r="E2021" s="45"/>
      <c r="F2021" s="45"/>
      <c r="G2021" s="45"/>
      <c r="H2021" s="45">
        <f>+D2021</f>
        <v>0</v>
      </c>
      <c r="I2021" s="45"/>
      <c r="J2021" s="46" t="s">
        <v>35</v>
      </c>
    </row>
    <row r="2022" spans="2:10" s="1" customFormat="1" ht="13.2" x14ac:dyDescent="0.25">
      <c r="B2022" s="48" t="s">
        <v>120</v>
      </c>
      <c r="C2022" s="48" t="s">
        <v>462</v>
      </c>
      <c r="D2022" s="103"/>
      <c r="E2022" s="45"/>
      <c r="F2022" s="45"/>
      <c r="G2022" s="45"/>
      <c r="H2022" s="45"/>
      <c r="I2022" s="62">
        <f>SUM(H2023:H2025)</f>
        <v>648</v>
      </c>
      <c r="J2022" s="63" t="str">
        <f>+J2023</f>
        <v>und</v>
      </c>
    </row>
    <row r="2023" spans="2:10" s="1" customFormat="1" ht="13.2" x14ac:dyDescent="0.25">
      <c r="B2023" s="48"/>
      <c r="C2023" s="44" t="s">
        <v>248</v>
      </c>
      <c r="D2023" s="45">
        <v>36</v>
      </c>
      <c r="E2023" s="45">
        <v>6</v>
      </c>
      <c r="F2023" s="45"/>
      <c r="G2023" s="45"/>
      <c r="H2023" s="45">
        <f>IF(AND(F2023=0,G2023=0),D2023*E2023,IF(AND(E2023=0,G2023=0),D2023*F2023,IF(AND(E2023=0,F2023=0),D2023*G2023,IF(AND(E2023=0),D2023*F2023*G2023,IF(AND(F2023=0),D2023*E2023*G2023,IF(AND(G2023=0),D2023*E2023*F2023,D2023*E2023*F2023*G2023))))))</f>
        <v>216</v>
      </c>
      <c r="I2023" s="45"/>
      <c r="J2023" s="46" t="s">
        <v>35</v>
      </c>
    </row>
    <row r="2024" spans="2:10" s="1" customFormat="1" ht="13.2" x14ac:dyDescent="0.25">
      <c r="B2024" s="48"/>
      <c r="C2024" s="44" t="s">
        <v>249</v>
      </c>
      <c r="D2024" s="45">
        <v>36</v>
      </c>
      <c r="E2024" s="45">
        <v>6</v>
      </c>
      <c r="F2024" s="45"/>
      <c r="G2024" s="45"/>
      <c r="H2024" s="45">
        <f>IF(AND(F2024=0,G2024=0),D2024*E2024,IF(AND(E2024=0,G2024=0),D2024*F2024,IF(AND(E2024=0,F2024=0),D2024*G2024,IF(AND(E2024=0),D2024*F2024*G2024,IF(AND(F2024=0),D2024*E2024*G2024,IF(AND(G2024=0),D2024*E2024*F2024,D2024*E2024*F2024*G2024))))))</f>
        <v>216</v>
      </c>
      <c r="I2024" s="45"/>
      <c r="J2024" s="46" t="s">
        <v>35</v>
      </c>
    </row>
    <row r="2025" spans="2:10" s="1" customFormat="1" ht="13.2" x14ac:dyDescent="0.25">
      <c r="B2025" s="48"/>
      <c r="C2025" s="44" t="s">
        <v>250</v>
      </c>
      <c r="D2025" s="45">
        <v>36</v>
      </c>
      <c r="E2025" s="45">
        <v>6</v>
      </c>
      <c r="F2025" s="45"/>
      <c r="G2025" s="45"/>
      <c r="H2025" s="45">
        <f>IF(AND(F2025=0,G2025=0),D2025*E2025,IF(AND(E2025=0,G2025=0),D2025*F2025,IF(AND(E2025=0,F2025=0),D2025*G2025,IF(AND(E2025=0),D2025*F2025*G2025,IF(AND(F2025=0),D2025*E2025*G2025,IF(AND(G2025=0),D2025*E2025*F2025,D2025*E2025*F2025*G2025))))))</f>
        <v>216</v>
      </c>
      <c r="I2025" s="45"/>
      <c r="J2025" s="46" t="s">
        <v>35</v>
      </c>
    </row>
    <row r="2026" spans="2:10" s="1" customFormat="1" ht="13.2" x14ac:dyDescent="0.25">
      <c r="B2026" s="48" t="s">
        <v>469</v>
      </c>
      <c r="C2026" s="48" t="s">
        <v>554</v>
      </c>
      <c r="D2026" s="103"/>
      <c r="E2026" s="45"/>
      <c r="F2026" s="45"/>
      <c r="G2026" s="45"/>
      <c r="H2026" s="45"/>
      <c r="I2026" s="62">
        <f>SUM(H2027:H2027)</f>
        <v>0</v>
      </c>
      <c r="J2026" s="63" t="str">
        <f>+J2027</f>
        <v>und</v>
      </c>
    </row>
    <row r="2027" spans="2:10" s="1" customFormat="1" ht="13.2" x14ac:dyDescent="0.25">
      <c r="B2027" s="48"/>
      <c r="C2027" s="44" t="s">
        <v>702</v>
      </c>
      <c r="D2027" s="45"/>
      <c r="E2027" s="45"/>
      <c r="F2027" s="45"/>
      <c r="G2027" s="45"/>
      <c r="H2027" s="45">
        <f>IF(AND(F2027=0,G2027=0),D2027*E2027,IF(AND(E2027=0,G2027=0),D2027*F2027,IF(AND(E2027=0,F2027=0),D2027*G2027,IF(AND(E2027=0),D2027*F2027*G2027,IF(AND(F2027=0),D2027*E2027*G2027,IF(AND(G2027=0),D2027*E2027*F2027,D2027*E2027*F2027*G2027))))))</f>
        <v>0</v>
      </c>
      <c r="I2027" s="45"/>
      <c r="J2027" s="46" t="s">
        <v>35</v>
      </c>
    </row>
    <row r="2028" spans="2:10" s="1" customFormat="1" ht="13.2" x14ac:dyDescent="0.25">
      <c r="B2028" s="48" t="s">
        <v>470</v>
      </c>
      <c r="C2028" s="48" t="s">
        <v>557</v>
      </c>
      <c r="D2028" s="103"/>
      <c r="E2028" s="45"/>
      <c r="F2028" s="45"/>
      <c r="G2028" s="45"/>
      <c r="H2028" s="45"/>
      <c r="I2028" s="62">
        <f>SUM(H2029:H2029)</f>
        <v>36</v>
      </c>
      <c r="J2028" s="63" t="str">
        <f>+J2029</f>
        <v>und</v>
      </c>
    </row>
    <row r="2029" spans="2:10" s="1" customFormat="1" ht="13.2" x14ac:dyDescent="0.25">
      <c r="B2029" s="48"/>
      <c r="C2029" s="44" t="s">
        <v>1011</v>
      </c>
      <c r="D2029" s="45">
        <v>36</v>
      </c>
      <c r="E2029" s="45"/>
      <c r="F2029" s="45"/>
      <c r="G2029" s="45"/>
      <c r="H2029" s="45">
        <f>+D2029</f>
        <v>36</v>
      </c>
      <c r="I2029" s="45"/>
      <c r="J2029" s="46" t="s">
        <v>35</v>
      </c>
    </row>
    <row r="2030" spans="2:10" s="1" customFormat="1" ht="13.2" x14ac:dyDescent="0.25">
      <c r="B2030" s="48" t="s">
        <v>555</v>
      </c>
      <c r="C2030" s="48" t="s">
        <v>459</v>
      </c>
      <c r="D2030" s="103"/>
      <c r="E2030" s="45"/>
      <c r="F2030" s="45"/>
      <c r="G2030" s="45"/>
      <c r="H2030" s="45"/>
      <c r="I2030" s="62">
        <f>SUM(H2031:H2031)</f>
        <v>0</v>
      </c>
      <c r="J2030" s="63" t="str">
        <f>+J2031</f>
        <v>und</v>
      </c>
    </row>
    <row r="2031" spans="2:10" s="1" customFormat="1" ht="13.2" x14ac:dyDescent="0.25">
      <c r="B2031" s="75"/>
      <c r="C2031" s="44" t="s">
        <v>747</v>
      </c>
      <c r="D2031" s="45"/>
      <c r="E2031" s="45"/>
      <c r="F2031" s="45"/>
      <c r="G2031" s="45"/>
      <c r="H2031" s="45">
        <f>+D2031</f>
        <v>0</v>
      </c>
      <c r="I2031" s="45"/>
      <c r="J2031" s="46" t="s">
        <v>35</v>
      </c>
    </row>
    <row r="2032" spans="2:10" s="1" customFormat="1" ht="13.2" x14ac:dyDescent="0.25">
      <c r="B2032" s="48" t="s">
        <v>556</v>
      </c>
      <c r="C2032" s="48" t="s">
        <v>460</v>
      </c>
      <c r="D2032" s="103"/>
      <c r="E2032" s="45"/>
      <c r="F2032" s="45"/>
      <c r="G2032" s="45"/>
      <c r="H2032" s="45"/>
      <c r="I2032" s="62">
        <f>SUM(H2033:H2033)</f>
        <v>0</v>
      </c>
      <c r="J2032" s="63" t="str">
        <f>+J2033</f>
        <v>und</v>
      </c>
    </row>
    <row r="2033" spans="2:10" s="1" customFormat="1" ht="13.2" x14ac:dyDescent="0.25">
      <c r="B2033" s="75"/>
      <c r="C2033" s="44" t="s">
        <v>747</v>
      </c>
      <c r="D2033" s="45"/>
      <c r="E2033" s="45"/>
      <c r="F2033" s="45"/>
      <c r="G2033" s="45"/>
      <c r="H2033" s="45">
        <f>+D2033</f>
        <v>0</v>
      </c>
      <c r="I2033" s="45"/>
      <c r="J2033" s="46" t="s">
        <v>35</v>
      </c>
    </row>
    <row r="2034" spans="2:10" s="1" customFormat="1" ht="13.2" x14ac:dyDescent="0.25">
      <c r="B2034" s="75"/>
      <c r="C2034" s="102"/>
      <c r="D2034" s="103"/>
      <c r="E2034" s="45"/>
      <c r="F2034" s="45"/>
      <c r="G2034" s="45"/>
      <c r="H2034" s="45"/>
      <c r="I2034" s="45"/>
      <c r="J2034" s="46"/>
    </row>
    <row r="2035" spans="2:10" s="1" customFormat="1" ht="13.2" x14ac:dyDescent="0.25">
      <c r="B2035" s="75"/>
      <c r="C2035" s="102"/>
      <c r="D2035" s="103"/>
      <c r="E2035" s="45"/>
      <c r="F2035" s="45"/>
      <c r="G2035" s="45"/>
      <c r="H2035" s="45"/>
      <c r="I2035" s="45"/>
      <c r="J2035" s="46"/>
    </row>
    <row r="2036" spans="2:10" s="1" customFormat="1" ht="13.2" x14ac:dyDescent="0.25">
      <c r="B2036" s="75"/>
      <c r="C2036" s="102"/>
      <c r="D2036" s="103"/>
      <c r="E2036" s="45"/>
      <c r="F2036" s="45"/>
      <c r="G2036" s="45"/>
      <c r="H2036" s="45"/>
      <c r="I2036" s="45"/>
      <c r="J2036" s="46"/>
    </row>
    <row r="2037" spans="2:10" s="1" customFormat="1" ht="13.2" x14ac:dyDescent="0.25">
      <c r="B2037" s="75"/>
      <c r="C2037" s="102"/>
      <c r="D2037" s="103"/>
      <c r="E2037" s="45"/>
      <c r="F2037" s="45"/>
      <c r="G2037" s="45"/>
      <c r="H2037" s="45"/>
      <c r="I2037" s="45"/>
      <c r="J2037" s="46"/>
    </row>
    <row r="2038" spans="2:10" s="1" customFormat="1" ht="13.2" x14ac:dyDescent="0.25">
      <c r="B2038" s="75"/>
      <c r="C2038" s="102"/>
      <c r="D2038" s="103"/>
      <c r="E2038" s="45"/>
      <c r="F2038" s="45"/>
      <c r="G2038" s="45"/>
      <c r="H2038" s="45"/>
      <c r="I2038" s="45"/>
      <c r="J2038" s="46"/>
    </row>
    <row r="2039" spans="2:10" s="1" customFormat="1" ht="13.2" x14ac:dyDescent="0.25">
      <c r="B2039" s="75"/>
      <c r="C2039" s="102"/>
      <c r="D2039" s="103"/>
      <c r="E2039" s="45"/>
      <c r="F2039" s="45"/>
      <c r="G2039" s="45"/>
      <c r="H2039" s="45"/>
      <c r="I2039" s="45"/>
      <c r="J2039" s="46"/>
    </row>
    <row r="2040" spans="2:10" s="1" customFormat="1" ht="13.2" x14ac:dyDescent="0.25">
      <c r="B2040" s="75"/>
      <c r="C2040" s="102"/>
      <c r="D2040" s="103"/>
      <c r="E2040" s="45"/>
      <c r="F2040" s="45"/>
      <c r="G2040" s="45"/>
      <c r="H2040" s="45"/>
      <c r="I2040" s="45"/>
      <c r="J2040" s="46"/>
    </row>
    <row r="2041" spans="2:10" s="1" customFormat="1" ht="13.2" x14ac:dyDescent="0.25">
      <c r="B2041" s="75"/>
      <c r="C2041" s="102"/>
      <c r="D2041" s="103"/>
      <c r="E2041" s="45"/>
      <c r="F2041" s="45"/>
      <c r="G2041" s="45"/>
      <c r="H2041" s="45"/>
      <c r="I2041" s="45"/>
      <c r="J2041" s="46"/>
    </row>
    <row r="2042" spans="2:10" s="1" customFormat="1" ht="13.2" x14ac:dyDescent="0.25">
      <c r="B2042" s="75"/>
      <c r="C2042" s="102"/>
      <c r="D2042" s="103"/>
      <c r="E2042" s="45"/>
      <c r="F2042" s="45"/>
      <c r="G2042" s="45"/>
      <c r="H2042" s="45"/>
      <c r="I2042" s="45"/>
      <c r="J2042" s="46"/>
    </row>
    <row r="2043" spans="2:10" s="1" customFormat="1" ht="13.2" x14ac:dyDescent="0.25">
      <c r="B2043" s="75"/>
      <c r="C2043" s="102"/>
      <c r="D2043" s="103"/>
      <c r="E2043" s="45"/>
      <c r="F2043" s="45"/>
      <c r="G2043" s="45"/>
      <c r="H2043" s="45"/>
      <c r="I2043" s="45"/>
      <c r="J2043" s="46"/>
    </row>
    <row r="2044" spans="2:10" s="1" customFormat="1" ht="13.2" x14ac:dyDescent="0.25">
      <c r="B2044" s="75"/>
      <c r="C2044" s="102"/>
      <c r="D2044" s="103"/>
      <c r="E2044" s="45"/>
      <c r="F2044" s="45"/>
      <c r="G2044" s="45"/>
      <c r="H2044" s="45"/>
      <c r="I2044" s="45"/>
      <c r="J2044" s="46"/>
    </row>
    <row r="2045" spans="2:10" s="1" customFormat="1" ht="13.2" x14ac:dyDescent="0.25">
      <c r="B2045" s="75"/>
      <c r="C2045" s="102"/>
      <c r="D2045" s="103"/>
      <c r="E2045" s="45"/>
      <c r="F2045" s="45"/>
      <c r="G2045" s="45"/>
      <c r="H2045" s="45"/>
      <c r="I2045" s="45"/>
      <c r="J2045" s="46"/>
    </row>
    <row r="2046" spans="2:10" s="1" customFormat="1" ht="13.2" x14ac:dyDescent="0.25">
      <c r="B2046" s="75"/>
      <c r="C2046" s="102"/>
      <c r="D2046" s="103"/>
      <c r="E2046" s="45"/>
      <c r="F2046" s="45"/>
      <c r="G2046" s="45"/>
      <c r="H2046" s="45"/>
      <c r="I2046" s="45"/>
      <c r="J2046" s="46"/>
    </row>
    <row r="2047" spans="2:10" s="1" customFormat="1" ht="13.2" x14ac:dyDescent="0.25">
      <c r="B2047" s="75"/>
      <c r="C2047" s="102"/>
      <c r="D2047" s="103"/>
      <c r="E2047" s="45"/>
      <c r="F2047" s="45"/>
      <c r="G2047" s="45"/>
      <c r="H2047" s="45"/>
      <c r="I2047" s="45"/>
      <c r="J2047" s="46"/>
    </row>
    <row r="2048" spans="2:10" s="1" customFormat="1" ht="13.2" x14ac:dyDescent="0.25">
      <c r="B2048" s="75"/>
      <c r="C2048" s="102"/>
      <c r="D2048" s="103"/>
      <c r="E2048" s="45"/>
      <c r="F2048" s="45"/>
      <c r="G2048" s="45"/>
      <c r="H2048" s="45"/>
      <c r="I2048" s="45"/>
      <c r="J2048" s="46"/>
    </row>
    <row r="2049" spans="2:10" s="1" customFormat="1" ht="13.2" x14ac:dyDescent="0.25">
      <c r="B2049" s="75"/>
      <c r="C2049" s="102"/>
      <c r="D2049" s="103"/>
      <c r="E2049" s="45"/>
      <c r="F2049" s="45"/>
      <c r="G2049" s="45"/>
      <c r="H2049" s="45"/>
      <c r="I2049" s="45"/>
      <c r="J2049" s="46"/>
    </row>
    <row r="2050" spans="2:10" s="1" customFormat="1" ht="13.2" x14ac:dyDescent="0.25">
      <c r="B2050" s="75"/>
      <c r="C2050" s="102"/>
      <c r="D2050" s="103"/>
      <c r="E2050" s="45"/>
      <c r="F2050" s="45"/>
      <c r="G2050" s="45"/>
      <c r="H2050" s="45"/>
      <c r="I2050" s="45"/>
      <c r="J2050" s="46"/>
    </row>
    <row r="2051" spans="2:10" s="1" customFormat="1" ht="13.2" x14ac:dyDescent="0.25">
      <c r="B2051" s="75"/>
      <c r="C2051" s="102"/>
      <c r="D2051" s="103"/>
      <c r="E2051" s="45"/>
      <c r="F2051" s="45"/>
      <c r="G2051" s="45"/>
      <c r="H2051" s="45"/>
      <c r="I2051" s="45"/>
      <c r="J2051" s="46"/>
    </row>
    <row r="2052" spans="2:10" s="1" customFormat="1" ht="13.2" x14ac:dyDescent="0.25">
      <c r="B2052" s="75"/>
      <c r="C2052" s="102"/>
      <c r="D2052" s="103"/>
      <c r="E2052" s="45"/>
      <c r="F2052" s="45"/>
      <c r="G2052" s="45"/>
      <c r="H2052" s="45"/>
      <c r="I2052" s="45"/>
      <c r="J2052" s="46"/>
    </row>
    <row r="2053" spans="2:10" s="1" customFormat="1" ht="13.2" x14ac:dyDescent="0.25">
      <c r="B2053" s="75"/>
      <c r="C2053" s="102"/>
      <c r="D2053" s="103"/>
      <c r="E2053" s="45"/>
      <c r="F2053" s="45"/>
      <c r="G2053" s="45"/>
      <c r="H2053" s="45"/>
      <c r="I2053" s="45"/>
      <c r="J2053" s="46"/>
    </row>
    <row r="2054" spans="2:10" s="1" customFormat="1" ht="13.2" x14ac:dyDescent="0.25">
      <c r="B2054" s="75"/>
      <c r="C2054" s="102"/>
      <c r="D2054" s="103"/>
      <c r="E2054" s="45"/>
      <c r="F2054" s="45"/>
      <c r="G2054" s="45"/>
      <c r="H2054" s="45"/>
      <c r="I2054" s="45"/>
      <c r="J2054" s="46"/>
    </row>
    <row r="2055" spans="2:10" s="1" customFormat="1" ht="13.2" x14ac:dyDescent="0.25">
      <c r="B2055" s="75"/>
      <c r="C2055" s="102"/>
      <c r="D2055" s="103"/>
      <c r="E2055" s="45"/>
      <c r="F2055" s="45"/>
      <c r="G2055" s="45"/>
      <c r="H2055" s="45"/>
      <c r="I2055" s="45"/>
      <c r="J2055" s="46"/>
    </row>
    <row r="2056" spans="2:10" s="1" customFormat="1" ht="13.2" x14ac:dyDescent="0.25">
      <c r="B2056" s="75"/>
      <c r="C2056" s="102"/>
      <c r="D2056" s="103"/>
      <c r="E2056" s="45"/>
      <c r="F2056" s="45"/>
      <c r="G2056" s="45"/>
      <c r="H2056" s="45"/>
      <c r="I2056" s="45"/>
      <c r="J2056" s="46"/>
    </row>
    <row r="2057" spans="2:10" s="1" customFormat="1" ht="13.2" x14ac:dyDescent="0.25">
      <c r="B2057" s="75"/>
      <c r="C2057" s="102"/>
      <c r="D2057" s="103"/>
      <c r="E2057" s="45"/>
      <c r="F2057" s="45"/>
      <c r="G2057" s="45"/>
      <c r="H2057" s="45"/>
      <c r="I2057" s="45"/>
      <c r="J2057" s="46"/>
    </row>
    <row r="2058" spans="2:10" s="1" customFormat="1" ht="13.2" x14ac:dyDescent="0.25">
      <c r="B2058" s="75"/>
      <c r="C2058" s="102"/>
      <c r="D2058" s="103"/>
      <c r="E2058" s="45"/>
      <c r="F2058" s="45"/>
      <c r="G2058" s="45"/>
      <c r="H2058" s="45"/>
      <c r="I2058" s="45"/>
      <c r="J2058" s="46"/>
    </row>
    <row r="2059" spans="2:10" s="1" customFormat="1" ht="13.2" x14ac:dyDescent="0.25">
      <c r="B2059" s="75"/>
      <c r="C2059" s="102"/>
      <c r="D2059" s="103"/>
      <c r="E2059" s="45"/>
      <c r="F2059" s="45"/>
      <c r="G2059" s="45"/>
      <c r="H2059" s="45"/>
      <c r="I2059" s="45"/>
      <c r="J2059" s="46"/>
    </row>
    <row r="2060" spans="2:10" s="1" customFormat="1" ht="13.2" x14ac:dyDescent="0.25">
      <c r="B2060" s="75"/>
      <c r="C2060" s="102"/>
      <c r="D2060" s="103"/>
      <c r="E2060" s="45"/>
      <c r="F2060" s="45"/>
      <c r="G2060" s="45"/>
      <c r="H2060" s="45"/>
      <c r="I2060" s="45"/>
      <c r="J2060" s="46"/>
    </row>
    <row r="2061" spans="2:10" s="1" customFormat="1" ht="13.2" x14ac:dyDescent="0.25">
      <c r="B2061" s="75"/>
      <c r="C2061" s="102"/>
      <c r="D2061" s="103"/>
      <c r="E2061" s="45"/>
      <c r="F2061" s="45"/>
      <c r="G2061" s="45"/>
      <c r="H2061" s="45"/>
      <c r="I2061" s="45"/>
      <c r="J2061" s="46"/>
    </row>
    <row r="2062" spans="2:10" s="1" customFormat="1" ht="13.2" x14ac:dyDescent="0.25">
      <c r="B2062" s="75"/>
      <c r="C2062" s="102"/>
      <c r="D2062" s="103"/>
      <c r="E2062" s="45"/>
      <c r="F2062" s="45"/>
      <c r="G2062" s="45"/>
      <c r="H2062" s="45"/>
      <c r="I2062" s="45"/>
      <c r="J2062" s="46"/>
    </row>
    <row r="2063" spans="2:10" s="1" customFormat="1" ht="13.2" x14ac:dyDescent="0.25">
      <c r="B2063" s="75"/>
      <c r="C2063" s="102"/>
      <c r="D2063" s="103"/>
      <c r="E2063" s="45"/>
      <c r="F2063" s="45"/>
      <c r="G2063" s="45"/>
      <c r="H2063" s="45"/>
      <c r="I2063" s="45"/>
      <c r="J2063" s="46"/>
    </row>
    <row r="2064" spans="2:10" s="1" customFormat="1" ht="13.2" x14ac:dyDescent="0.25">
      <c r="B2064" s="75"/>
      <c r="C2064" s="102"/>
      <c r="D2064" s="103"/>
      <c r="E2064" s="45"/>
      <c r="F2064" s="45"/>
      <c r="G2064" s="45"/>
      <c r="H2064" s="45"/>
      <c r="I2064" s="45"/>
      <c r="J2064" s="46"/>
    </row>
    <row r="2065" spans="2:10" s="1" customFormat="1" ht="13.2" x14ac:dyDescent="0.25">
      <c r="B2065" s="75"/>
      <c r="C2065" s="102"/>
      <c r="D2065" s="103"/>
      <c r="E2065" s="45"/>
      <c r="F2065" s="45"/>
      <c r="G2065" s="45"/>
      <c r="H2065" s="45"/>
      <c r="I2065" s="45"/>
      <c r="J2065" s="46"/>
    </row>
    <row r="2066" spans="2:10" s="1" customFormat="1" ht="13.2" x14ac:dyDescent="0.25">
      <c r="B2066" s="75"/>
      <c r="C2066" s="102"/>
      <c r="D2066" s="103"/>
      <c r="E2066" s="45"/>
      <c r="F2066" s="45"/>
      <c r="G2066" s="45"/>
      <c r="H2066" s="45"/>
      <c r="I2066" s="45"/>
      <c r="J2066" s="46"/>
    </row>
    <row r="2067" spans="2:10" s="1" customFormat="1" ht="13.2" x14ac:dyDescent="0.25">
      <c r="B2067" s="75"/>
      <c r="C2067" s="102"/>
      <c r="D2067" s="103"/>
      <c r="E2067" s="45"/>
      <c r="F2067" s="45"/>
      <c r="G2067" s="45"/>
      <c r="H2067" s="45"/>
      <c r="I2067" s="45"/>
      <c r="J2067" s="46"/>
    </row>
    <row r="2068" spans="2:10" s="1" customFormat="1" ht="13.2" x14ac:dyDescent="0.25">
      <c r="B2068" s="75"/>
      <c r="C2068" s="102"/>
      <c r="D2068" s="103"/>
      <c r="E2068" s="45"/>
      <c r="F2068" s="45"/>
      <c r="G2068" s="45"/>
      <c r="H2068" s="45"/>
      <c r="I2068" s="45"/>
      <c r="J2068" s="46"/>
    </row>
    <row r="2069" spans="2:10" s="1" customFormat="1" ht="13.2" x14ac:dyDescent="0.25">
      <c r="B2069" s="75"/>
      <c r="C2069" s="102"/>
      <c r="D2069" s="103"/>
      <c r="E2069" s="45"/>
      <c r="F2069" s="45"/>
      <c r="G2069" s="45"/>
      <c r="H2069" s="45"/>
      <c r="I2069" s="45"/>
      <c r="J2069" s="46"/>
    </row>
    <row r="2070" spans="2:10" s="1" customFormat="1" ht="13.2" x14ac:dyDescent="0.25">
      <c r="B2070" s="75"/>
      <c r="C2070" s="102"/>
      <c r="D2070" s="103"/>
      <c r="E2070" s="45"/>
      <c r="F2070" s="45"/>
      <c r="G2070" s="45"/>
      <c r="H2070" s="45"/>
      <c r="I2070" s="45"/>
      <c r="J2070" s="46"/>
    </row>
    <row r="2071" spans="2:10" s="1" customFormat="1" ht="13.2" x14ac:dyDescent="0.25">
      <c r="B2071" s="75"/>
      <c r="C2071" s="102"/>
      <c r="D2071" s="103"/>
      <c r="E2071" s="45"/>
      <c r="F2071" s="45"/>
      <c r="G2071" s="45"/>
      <c r="H2071" s="45"/>
      <c r="I2071" s="45"/>
      <c r="J2071" s="46"/>
    </row>
    <row r="2072" spans="2:10" s="1" customFormat="1" ht="13.2" x14ac:dyDescent="0.25">
      <c r="B2072" s="75"/>
      <c r="C2072" s="102"/>
      <c r="D2072" s="103"/>
      <c r="E2072" s="45"/>
      <c r="F2072" s="45"/>
      <c r="G2072" s="45"/>
      <c r="H2072" s="45"/>
      <c r="I2072" s="45"/>
      <c r="J2072" s="46"/>
    </row>
    <row r="2073" spans="2:10" s="1" customFormat="1" ht="13.2" x14ac:dyDescent="0.25">
      <c r="B2073" s="75"/>
      <c r="C2073" s="102"/>
      <c r="D2073" s="103"/>
      <c r="E2073" s="45"/>
      <c r="F2073" s="45"/>
      <c r="G2073" s="45"/>
      <c r="H2073" s="45"/>
      <c r="I2073" s="45"/>
      <c r="J2073" s="46"/>
    </row>
    <row r="2074" spans="2:10" s="1" customFormat="1" ht="13.2" x14ac:dyDescent="0.25">
      <c r="B2074" s="75"/>
      <c r="C2074" s="102"/>
      <c r="D2074" s="103"/>
      <c r="E2074" s="45"/>
      <c r="F2074" s="45"/>
      <c r="G2074" s="45"/>
      <c r="H2074" s="45"/>
      <c r="I2074" s="45"/>
      <c r="J2074" s="46"/>
    </row>
    <row r="2075" spans="2:10" s="1" customFormat="1" ht="13.2" x14ac:dyDescent="0.25">
      <c r="B2075" s="75"/>
      <c r="C2075" s="102"/>
      <c r="D2075" s="103"/>
      <c r="E2075" s="45"/>
      <c r="F2075" s="45"/>
      <c r="G2075" s="45"/>
      <c r="H2075" s="45"/>
      <c r="I2075" s="45"/>
      <c r="J2075" s="46"/>
    </row>
    <row r="2076" spans="2:10" s="1" customFormat="1" ht="13.2" x14ac:dyDescent="0.25">
      <c r="B2076" s="75"/>
      <c r="C2076" s="102"/>
      <c r="D2076" s="103"/>
      <c r="E2076" s="45"/>
      <c r="F2076" s="45"/>
      <c r="G2076" s="45"/>
      <c r="H2076" s="45"/>
      <c r="I2076" s="45"/>
      <c r="J2076" s="46"/>
    </row>
    <row r="2077" spans="2:10" s="1" customFormat="1" ht="13.2" x14ac:dyDescent="0.25">
      <c r="B2077" s="75"/>
      <c r="C2077" s="102"/>
      <c r="D2077" s="103"/>
      <c r="E2077" s="45"/>
      <c r="F2077" s="45"/>
      <c r="G2077" s="45"/>
      <c r="H2077" s="45"/>
      <c r="I2077" s="45"/>
      <c r="J2077" s="46"/>
    </row>
    <row r="2078" spans="2:10" s="1" customFormat="1" ht="13.2" x14ac:dyDescent="0.25">
      <c r="B2078" s="75"/>
      <c r="C2078" s="102"/>
      <c r="D2078" s="103"/>
      <c r="E2078" s="45"/>
      <c r="F2078" s="45"/>
      <c r="G2078" s="45"/>
      <c r="H2078" s="45"/>
      <c r="I2078" s="45"/>
      <c r="J2078" s="46"/>
    </row>
    <row r="2079" spans="2:10" s="1" customFormat="1" ht="13.2" x14ac:dyDescent="0.25">
      <c r="B2079" s="75"/>
      <c r="C2079" s="102"/>
      <c r="D2079" s="103"/>
      <c r="E2079" s="45"/>
      <c r="F2079" s="45"/>
      <c r="G2079" s="45"/>
      <c r="H2079" s="45"/>
      <c r="I2079" s="45"/>
      <c r="J2079" s="46"/>
    </row>
    <row r="2080" spans="2:10" s="1" customFormat="1" ht="13.2" x14ac:dyDescent="0.25">
      <c r="B2080" s="75"/>
      <c r="C2080" s="102"/>
      <c r="D2080" s="103"/>
      <c r="E2080" s="45"/>
      <c r="F2080" s="45"/>
      <c r="G2080" s="45"/>
      <c r="H2080" s="45"/>
      <c r="I2080" s="45"/>
      <c r="J2080" s="46"/>
    </row>
    <row r="2081" spans="2:10" s="1" customFormat="1" ht="13.2" x14ac:dyDescent="0.25">
      <c r="B2081" s="75"/>
      <c r="C2081" s="102"/>
      <c r="D2081" s="103"/>
      <c r="E2081" s="45"/>
      <c r="F2081" s="45"/>
      <c r="G2081" s="45"/>
      <c r="H2081" s="45"/>
      <c r="I2081" s="45"/>
      <c r="J2081" s="46"/>
    </row>
    <row r="2082" spans="2:10" s="1" customFormat="1" ht="13.2" x14ac:dyDescent="0.25">
      <c r="B2082" s="75"/>
      <c r="C2082" s="102"/>
      <c r="D2082" s="103"/>
      <c r="E2082" s="45"/>
      <c r="F2082" s="45"/>
      <c r="G2082" s="45"/>
      <c r="H2082" s="45"/>
      <c r="I2082" s="45"/>
      <c r="J2082" s="46"/>
    </row>
    <row r="2083" spans="2:10" s="1" customFormat="1" ht="13.2" x14ac:dyDescent="0.25">
      <c r="B2083" s="75"/>
      <c r="C2083" s="102"/>
      <c r="D2083" s="103"/>
      <c r="E2083" s="45"/>
      <c r="F2083" s="45"/>
      <c r="G2083" s="45"/>
      <c r="H2083" s="45"/>
      <c r="I2083" s="45"/>
      <c r="J2083" s="46"/>
    </row>
    <row r="2084" spans="2:10" s="1" customFormat="1" ht="13.2" x14ac:dyDescent="0.25">
      <c r="B2084" s="75"/>
      <c r="C2084" s="102"/>
      <c r="D2084" s="103"/>
      <c r="E2084" s="45"/>
      <c r="F2084" s="45"/>
      <c r="G2084" s="45"/>
      <c r="H2084" s="45"/>
      <c r="I2084" s="45"/>
      <c r="J2084" s="46"/>
    </row>
    <row r="2085" spans="2:10" s="1" customFormat="1" ht="13.2" x14ac:dyDescent="0.25">
      <c r="B2085" s="75"/>
      <c r="C2085" s="102"/>
      <c r="D2085" s="103"/>
      <c r="E2085" s="45"/>
      <c r="F2085" s="45"/>
      <c r="G2085" s="45"/>
      <c r="H2085" s="45"/>
      <c r="I2085" s="45"/>
      <c r="J2085" s="46"/>
    </row>
    <row r="2086" spans="2:10" s="1" customFormat="1" ht="13.2" x14ac:dyDescent="0.25">
      <c r="B2086" s="75"/>
      <c r="C2086" s="102"/>
      <c r="D2086" s="103"/>
      <c r="E2086" s="45"/>
      <c r="F2086" s="45"/>
      <c r="G2086" s="45"/>
      <c r="H2086" s="45"/>
      <c r="I2086" s="45"/>
      <c r="J2086" s="46"/>
    </row>
    <row r="2087" spans="2:10" s="1" customFormat="1" ht="13.2" x14ac:dyDescent="0.25">
      <c r="B2087" s="75"/>
      <c r="C2087" s="102"/>
      <c r="D2087" s="103"/>
      <c r="E2087" s="45"/>
      <c r="F2087" s="45"/>
      <c r="G2087" s="45"/>
      <c r="H2087" s="45"/>
      <c r="I2087" s="45"/>
      <c r="J2087" s="46"/>
    </row>
    <row r="2088" spans="2:10" s="1" customFormat="1" ht="13.2" x14ac:dyDescent="0.25">
      <c r="B2088" s="75"/>
      <c r="C2088" s="102"/>
      <c r="D2088" s="103"/>
      <c r="E2088" s="45"/>
      <c r="F2088" s="45"/>
      <c r="G2088" s="45"/>
      <c r="H2088" s="45"/>
      <c r="I2088" s="45"/>
      <c r="J2088" s="46"/>
    </row>
    <row r="2089" spans="2:10" s="1" customFormat="1" ht="13.2" x14ac:dyDescent="0.25">
      <c r="B2089" s="75"/>
      <c r="C2089" s="102"/>
      <c r="D2089" s="103"/>
      <c r="E2089" s="45"/>
      <c r="F2089" s="45"/>
      <c r="G2089" s="45"/>
      <c r="H2089" s="45"/>
      <c r="I2089" s="45"/>
      <c r="J2089" s="46"/>
    </row>
    <row r="2090" spans="2:10" s="1" customFormat="1" ht="13.2" x14ac:dyDescent="0.25">
      <c r="B2090" s="75"/>
      <c r="C2090" s="102"/>
      <c r="D2090" s="103"/>
      <c r="E2090" s="45"/>
      <c r="F2090" s="45"/>
      <c r="G2090" s="45"/>
      <c r="H2090" s="45"/>
      <c r="I2090" s="45"/>
      <c r="J2090" s="46"/>
    </row>
    <row r="2091" spans="2:10" s="1" customFormat="1" ht="13.2" x14ac:dyDescent="0.25">
      <c r="B2091" s="75"/>
      <c r="C2091" s="102"/>
      <c r="D2091" s="103"/>
      <c r="E2091" s="45"/>
      <c r="F2091" s="45"/>
      <c r="G2091" s="45"/>
      <c r="H2091" s="45"/>
      <c r="I2091" s="45"/>
      <c r="J2091" s="46"/>
    </row>
    <row r="2092" spans="2:10" s="1" customFormat="1" ht="13.2" x14ac:dyDescent="0.25">
      <c r="B2092" s="75"/>
      <c r="C2092" s="102"/>
      <c r="D2092" s="103"/>
      <c r="E2092" s="45"/>
      <c r="F2092" s="45"/>
      <c r="G2092" s="45"/>
      <c r="H2092" s="45"/>
      <c r="I2092" s="45"/>
      <c r="J2092" s="46"/>
    </row>
    <row r="2093" spans="2:10" s="1" customFormat="1" ht="13.2" x14ac:dyDescent="0.25">
      <c r="B2093" s="75"/>
      <c r="C2093" s="102"/>
      <c r="D2093" s="103"/>
      <c r="E2093" s="45"/>
      <c r="F2093" s="45"/>
      <c r="G2093" s="45"/>
      <c r="H2093" s="45"/>
      <c r="I2093" s="45"/>
      <c r="J2093" s="46"/>
    </row>
    <row r="2094" spans="2:10" s="1" customFormat="1" ht="13.2" x14ac:dyDescent="0.25">
      <c r="B2094" s="75"/>
      <c r="C2094" s="102"/>
      <c r="D2094" s="103"/>
      <c r="E2094" s="45"/>
      <c r="F2094" s="45"/>
      <c r="G2094" s="45"/>
      <c r="H2094" s="45"/>
      <c r="I2094" s="45"/>
      <c r="J2094" s="46"/>
    </row>
    <row r="2095" spans="2:10" s="1" customFormat="1" ht="13.2" x14ac:dyDescent="0.25">
      <c r="B2095" s="75"/>
      <c r="C2095" s="102"/>
      <c r="D2095" s="103"/>
      <c r="E2095" s="45"/>
      <c r="F2095" s="45"/>
      <c r="G2095" s="45"/>
      <c r="H2095" s="45"/>
      <c r="I2095" s="45"/>
      <c r="J2095" s="46"/>
    </row>
    <row r="2096" spans="2:10" s="1" customFormat="1" ht="13.2" x14ac:dyDescent="0.25">
      <c r="B2096" s="75"/>
      <c r="C2096" s="102"/>
      <c r="D2096" s="103"/>
      <c r="E2096" s="45"/>
      <c r="F2096" s="45"/>
      <c r="G2096" s="45"/>
      <c r="H2096" s="45"/>
      <c r="I2096" s="45"/>
      <c r="J2096" s="46"/>
    </row>
    <row r="2097" spans="2:10" s="1" customFormat="1" ht="13.2" x14ac:dyDescent="0.25">
      <c r="B2097" s="75"/>
      <c r="C2097" s="102"/>
      <c r="D2097" s="103"/>
      <c r="E2097" s="45"/>
      <c r="F2097" s="45"/>
      <c r="G2097" s="45"/>
      <c r="H2097" s="45"/>
      <c r="I2097" s="45"/>
      <c r="J2097" s="46"/>
    </row>
    <row r="2098" spans="2:10" s="1" customFormat="1" ht="13.2" x14ac:dyDescent="0.25">
      <c r="B2098" s="75"/>
      <c r="C2098" s="102"/>
      <c r="D2098" s="103"/>
      <c r="E2098" s="45"/>
      <c r="F2098" s="45"/>
      <c r="G2098" s="45"/>
      <c r="H2098" s="45"/>
      <c r="I2098" s="45"/>
      <c r="J2098" s="46"/>
    </row>
    <row r="2099" spans="2:10" s="1" customFormat="1" ht="13.2" x14ac:dyDescent="0.25">
      <c r="B2099" s="75"/>
      <c r="C2099" s="102"/>
      <c r="D2099" s="103"/>
      <c r="E2099" s="45"/>
      <c r="F2099" s="45"/>
      <c r="G2099" s="45"/>
      <c r="H2099" s="45"/>
      <c r="I2099" s="45"/>
      <c r="J2099" s="46"/>
    </row>
    <row r="2100" spans="2:10" s="1" customFormat="1" ht="13.2" x14ac:dyDescent="0.25">
      <c r="B2100" s="75"/>
      <c r="C2100" s="102"/>
      <c r="D2100" s="103"/>
      <c r="E2100" s="45"/>
      <c r="F2100" s="45"/>
      <c r="G2100" s="45"/>
      <c r="H2100" s="45"/>
      <c r="I2100" s="45"/>
      <c r="J2100" s="46"/>
    </row>
    <row r="2101" spans="2:10" s="1" customFormat="1" ht="13.2" x14ac:dyDescent="0.25">
      <c r="B2101" s="75"/>
      <c r="C2101" s="102"/>
      <c r="D2101" s="103"/>
      <c r="E2101" s="45"/>
      <c r="F2101" s="45"/>
      <c r="G2101" s="45"/>
      <c r="H2101" s="45"/>
      <c r="I2101" s="45"/>
      <c r="J2101" s="46"/>
    </row>
    <row r="2102" spans="2:10" s="1" customFormat="1" ht="13.2" x14ac:dyDescent="0.25">
      <c r="B2102" s="75"/>
      <c r="C2102" s="102"/>
      <c r="D2102" s="103"/>
      <c r="E2102" s="45"/>
      <c r="F2102" s="45"/>
      <c r="G2102" s="45"/>
      <c r="H2102" s="45"/>
      <c r="I2102" s="45"/>
      <c r="J2102" s="46"/>
    </row>
    <row r="2103" spans="2:10" s="1" customFormat="1" ht="13.2" x14ac:dyDescent="0.25">
      <c r="B2103" s="75"/>
      <c r="C2103" s="102"/>
      <c r="D2103" s="103"/>
      <c r="E2103" s="45"/>
      <c r="F2103" s="45"/>
      <c r="G2103" s="45"/>
      <c r="H2103" s="45"/>
      <c r="I2103" s="45"/>
      <c r="J2103" s="46"/>
    </row>
    <row r="2104" spans="2:10" s="1" customFormat="1" ht="13.2" x14ac:dyDescent="0.25">
      <c r="B2104" s="75"/>
      <c r="C2104" s="102"/>
      <c r="D2104" s="103"/>
      <c r="E2104" s="45"/>
      <c r="F2104" s="45"/>
      <c r="G2104" s="45"/>
      <c r="H2104" s="45"/>
      <c r="I2104" s="45"/>
      <c r="J2104" s="46"/>
    </row>
    <row r="2105" spans="2:10" s="1" customFormat="1" ht="13.2" x14ac:dyDescent="0.25">
      <c r="B2105" s="75"/>
      <c r="C2105" s="102"/>
      <c r="D2105" s="103"/>
      <c r="E2105" s="45"/>
      <c r="F2105" s="45"/>
      <c r="G2105" s="45"/>
      <c r="H2105" s="45"/>
      <c r="I2105" s="45"/>
      <c r="J2105" s="46"/>
    </row>
    <row r="2106" spans="2:10" s="1" customFormat="1" ht="13.2" x14ac:dyDescent="0.25">
      <c r="B2106" s="75"/>
      <c r="C2106" s="102"/>
      <c r="D2106" s="103"/>
      <c r="E2106" s="45"/>
      <c r="F2106" s="45"/>
      <c r="G2106" s="45"/>
      <c r="H2106" s="45"/>
      <c r="I2106" s="45"/>
      <c r="J2106" s="46"/>
    </row>
    <row r="2107" spans="2:10" s="1" customFormat="1" ht="13.2" x14ac:dyDescent="0.25">
      <c r="B2107" s="75"/>
      <c r="C2107" s="102"/>
      <c r="D2107" s="103"/>
      <c r="E2107" s="45"/>
      <c r="F2107" s="45"/>
      <c r="G2107" s="45"/>
      <c r="H2107" s="45"/>
      <c r="I2107" s="45"/>
      <c r="J2107" s="46"/>
    </row>
    <row r="2108" spans="2:10" s="1" customFormat="1" ht="13.2" x14ac:dyDescent="0.25">
      <c r="B2108" s="75"/>
      <c r="C2108" s="102"/>
      <c r="D2108" s="103"/>
      <c r="E2108" s="45"/>
      <c r="F2108" s="45"/>
      <c r="G2108" s="45"/>
      <c r="H2108" s="45"/>
      <c r="I2108" s="45"/>
      <c r="J2108" s="46"/>
    </row>
    <row r="2109" spans="2:10" s="1" customFormat="1" ht="13.2" x14ac:dyDescent="0.25">
      <c r="B2109" s="75"/>
      <c r="C2109" s="102"/>
      <c r="D2109" s="103"/>
      <c r="E2109" s="45"/>
      <c r="F2109" s="45"/>
      <c r="G2109" s="45"/>
      <c r="H2109" s="45"/>
      <c r="I2109" s="45"/>
      <c r="J2109" s="46"/>
    </row>
  </sheetData>
  <mergeCells count="29">
    <mergeCell ref="B8:J8"/>
    <mergeCell ref="C1:H1"/>
    <mergeCell ref="C2:H2"/>
    <mergeCell ref="C3:H3"/>
    <mergeCell ref="C4:H4"/>
    <mergeCell ref="B6:J6"/>
    <mergeCell ref="B62:J62"/>
    <mergeCell ref="B64:J64"/>
    <mergeCell ref="B66:J66"/>
    <mergeCell ref="H67:I67"/>
    <mergeCell ref="B10:J10"/>
    <mergeCell ref="H11:I11"/>
    <mergeCell ref="C57:H57"/>
    <mergeCell ref="C58:H58"/>
    <mergeCell ref="C59:H59"/>
    <mergeCell ref="C60:H60"/>
    <mergeCell ref="B74:J74"/>
    <mergeCell ref="B383:J383"/>
    <mergeCell ref="B228:J228"/>
    <mergeCell ref="B538:J538"/>
    <mergeCell ref="B693:J693"/>
    <mergeCell ref="B1623:J1623"/>
    <mergeCell ref="B1933:J1933"/>
    <mergeCell ref="B1778:J1778"/>
    <mergeCell ref="B848:J848"/>
    <mergeCell ref="B1158:J1158"/>
    <mergeCell ref="B1003:J1003"/>
    <mergeCell ref="B1313:J1313"/>
    <mergeCell ref="B1468:J1468"/>
  </mergeCells>
  <pageMargins left="0.70866141732283472" right="0.70866141732283472" top="0.74803149606299213" bottom="0.74803149606299213" header="0.31496062992125984" footer="0.31496062992125984"/>
  <pageSetup paperSize="9" scale="62" fitToWidth="0" fitToHeight="0" orientation="portrait" r:id="rId1"/>
  <rowBreaks count="1" manualBreakCount="1">
    <brk id="55" min="1"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B1:J1990"/>
  <sheetViews>
    <sheetView tabSelected="1" view="pageBreakPreview" topLeftCell="B101" zoomScale="145" zoomScaleNormal="70" zoomScaleSheetLayoutView="145" workbookViewId="0">
      <selection activeCell="F83" sqref="F83"/>
    </sheetView>
  </sheetViews>
  <sheetFormatPr baseColWidth="10" defaultRowHeight="14.4" x14ac:dyDescent="0.3"/>
  <cols>
    <col min="1" max="1" width="2.109375" customWidth="1"/>
    <col min="2" max="2" width="13.109375" style="1" customWidth="1"/>
    <col min="3" max="3" width="48.6640625" style="1" customWidth="1"/>
    <col min="4" max="6" width="11.44140625" style="1"/>
    <col min="7" max="7" width="12.44140625" style="1" customWidth="1"/>
    <col min="8" max="8" width="13.44140625" style="1" bestFit="1" customWidth="1"/>
    <col min="9" max="9" width="10.33203125" style="1" customWidth="1"/>
    <col min="10" max="10" width="8.88671875" style="1" customWidth="1"/>
  </cols>
  <sheetData>
    <row r="1" spans="2:10" x14ac:dyDescent="0.3">
      <c r="C1" s="158" t="s">
        <v>153</v>
      </c>
      <c r="D1" s="158"/>
      <c r="E1" s="158"/>
      <c r="F1" s="158"/>
      <c r="G1" s="158"/>
      <c r="H1" s="158"/>
    </row>
    <row r="2" spans="2:10" x14ac:dyDescent="0.3">
      <c r="C2" s="158" t="s">
        <v>154</v>
      </c>
      <c r="D2" s="158"/>
      <c r="E2" s="158"/>
      <c r="F2" s="158"/>
      <c r="G2" s="158"/>
      <c r="H2" s="158"/>
    </row>
    <row r="3" spans="2:10" x14ac:dyDescent="0.3">
      <c r="C3" s="158" t="s">
        <v>155</v>
      </c>
      <c r="D3" s="158"/>
      <c r="E3" s="158"/>
      <c r="F3" s="158"/>
      <c r="G3" s="158"/>
      <c r="H3" s="158"/>
    </row>
    <row r="4" spans="2:10" x14ac:dyDescent="0.3">
      <c r="C4" s="159" t="s">
        <v>156</v>
      </c>
      <c r="D4" s="159"/>
      <c r="E4" s="159"/>
      <c r="F4" s="159"/>
      <c r="G4" s="159"/>
      <c r="H4" s="159"/>
    </row>
    <row r="5" spans="2:10" x14ac:dyDescent="0.3">
      <c r="C5" s="94"/>
      <c r="D5" s="94"/>
      <c r="E5" s="94"/>
      <c r="F5" s="94"/>
      <c r="G5" s="94"/>
      <c r="H5" s="94"/>
    </row>
    <row r="6" spans="2:10" ht="17.399999999999999" x14ac:dyDescent="0.3">
      <c r="B6" s="170" t="s">
        <v>141</v>
      </c>
      <c r="C6" s="171"/>
      <c r="D6" s="171"/>
      <c r="E6" s="171"/>
      <c r="F6" s="171"/>
      <c r="G6" s="171"/>
      <c r="H6" s="171"/>
      <c r="I6" s="171"/>
      <c r="J6" s="172"/>
    </row>
    <row r="7" spans="2:10" ht="17.399999999999999" x14ac:dyDescent="0.3">
      <c r="B7" s="120"/>
      <c r="C7" s="120"/>
      <c r="D7" s="120"/>
      <c r="E7" s="120"/>
      <c r="F7" s="120"/>
      <c r="G7" s="120"/>
      <c r="H7" s="120"/>
      <c r="I7" s="120"/>
      <c r="J7" s="120"/>
    </row>
    <row r="8" spans="2:10" ht="17.399999999999999" x14ac:dyDescent="0.3">
      <c r="B8" s="169" t="s">
        <v>948</v>
      </c>
      <c r="C8" s="169"/>
      <c r="D8" s="169"/>
      <c r="E8" s="169"/>
      <c r="F8" s="169"/>
      <c r="G8" s="169"/>
      <c r="H8" s="169"/>
      <c r="I8" s="169"/>
      <c r="J8" s="169"/>
    </row>
    <row r="9" spans="2:10" ht="15" thickBot="1" x14ac:dyDescent="0.35">
      <c r="B9" s="95"/>
      <c r="C9" s="95"/>
      <c r="D9" s="95"/>
      <c r="E9" s="95"/>
      <c r="F9" s="95"/>
      <c r="G9" s="95"/>
      <c r="H9" s="95"/>
      <c r="I9" s="95"/>
      <c r="J9" s="95"/>
    </row>
    <row r="10" spans="2:10" ht="31.5" customHeight="1" x14ac:dyDescent="0.3">
      <c r="B10" s="153" t="s">
        <v>140</v>
      </c>
      <c r="C10" s="154"/>
      <c r="D10" s="154"/>
      <c r="E10" s="154"/>
      <c r="F10" s="154"/>
      <c r="G10" s="154"/>
      <c r="H10" s="154"/>
      <c r="I10" s="154"/>
      <c r="J10" s="155"/>
    </row>
    <row r="11" spans="2:10" x14ac:dyDescent="0.3">
      <c r="B11" s="4" t="s">
        <v>148</v>
      </c>
      <c r="C11" s="5" t="s">
        <v>149</v>
      </c>
      <c r="D11" s="5"/>
      <c r="E11" s="6"/>
      <c r="F11" s="7"/>
      <c r="G11" s="8" t="s">
        <v>22</v>
      </c>
      <c r="H11" s="156">
        <v>42887</v>
      </c>
      <c r="I11" s="156"/>
      <c r="J11" s="9"/>
    </row>
    <row r="12" spans="2:10" x14ac:dyDescent="0.3">
      <c r="B12" s="4" t="s">
        <v>146</v>
      </c>
      <c r="C12" s="5" t="s">
        <v>142</v>
      </c>
      <c r="D12" s="10"/>
      <c r="E12" s="10"/>
      <c r="F12" s="5"/>
      <c r="G12" s="11" t="s">
        <v>145</v>
      </c>
      <c r="H12" s="6" t="s">
        <v>142</v>
      </c>
      <c r="I12" s="12"/>
      <c r="J12" s="13"/>
    </row>
    <row r="13" spans="2:10" x14ac:dyDescent="0.3">
      <c r="B13" s="4" t="s">
        <v>147</v>
      </c>
      <c r="C13" s="5" t="s">
        <v>142</v>
      </c>
      <c r="D13" s="10"/>
      <c r="E13" s="10"/>
      <c r="F13" s="5"/>
      <c r="G13" s="11" t="s">
        <v>143</v>
      </c>
      <c r="H13" s="6" t="s">
        <v>144</v>
      </c>
      <c r="I13" s="12"/>
      <c r="J13" s="13"/>
    </row>
    <row r="14" spans="2:10" ht="15" thickBot="1" x14ac:dyDescent="0.35">
      <c r="B14" s="14" t="s">
        <v>159</v>
      </c>
      <c r="C14" s="15" t="s">
        <v>160</v>
      </c>
      <c r="D14" s="16"/>
      <c r="E14" s="16"/>
      <c r="F14" s="15"/>
      <c r="G14" s="17" t="s">
        <v>157</v>
      </c>
      <c r="H14" s="18" t="s">
        <v>158</v>
      </c>
      <c r="I14" s="19"/>
      <c r="J14" s="20"/>
    </row>
    <row r="15" spans="2:10" x14ac:dyDescent="0.3">
      <c r="B15" s="21"/>
      <c r="C15" s="5"/>
      <c r="D15" s="10"/>
      <c r="E15" s="10"/>
      <c r="F15" s="5"/>
      <c r="G15" s="11"/>
      <c r="H15" s="6"/>
      <c r="I15" s="12"/>
      <c r="J15" s="22"/>
    </row>
    <row r="16" spans="2:10" x14ac:dyDescent="0.3">
      <c r="B16" s="107" t="s">
        <v>7</v>
      </c>
      <c r="C16" s="87" t="s">
        <v>0</v>
      </c>
      <c r="D16" s="88"/>
      <c r="E16" s="88"/>
      <c r="F16" s="88"/>
      <c r="G16" s="88"/>
      <c r="H16" s="89"/>
      <c r="I16" s="90" t="s">
        <v>8</v>
      </c>
      <c r="J16" s="90" t="s">
        <v>9</v>
      </c>
    </row>
    <row r="17" spans="2:10" x14ac:dyDescent="0.3">
      <c r="B17" s="112">
        <f>+B83</f>
        <v>4.04</v>
      </c>
      <c r="C17" s="105" t="str">
        <f t="shared" ref="C17:C30" si="0">LOOKUP(B17,$B$83:$B$1990,$C$83:$C$1990)</f>
        <v>SISTEMA DE DESAGUE Y VENTILACIÓN</v>
      </c>
      <c r="D17" s="27"/>
      <c r="E17" s="27"/>
      <c r="F17" s="27"/>
      <c r="G17" s="27"/>
      <c r="H17" s="28"/>
      <c r="I17" s="29"/>
      <c r="J17" s="30"/>
    </row>
    <row r="18" spans="2:10" x14ac:dyDescent="0.3">
      <c r="B18" s="113" t="str">
        <f>+B84</f>
        <v>04.04.01</v>
      </c>
      <c r="C18" s="106" t="str">
        <f t="shared" si="0"/>
        <v>SALIDAS DE DESAGUE</v>
      </c>
      <c r="D18" s="27"/>
      <c r="E18" s="27"/>
      <c r="F18" s="27"/>
      <c r="G18" s="27"/>
      <c r="H18" s="28"/>
      <c r="I18" s="29"/>
      <c r="J18" s="30"/>
    </row>
    <row r="19" spans="2:10" x14ac:dyDescent="0.3">
      <c r="B19" s="32" t="str">
        <f>+B85</f>
        <v>04.04.01.01</v>
      </c>
      <c r="C19" s="109" t="str">
        <f t="shared" si="0"/>
        <v>SALIDAS DE DESAGÜE Ø 2"</v>
      </c>
      <c r="D19" s="27"/>
      <c r="E19" s="27"/>
      <c r="F19" s="27"/>
      <c r="G19" s="27"/>
      <c r="H19" s="28"/>
      <c r="I19" s="28">
        <f ca="1">SUMIF($B$83:$J$1990,B19,$I$83:$I$1990)</f>
        <v>137</v>
      </c>
      <c r="J19" s="30" t="str">
        <f>VLOOKUP(B19,$B$83:$J$1990,9)</f>
        <v>Pto</v>
      </c>
    </row>
    <row r="20" spans="2:10" x14ac:dyDescent="0.3">
      <c r="B20" s="32" t="str">
        <f>+B96</f>
        <v>04.04.01.02</v>
      </c>
      <c r="C20" s="109" t="str">
        <f t="shared" si="0"/>
        <v>SALIDAS DE DESAGÜE Ø 3"</v>
      </c>
      <c r="D20" s="27"/>
      <c r="E20" s="27"/>
      <c r="F20" s="27"/>
      <c r="G20" s="27"/>
      <c r="H20" s="28"/>
      <c r="I20" s="28">
        <f ca="1">SUMIF($B$83:$J$1990,B20,$I$83:$I$1990)</f>
        <v>23</v>
      </c>
      <c r="J20" s="30" t="str">
        <f>VLOOKUP(B20,$B$83:$J$1990,9)</f>
        <v>Pto</v>
      </c>
    </row>
    <row r="21" spans="2:10" x14ac:dyDescent="0.3">
      <c r="B21" s="32" t="str">
        <f>+B101</f>
        <v>04.04.01.03</v>
      </c>
      <c r="C21" s="109" t="str">
        <f t="shared" si="0"/>
        <v>SALIDAS DE DESAGÜE Ø 4"</v>
      </c>
      <c r="D21" s="27"/>
      <c r="E21" s="27"/>
      <c r="F21" s="27"/>
      <c r="G21" s="27"/>
      <c r="H21" s="28"/>
      <c r="I21" s="28">
        <f ca="1">SUMIF($B$83:$J$1990,B21,$I$83:$I$1990)</f>
        <v>67</v>
      </c>
      <c r="J21" s="30" t="str">
        <f>VLOOKUP(B21,$B$83:$J$1990,9)</f>
        <v>Pto</v>
      </c>
    </row>
    <row r="22" spans="2:10" x14ac:dyDescent="0.3">
      <c r="B22" s="32" t="str">
        <f>+B107</f>
        <v>04.04.01.04</v>
      </c>
      <c r="C22" s="109" t="str">
        <f t="shared" si="0"/>
        <v>SALIDAS DE VENTILACIÓN Ø 2"</v>
      </c>
      <c r="D22" s="27"/>
      <c r="E22" s="27"/>
      <c r="F22" s="27"/>
      <c r="G22" s="27"/>
      <c r="H22" s="28"/>
      <c r="I22" s="28">
        <f ca="1">SUMIF($B$83:$J$1990,B22,$I$83:$I$1990)</f>
        <v>46</v>
      </c>
      <c r="J22" s="30" t="str">
        <f>VLOOKUP(B22,$B$83:$J$1990,9)</f>
        <v>Pto</v>
      </c>
    </row>
    <row r="23" spans="2:10" x14ac:dyDescent="0.3">
      <c r="B23" s="113" t="str">
        <f>+B113</f>
        <v>04.04.02</v>
      </c>
      <c r="C23" s="106" t="str">
        <f t="shared" si="0"/>
        <v>REDES DE DERIVACIÓN</v>
      </c>
      <c r="D23" s="27"/>
      <c r="E23" s="27"/>
      <c r="F23" s="27"/>
      <c r="G23" s="27"/>
      <c r="H23" s="28"/>
      <c r="I23" s="28"/>
      <c r="J23" s="30"/>
    </row>
    <row r="24" spans="2:10" x14ac:dyDescent="0.3">
      <c r="B24" s="32" t="str">
        <f>+B114</f>
        <v>04.04.02.01</v>
      </c>
      <c r="C24" s="109" t="str">
        <f t="shared" si="0"/>
        <v>TUBERÍA PVC SAL Ø 2"</v>
      </c>
      <c r="D24" s="27"/>
      <c r="E24" s="27"/>
      <c r="F24" s="27"/>
      <c r="G24" s="27"/>
      <c r="H24" s="28"/>
      <c r="I24" s="28">
        <f t="shared" ref="I24:I29" ca="1" si="1">SUMIF($B$83:$J$1990,B24,$I$83:$I$1990)</f>
        <v>396.85</v>
      </c>
      <c r="J24" s="30" t="str">
        <f t="shared" ref="J24:J29" si="2">VLOOKUP(B24,$B$83:$J$1990,9)</f>
        <v>ml</v>
      </c>
    </row>
    <row r="25" spans="2:10" x14ac:dyDescent="0.3">
      <c r="B25" s="32" t="str">
        <f>+B125</f>
        <v>04.04.02.02</v>
      </c>
      <c r="C25" s="109" t="str">
        <f t="shared" si="0"/>
        <v>TUBERÍA PVC SAL Ø 3"</v>
      </c>
      <c r="D25" s="27"/>
      <c r="E25" s="27"/>
      <c r="F25" s="27"/>
      <c r="G25" s="27"/>
      <c r="H25" s="28"/>
      <c r="I25" s="28">
        <f t="shared" ca="1" si="1"/>
        <v>30</v>
      </c>
      <c r="J25" s="30" t="str">
        <f t="shared" si="2"/>
        <v>ml</v>
      </c>
    </row>
    <row r="26" spans="2:10" x14ac:dyDescent="0.3">
      <c r="B26" s="32" t="str">
        <f>+B130</f>
        <v>04.04.02.03</v>
      </c>
      <c r="C26" s="109" t="str">
        <f t="shared" si="0"/>
        <v>TUBERÍA PVC SAL Ø 4"</v>
      </c>
      <c r="D26" s="27"/>
      <c r="E26" s="27"/>
      <c r="F26" s="27"/>
      <c r="G26" s="27"/>
      <c r="H26" s="28"/>
      <c r="I26" s="28">
        <f t="shared" ca="1" si="1"/>
        <v>187.89999999999998</v>
      </c>
      <c r="J26" s="30" t="str">
        <f t="shared" si="2"/>
        <v>ml</v>
      </c>
    </row>
    <row r="27" spans="2:10" x14ac:dyDescent="0.3">
      <c r="B27" s="32" t="str">
        <f>+B137</f>
        <v>04.04.02.04</v>
      </c>
      <c r="C27" s="109" t="str">
        <f t="shared" si="0"/>
        <v>TUBERÍA DE VENTILACIÓN PVC SAL Ø 2"</v>
      </c>
      <c r="D27" s="27"/>
      <c r="E27" s="27"/>
      <c r="F27" s="27"/>
      <c r="G27" s="27"/>
      <c r="H27" s="28"/>
      <c r="I27" s="28">
        <f t="shared" ca="1" si="1"/>
        <v>91</v>
      </c>
      <c r="J27" s="30" t="str">
        <f t="shared" si="2"/>
        <v>ml</v>
      </c>
    </row>
    <row r="28" spans="2:10" x14ac:dyDescent="0.3">
      <c r="B28" s="32" t="str">
        <f>+B143</f>
        <v>04.04.02.05</v>
      </c>
      <c r="C28" s="109" t="str">
        <f t="shared" si="0"/>
        <v>MONTANTE PVC SAL Ø 2"</v>
      </c>
      <c r="D28" s="27"/>
      <c r="E28" s="27"/>
      <c r="F28" s="27"/>
      <c r="G28" s="27"/>
      <c r="H28" s="28"/>
      <c r="I28" s="28">
        <f t="shared" ca="1" si="1"/>
        <v>131.80000000000001</v>
      </c>
      <c r="J28" s="30" t="str">
        <f t="shared" si="2"/>
        <v>ml</v>
      </c>
    </row>
    <row r="29" spans="2:10" x14ac:dyDescent="0.3">
      <c r="B29" s="32" t="str">
        <f>+B148</f>
        <v>04.04.02.06</v>
      </c>
      <c r="C29" s="109" t="str">
        <f t="shared" si="0"/>
        <v>MONTANTE PVC SAL Ø 4"</v>
      </c>
      <c r="D29" s="27"/>
      <c r="E29" s="27"/>
      <c r="F29" s="27"/>
      <c r="G29" s="27"/>
      <c r="H29" s="28"/>
      <c r="I29" s="28">
        <f t="shared" ca="1" si="1"/>
        <v>53.75</v>
      </c>
      <c r="J29" s="30" t="str">
        <f t="shared" si="2"/>
        <v>ml</v>
      </c>
    </row>
    <row r="30" spans="2:10" x14ac:dyDescent="0.3">
      <c r="B30" s="113" t="str">
        <f>+B153</f>
        <v>04.04.03</v>
      </c>
      <c r="C30" s="106" t="str">
        <f t="shared" si="0"/>
        <v>REDES COLECTORAS</v>
      </c>
      <c r="D30" s="27"/>
      <c r="E30" s="27"/>
      <c r="F30" s="27"/>
      <c r="G30" s="27"/>
      <c r="H30" s="28"/>
      <c r="I30" s="28"/>
      <c r="J30" s="30"/>
    </row>
    <row r="31" spans="2:10" x14ac:dyDescent="0.3">
      <c r="B31" s="29" t="str">
        <f>+B154</f>
        <v>04.04.03.01</v>
      </c>
      <c r="C31" s="32" t="str">
        <f ca="1">LOOKUP(B31,$B$83:$B$297,$C$83:$C$1990)</f>
        <v>TUBERÍA PVC SAL Ø 4"</v>
      </c>
      <c r="D31" s="27"/>
      <c r="E31" s="27"/>
      <c r="F31" s="27"/>
      <c r="G31" s="27"/>
      <c r="H31" s="28"/>
      <c r="I31" s="29">
        <f ca="1">SUMIF($B$83:$J$1990,B31,$I$83:$I$1990)</f>
        <v>200.09999999999997</v>
      </c>
      <c r="J31" s="30" t="str">
        <f>VLOOKUP(B31,$B$83:$J$1990,9)</f>
        <v>ml</v>
      </c>
    </row>
    <row r="32" spans="2:10" x14ac:dyDescent="0.3">
      <c r="B32" s="29" t="str">
        <f>+B157</f>
        <v>04.04.03.02</v>
      </c>
      <c r="C32" s="32" t="str">
        <f>LOOKUP(B32,$B$83:$B$297,$C$83:$C$297)</f>
        <v>TUBERÍA PVC UF  Ø 6"</v>
      </c>
      <c r="D32" s="27"/>
      <c r="E32" s="27"/>
      <c r="F32" s="27"/>
      <c r="G32" s="27"/>
      <c r="H32" s="28"/>
      <c r="I32" s="29">
        <f ca="1">SUMIF($B$83:$J$1990,B32,$I$83:$I$1990)</f>
        <v>48.4</v>
      </c>
      <c r="J32" s="30" t="str">
        <f>VLOOKUP(B32,$B$83:$J$1990,9)</f>
        <v>ml</v>
      </c>
    </row>
    <row r="33" spans="2:10" x14ac:dyDescent="0.3">
      <c r="B33" s="29" t="str">
        <f>+B160</f>
        <v>04.04.03.03</v>
      </c>
      <c r="C33" s="32" t="str">
        <f>LOOKUP(B33,$B$83:$B$297,$C$83:$C$297)</f>
        <v>RED DE EMPALME-TUBERÍA PVC UF  Ø 6" EXTERIORES CON REPOSIION DE VEREDAS</v>
      </c>
      <c r="D33" s="27"/>
      <c r="E33" s="27"/>
      <c r="F33" s="27"/>
      <c r="G33" s="27"/>
      <c r="H33" s="28"/>
      <c r="I33" s="29">
        <f ca="1">SUMIF($B$83:$J$1990,B33,$I$83:$I$1990)</f>
        <v>102.22999999999999</v>
      </c>
      <c r="J33" s="30" t="str">
        <f>VLOOKUP(B33,$B$83:$J$1990,9)</f>
        <v>ml</v>
      </c>
    </row>
    <row r="34" spans="2:10" x14ac:dyDescent="0.3">
      <c r="B34" s="113" t="str">
        <f>+B163</f>
        <v>04.04.04</v>
      </c>
      <c r="C34" s="106" t="str">
        <f t="shared" ref="C34:C61" si="3">LOOKUP(B34,$B$83:$B$1990,$C$83:$C$1990)</f>
        <v xml:space="preserve">ACCESORIOS DE REDES DE DESAGÜE </v>
      </c>
      <c r="D34" s="27"/>
      <c r="E34" s="27"/>
      <c r="F34" s="27"/>
      <c r="G34" s="27"/>
      <c r="H34" s="28"/>
      <c r="I34" s="29"/>
      <c r="J34" s="30"/>
    </row>
    <row r="35" spans="2:10" x14ac:dyDescent="0.3">
      <c r="B35" s="29" t="str">
        <f>+B164</f>
        <v>04.04.04.01</v>
      </c>
      <c r="C35" s="32" t="str">
        <f t="shared" si="3"/>
        <v xml:space="preserve">CODO DE PVC Ø 2" x 45° </v>
      </c>
      <c r="D35" s="27"/>
      <c r="E35" s="27"/>
      <c r="F35" s="27"/>
      <c r="G35" s="27"/>
      <c r="H35" s="28"/>
      <c r="I35" s="29">
        <f t="shared" ref="I35:I51" ca="1" si="4">SUMIF($B$83:$J$1990,B35,$I$83:$I$1990)</f>
        <v>58</v>
      </c>
      <c r="J35" s="30" t="str">
        <f t="shared" ref="J35:J51" si="5">VLOOKUP(B35,$B$83:$J$1990,9)</f>
        <v>und</v>
      </c>
    </row>
    <row r="36" spans="2:10" x14ac:dyDescent="0.3">
      <c r="B36" s="29" t="str">
        <f>+B168</f>
        <v>04.04.04.02</v>
      </c>
      <c r="C36" s="32" t="str">
        <f t="shared" si="3"/>
        <v xml:space="preserve">CODO DE PVC Ø 3" x 45° </v>
      </c>
      <c r="D36" s="27"/>
      <c r="E36" s="27"/>
      <c r="F36" s="27"/>
      <c r="G36" s="27"/>
      <c r="H36" s="28"/>
      <c r="I36" s="29">
        <f t="shared" ca="1" si="4"/>
        <v>16</v>
      </c>
      <c r="J36" s="30" t="str">
        <f t="shared" si="5"/>
        <v>und</v>
      </c>
    </row>
    <row r="37" spans="2:10" x14ac:dyDescent="0.3">
      <c r="B37" s="29" t="str">
        <f>+B172</f>
        <v>04.04.04.03</v>
      </c>
      <c r="C37" s="32" t="str">
        <f t="shared" si="3"/>
        <v xml:space="preserve">CODO DE PVC Ø 4" x 45° </v>
      </c>
      <c r="D37" s="27"/>
      <c r="E37" s="27"/>
      <c r="F37" s="27"/>
      <c r="G37" s="27"/>
      <c r="H37" s="28"/>
      <c r="I37" s="29">
        <f t="shared" ca="1" si="4"/>
        <v>15</v>
      </c>
      <c r="J37" s="30" t="str">
        <f t="shared" si="5"/>
        <v>und</v>
      </c>
    </row>
    <row r="38" spans="2:10" x14ac:dyDescent="0.3">
      <c r="B38" s="29" t="str">
        <f>+B176</f>
        <v>04.04.04.04</v>
      </c>
      <c r="C38" s="32" t="str">
        <f t="shared" si="3"/>
        <v xml:space="preserve">YEE DE PVC Ø 2" </v>
      </c>
      <c r="D38" s="27"/>
      <c r="E38" s="27"/>
      <c r="F38" s="27"/>
      <c r="G38" s="27"/>
      <c r="H38" s="28"/>
      <c r="I38" s="29">
        <f t="shared" ca="1" si="4"/>
        <v>35</v>
      </c>
      <c r="J38" s="30" t="str">
        <f t="shared" si="5"/>
        <v>und</v>
      </c>
    </row>
    <row r="39" spans="2:10" x14ac:dyDescent="0.3">
      <c r="B39" s="29" t="str">
        <f>+B180</f>
        <v>04.04.04.05</v>
      </c>
      <c r="C39" s="32" t="str">
        <f t="shared" si="3"/>
        <v xml:space="preserve">DOBLE YEE DE PVC Ø 2" </v>
      </c>
      <c r="D39" s="27"/>
      <c r="E39" s="27"/>
      <c r="F39" s="27"/>
      <c r="G39" s="27"/>
      <c r="H39" s="28"/>
      <c r="I39" s="29">
        <f t="shared" ca="1" si="4"/>
        <v>10</v>
      </c>
      <c r="J39" s="30" t="str">
        <f t="shared" si="5"/>
        <v>und</v>
      </c>
    </row>
    <row r="40" spans="2:10" x14ac:dyDescent="0.3">
      <c r="B40" s="29" t="str">
        <f>+B184</f>
        <v>04.04.04.06</v>
      </c>
      <c r="C40" s="32" t="str">
        <f t="shared" si="3"/>
        <v xml:space="preserve">YEE DE PVC Ø 3" </v>
      </c>
      <c r="D40" s="27"/>
      <c r="E40" s="27"/>
      <c r="F40" s="27"/>
      <c r="G40" s="27"/>
      <c r="H40" s="28"/>
      <c r="I40" s="29">
        <f t="shared" ca="1" si="4"/>
        <v>13</v>
      </c>
      <c r="J40" s="30" t="str">
        <f t="shared" si="5"/>
        <v>und</v>
      </c>
    </row>
    <row r="41" spans="2:10" x14ac:dyDescent="0.3">
      <c r="B41" s="29" t="str">
        <f>+B188</f>
        <v>04.04.04.07</v>
      </c>
      <c r="C41" s="32" t="str">
        <f t="shared" si="3"/>
        <v xml:space="preserve">YEE DE PVC Ø 4" </v>
      </c>
      <c r="D41" s="27"/>
      <c r="E41" s="27"/>
      <c r="F41" s="27"/>
      <c r="G41" s="27"/>
      <c r="H41" s="28"/>
      <c r="I41" s="29">
        <f t="shared" ca="1" si="4"/>
        <v>47</v>
      </c>
      <c r="J41" s="30" t="str">
        <f t="shared" si="5"/>
        <v>und</v>
      </c>
    </row>
    <row r="42" spans="2:10" x14ac:dyDescent="0.3">
      <c r="B42" s="29" t="str">
        <f>+B192</f>
        <v>04.04.04.08</v>
      </c>
      <c r="C42" s="32" t="str">
        <f t="shared" si="3"/>
        <v xml:space="preserve">YEE CON REDUCCIÓN DE PVC Ø 3" A 2" </v>
      </c>
      <c r="D42" s="27"/>
      <c r="E42" s="27"/>
      <c r="F42" s="27"/>
      <c r="G42" s="27"/>
      <c r="H42" s="28"/>
      <c r="I42" s="29">
        <f t="shared" ca="1" si="4"/>
        <v>7</v>
      </c>
      <c r="J42" s="30" t="str">
        <f t="shared" si="5"/>
        <v>und</v>
      </c>
    </row>
    <row r="43" spans="2:10" x14ac:dyDescent="0.3">
      <c r="B43" s="29" t="str">
        <f>+B196</f>
        <v>04.04.04.09</v>
      </c>
      <c r="C43" s="32" t="str">
        <f t="shared" si="3"/>
        <v xml:space="preserve">YEE CON REDUCCIÓN DE PVC Ø 4" A 2" </v>
      </c>
      <c r="D43" s="27"/>
      <c r="E43" s="27"/>
      <c r="F43" s="27"/>
      <c r="G43" s="27"/>
      <c r="H43" s="28"/>
      <c r="I43" s="29">
        <f t="shared" ca="1" si="4"/>
        <v>70</v>
      </c>
      <c r="J43" s="30" t="str">
        <f t="shared" si="5"/>
        <v>und</v>
      </c>
    </row>
    <row r="44" spans="2:10" x14ac:dyDescent="0.3">
      <c r="B44" s="29" t="str">
        <f>+B200</f>
        <v>04.04.04.10</v>
      </c>
      <c r="C44" s="32" t="str">
        <f t="shared" si="3"/>
        <v xml:space="preserve">YEE CON REDUCCIÓN DE PVC Ø 4" A 3" </v>
      </c>
      <c r="D44" s="27"/>
      <c r="E44" s="27"/>
      <c r="F44" s="27"/>
      <c r="G44" s="27"/>
      <c r="H44" s="28"/>
      <c r="I44" s="29">
        <f t="shared" ca="1" si="4"/>
        <v>18</v>
      </c>
      <c r="J44" s="30" t="str">
        <f t="shared" si="5"/>
        <v>und</v>
      </c>
    </row>
    <row r="45" spans="2:10" x14ac:dyDescent="0.3">
      <c r="B45" s="29" t="str">
        <f>+B204</f>
        <v>04.04.04.11</v>
      </c>
      <c r="C45" s="32" t="str">
        <f t="shared" si="3"/>
        <v xml:space="preserve">REDUCCIÓN DE PVC Ø 3" A 2" </v>
      </c>
      <c r="D45" s="27"/>
      <c r="E45" s="27"/>
      <c r="F45" s="27"/>
      <c r="G45" s="27"/>
      <c r="H45" s="28"/>
      <c r="I45" s="29">
        <f t="shared" ca="1" si="4"/>
        <v>6</v>
      </c>
      <c r="J45" s="30" t="str">
        <f t="shared" si="5"/>
        <v>und</v>
      </c>
    </row>
    <row r="46" spans="2:10" x14ac:dyDescent="0.3">
      <c r="B46" s="29" t="str">
        <f>+B208</f>
        <v>04.04.04.12</v>
      </c>
      <c r="C46" s="32" t="str">
        <f t="shared" si="3"/>
        <v xml:space="preserve">REDUCCIÓN DE PVC Ø 4" A 2" </v>
      </c>
      <c r="D46" s="27"/>
      <c r="E46" s="27"/>
      <c r="F46" s="27"/>
      <c r="G46" s="27"/>
      <c r="H46" s="28"/>
      <c r="I46" s="29">
        <f t="shared" ca="1" si="4"/>
        <v>15</v>
      </c>
      <c r="J46" s="30" t="str">
        <f t="shared" si="5"/>
        <v>und</v>
      </c>
    </row>
    <row r="47" spans="2:10" x14ac:dyDescent="0.3">
      <c r="B47" s="29" t="str">
        <f>+B212</f>
        <v>04.04.04.13</v>
      </c>
      <c r="C47" s="32" t="str">
        <f t="shared" si="3"/>
        <v xml:space="preserve">SUMIDERO Ø 2" </v>
      </c>
      <c r="D47" s="27"/>
      <c r="E47" s="27"/>
      <c r="F47" s="27"/>
      <c r="G47" s="27"/>
      <c r="H47" s="28"/>
      <c r="I47" s="29">
        <f t="shared" ca="1" si="4"/>
        <v>42</v>
      </c>
      <c r="J47" s="30" t="str">
        <f t="shared" si="5"/>
        <v>und</v>
      </c>
    </row>
    <row r="48" spans="2:10" x14ac:dyDescent="0.3">
      <c r="B48" s="29" t="str">
        <f>+B216</f>
        <v>04.04.04.14</v>
      </c>
      <c r="C48" s="32" t="str">
        <f t="shared" si="3"/>
        <v xml:space="preserve">SUMIDERO Ø 3" </v>
      </c>
      <c r="D48" s="27"/>
      <c r="E48" s="27"/>
      <c r="F48" s="27"/>
      <c r="G48" s="27"/>
      <c r="H48" s="28"/>
      <c r="I48" s="29">
        <f t="shared" ca="1" si="4"/>
        <v>23</v>
      </c>
      <c r="J48" s="30" t="str">
        <f t="shared" si="5"/>
        <v>und</v>
      </c>
    </row>
    <row r="49" spans="2:10" x14ac:dyDescent="0.3">
      <c r="B49" s="29" t="str">
        <f>+B220</f>
        <v>04.04.04.15</v>
      </c>
      <c r="C49" s="32" t="str">
        <f t="shared" si="3"/>
        <v xml:space="preserve">REGISTRO ROSCADO Ø 4" </v>
      </c>
      <c r="D49" s="27"/>
      <c r="E49" s="27"/>
      <c r="F49" s="27"/>
      <c r="G49" s="27"/>
      <c r="H49" s="28"/>
      <c r="I49" s="29">
        <f t="shared" ca="1" si="4"/>
        <v>26</v>
      </c>
      <c r="J49" s="30" t="str">
        <f t="shared" si="5"/>
        <v>und</v>
      </c>
    </row>
    <row r="50" spans="2:10" x14ac:dyDescent="0.3">
      <c r="B50" s="29" t="str">
        <f>+B224</f>
        <v>04.04.04.16</v>
      </c>
      <c r="C50" s="32" t="str">
        <f t="shared" si="3"/>
        <v xml:space="preserve">SOMBRERO DE VENTILACIÓN DE  Ø 2" </v>
      </c>
      <c r="D50" s="27"/>
      <c r="E50" s="27"/>
      <c r="F50" s="27"/>
      <c r="G50" s="27"/>
      <c r="H50" s="28"/>
      <c r="I50" s="29">
        <f t="shared" ca="1" si="4"/>
        <v>18</v>
      </c>
      <c r="J50" s="30" t="str">
        <f t="shared" si="5"/>
        <v>und</v>
      </c>
    </row>
    <row r="51" spans="2:10" x14ac:dyDescent="0.3">
      <c r="B51" s="29" t="str">
        <f>+B228</f>
        <v>04.04.04.17</v>
      </c>
      <c r="C51" s="32" t="str">
        <f t="shared" si="3"/>
        <v xml:space="preserve">SOMBRERO DE VENTILACIÓN DE  Ø 4" </v>
      </c>
      <c r="D51" s="27"/>
      <c r="E51" s="27"/>
      <c r="F51" s="27"/>
      <c r="G51" s="27"/>
      <c r="H51" s="28"/>
      <c r="I51" s="29">
        <f t="shared" ca="1" si="4"/>
        <v>5</v>
      </c>
      <c r="J51" s="30" t="str">
        <f t="shared" si="5"/>
        <v>und</v>
      </c>
    </row>
    <row r="52" spans="2:10" x14ac:dyDescent="0.3">
      <c r="B52" s="113" t="str">
        <f>+B232</f>
        <v>04.04.05</v>
      </c>
      <c r="C52" s="106" t="str">
        <f t="shared" si="3"/>
        <v>CAJAS DE INSPECCIÓN</v>
      </c>
      <c r="D52" s="27"/>
      <c r="E52" s="27"/>
      <c r="F52" s="27"/>
      <c r="G52" s="27"/>
      <c r="H52" s="28"/>
      <c r="I52" s="29"/>
      <c r="J52" s="30"/>
    </row>
    <row r="53" spans="2:10" x14ac:dyDescent="0.3">
      <c r="B53" s="29" t="str">
        <f>+B233</f>
        <v>04.04.05.01</v>
      </c>
      <c r="C53" s="32" t="str">
        <f t="shared" si="3"/>
        <v>CAJA DE REGISTRO DE 12" x 24"</v>
      </c>
      <c r="D53" s="27"/>
      <c r="E53" s="27"/>
      <c r="F53" s="27"/>
      <c r="G53" s="27"/>
      <c r="H53" s="28"/>
      <c r="I53" s="29">
        <f ca="1">SUMIF($B$83:$J$1990,B53,$I$83:$I$1990)</f>
        <v>28</v>
      </c>
      <c r="J53" s="30" t="str">
        <f>VLOOKUP(B53,$B$83:$J$1990,9)</f>
        <v>und</v>
      </c>
    </row>
    <row r="54" spans="2:10" x14ac:dyDescent="0.3">
      <c r="B54" s="29" t="str">
        <f>+B236</f>
        <v>04.04.05.02</v>
      </c>
      <c r="C54" s="32" t="str">
        <f t="shared" si="3"/>
        <v>BUZONETAS DE D=0.60M E=0.15M H=VARIABLE</v>
      </c>
      <c r="D54" s="27"/>
      <c r="E54" s="27"/>
      <c r="F54" s="27"/>
      <c r="G54" s="27"/>
      <c r="H54" s="28"/>
      <c r="I54" s="29">
        <f ca="1">SUMIF($B$83:$J$1990,B54,$I$83:$I$1990)</f>
        <v>4</v>
      </c>
      <c r="J54" s="30" t="str">
        <f>VLOOKUP(B54,$B$83:$J$1990,9)</f>
        <v>und</v>
      </c>
    </row>
    <row r="55" spans="2:10" x14ac:dyDescent="0.3">
      <c r="B55" s="29" t="str">
        <f>+B238</f>
        <v>04.04.05.03</v>
      </c>
      <c r="C55" s="32" t="str">
        <f t="shared" si="3"/>
        <v xml:space="preserve">BUZON  TIPO I DE D=1.20M E=0.15M H=1.20 </v>
      </c>
      <c r="D55" s="27"/>
      <c r="E55" s="27"/>
      <c r="F55" s="27"/>
      <c r="G55" s="27"/>
      <c r="H55" s="28"/>
      <c r="I55" s="29">
        <f ca="1">SUMIF($B$83:$J$1990,B55,$I$83:$I$1990)</f>
        <v>6</v>
      </c>
      <c r="J55" s="30" t="str">
        <f>VLOOKUP(B55,$B$83:$J$1990,9)</f>
        <v>und</v>
      </c>
    </row>
    <row r="56" spans="2:10" x14ac:dyDescent="0.3">
      <c r="B56" s="29" t="str">
        <f>+B240</f>
        <v>04.04.05.04</v>
      </c>
      <c r="C56" s="32" t="str">
        <f t="shared" si="3"/>
        <v>BUZON  TIPO II DE D=1.20M E=0.15M H&gt;3.00M</v>
      </c>
      <c r="D56" s="27"/>
      <c r="E56" s="27"/>
      <c r="F56" s="27"/>
      <c r="G56" s="27"/>
      <c r="H56" s="28"/>
      <c r="I56" s="29">
        <f ca="1">SUMIF($B$83:$J$1990,B56,$I$83:$I$1990)</f>
        <v>2</v>
      </c>
      <c r="J56" s="30" t="str">
        <f>VLOOKUP(B56,$B$83:$J$1990,9)</f>
        <v>und</v>
      </c>
    </row>
    <row r="57" spans="2:10" x14ac:dyDescent="0.3">
      <c r="B57" s="113" t="str">
        <f>+B242</f>
        <v>04.04.06</v>
      </c>
      <c r="C57" s="106" t="str">
        <f t="shared" si="3"/>
        <v>INSTALACIONES ESPECIALES</v>
      </c>
      <c r="D57" s="27"/>
      <c r="E57" s="27"/>
      <c r="F57" s="27"/>
      <c r="G57" s="27"/>
      <c r="H57" s="28"/>
      <c r="I57" s="29"/>
      <c r="J57" s="30"/>
    </row>
    <row r="58" spans="2:10" x14ac:dyDescent="0.3">
      <c r="B58" s="29" t="str">
        <f>+B243</f>
        <v>04.04.06.01</v>
      </c>
      <c r="C58" s="32" t="str">
        <f t="shared" si="3"/>
        <v>TRAMPA DE GRASAS 0.30X0.60m H=0.6M</v>
      </c>
      <c r="D58" s="27"/>
      <c r="E58" s="27"/>
      <c r="F58" s="27"/>
      <c r="G58" s="27"/>
      <c r="H58" s="28"/>
      <c r="I58" s="29">
        <f ca="1">SUMIF($B$83:$J$1990,B58,$I$83:$I$1990)</f>
        <v>2</v>
      </c>
      <c r="J58" s="30" t="str">
        <f>VLOOKUP(B58,$B$83:$J$1990,9)</f>
        <v>und</v>
      </c>
    </row>
    <row r="59" spans="2:10" x14ac:dyDescent="0.3">
      <c r="B59" s="113" t="str">
        <f>+B245</f>
        <v>04.04.07</v>
      </c>
      <c r="C59" s="106" t="str">
        <f t="shared" si="3"/>
        <v>VARIOS</v>
      </c>
      <c r="D59" s="27"/>
      <c r="E59" s="27"/>
      <c r="F59" s="27"/>
      <c r="G59" s="27"/>
      <c r="H59" s="28"/>
      <c r="I59" s="29"/>
      <c r="J59" s="30"/>
    </row>
    <row r="60" spans="2:10" x14ac:dyDescent="0.3">
      <c r="B60" s="29" t="str">
        <f>+B246</f>
        <v>04.04.07.01</v>
      </c>
      <c r="C60" s="32" t="str">
        <f t="shared" si="3"/>
        <v>PRUEBA HIDRAULICA TUBERIA DE AGUA FRIA</v>
      </c>
      <c r="D60" s="27"/>
      <c r="E60" s="27"/>
      <c r="F60" s="27"/>
      <c r="G60" s="27"/>
      <c r="H60" s="28"/>
      <c r="I60" s="29">
        <f ca="1">SUMIF($B$83:$J$1990,B60,$I$83:$I$1990)</f>
        <v>9</v>
      </c>
      <c r="J60" s="30" t="str">
        <f>VLOOKUP(B60,$B$83:$J$1990,9)</f>
        <v>GBL</v>
      </c>
    </row>
    <row r="61" spans="2:10" x14ac:dyDescent="0.3">
      <c r="B61" s="36" t="str">
        <f>+B248</f>
        <v>04.04.07.02</v>
      </c>
      <c r="C61" s="37" t="str">
        <f t="shared" si="3"/>
        <v>PRUEBA HIDRAULICA TUBERIA DE DESAGUE</v>
      </c>
      <c r="D61" s="38"/>
      <c r="E61" s="38"/>
      <c r="F61" s="38"/>
      <c r="G61" s="38"/>
      <c r="H61" s="39"/>
      <c r="I61" s="36">
        <f ca="1">SUMIF($B$83:$J$1990,B61,$I$83:$I$1990)</f>
        <v>9</v>
      </c>
      <c r="J61" s="40" t="str">
        <f>VLOOKUP(B61,$B$83:$J$1990,9)</f>
        <v>GBL</v>
      </c>
    </row>
    <row r="62" spans="2:10" x14ac:dyDescent="0.3">
      <c r="B62" s="27"/>
      <c r="C62" s="108"/>
      <c r="D62" s="27"/>
      <c r="E62" s="27"/>
      <c r="F62" s="27"/>
      <c r="G62" s="27"/>
      <c r="H62" s="27"/>
      <c r="I62" s="27"/>
      <c r="J62" s="110"/>
    </row>
    <row r="63" spans="2:10" x14ac:dyDescent="0.3">
      <c r="B63" s="27"/>
      <c r="C63" s="108"/>
      <c r="D63" s="27"/>
      <c r="E63" s="27"/>
      <c r="F63" s="27"/>
      <c r="G63" s="27"/>
      <c r="H63" s="27"/>
      <c r="I63" s="27"/>
      <c r="J63" s="110"/>
    </row>
    <row r="64" spans="2:10" x14ac:dyDescent="0.3">
      <c r="B64" s="27"/>
      <c r="C64" s="108"/>
      <c r="D64" s="27"/>
      <c r="E64" s="27"/>
      <c r="F64" s="27"/>
      <c r="G64" s="27"/>
      <c r="H64" s="27"/>
      <c r="I64" s="27"/>
      <c r="J64" s="110"/>
    </row>
    <row r="65" spans="2:10" x14ac:dyDescent="0.3">
      <c r="B65" s="41"/>
      <c r="C65" s="42"/>
      <c r="D65" s="42"/>
      <c r="E65" s="42"/>
      <c r="F65" s="42"/>
      <c r="G65" s="42"/>
      <c r="H65" s="42"/>
      <c r="I65" s="42"/>
      <c r="J65" s="42"/>
    </row>
    <row r="66" spans="2:10" x14ac:dyDescent="0.3">
      <c r="C66" s="158" t="s">
        <v>153</v>
      </c>
      <c r="D66" s="158"/>
      <c r="E66" s="158"/>
      <c r="F66" s="158"/>
      <c r="G66" s="158"/>
      <c r="H66" s="158"/>
    </row>
    <row r="67" spans="2:10" x14ac:dyDescent="0.3">
      <c r="C67" s="158" t="s">
        <v>154</v>
      </c>
      <c r="D67" s="158"/>
      <c r="E67" s="158"/>
      <c r="F67" s="158"/>
      <c r="G67" s="158"/>
      <c r="H67" s="158"/>
    </row>
    <row r="68" spans="2:10" x14ac:dyDescent="0.3">
      <c r="C68" s="158" t="s">
        <v>155</v>
      </c>
      <c r="D68" s="158"/>
      <c r="E68" s="158"/>
      <c r="F68" s="158"/>
      <c r="G68" s="158"/>
      <c r="H68" s="158"/>
    </row>
    <row r="69" spans="2:10" x14ac:dyDescent="0.3">
      <c r="C69" s="159" t="s">
        <v>156</v>
      </c>
      <c r="D69" s="159"/>
      <c r="E69" s="159"/>
      <c r="F69" s="159"/>
      <c r="G69" s="159"/>
      <c r="H69" s="159"/>
    </row>
    <row r="70" spans="2:10" x14ac:dyDescent="0.3">
      <c r="C70" s="94"/>
      <c r="D70" s="94"/>
      <c r="E70" s="94"/>
      <c r="F70" s="94"/>
      <c r="G70" s="94"/>
      <c r="H70" s="94"/>
    </row>
    <row r="71" spans="2:10" ht="15.6" x14ac:dyDescent="0.3">
      <c r="B71" s="160" t="s">
        <v>241</v>
      </c>
      <c r="C71" s="161"/>
      <c r="D71" s="161"/>
      <c r="E71" s="161"/>
      <c r="F71" s="161"/>
      <c r="G71" s="161"/>
      <c r="H71" s="161"/>
      <c r="I71" s="161"/>
      <c r="J71" s="162"/>
    </row>
    <row r="73" spans="2:10" ht="17.399999999999999" x14ac:dyDescent="0.3">
      <c r="B73" s="169" t="s">
        <v>1015</v>
      </c>
      <c r="C73" s="169"/>
      <c r="D73" s="169"/>
      <c r="E73" s="169"/>
      <c r="F73" s="169"/>
      <c r="G73" s="169"/>
      <c r="H73" s="169"/>
      <c r="I73" s="169"/>
      <c r="J73" s="169"/>
    </row>
    <row r="74" spans="2:10" ht="15" thickBot="1" x14ac:dyDescent="0.35">
      <c r="B74" s="95"/>
      <c r="C74" s="95"/>
      <c r="D74" s="95"/>
      <c r="E74" s="95"/>
      <c r="F74" s="95"/>
      <c r="G74" s="95"/>
      <c r="H74" s="95"/>
      <c r="I74" s="95"/>
      <c r="J74" s="95"/>
    </row>
    <row r="75" spans="2:10" ht="24.75" customHeight="1" x14ac:dyDescent="0.3">
      <c r="B75" s="153" t="s">
        <v>140</v>
      </c>
      <c r="C75" s="154"/>
      <c r="D75" s="154"/>
      <c r="E75" s="154"/>
      <c r="F75" s="154"/>
      <c r="G75" s="154"/>
      <c r="H75" s="154"/>
      <c r="I75" s="154"/>
      <c r="J75" s="155"/>
    </row>
    <row r="76" spans="2:10" x14ac:dyDescent="0.3">
      <c r="B76" s="4" t="s">
        <v>148</v>
      </c>
      <c r="C76" s="5" t="s">
        <v>149</v>
      </c>
      <c r="D76" s="5"/>
      <c r="E76" s="6"/>
      <c r="F76" s="7"/>
      <c r="G76" s="8" t="s">
        <v>22</v>
      </c>
      <c r="H76" s="156">
        <v>42879</v>
      </c>
      <c r="I76" s="156"/>
      <c r="J76" s="9"/>
    </row>
    <row r="77" spans="2:10" x14ac:dyDescent="0.3">
      <c r="B77" s="4" t="s">
        <v>146</v>
      </c>
      <c r="C77" s="5" t="s">
        <v>142</v>
      </c>
      <c r="D77" s="10"/>
      <c r="E77" s="10"/>
      <c r="F77" s="5"/>
      <c r="G77" s="11" t="s">
        <v>145</v>
      </c>
      <c r="H77" s="6" t="s">
        <v>142</v>
      </c>
      <c r="I77" s="12"/>
      <c r="J77" s="13"/>
    </row>
    <row r="78" spans="2:10" x14ac:dyDescent="0.3">
      <c r="B78" s="4" t="s">
        <v>147</v>
      </c>
      <c r="C78" s="5" t="s">
        <v>142</v>
      </c>
      <c r="D78" s="10"/>
      <c r="E78" s="10"/>
      <c r="F78" s="5"/>
      <c r="G78" s="11" t="s">
        <v>143</v>
      </c>
      <c r="H78" s="6" t="s">
        <v>144</v>
      </c>
      <c r="I78" s="12"/>
      <c r="J78" s="13"/>
    </row>
    <row r="79" spans="2:10" ht="15" thickBot="1" x14ac:dyDescent="0.35">
      <c r="B79" s="14" t="s">
        <v>159</v>
      </c>
      <c r="C79" s="15" t="s">
        <v>160</v>
      </c>
      <c r="D79" s="16"/>
      <c r="E79" s="16"/>
      <c r="F79" s="15"/>
      <c r="G79" s="17" t="s">
        <v>157</v>
      </c>
      <c r="H79" s="18" t="s">
        <v>158</v>
      </c>
      <c r="I79" s="19"/>
      <c r="J79" s="20"/>
    </row>
    <row r="80" spans="2:10" x14ac:dyDescent="0.3">
      <c r="B80" s="95"/>
      <c r="C80" s="95"/>
      <c r="D80" s="95"/>
      <c r="E80" s="95"/>
      <c r="F80" s="95"/>
      <c r="G80" s="95"/>
      <c r="H80" s="95"/>
      <c r="I80" s="95"/>
      <c r="J80" s="95"/>
    </row>
    <row r="81" spans="2:10" x14ac:dyDescent="0.3">
      <c r="B81" s="23" t="s">
        <v>7</v>
      </c>
      <c r="C81" s="24" t="s">
        <v>0</v>
      </c>
      <c r="D81" s="24" t="s">
        <v>23</v>
      </c>
      <c r="E81" s="24" t="s">
        <v>24</v>
      </c>
      <c r="F81" s="24" t="s">
        <v>2</v>
      </c>
      <c r="G81" s="24" t="s">
        <v>3</v>
      </c>
      <c r="H81" s="24" t="s">
        <v>25</v>
      </c>
      <c r="I81" s="24" t="s">
        <v>8</v>
      </c>
      <c r="J81" s="24" t="s">
        <v>9</v>
      </c>
    </row>
    <row r="82" spans="2:10" ht="22.8" x14ac:dyDescent="0.3">
      <c r="B82" s="163" t="s">
        <v>358</v>
      </c>
      <c r="C82" s="164"/>
      <c r="D82" s="164"/>
      <c r="E82" s="164"/>
      <c r="F82" s="164"/>
      <c r="G82" s="164"/>
      <c r="H82" s="164"/>
      <c r="I82" s="164"/>
      <c r="J82" s="165"/>
    </row>
    <row r="83" spans="2:10" x14ac:dyDescent="0.3">
      <c r="B83" s="96">
        <v>4.04</v>
      </c>
      <c r="C83" s="97" t="s">
        <v>472</v>
      </c>
      <c r="D83" s="60"/>
      <c r="E83" s="56">
        <v>1</v>
      </c>
      <c r="F83" s="52"/>
      <c r="G83" s="52"/>
      <c r="H83" s="52"/>
      <c r="I83" s="52"/>
      <c r="J83" s="61"/>
    </row>
    <row r="84" spans="2:10" x14ac:dyDescent="0.3">
      <c r="B84" s="100" t="s">
        <v>165</v>
      </c>
      <c r="C84" s="101" t="s">
        <v>474</v>
      </c>
      <c r="D84" s="60"/>
      <c r="E84" s="59"/>
      <c r="F84" s="52"/>
      <c r="G84" s="52"/>
      <c r="H84" s="52"/>
      <c r="I84" s="52"/>
      <c r="J84" s="61"/>
    </row>
    <row r="85" spans="2:10" x14ac:dyDescent="0.3">
      <c r="B85" s="75" t="s">
        <v>166</v>
      </c>
      <c r="C85" s="48" t="s">
        <v>473</v>
      </c>
      <c r="D85" s="45"/>
      <c r="E85" s="45"/>
      <c r="F85" s="45"/>
      <c r="G85" s="45"/>
      <c r="H85" s="45"/>
      <c r="I85" s="62">
        <f>SUM(H86:H95)*$E$83</f>
        <v>24</v>
      </c>
      <c r="J85" s="63" t="str">
        <f>+J86</f>
        <v>Pto</v>
      </c>
    </row>
    <row r="86" spans="2:10" x14ac:dyDescent="0.3">
      <c r="B86" s="75"/>
      <c r="C86" s="130" t="s">
        <v>248</v>
      </c>
      <c r="D86" s="45"/>
      <c r="E86" s="45"/>
      <c r="F86" s="45"/>
      <c r="G86" s="45"/>
      <c r="H86" s="45"/>
      <c r="I86" s="45"/>
      <c r="J86" s="46" t="s">
        <v>298</v>
      </c>
    </row>
    <row r="87" spans="2:10" x14ac:dyDescent="0.3">
      <c r="B87" s="75"/>
      <c r="C87" s="44" t="s">
        <v>622</v>
      </c>
      <c r="D87" s="45">
        <v>4</v>
      </c>
      <c r="E87" s="45"/>
      <c r="F87" s="45"/>
      <c r="G87" s="45"/>
      <c r="H87" s="45">
        <f>+D87</f>
        <v>4</v>
      </c>
      <c r="I87" s="45"/>
      <c r="J87" s="46" t="s">
        <v>298</v>
      </c>
    </row>
    <row r="88" spans="2:10" x14ac:dyDescent="0.3">
      <c r="B88" s="75"/>
      <c r="C88" s="44" t="s">
        <v>629</v>
      </c>
      <c r="D88" s="45">
        <v>3</v>
      </c>
      <c r="E88" s="45"/>
      <c r="F88" s="45"/>
      <c r="G88" s="45"/>
      <c r="H88" s="45">
        <f>+D88</f>
        <v>3</v>
      </c>
      <c r="I88" s="45"/>
      <c r="J88" s="46" t="s">
        <v>298</v>
      </c>
    </row>
    <row r="89" spans="2:10" x14ac:dyDescent="0.3">
      <c r="B89" s="75"/>
      <c r="C89" s="44" t="s">
        <v>619</v>
      </c>
      <c r="D89" s="45">
        <v>6</v>
      </c>
      <c r="E89" s="45"/>
      <c r="F89" s="45"/>
      <c r="G89" s="45"/>
      <c r="H89" s="45">
        <f>+D89</f>
        <v>6</v>
      </c>
      <c r="I89" s="45"/>
      <c r="J89" s="46" t="s">
        <v>298</v>
      </c>
    </row>
    <row r="90" spans="2:10" x14ac:dyDescent="0.3">
      <c r="B90" s="75"/>
      <c r="C90" s="44" t="s">
        <v>628</v>
      </c>
      <c r="D90" s="45">
        <v>1</v>
      </c>
      <c r="E90" s="45"/>
      <c r="F90" s="45"/>
      <c r="G90" s="45"/>
      <c r="H90" s="45">
        <f>+D90</f>
        <v>1</v>
      </c>
      <c r="I90" s="45"/>
      <c r="J90" s="46" t="s">
        <v>298</v>
      </c>
    </row>
    <row r="91" spans="2:10" x14ac:dyDescent="0.3">
      <c r="B91" s="75"/>
      <c r="C91" s="130" t="s">
        <v>249</v>
      </c>
      <c r="D91" s="45"/>
      <c r="E91" s="45"/>
      <c r="F91" s="45"/>
      <c r="G91" s="45"/>
      <c r="H91" s="45"/>
      <c r="I91" s="45"/>
      <c r="J91" s="46" t="s">
        <v>298</v>
      </c>
    </row>
    <row r="92" spans="2:10" x14ac:dyDescent="0.3">
      <c r="B92" s="75"/>
      <c r="C92" s="44" t="s">
        <v>630</v>
      </c>
      <c r="D92" s="45">
        <v>3</v>
      </c>
      <c r="E92" s="45"/>
      <c r="F92" s="45"/>
      <c r="G92" s="45"/>
      <c r="H92" s="45">
        <f>+D92</f>
        <v>3</v>
      </c>
      <c r="I92" s="45"/>
      <c r="J92" s="46" t="s">
        <v>298</v>
      </c>
    </row>
    <row r="93" spans="2:10" x14ac:dyDescent="0.3">
      <c r="B93" s="75"/>
      <c r="C93" s="44" t="s">
        <v>628</v>
      </c>
      <c r="D93" s="45">
        <v>5</v>
      </c>
      <c r="E93" s="45"/>
      <c r="F93" s="45"/>
      <c r="G93" s="45"/>
      <c r="H93" s="45">
        <f>+D93</f>
        <v>5</v>
      </c>
      <c r="I93" s="45"/>
      <c r="J93" s="46" t="s">
        <v>298</v>
      </c>
    </row>
    <row r="94" spans="2:10" x14ac:dyDescent="0.3">
      <c r="B94" s="75"/>
      <c r="C94" s="130" t="s">
        <v>250</v>
      </c>
      <c r="D94" s="45"/>
      <c r="E94" s="45"/>
      <c r="F94" s="45"/>
      <c r="G94" s="45"/>
      <c r="H94" s="45"/>
      <c r="I94" s="45"/>
      <c r="J94" s="46" t="s">
        <v>298</v>
      </c>
    </row>
    <row r="95" spans="2:10" s="1" customFormat="1" ht="13.2" x14ac:dyDescent="0.25">
      <c r="B95" s="75"/>
      <c r="C95" s="44" t="s">
        <v>630</v>
      </c>
      <c r="D95" s="45">
        <v>2</v>
      </c>
      <c r="E95" s="45"/>
      <c r="F95" s="45"/>
      <c r="G95" s="45"/>
      <c r="H95" s="45">
        <f>+D95</f>
        <v>2</v>
      </c>
      <c r="I95" s="45"/>
      <c r="J95" s="46" t="s">
        <v>298</v>
      </c>
    </row>
    <row r="96" spans="2:10" s="1" customFormat="1" ht="13.2" x14ac:dyDescent="0.25">
      <c r="B96" s="75" t="s">
        <v>475</v>
      </c>
      <c r="C96" s="48" t="s">
        <v>476</v>
      </c>
      <c r="D96" s="45"/>
      <c r="E96" s="45"/>
      <c r="F96" s="45"/>
      <c r="G96" s="45"/>
      <c r="H96" s="45"/>
      <c r="I96" s="62">
        <f>SUM(H97:H100)*$E$83</f>
        <v>4</v>
      </c>
      <c r="J96" s="63" t="str">
        <f>+J97</f>
        <v>Pto</v>
      </c>
    </row>
    <row r="97" spans="2:10" s="1" customFormat="1" ht="13.2" x14ac:dyDescent="0.25">
      <c r="B97" s="75"/>
      <c r="C97" s="130" t="s">
        <v>248</v>
      </c>
      <c r="D97" s="45"/>
      <c r="E97" s="45"/>
      <c r="F97" s="45"/>
      <c r="G97" s="45"/>
      <c r="H97" s="45"/>
      <c r="I97" s="45"/>
      <c r="J97" s="46" t="s">
        <v>298</v>
      </c>
    </row>
    <row r="98" spans="2:10" s="1" customFormat="1" ht="13.2" x14ac:dyDescent="0.25">
      <c r="B98" s="75"/>
      <c r="C98" s="44" t="s">
        <v>628</v>
      </c>
      <c r="D98" s="45">
        <v>4</v>
      </c>
      <c r="E98" s="45"/>
      <c r="F98" s="45"/>
      <c r="G98" s="45"/>
      <c r="H98" s="45">
        <f>+D98</f>
        <v>4</v>
      </c>
      <c r="I98" s="45"/>
      <c r="J98" s="46" t="s">
        <v>298</v>
      </c>
    </row>
    <row r="99" spans="2:10" s="1" customFormat="1" ht="13.2" x14ac:dyDescent="0.25">
      <c r="B99" s="75"/>
      <c r="C99" s="130" t="s">
        <v>249</v>
      </c>
      <c r="D99" s="45"/>
      <c r="E99" s="45"/>
      <c r="F99" s="45"/>
      <c r="G99" s="45"/>
      <c r="H99" s="45">
        <f>+D99</f>
        <v>0</v>
      </c>
      <c r="I99" s="45"/>
      <c r="J99" s="46" t="s">
        <v>298</v>
      </c>
    </row>
    <row r="100" spans="2:10" s="1" customFormat="1" ht="13.2" x14ac:dyDescent="0.25">
      <c r="B100" s="75"/>
      <c r="C100" s="130" t="s">
        <v>250</v>
      </c>
      <c r="D100" s="45"/>
      <c r="E100" s="45"/>
      <c r="F100" s="45"/>
      <c r="G100" s="45"/>
      <c r="H100" s="45">
        <f>+D100</f>
        <v>0</v>
      </c>
      <c r="I100" s="45"/>
      <c r="J100" s="46" t="s">
        <v>298</v>
      </c>
    </row>
    <row r="101" spans="2:10" s="1" customFormat="1" ht="13.2" x14ac:dyDescent="0.25">
      <c r="B101" s="75" t="s">
        <v>479</v>
      </c>
      <c r="C101" s="48" t="s">
        <v>477</v>
      </c>
      <c r="D101" s="45"/>
      <c r="E101" s="45"/>
      <c r="F101" s="45"/>
      <c r="G101" s="45"/>
      <c r="H101" s="45"/>
      <c r="I101" s="62">
        <f>SUM(H102:H106)*$E$83</f>
        <v>5</v>
      </c>
      <c r="J101" s="63" t="str">
        <f>+J102</f>
        <v>Pto</v>
      </c>
    </row>
    <row r="102" spans="2:10" s="1" customFormat="1" ht="13.2" x14ac:dyDescent="0.25">
      <c r="B102" s="75"/>
      <c r="C102" s="130" t="s">
        <v>248</v>
      </c>
      <c r="D102" s="45"/>
      <c r="E102" s="45"/>
      <c r="F102" s="45"/>
      <c r="G102" s="45"/>
      <c r="H102" s="45"/>
      <c r="I102" s="45"/>
      <c r="J102" s="46" t="s">
        <v>298</v>
      </c>
    </row>
    <row r="103" spans="2:10" s="1" customFormat="1" ht="13.2" x14ac:dyDescent="0.25">
      <c r="B103" s="75"/>
      <c r="C103" s="44" t="s">
        <v>621</v>
      </c>
      <c r="D103" s="45">
        <v>2</v>
      </c>
      <c r="E103" s="45"/>
      <c r="F103" s="45"/>
      <c r="G103" s="45"/>
      <c r="H103" s="45">
        <f>+D103</f>
        <v>2</v>
      </c>
      <c r="I103" s="45"/>
      <c r="J103" s="46" t="s">
        <v>298</v>
      </c>
    </row>
    <row r="104" spans="2:10" s="1" customFormat="1" ht="13.2" x14ac:dyDescent="0.25">
      <c r="B104" s="75"/>
      <c r="C104" s="44" t="s">
        <v>631</v>
      </c>
      <c r="D104" s="45">
        <v>3</v>
      </c>
      <c r="E104" s="45"/>
      <c r="F104" s="45"/>
      <c r="G104" s="45"/>
      <c r="H104" s="45">
        <f>+D104</f>
        <v>3</v>
      </c>
      <c r="I104" s="45"/>
      <c r="J104" s="46" t="s">
        <v>298</v>
      </c>
    </row>
    <row r="105" spans="2:10" s="1" customFormat="1" ht="13.2" x14ac:dyDescent="0.25">
      <c r="B105" s="75"/>
      <c r="C105" s="130" t="s">
        <v>249</v>
      </c>
      <c r="D105" s="45"/>
      <c r="E105" s="45"/>
      <c r="F105" s="45"/>
      <c r="G105" s="45"/>
      <c r="H105" s="45">
        <f>+D105</f>
        <v>0</v>
      </c>
      <c r="I105" s="45"/>
      <c r="J105" s="46" t="s">
        <v>298</v>
      </c>
    </row>
    <row r="106" spans="2:10" s="1" customFormat="1" ht="13.2" x14ac:dyDescent="0.25">
      <c r="B106" s="75"/>
      <c r="C106" s="130" t="s">
        <v>250</v>
      </c>
      <c r="D106" s="45"/>
      <c r="E106" s="45"/>
      <c r="F106" s="45"/>
      <c r="G106" s="45"/>
      <c r="H106" s="45">
        <f>+D106</f>
        <v>0</v>
      </c>
      <c r="I106" s="45"/>
      <c r="J106" s="46" t="s">
        <v>298</v>
      </c>
    </row>
    <row r="107" spans="2:10" s="1" customFormat="1" ht="13.2" x14ac:dyDescent="0.25">
      <c r="B107" s="75" t="s">
        <v>480</v>
      </c>
      <c r="C107" s="48" t="s">
        <v>478</v>
      </c>
      <c r="D107" s="45"/>
      <c r="E107" s="45"/>
      <c r="F107" s="45"/>
      <c r="G107" s="45"/>
      <c r="H107" s="45"/>
      <c r="I107" s="62">
        <f>SUM(H108:H112)*$E$83</f>
        <v>3</v>
      </c>
      <c r="J107" s="63" t="str">
        <f>+J109</f>
        <v>Pto</v>
      </c>
    </row>
    <row r="108" spans="2:10" s="1" customFormat="1" ht="13.2" x14ac:dyDescent="0.25">
      <c r="B108" s="75"/>
      <c r="C108" s="130" t="s">
        <v>248</v>
      </c>
      <c r="D108" s="45"/>
      <c r="E108" s="45"/>
      <c r="F108" s="45"/>
      <c r="G108" s="45"/>
      <c r="H108" s="45"/>
      <c r="I108" s="45"/>
      <c r="J108" s="46" t="s">
        <v>298</v>
      </c>
    </row>
    <row r="109" spans="2:10" s="1" customFormat="1" ht="13.2" x14ac:dyDescent="0.25">
      <c r="B109" s="75"/>
      <c r="C109" s="44" t="s">
        <v>621</v>
      </c>
      <c r="D109" s="45">
        <v>2</v>
      </c>
      <c r="E109" s="45"/>
      <c r="F109" s="45"/>
      <c r="G109" s="45"/>
      <c r="H109" s="45">
        <f>+D109</f>
        <v>2</v>
      </c>
      <c r="I109" s="45"/>
      <c r="J109" s="46" t="s">
        <v>298</v>
      </c>
    </row>
    <row r="110" spans="2:10" s="1" customFormat="1" ht="13.2" x14ac:dyDescent="0.25">
      <c r="B110" s="75"/>
      <c r="C110" s="44" t="s">
        <v>383</v>
      </c>
      <c r="D110" s="45">
        <v>1</v>
      </c>
      <c r="E110" s="45"/>
      <c r="F110" s="45"/>
      <c r="G110" s="45"/>
      <c r="H110" s="45">
        <f>+D110</f>
        <v>1</v>
      </c>
      <c r="I110" s="45"/>
      <c r="J110" s="46" t="s">
        <v>298</v>
      </c>
    </row>
    <row r="111" spans="2:10" s="1" customFormat="1" ht="13.2" x14ac:dyDescent="0.25">
      <c r="B111" s="75"/>
      <c r="C111" s="130" t="s">
        <v>249</v>
      </c>
      <c r="D111" s="45"/>
      <c r="E111" s="45"/>
      <c r="F111" s="45"/>
      <c r="G111" s="45"/>
      <c r="H111" s="45">
        <f>+D111</f>
        <v>0</v>
      </c>
      <c r="I111" s="45"/>
      <c r="J111" s="46" t="s">
        <v>298</v>
      </c>
    </row>
    <row r="112" spans="2:10" s="1" customFormat="1" ht="13.2" x14ac:dyDescent="0.25">
      <c r="B112" s="75"/>
      <c r="C112" s="130" t="s">
        <v>250</v>
      </c>
      <c r="D112" s="45"/>
      <c r="E112" s="45"/>
      <c r="F112" s="45"/>
      <c r="G112" s="45"/>
      <c r="H112" s="45">
        <f>+D112</f>
        <v>0</v>
      </c>
      <c r="I112" s="45"/>
      <c r="J112" s="46" t="s">
        <v>298</v>
      </c>
    </row>
    <row r="113" spans="2:10" s="1" customFormat="1" ht="13.2" x14ac:dyDescent="0.25">
      <c r="B113" s="100" t="s">
        <v>168</v>
      </c>
      <c r="C113" s="101" t="s">
        <v>481</v>
      </c>
      <c r="D113" s="45"/>
      <c r="E113" s="45"/>
      <c r="F113" s="45"/>
      <c r="G113" s="45"/>
      <c r="H113" s="45"/>
      <c r="I113" s="45"/>
      <c r="J113" s="46"/>
    </row>
    <row r="114" spans="2:10" s="1" customFormat="1" ht="13.2" x14ac:dyDescent="0.25">
      <c r="B114" s="75" t="s">
        <v>210</v>
      </c>
      <c r="C114" s="48" t="s">
        <v>482</v>
      </c>
      <c r="D114" s="45"/>
      <c r="E114" s="45"/>
      <c r="F114" s="45"/>
      <c r="G114" s="45"/>
      <c r="H114" s="45"/>
      <c r="I114" s="62">
        <f>SUM(H115:H124)*$E$83</f>
        <v>64.5</v>
      </c>
      <c r="J114" s="63" t="str">
        <f>+J115</f>
        <v>ml</v>
      </c>
    </row>
    <row r="115" spans="2:10" s="1" customFormat="1" ht="13.2" x14ac:dyDescent="0.25">
      <c r="B115" s="75"/>
      <c r="C115" s="130" t="s">
        <v>248</v>
      </c>
      <c r="D115" s="45"/>
      <c r="E115" s="45"/>
      <c r="F115" s="45"/>
      <c r="G115" s="45"/>
      <c r="H115" s="45"/>
      <c r="I115" s="45"/>
      <c r="J115" s="46" t="str">
        <f>IF(AND(E115=0,F115&lt;&gt;0,G115&lt;&gt;0),"m2",IF(AND(F115=0,E115&lt;&gt;0,G115&lt;&gt;0),"m2",IF(AND(G115=0,E115&lt;&gt;0,F115&lt;&gt;0),"m2",IF(AND(F115=0,G115=0),"ml",IF(AND(E115=0,G115=0),"ml",IF(AND(E115=0,F115=0),"ml",IF(AND(E115&lt;&gt;0,F115&lt;&gt;0,G115&lt;&gt;0),"m3",0)))))))</f>
        <v>ml</v>
      </c>
    </row>
    <row r="116" spans="2:10" s="1" customFormat="1" ht="13.2" x14ac:dyDescent="0.25">
      <c r="B116" s="75"/>
      <c r="C116" s="44" t="s">
        <v>622</v>
      </c>
      <c r="D116" s="45">
        <v>4</v>
      </c>
      <c r="E116" s="45">
        <v>1.75</v>
      </c>
      <c r="F116" s="45"/>
      <c r="G116" s="45"/>
      <c r="H116" s="45">
        <f>IF(AND(F116=0,G116=0),D116*E116,IF(AND(E116=0,G116=0),D116*F116,IF(AND(E116=0,F116=0),D116*G116,IF(AND(E116=0),D116*F116*G116,IF(AND(F116=0),D116*E116*G116,IF(AND(G116=0),D116*E116*F116,D116*E116*F116*G116))))))</f>
        <v>7</v>
      </c>
      <c r="I116" s="45"/>
      <c r="J116" s="46" t="str">
        <f>IF(AND(E116=0,F116&lt;&gt;0,G116&lt;&gt;0),"m2",IF(AND(F116=0,E116&lt;&gt;0,G116&lt;&gt;0),"m2",IF(AND(G116=0,E116&lt;&gt;0,F116&lt;&gt;0),"m2",IF(AND(F116=0,G116=0),"ml",IF(AND(E116=0,G116=0),"ml",IF(AND(E116=0,F116=0),"ml",IF(AND(E116&lt;&gt;0,F116&lt;&gt;0,G116&lt;&gt;0),"m3",0)))))))</f>
        <v>ml</v>
      </c>
    </row>
    <row r="117" spans="2:10" s="1" customFormat="1" ht="13.2" x14ac:dyDescent="0.25">
      <c r="B117" s="75"/>
      <c r="C117" s="44" t="s">
        <v>629</v>
      </c>
      <c r="D117" s="45">
        <v>3</v>
      </c>
      <c r="E117" s="45">
        <v>1.9</v>
      </c>
      <c r="F117" s="45"/>
      <c r="G117" s="45"/>
      <c r="H117" s="45">
        <f>IF(AND(F117=0,G117=0),D117*E117,IF(AND(E117=0,G117=0),D117*F117,IF(AND(E117=0,F117=0),D117*G117,IF(AND(E117=0),D117*F117*G117,IF(AND(F117=0),D117*E117*G117,IF(AND(G117=0),D117*E117*F117,D117*E117*F117*G117))))))</f>
        <v>5.6999999999999993</v>
      </c>
      <c r="I117" s="45"/>
      <c r="J117" s="46" t="str">
        <f>IF(AND(E117=0,F117&lt;&gt;0,G117&lt;&gt;0),"m2",IF(AND(F117=0,E117&lt;&gt;0,G117&lt;&gt;0),"m2",IF(AND(G117=0,E117&lt;&gt;0,F117&lt;&gt;0),"m2",IF(AND(F117=0,G117=0),"ml",IF(AND(E117=0,G117=0),"ml",IF(AND(E117=0,F117=0),"ml",IF(AND(E117&lt;&gt;0,F117&lt;&gt;0,G117&lt;&gt;0),"m3",0)))))))</f>
        <v>ml</v>
      </c>
    </row>
    <row r="118" spans="2:10" s="1" customFormat="1" ht="13.2" x14ac:dyDescent="0.25">
      <c r="B118" s="75"/>
      <c r="C118" s="44" t="s">
        <v>619</v>
      </c>
      <c r="D118" s="45">
        <v>6</v>
      </c>
      <c r="E118" s="45">
        <v>3</v>
      </c>
      <c r="F118" s="45"/>
      <c r="G118" s="45"/>
      <c r="H118" s="45">
        <f>IF(AND(F118=0,G118=0),D118*E118,IF(AND(E118=0,G118=0),D118*F118,IF(AND(E118=0,F118=0),D118*G118,IF(AND(E118=0),D118*F118*G118,IF(AND(F118=0),D118*E118*G118,IF(AND(G118=0),D118*E118*F118,D118*E118*F118*G118))))))</f>
        <v>18</v>
      </c>
      <c r="I118" s="45"/>
      <c r="J118" s="46" t="str">
        <f>IF(AND(E118=0,F118&lt;&gt;0,G118&lt;&gt;0),"m2",IF(AND(F118=0,E118&lt;&gt;0,G118&lt;&gt;0),"m2",IF(AND(G118=0,E118&lt;&gt;0,F118&lt;&gt;0),"m2",IF(AND(F118=0,G118=0),"ml",IF(AND(E118=0,G118=0),"ml",IF(AND(E118=0,F118=0),"ml",IF(AND(E118&lt;&gt;0,F118&lt;&gt;0,G118&lt;&gt;0),"m3",0)))))))</f>
        <v>ml</v>
      </c>
    </row>
    <row r="119" spans="2:10" s="1" customFormat="1" ht="13.2" x14ac:dyDescent="0.25">
      <c r="B119" s="75"/>
      <c r="C119" s="44" t="s">
        <v>628</v>
      </c>
      <c r="D119" s="45">
        <v>1</v>
      </c>
      <c r="E119" s="45">
        <v>6</v>
      </c>
      <c r="F119" s="45"/>
      <c r="G119" s="45"/>
      <c r="H119" s="45">
        <f>IF(AND(F119=0,G119=0),D119*E119,IF(AND(E119=0,G119=0),D119*F119,IF(AND(E119=0,F119=0),D119*G119,IF(AND(E119=0),D119*F119*G119,IF(AND(F119=0),D119*E119*G119,IF(AND(G119=0),D119*E119*F119,D119*E119*F119*G119))))))</f>
        <v>6</v>
      </c>
      <c r="I119" s="45"/>
      <c r="J119" s="46" t="str">
        <f>IF(AND(E119=0,F119&lt;&gt;0,G119&lt;&gt;0),"m2",IF(AND(F119=0,E119&lt;&gt;0,G119&lt;&gt;0),"m2",IF(AND(G119=0,E119&lt;&gt;0,F119&lt;&gt;0),"m2",IF(AND(F119=0,G119=0),"ml",IF(AND(E119=0,G119=0),"ml",IF(AND(E119=0,F119=0),"ml",IF(AND(E119&lt;&gt;0,F119&lt;&gt;0,G119&lt;&gt;0),"m3",0)))))))</f>
        <v>ml</v>
      </c>
    </row>
    <row r="120" spans="2:10" s="1" customFormat="1" ht="13.2" x14ac:dyDescent="0.25">
      <c r="B120" s="75"/>
      <c r="C120" s="130" t="s">
        <v>249</v>
      </c>
      <c r="D120" s="45"/>
      <c r="E120" s="45"/>
      <c r="F120" s="45"/>
      <c r="G120" s="45"/>
      <c r="H120" s="45"/>
      <c r="I120" s="45"/>
      <c r="J120" s="46"/>
    </row>
    <row r="121" spans="2:10" s="1" customFormat="1" ht="13.2" x14ac:dyDescent="0.25">
      <c r="B121" s="75"/>
      <c r="C121" s="44" t="s">
        <v>630</v>
      </c>
      <c r="D121" s="45">
        <v>3</v>
      </c>
      <c r="E121" s="45">
        <v>1</v>
      </c>
      <c r="F121" s="45"/>
      <c r="G121" s="45"/>
      <c r="H121" s="45">
        <f>IF(AND(F121=0,G121=0),D121*E121,IF(AND(E121=0,G121=0),D121*F121,IF(AND(E121=0,F121=0),D121*G121,IF(AND(E121=0),D121*F121*G121,IF(AND(F121=0),D121*E121*G121,IF(AND(G121=0),D121*E121*F121,D121*E121*F121*G121))))))</f>
        <v>3</v>
      </c>
      <c r="I121" s="45"/>
      <c r="J121" s="46" t="str">
        <f>IF(AND(E121=0,F121&lt;&gt;0,G121&lt;&gt;0),"m2",IF(AND(F121=0,E121&lt;&gt;0,G121&lt;&gt;0),"m2",IF(AND(G121=0,E121&lt;&gt;0,F121&lt;&gt;0),"m2",IF(AND(F121=0,G121=0),"ml",IF(AND(E121=0,G121=0),"ml",IF(AND(E121=0,F121=0),"ml",IF(AND(E121&lt;&gt;0,F121&lt;&gt;0,G121&lt;&gt;0),"m3",0)))))))</f>
        <v>ml</v>
      </c>
    </row>
    <row r="122" spans="2:10" s="1" customFormat="1" ht="13.2" x14ac:dyDescent="0.25">
      <c r="B122" s="75"/>
      <c r="C122" s="44" t="s">
        <v>628</v>
      </c>
      <c r="D122" s="45">
        <v>5</v>
      </c>
      <c r="E122" s="45">
        <v>4</v>
      </c>
      <c r="F122" s="45"/>
      <c r="G122" s="45"/>
      <c r="H122" s="45">
        <f>IF(AND(F122=0,G122=0),D122*E122,IF(AND(E122=0,G122=0),D122*F122,IF(AND(E122=0,F122=0),D122*G122,IF(AND(E122=0),D122*F122*G122,IF(AND(F122=0),D122*E122*G122,IF(AND(G122=0),D122*E122*F122,D122*E122*F122*G122))))))</f>
        <v>20</v>
      </c>
      <c r="I122" s="45"/>
      <c r="J122" s="46" t="str">
        <f>IF(AND(E122=0,F122&lt;&gt;0,G122&lt;&gt;0),"m2",IF(AND(F122=0,E122&lt;&gt;0,G122&lt;&gt;0),"m2",IF(AND(G122=0,E122&lt;&gt;0,F122&lt;&gt;0),"m2",IF(AND(F122=0,G122=0),"ml",IF(AND(E122=0,G122=0),"ml",IF(AND(E122=0,F122=0),"ml",IF(AND(E122&lt;&gt;0,F122&lt;&gt;0,G122&lt;&gt;0),"m3",0)))))))</f>
        <v>ml</v>
      </c>
    </row>
    <row r="123" spans="2:10" s="1" customFormat="1" ht="13.2" x14ac:dyDescent="0.25">
      <c r="B123" s="75"/>
      <c r="C123" s="130" t="s">
        <v>250</v>
      </c>
      <c r="D123" s="45"/>
      <c r="E123" s="45"/>
      <c r="F123" s="45"/>
      <c r="G123" s="45"/>
      <c r="H123" s="45"/>
      <c r="I123" s="45"/>
      <c r="J123" s="46"/>
    </row>
    <row r="124" spans="2:10" s="1" customFormat="1" ht="13.2" x14ac:dyDescent="0.25">
      <c r="B124" s="75"/>
      <c r="C124" s="44" t="s">
        <v>630</v>
      </c>
      <c r="D124" s="45">
        <v>2</v>
      </c>
      <c r="E124" s="45">
        <v>2.4</v>
      </c>
      <c r="F124" s="45"/>
      <c r="G124" s="45"/>
      <c r="H124" s="45">
        <f>IF(AND(F124=0,G124=0),D124*E124,IF(AND(E124=0,G124=0),D124*F124,IF(AND(E124=0,F124=0),D124*G124,IF(AND(E124=0),D124*F124*G124,IF(AND(F124=0),D124*E124*G124,IF(AND(G124=0),D124*E124*F124,D124*E124*F124*G124))))))</f>
        <v>4.8</v>
      </c>
      <c r="I124" s="45"/>
      <c r="J124" s="46" t="str">
        <f>IF(AND(E124=0,F124&lt;&gt;0,G124&lt;&gt;0),"m2",IF(AND(F124=0,E124&lt;&gt;0,G124&lt;&gt;0),"m2",IF(AND(G124=0,E124&lt;&gt;0,F124&lt;&gt;0),"m2",IF(AND(F124=0,G124=0),"ml",IF(AND(E124=0,G124=0),"ml",IF(AND(E124=0,F124=0),"ml",IF(AND(E124&lt;&gt;0,F124&lt;&gt;0,G124&lt;&gt;0),"m3",0)))))))</f>
        <v>ml</v>
      </c>
    </row>
    <row r="125" spans="2:10" s="1" customFormat="1" ht="13.2" x14ac:dyDescent="0.25">
      <c r="B125" s="75" t="s">
        <v>236</v>
      </c>
      <c r="C125" s="48" t="s">
        <v>483</v>
      </c>
      <c r="D125" s="45"/>
      <c r="E125" s="45"/>
      <c r="F125" s="45"/>
      <c r="G125" s="45"/>
      <c r="H125" s="45"/>
      <c r="I125" s="62">
        <f>SUM(H126:H129)*$E$83</f>
        <v>4</v>
      </c>
      <c r="J125" s="63" t="str">
        <f>+J129</f>
        <v>ml</v>
      </c>
    </row>
    <row r="126" spans="2:10" s="1" customFormat="1" ht="13.2" x14ac:dyDescent="0.25">
      <c r="B126" s="75"/>
      <c r="C126" s="130" t="s">
        <v>248</v>
      </c>
      <c r="D126" s="45"/>
      <c r="E126" s="45"/>
      <c r="F126" s="45"/>
      <c r="G126" s="45"/>
      <c r="H126" s="45"/>
      <c r="I126" s="62"/>
      <c r="J126" s="63"/>
    </row>
    <row r="127" spans="2:10" s="1" customFormat="1" ht="13.2" x14ac:dyDescent="0.25">
      <c r="B127" s="75"/>
      <c r="C127" s="44" t="s">
        <v>628</v>
      </c>
      <c r="D127" s="45">
        <v>4</v>
      </c>
      <c r="E127" s="45">
        <v>1</v>
      </c>
      <c r="F127" s="45"/>
      <c r="G127" s="45"/>
      <c r="H127" s="45">
        <f>IF(AND(F127=0,G127=0),D127*E127,IF(AND(E127=0,G127=0),D127*F127,IF(AND(E127=0,F127=0),D127*G127,IF(AND(E127=0),D127*F127*G127,IF(AND(F127=0),D127*E127*G127,IF(AND(G127=0),D127*E127*F127,D127*E127*F127*G127))))))</f>
        <v>4</v>
      </c>
      <c r="I127" s="45"/>
      <c r="J127" s="46" t="str">
        <f>IF(AND(E127=0,F127&lt;&gt;0,G127&lt;&gt;0),"m2",IF(AND(F127=0,E127&lt;&gt;0,G127&lt;&gt;0),"m2",IF(AND(G127=0,E127&lt;&gt;0,F127&lt;&gt;0),"m2",IF(AND(F127=0,G127=0),"ml",IF(AND(E127=0,G127=0),"ml",IF(AND(E127=0,F127=0),"ml",IF(AND(E127&lt;&gt;0,F127&lt;&gt;0,G127&lt;&gt;0),"m3",0)))))))</f>
        <v>ml</v>
      </c>
    </row>
    <row r="128" spans="2:10" s="1" customFormat="1" ht="13.2" x14ac:dyDescent="0.25">
      <c r="B128" s="75"/>
      <c r="C128" s="130" t="s">
        <v>249</v>
      </c>
      <c r="D128" s="45"/>
      <c r="E128" s="45"/>
      <c r="F128" s="45"/>
      <c r="G128" s="45"/>
      <c r="H128" s="45"/>
      <c r="I128" s="62"/>
      <c r="J128" s="63"/>
    </row>
    <row r="129" spans="2:10" s="1" customFormat="1" ht="13.2" x14ac:dyDescent="0.25">
      <c r="B129" s="75"/>
      <c r="C129" s="130" t="s">
        <v>250</v>
      </c>
      <c r="D129" s="45"/>
      <c r="E129" s="45"/>
      <c r="F129" s="45"/>
      <c r="G129" s="45"/>
      <c r="H129" s="45"/>
      <c r="I129" s="45"/>
      <c r="J129" s="46" t="str">
        <f>IF(AND(E129=0,F129&lt;&gt;0,G129&lt;&gt;0),"m2",IF(AND(F129=0,E129&lt;&gt;0,G129&lt;&gt;0),"m2",IF(AND(G129=0,E129&lt;&gt;0,F129&lt;&gt;0),"m2",IF(AND(F129=0,G129=0),"ml",IF(AND(E129=0,G129=0),"ml",IF(AND(E129=0,F129=0),"ml",IF(AND(E129&lt;&gt;0,F129&lt;&gt;0,G129&lt;&gt;0),"m3",0)))))))</f>
        <v>ml</v>
      </c>
    </row>
    <row r="130" spans="2:10" s="1" customFormat="1" ht="13.2" x14ac:dyDescent="0.25">
      <c r="B130" s="75" t="s">
        <v>240</v>
      </c>
      <c r="C130" s="48" t="s">
        <v>485</v>
      </c>
      <c r="D130" s="45"/>
      <c r="E130" s="45"/>
      <c r="F130" s="45"/>
      <c r="G130" s="45"/>
      <c r="H130" s="45"/>
      <c r="I130" s="62">
        <f>SUM(H131:H136)*$E$83</f>
        <v>22.3</v>
      </c>
      <c r="J130" s="63" t="str">
        <f>+J131</f>
        <v>ml</v>
      </c>
    </row>
    <row r="131" spans="2:10" s="1" customFormat="1" ht="13.2" x14ac:dyDescent="0.25">
      <c r="B131" s="75"/>
      <c r="C131" s="130" t="s">
        <v>248</v>
      </c>
      <c r="D131" s="45"/>
      <c r="E131" s="45"/>
      <c r="F131" s="45"/>
      <c r="G131" s="45"/>
      <c r="H131" s="45"/>
      <c r="I131" s="45"/>
      <c r="J131" s="46" t="str">
        <f t="shared" ref="J131:J136" si="6">IF(AND(E131=0,F131&lt;&gt;0,G131&lt;&gt;0),"m2",IF(AND(F131=0,E131&lt;&gt;0,G131&lt;&gt;0),"m2",IF(AND(G131=0,E131&lt;&gt;0,F131&lt;&gt;0),"m2",IF(AND(F131=0,G131=0),"ml",IF(AND(E131=0,G131=0),"ml",IF(AND(E131=0,F131=0),"ml",IF(AND(E131&lt;&gt;0,F131&lt;&gt;0,G131&lt;&gt;0),"m3",0)))))))</f>
        <v>ml</v>
      </c>
    </row>
    <row r="132" spans="2:10" s="1" customFormat="1" ht="13.2" x14ac:dyDescent="0.25">
      <c r="B132" s="75"/>
      <c r="C132" s="44" t="s">
        <v>621</v>
      </c>
      <c r="D132" s="45">
        <v>2</v>
      </c>
      <c r="E132" s="45">
        <v>3</v>
      </c>
      <c r="F132" s="45"/>
      <c r="G132" s="45"/>
      <c r="H132" s="45">
        <f>IF(AND(F132=0,G132=0),D132*E132,IF(AND(E132=0,G132=0),D132*F132,IF(AND(E132=0,F132=0),D132*G132,IF(AND(E132=0),D132*F132*G132,IF(AND(F132=0),D132*E132*G132,IF(AND(G132=0),D132*E132*F132,D132*E132*F132*G132))))))</f>
        <v>6</v>
      </c>
      <c r="I132" s="45"/>
      <c r="J132" s="46" t="str">
        <f t="shared" si="6"/>
        <v>ml</v>
      </c>
    </row>
    <row r="133" spans="2:10" s="1" customFormat="1" ht="13.2" x14ac:dyDescent="0.25">
      <c r="B133" s="75"/>
      <c r="C133" s="44" t="s">
        <v>631</v>
      </c>
      <c r="D133" s="45">
        <v>3</v>
      </c>
      <c r="E133" s="45">
        <v>1</v>
      </c>
      <c r="F133" s="45"/>
      <c r="G133" s="45"/>
      <c r="H133" s="45">
        <f>IF(AND(F133=0,G133=0),D133*E133,IF(AND(E133=0,G133=0),D133*F133,IF(AND(E133=0,F133=0),D133*G133,IF(AND(E133=0),D133*F133*G133,IF(AND(F133=0),D133*E133*G133,IF(AND(G133=0),D133*E133*F133,D133*E133*F133*G133))))))</f>
        <v>3</v>
      </c>
      <c r="I133" s="45"/>
      <c r="J133" s="46" t="str">
        <f t="shared" si="6"/>
        <v>ml</v>
      </c>
    </row>
    <row r="134" spans="2:10" s="1" customFormat="1" ht="13.2" x14ac:dyDescent="0.25">
      <c r="B134" s="75"/>
      <c r="C134" s="44" t="s">
        <v>632</v>
      </c>
      <c r="D134" s="45">
        <v>1</v>
      </c>
      <c r="E134" s="45">
        <f>5.2+8.1</f>
        <v>13.3</v>
      </c>
      <c r="F134" s="45"/>
      <c r="G134" s="45"/>
      <c r="H134" s="45">
        <f>IF(AND(F134=0,G134=0),D134*E134,IF(AND(E134=0,G134=0),D134*F134,IF(AND(E134=0,F134=0),D134*G134,IF(AND(E134=0),D134*F134*G134,IF(AND(F134=0),D134*E134*G134,IF(AND(G134=0),D134*E134*F134,D134*E134*F134*G134))))))</f>
        <v>13.3</v>
      </c>
      <c r="I134" s="45"/>
      <c r="J134" s="46" t="str">
        <f t="shared" si="6"/>
        <v>ml</v>
      </c>
    </row>
    <row r="135" spans="2:10" s="1" customFormat="1" ht="13.2" x14ac:dyDescent="0.25">
      <c r="B135" s="75"/>
      <c r="C135" s="130" t="s">
        <v>249</v>
      </c>
      <c r="D135" s="45"/>
      <c r="E135" s="45"/>
      <c r="F135" s="45"/>
      <c r="G135" s="45"/>
      <c r="H135" s="45">
        <f>IF(AND(F135=0,G135=0),D135*E135,IF(AND(E135=0,G135=0),D135*F135,IF(AND(E135=0,F135=0),D135*G135,IF(AND(E135=0),D135*F135*G135,IF(AND(F135=0),D135*E135*G135,IF(AND(G135=0),D135*E135*F135,D135*E135*F135*G135))))))</f>
        <v>0</v>
      </c>
      <c r="I135" s="45"/>
      <c r="J135" s="46" t="str">
        <f t="shared" si="6"/>
        <v>ml</v>
      </c>
    </row>
    <row r="136" spans="2:10" s="1" customFormat="1" ht="13.2" x14ac:dyDescent="0.25">
      <c r="B136" s="75"/>
      <c r="C136" s="130" t="s">
        <v>250</v>
      </c>
      <c r="D136" s="45"/>
      <c r="E136" s="45"/>
      <c r="F136" s="45"/>
      <c r="G136" s="45"/>
      <c r="H136" s="45">
        <f>IF(AND(F136=0,G136=0),D136*E136,IF(AND(E136=0,G136=0),D136*F136,IF(AND(E136=0,F136=0),D136*G136,IF(AND(E136=0),D136*F136*G136,IF(AND(F136=0),D136*E136*G136,IF(AND(G136=0),D136*E136*F136,D136*E136*F136*G136))))))</f>
        <v>0</v>
      </c>
      <c r="I136" s="45"/>
      <c r="J136" s="46" t="str">
        <f t="shared" si="6"/>
        <v>ml</v>
      </c>
    </row>
    <row r="137" spans="2:10" s="1" customFormat="1" ht="13.2" x14ac:dyDescent="0.25">
      <c r="B137" s="75" t="s">
        <v>517</v>
      </c>
      <c r="C137" s="48" t="s">
        <v>618</v>
      </c>
      <c r="D137" s="45"/>
      <c r="E137" s="45"/>
      <c r="F137" s="45"/>
      <c r="G137" s="45"/>
      <c r="H137" s="45"/>
      <c r="I137" s="62">
        <f>SUM(H138:H142)*$E$83</f>
        <v>6</v>
      </c>
      <c r="J137" s="63" t="str">
        <f>+J141</f>
        <v>ml</v>
      </c>
    </row>
    <row r="138" spans="2:10" s="1" customFormat="1" ht="13.2" x14ac:dyDescent="0.25">
      <c r="B138" s="75"/>
      <c r="C138" s="130" t="s">
        <v>248</v>
      </c>
      <c r="D138" s="45"/>
      <c r="E138" s="45"/>
      <c r="F138" s="45"/>
      <c r="G138" s="45"/>
      <c r="H138" s="45"/>
      <c r="I138" s="62"/>
      <c r="J138" s="63"/>
    </row>
    <row r="139" spans="2:10" s="1" customFormat="1" ht="13.2" x14ac:dyDescent="0.25">
      <c r="B139" s="75"/>
      <c r="C139" s="44" t="s">
        <v>621</v>
      </c>
      <c r="D139" s="45">
        <v>2</v>
      </c>
      <c r="E139" s="45">
        <v>2</v>
      </c>
      <c r="F139" s="45"/>
      <c r="G139" s="45"/>
      <c r="H139" s="45">
        <f>IF(AND(F139=0,G139=0),D139*E139,IF(AND(E139=0,G139=0),D139*F139,IF(AND(E139=0,F139=0),D139*G139,IF(AND(E139=0),D139*F139*G139,IF(AND(F139=0),D139*E139*G139,IF(AND(G139=0),D139*E139*F139,D139*E139*F139*G139))))))</f>
        <v>4</v>
      </c>
      <c r="I139" s="45"/>
      <c r="J139" s="46" t="str">
        <f>IF(AND(E139=0,F139&lt;&gt;0,G139&lt;&gt;0),"m2",IF(AND(F139=0,E139&lt;&gt;0,G139&lt;&gt;0),"m2",IF(AND(G139=0,E139&lt;&gt;0,F139&lt;&gt;0),"m2",IF(AND(F139=0,G139=0),"ml",IF(AND(E139=0,G139=0),"ml",IF(AND(E139=0,F139=0),"ml",IF(AND(E139&lt;&gt;0,F139&lt;&gt;0,G139&lt;&gt;0),"m3",0)))))))</f>
        <v>ml</v>
      </c>
    </row>
    <row r="140" spans="2:10" s="1" customFormat="1" ht="13.2" x14ac:dyDescent="0.25">
      <c r="B140" s="75"/>
      <c r="C140" s="44" t="s">
        <v>620</v>
      </c>
      <c r="D140" s="45">
        <v>1</v>
      </c>
      <c r="E140" s="45">
        <v>2</v>
      </c>
      <c r="F140" s="45"/>
      <c r="G140" s="45"/>
      <c r="H140" s="45">
        <f>IF(AND(F140=0,G140=0),D140*E140,IF(AND(E140=0,G140=0),D140*F140,IF(AND(E140=0,F140=0),D140*G140,IF(AND(E140=0),D140*F140*G140,IF(AND(F140=0),D140*E140*G140,IF(AND(G140=0),D140*E140*F140,D140*E140*F140*G140))))))</f>
        <v>2</v>
      </c>
      <c r="I140" s="45"/>
      <c r="J140" s="46" t="str">
        <f>IF(AND(E140=0,F140&lt;&gt;0,G140&lt;&gt;0),"m2",IF(AND(F140=0,E140&lt;&gt;0,G140&lt;&gt;0),"m2",IF(AND(G140=0,E140&lt;&gt;0,F140&lt;&gt;0),"m2",IF(AND(F140=0,G140=0),"ml",IF(AND(E140=0,G140=0),"ml",IF(AND(E140=0,F140=0),"ml",IF(AND(E140&lt;&gt;0,F140&lt;&gt;0,G140&lt;&gt;0),"m3",0)))))))</f>
        <v>ml</v>
      </c>
    </row>
    <row r="141" spans="2:10" s="1" customFormat="1" ht="13.2" x14ac:dyDescent="0.25">
      <c r="B141" s="75"/>
      <c r="C141" s="130" t="s">
        <v>249</v>
      </c>
      <c r="D141" s="45"/>
      <c r="E141" s="45"/>
      <c r="F141" s="45"/>
      <c r="G141" s="45"/>
      <c r="H141" s="45">
        <f>IF(AND(F141=0,G141=0),D141*E141,IF(AND(E141=0,G141=0),D141*F141,IF(AND(E141=0,F141=0),D141*G141,IF(AND(E141=0),D141*F141*G141,IF(AND(F141=0),D141*E141*G141,IF(AND(G141=0),D141*E141*F141,D141*E141*F141*G141))))))</f>
        <v>0</v>
      </c>
      <c r="I141" s="45"/>
      <c r="J141" s="46" t="str">
        <f>IF(AND(E141=0,F141&lt;&gt;0,G141&lt;&gt;0),"m2",IF(AND(F141=0,E141&lt;&gt;0,G141&lt;&gt;0),"m2",IF(AND(G141=0,E141&lt;&gt;0,F141&lt;&gt;0),"m2",IF(AND(F141=0,G141=0),"ml",IF(AND(E141=0,G141=0),"ml",IF(AND(E141=0,F141=0),"ml",IF(AND(E141&lt;&gt;0,F141&lt;&gt;0,G141&lt;&gt;0),"m3",0)))))))</f>
        <v>ml</v>
      </c>
    </row>
    <row r="142" spans="2:10" s="1" customFormat="1" ht="13.2" x14ac:dyDescent="0.25">
      <c r="B142" s="75"/>
      <c r="C142" s="130" t="s">
        <v>250</v>
      </c>
      <c r="D142" s="45"/>
      <c r="E142" s="45"/>
      <c r="F142" s="45"/>
      <c r="G142" s="45"/>
      <c r="H142" s="45">
        <f>IF(AND(F142=0,G142=0),D142*E142,IF(AND(E142=0,G142=0),D142*F142,IF(AND(E142=0,F142=0),D142*G142,IF(AND(E142=0),D142*F142*G142,IF(AND(F142=0),D142*E142*G142,IF(AND(G142=0),D142*E142*F142,D142*E142*F142*G142))))))</f>
        <v>0</v>
      </c>
      <c r="I142" s="45"/>
      <c r="J142" s="46" t="str">
        <f>IF(AND(E142=0,F142&lt;&gt;0,G142&lt;&gt;0),"m2",IF(AND(F142=0,E142&lt;&gt;0,G142&lt;&gt;0),"m2",IF(AND(G142=0,E142&lt;&gt;0,F142&lt;&gt;0),"m2",IF(AND(F142=0,G142=0),"ml",IF(AND(E142=0,G142=0),"ml",IF(AND(E142=0,F142=0),"ml",IF(AND(E142&lt;&gt;0,F142&lt;&gt;0,G142&lt;&gt;0),"m3",0)))))))</f>
        <v>ml</v>
      </c>
    </row>
    <row r="143" spans="2:10" s="1" customFormat="1" ht="13.2" x14ac:dyDescent="0.25">
      <c r="B143" s="75" t="s">
        <v>518</v>
      </c>
      <c r="C143" s="48" t="s">
        <v>484</v>
      </c>
      <c r="D143" s="45"/>
      <c r="E143" s="45"/>
      <c r="F143" s="45"/>
      <c r="G143" s="45"/>
      <c r="H143" s="45"/>
      <c r="I143" s="62">
        <f>SUM(H144:H147)*$E$83</f>
        <v>21.5</v>
      </c>
      <c r="J143" s="63" t="str">
        <f>+J144</f>
        <v>ml</v>
      </c>
    </row>
    <row r="144" spans="2:10" s="1" customFormat="1" ht="13.2" x14ac:dyDescent="0.25">
      <c r="B144" s="75"/>
      <c r="C144" s="130" t="s">
        <v>248</v>
      </c>
      <c r="D144" s="45">
        <v>2</v>
      </c>
      <c r="E144" s="45">
        <v>3.25</v>
      </c>
      <c r="F144" s="45"/>
      <c r="G144" s="45"/>
      <c r="H144" s="45">
        <f>IF(AND(F144=0,G144=0),D144*E144,IF(AND(E144=0,G144=0),D144*F144,IF(AND(E144=0,F144=0),D144*G144,IF(AND(E144=0),D144*F144*G144,IF(AND(F144=0),D144*E144*G144,IF(AND(G144=0),D144*E144*F144,D144*E144*F144*G144))))))</f>
        <v>6.5</v>
      </c>
      <c r="I144" s="45"/>
      <c r="J144" s="46" t="str">
        <f>IF(AND(E144=0,F144&lt;&gt;0,G144&lt;&gt;0),"m2",IF(AND(F144=0,E144&lt;&gt;0,G144&lt;&gt;0),"m2",IF(AND(G144=0,E144&lt;&gt;0,F144&lt;&gt;0),"m2",IF(AND(F144=0,G144=0),"ml",IF(AND(E144=0,G144=0),"ml",IF(AND(E144=0,F144=0),"ml",IF(AND(E144&lt;&gt;0,F144&lt;&gt;0,G144&lt;&gt;0),"m3",0)))))))</f>
        <v>ml</v>
      </c>
    </row>
    <row r="145" spans="2:10" s="1" customFormat="1" ht="13.2" x14ac:dyDescent="0.25">
      <c r="B145" s="75"/>
      <c r="C145" s="130" t="s">
        <v>249</v>
      </c>
      <c r="D145" s="45">
        <v>2</v>
      </c>
      <c r="E145" s="45">
        <v>3.25</v>
      </c>
      <c r="F145" s="45"/>
      <c r="G145" s="45"/>
      <c r="H145" s="45">
        <f>IF(AND(F145=0,G145=0),D145*E145,IF(AND(E145=0,G145=0),D145*F145,IF(AND(E145=0,F145=0),D145*G145,IF(AND(E145=0),D145*F145*G145,IF(AND(F145=0),D145*E145*G145,IF(AND(G145=0),D145*E145*F145,D145*E145*F145*G145))))))</f>
        <v>6.5</v>
      </c>
      <c r="I145" s="45"/>
      <c r="J145" s="46" t="str">
        <f>IF(AND(E145=0,F145&lt;&gt;0,G145&lt;&gt;0),"m2",IF(AND(F145=0,E145&lt;&gt;0,G145&lt;&gt;0),"m2",IF(AND(G145=0,E145&lt;&gt;0,F145&lt;&gt;0),"m2",IF(AND(F145=0,G145=0),"ml",IF(AND(E145=0,G145=0),"ml",IF(AND(E145=0,F145=0),"ml",IF(AND(E145&lt;&gt;0,F145&lt;&gt;0,G145&lt;&gt;0),"m3",0)))))))</f>
        <v>ml</v>
      </c>
    </row>
    <row r="146" spans="2:10" s="1" customFormat="1" ht="13.2" x14ac:dyDescent="0.25">
      <c r="B146" s="75"/>
      <c r="C146" s="130" t="s">
        <v>250</v>
      </c>
      <c r="D146" s="45">
        <v>2</v>
      </c>
      <c r="E146" s="45">
        <v>3.25</v>
      </c>
      <c r="F146" s="45"/>
      <c r="G146" s="45"/>
      <c r="H146" s="45">
        <f>IF(AND(F146=0,G146=0),D146*E146,IF(AND(E146=0,G146=0),D146*F146,IF(AND(E146=0,F146=0),D146*G146,IF(AND(E146=0),D146*F146*G146,IF(AND(F146=0),D146*E146*G146,IF(AND(G146=0),D146*E146*F146,D146*E146*F146*G146))))))</f>
        <v>6.5</v>
      </c>
      <c r="I146" s="45"/>
      <c r="J146" s="46" t="str">
        <f>IF(AND(E146=0,F146&lt;&gt;0,G146&lt;&gt;0),"m2",IF(AND(F146=0,E146&lt;&gt;0,G146&lt;&gt;0),"m2",IF(AND(G146=0,E146&lt;&gt;0,F146&lt;&gt;0),"m2",IF(AND(F146=0,G146=0),"ml",IF(AND(E146=0,G146=0),"ml",IF(AND(E146=0,F146=0),"ml",IF(AND(E146&lt;&gt;0,F146&lt;&gt;0,G146&lt;&gt;0),"m3",0)))))))</f>
        <v>ml</v>
      </c>
    </row>
    <row r="147" spans="2:10" s="1" customFormat="1" ht="13.2" x14ac:dyDescent="0.25">
      <c r="B147" s="75"/>
      <c r="C147" s="130" t="s">
        <v>633</v>
      </c>
      <c r="D147" s="45">
        <v>2</v>
      </c>
      <c r="E147" s="45">
        <v>1</v>
      </c>
      <c r="F147" s="45"/>
      <c r="G147" s="45"/>
      <c r="H147" s="45">
        <f>IF(AND(F147=0,G147=0),D147*E147,IF(AND(E147=0,G147=0),D147*F147,IF(AND(E147=0,F147=0),D147*G147,IF(AND(E147=0),D147*F147*G147,IF(AND(F147=0),D147*E147*G147,IF(AND(G147=0),D147*E147*F147,D147*E147*F147*G147))))))</f>
        <v>2</v>
      </c>
      <c r="I147" s="45"/>
      <c r="J147" s="46" t="str">
        <f>IF(AND(E147=0,F147&lt;&gt;0,G147&lt;&gt;0),"m2",IF(AND(F147=0,E147&lt;&gt;0,G147&lt;&gt;0),"m2",IF(AND(G147=0,E147&lt;&gt;0,F147&lt;&gt;0),"m2",IF(AND(F147=0,G147=0),"ml",IF(AND(E147=0,G147=0),"ml",IF(AND(E147=0,F147=0),"ml",IF(AND(E147&lt;&gt;0,F147&lt;&gt;0,G147&lt;&gt;0),"m3",0)))))))</f>
        <v>ml</v>
      </c>
    </row>
    <row r="148" spans="2:10" s="1" customFormat="1" ht="13.2" x14ac:dyDescent="0.25">
      <c r="B148" s="75" t="s">
        <v>617</v>
      </c>
      <c r="C148" s="48" t="s">
        <v>486</v>
      </c>
      <c r="D148" s="45"/>
      <c r="E148" s="45"/>
      <c r="F148" s="45"/>
      <c r="G148" s="45"/>
      <c r="H148" s="45"/>
      <c r="I148" s="62">
        <f>SUM(H149:H152)*$E$83</f>
        <v>0</v>
      </c>
      <c r="J148" s="63" t="str">
        <f>+J149</f>
        <v>ml</v>
      </c>
    </row>
    <row r="149" spans="2:10" s="1" customFormat="1" ht="13.2" x14ac:dyDescent="0.25">
      <c r="B149" s="75"/>
      <c r="C149" s="130" t="s">
        <v>248</v>
      </c>
      <c r="D149" s="45"/>
      <c r="E149" s="45"/>
      <c r="F149" s="45"/>
      <c r="G149" s="45"/>
      <c r="H149" s="45">
        <f>IF(AND(F149=0,G149=0),D149*E149,IF(AND(E149=0,G149=0),D149*F149,IF(AND(E149=0,F149=0),D149*G149,IF(AND(E149=0),D149*F149*G149,IF(AND(F149=0),D149*E149*G149,IF(AND(G149=0),D149*E149*F149,D149*E149*F149*G149))))))</f>
        <v>0</v>
      </c>
      <c r="I149" s="45"/>
      <c r="J149" s="46" t="str">
        <f>IF(AND(E149=0,F149&lt;&gt;0,G149&lt;&gt;0),"m2",IF(AND(F149=0,E149&lt;&gt;0,G149&lt;&gt;0),"m2",IF(AND(G149=0,E149&lt;&gt;0,F149&lt;&gt;0),"m2",IF(AND(F149=0,G149=0),"ml",IF(AND(E149=0,G149=0),"ml",IF(AND(E149=0,F149=0),"ml",IF(AND(E149&lt;&gt;0,F149&lt;&gt;0,G149&lt;&gt;0),"m3",0)))))))</f>
        <v>ml</v>
      </c>
    </row>
    <row r="150" spans="2:10" s="1" customFormat="1" ht="13.2" x14ac:dyDescent="0.25">
      <c r="B150" s="75"/>
      <c r="C150" s="130" t="s">
        <v>249</v>
      </c>
      <c r="D150" s="45"/>
      <c r="E150" s="45"/>
      <c r="F150" s="45"/>
      <c r="G150" s="45"/>
      <c r="H150" s="45">
        <f>IF(AND(F150=0,G150=0),D150*E150,IF(AND(E150=0,G150=0),D150*F150,IF(AND(E150=0,F150=0),D150*G150,IF(AND(E150=0),D150*F150*G150,IF(AND(F150=0),D150*E150*G150,IF(AND(G150=0),D150*E150*F150,D150*E150*F150*G150))))))</f>
        <v>0</v>
      </c>
      <c r="I150" s="45"/>
      <c r="J150" s="46" t="str">
        <f>IF(AND(E150=0,F150&lt;&gt;0,G150&lt;&gt;0),"m2",IF(AND(F150=0,E150&lt;&gt;0,G150&lt;&gt;0),"m2",IF(AND(G150=0,E150&lt;&gt;0,F150&lt;&gt;0),"m2",IF(AND(F150=0,G150=0),"ml",IF(AND(E150=0,G150=0),"ml",IF(AND(E150=0,F150=0),"ml",IF(AND(E150&lt;&gt;0,F150&lt;&gt;0,G150&lt;&gt;0),"m3",0)))))))</f>
        <v>ml</v>
      </c>
    </row>
    <row r="151" spans="2:10" s="1" customFormat="1" ht="13.2" x14ac:dyDescent="0.25">
      <c r="B151" s="75"/>
      <c r="C151" s="130" t="s">
        <v>250</v>
      </c>
      <c r="D151" s="45"/>
      <c r="E151" s="45"/>
      <c r="F151" s="45"/>
      <c r="G151" s="45"/>
      <c r="H151" s="45">
        <f>IF(AND(F151=0,G151=0),D151*E151,IF(AND(E151=0,G151=0),D151*F151,IF(AND(E151=0,F151=0),D151*G151,IF(AND(E151=0),D151*F151*G151,IF(AND(F151=0),D151*E151*G151,IF(AND(G151=0),D151*E151*F151,D151*E151*F151*G151))))))</f>
        <v>0</v>
      </c>
      <c r="I151" s="45"/>
      <c r="J151" s="46" t="str">
        <f>IF(AND(E151=0,F151&lt;&gt;0,G151&lt;&gt;0),"m2",IF(AND(F151=0,E151&lt;&gt;0,G151&lt;&gt;0),"m2",IF(AND(G151=0,E151&lt;&gt;0,F151&lt;&gt;0),"m2",IF(AND(F151=0,G151=0),"ml",IF(AND(E151=0,G151=0),"ml",IF(AND(E151=0,F151=0),"ml",IF(AND(E151&lt;&gt;0,F151&lt;&gt;0,G151&lt;&gt;0),"m3",0)))))))</f>
        <v>ml</v>
      </c>
    </row>
    <row r="152" spans="2:10" s="1" customFormat="1" ht="13.2" x14ac:dyDescent="0.25">
      <c r="B152" s="75"/>
      <c r="C152" s="130" t="s">
        <v>633</v>
      </c>
      <c r="D152" s="45"/>
      <c r="E152" s="45"/>
      <c r="F152" s="45"/>
      <c r="G152" s="45"/>
      <c r="H152" s="45">
        <f>IF(AND(F152=0,G152=0),D152*E152,IF(AND(E152=0,G152=0),D152*F152,IF(AND(E152=0,F152=0),D152*G152,IF(AND(E152=0),D152*F152*G152,IF(AND(F152=0),D152*E152*G152,IF(AND(G152=0),D152*E152*F152,D152*E152*F152*G152))))))</f>
        <v>0</v>
      </c>
      <c r="I152" s="45"/>
      <c r="J152" s="46" t="str">
        <f>IF(AND(E152=0,F152&lt;&gt;0,G152&lt;&gt;0),"m2",IF(AND(F152=0,E152&lt;&gt;0,G152&lt;&gt;0),"m2",IF(AND(G152=0,E152&lt;&gt;0,F152&lt;&gt;0),"m2",IF(AND(F152=0,G152=0),"ml",IF(AND(E152=0,G152=0),"ml",IF(AND(E152=0,F152=0),"ml",IF(AND(E152&lt;&gt;0,F152&lt;&gt;0,G152&lt;&gt;0),"m3",0)))))))</f>
        <v>ml</v>
      </c>
    </row>
    <row r="153" spans="2:10" s="1" customFormat="1" ht="13.2" x14ac:dyDescent="0.25">
      <c r="B153" s="100" t="s">
        <v>211</v>
      </c>
      <c r="C153" s="101" t="s">
        <v>487</v>
      </c>
      <c r="D153" s="103"/>
      <c r="E153" s="45"/>
      <c r="F153" s="45"/>
      <c r="G153" s="45"/>
      <c r="H153" s="45"/>
      <c r="I153" s="62"/>
      <c r="J153" s="63"/>
    </row>
    <row r="154" spans="2:10" s="1" customFormat="1" ht="13.2" x14ac:dyDescent="0.25">
      <c r="B154" s="75" t="s">
        <v>212</v>
      </c>
      <c r="C154" s="48" t="s">
        <v>485</v>
      </c>
      <c r="D154" s="103"/>
      <c r="E154" s="45"/>
      <c r="F154" s="45"/>
      <c r="G154" s="45"/>
      <c r="H154" s="45"/>
      <c r="I154" s="62">
        <f>SUM(H155:H156)*$E$83</f>
        <v>0</v>
      </c>
      <c r="J154" s="63" t="str">
        <f>+J155</f>
        <v>ml</v>
      </c>
    </row>
    <row r="155" spans="2:10" s="1" customFormat="1" ht="13.2" x14ac:dyDescent="0.25">
      <c r="B155" s="75"/>
      <c r="C155" s="130" t="s">
        <v>248</v>
      </c>
      <c r="D155" s="45"/>
      <c r="E155" s="45"/>
      <c r="F155" s="45"/>
      <c r="G155" s="45"/>
      <c r="H155" s="45"/>
      <c r="I155" s="45"/>
      <c r="J155" s="46" t="str">
        <f>IF(AND(E155=0,F155&lt;&gt;0,G155&lt;&gt;0),"m2",IF(AND(F155=0,E155&lt;&gt;0,G155&lt;&gt;0),"m2",IF(AND(G155=0,E155&lt;&gt;0,F155&lt;&gt;0),"m2",IF(AND(F155=0,G155=0),"ml",IF(AND(E155=0,G155=0),"ml",IF(AND(E155=0,F155=0),"ml",IF(AND(E155&lt;&gt;0,F155&lt;&gt;0,G155&lt;&gt;0),"m3",0)))))))</f>
        <v>ml</v>
      </c>
    </row>
    <row r="156" spans="2:10" s="1" customFormat="1" ht="13.2" x14ac:dyDescent="0.25">
      <c r="B156" s="75"/>
      <c r="C156" s="44" t="s">
        <v>434</v>
      </c>
      <c r="D156" s="45"/>
      <c r="E156" s="45"/>
      <c r="F156" s="45"/>
      <c r="G156" s="45"/>
      <c r="H156" s="45">
        <f>IF(AND(F156=0,G156=0),D156*E156,IF(AND(E156=0,G156=0),D156*F156,IF(AND(E156=0,F156=0),D156*G156,IF(AND(E156=0),D156*F156*G156,IF(AND(F156=0),D156*E156*G156,IF(AND(G156=0),D156*E156*F156,D156*E156*F156*G156))))))</f>
        <v>0</v>
      </c>
      <c r="I156" s="45"/>
      <c r="J156" s="46" t="str">
        <f>IF(AND(E156=0,F156&lt;&gt;0,G156&lt;&gt;0),"m2",IF(AND(F156=0,E156&lt;&gt;0,G156&lt;&gt;0),"m2",IF(AND(G156=0,E156&lt;&gt;0,F156&lt;&gt;0),"m2",IF(AND(F156=0,G156=0),"ml",IF(AND(E156=0,G156=0),"ml",IF(AND(E156=0,F156=0),"ml",IF(AND(E156&lt;&gt;0,F156&lt;&gt;0,G156&lt;&gt;0),"m3",0)))))))</f>
        <v>ml</v>
      </c>
    </row>
    <row r="157" spans="2:10" s="1" customFormat="1" ht="13.2" x14ac:dyDescent="0.25">
      <c r="B157" s="75" t="s">
        <v>519</v>
      </c>
      <c r="C157" s="48" t="s">
        <v>488</v>
      </c>
      <c r="D157" s="103"/>
      <c r="E157" s="45"/>
      <c r="F157" s="45"/>
      <c r="G157" s="45"/>
      <c r="H157" s="45"/>
      <c r="I157" s="62">
        <f>SUM(H158:H159)*$E$83</f>
        <v>0</v>
      </c>
      <c r="J157" s="63" t="str">
        <f>+J158</f>
        <v>ml</v>
      </c>
    </row>
    <row r="158" spans="2:10" s="1" customFormat="1" ht="13.2" x14ac:dyDescent="0.25">
      <c r="B158" s="75"/>
      <c r="C158" s="130" t="s">
        <v>248</v>
      </c>
      <c r="D158" s="45"/>
      <c r="E158" s="45"/>
      <c r="F158" s="45"/>
      <c r="G158" s="45"/>
      <c r="H158" s="45"/>
      <c r="I158" s="45"/>
      <c r="J158" s="46" t="str">
        <f>IF(AND(E158=0,F158&lt;&gt;0,G158&lt;&gt;0),"m2",IF(AND(F158=0,E158&lt;&gt;0,G158&lt;&gt;0),"m2",IF(AND(G158=0,E158&lt;&gt;0,F158&lt;&gt;0),"m2",IF(AND(F158=0,G158=0),"ml",IF(AND(E158=0,G158=0),"ml",IF(AND(E158=0,F158=0),"ml",IF(AND(E158&lt;&gt;0,F158&lt;&gt;0,G158&lt;&gt;0),"m3",0)))))))</f>
        <v>ml</v>
      </c>
    </row>
    <row r="159" spans="2:10" s="1" customFormat="1" ht="13.2" x14ac:dyDescent="0.25">
      <c r="B159" s="75"/>
      <c r="C159" s="44" t="s">
        <v>434</v>
      </c>
      <c r="D159" s="45"/>
      <c r="E159" s="45"/>
      <c r="F159" s="45"/>
      <c r="G159" s="45"/>
      <c r="H159" s="45">
        <f>IF(AND(F159=0,G159=0),D159*E159,IF(AND(E159=0,G159=0),D159*F159,IF(AND(E159=0,F159=0),D159*G159,IF(AND(E159=0),D159*F159*G159,IF(AND(F159=0),D159*E159*G159,IF(AND(G159=0),D159*E159*F159,D159*E159*F159*G159))))))</f>
        <v>0</v>
      </c>
      <c r="I159" s="45"/>
      <c r="J159" s="46" t="str">
        <f>IF(AND(E159=0,F159&lt;&gt;0,G159&lt;&gt;0),"m2",IF(AND(F159=0,E159&lt;&gt;0,G159&lt;&gt;0),"m2",IF(AND(G159=0,E159&lt;&gt;0,F159&lt;&gt;0),"m2",IF(AND(F159=0,G159=0),"ml",IF(AND(E159=0,G159=0),"ml",IF(AND(E159=0,F159=0),"ml",IF(AND(E159&lt;&gt;0,F159&lt;&gt;0,G159&lt;&gt;0),"m3",0)))))))</f>
        <v>ml</v>
      </c>
    </row>
    <row r="160" spans="2:10" s="1" customFormat="1" ht="13.2" x14ac:dyDescent="0.25">
      <c r="B160" s="75" t="s">
        <v>822</v>
      </c>
      <c r="C160" s="48" t="s">
        <v>823</v>
      </c>
      <c r="D160" s="103"/>
      <c r="E160" s="45"/>
      <c r="F160" s="45"/>
      <c r="G160" s="45"/>
      <c r="H160" s="45"/>
      <c r="I160" s="62">
        <f>SUM(H161:H162)*$E$83</f>
        <v>0</v>
      </c>
      <c r="J160" s="63" t="str">
        <f>+J161</f>
        <v>ml</v>
      </c>
    </row>
    <row r="161" spans="2:10" s="1" customFormat="1" ht="13.2" x14ac:dyDescent="0.25">
      <c r="B161" s="75"/>
      <c r="C161" s="130" t="s">
        <v>248</v>
      </c>
      <c r="D161" s="45"/>
      <c r="E161" s="45"/>
      <c r="F161" s="45"/>
      <c r="G161" s="45"/>
      <c r="H161" s="45"/>
      <c r="I161" s="45"/>
      <c r="J161" s="46" t="str">
        <f>IF(AND(E161=0,F161&lt;&gt;0,G161&lt;&gt;0),"m2",IF(AND(F161=0,E161&lt;&gt;0,G161&lt;&gt;0),"m2",IF(AND(G161=0,E161&lt;&gt;0,F161&lt;&gt;0),"m2",IF(AND(F161=0,G161=0),"ml",IF(AND(E161=0,G161=0),"ml",IF(AND(E161=0,F161=0),"ml",IF(AND(E161&lt;&gt;0,F161&lt;&gt;0,G161&lt;&gt;0),"m3",0)))))))</f>
        <v>ml</v>
      </c>
    </row>
    <row r="162" spans="2:10" s="1" customFormat="1" ht="13.2" x14ac:dyDescent="0.25">
      <c r="B162" s="75"/>
      <c r="C162" s="44" t="s">
        <v>434</v>
      </c>
      <c r="D162" s="45"/>
      <c r="E162" s="45"/>
      <c r="F162" s="45"/>
      <c r="G162" s="45"/>
      <c r="H162" s="45">
        <f>IF(AND(F162=0,G162=0),D162*E162,IF(AND(E162=0,G162=0),D162*F162,IF(AND(E162=0,F162=0),D162*G162,IF(AND(E162=0),D162*F162*G162,IF(AND(F162=0),D162*E162*G162,IF(AND(G162=0),D162*E162*F162,D162*E162*F162*G162))))))</f>
        <v>0</v>
      </c>
      <c r="I162" s="45"/>
      <c r="J162" s="46" t="str">
        <f>IF(AND(E162=0,F162&lt;&gt;0,G162&lt;&gt;0),"m2",IF(AND(F162=0,E162&lt;&gt;0,G162&lt;&gt;0),"m2",IF(AND(G162=0,E162&lt;&gt;0,F162&lt;&gt;0),"m2",IF(AND(F162=0,G162=0),"ml",IF(AND(E162=0,G162=0),"ml",IF(AND(E162=0,F162=0),"ml",IF(AND(E162&lt;&gt;0,F162&lt;&gt;0,G162&lt;&gt;0),"m3",0)))))))</f>
        <v>ml</v>
      </c>
    </row>
    <row r="163" spans="2:10" s="1" customFormat="1" ht="13.2" x14ac:dyDescent="0.25">
      <c r="B163" s="100" t="s">
        <v>213</v>
      </c>
      <c r="C163" s="101" t="s">
        <v>489</v>
      </c>
      <c r="D163" s="103"/>
      <c r="E163" s="45"/>
      <c r="F163" s="45"/>
      <c r="G163" s="45"/>
      <c r="H163" s="45"/>
      <c r="I163" s="62"/>
      <c r="J163" s="63"/>
    </row>
    <row r="164" spans="2:10" s="1" customFormat="1" ht="13.2" x14ac:dyDescent="0.25">
      <c r="B164" s="75" t="s">
        <v>214</v>
      </c>
      <c r="C164" s="48" t="s">
        <v>491</v>
      </c>
      <c r="D164" s="103"/>
      <c r="E164" s="45"/>
      <c r="F164" s="45"/>
      <c r="G164" s="45"/>
      <c r="H164" s="45"/>
      <c r="I164" s="62">
        <f>SUM(H165:H167)*$E$83</f>
        <v>11</v>
      </c>
      <c r="J164" s="63" t="str">
        <f>+J165</f>
        <v>und</v>
      </c>
    </row>
    <row r="165" spans="2:10" s="1" customFormat="1" ht="13.2" x14ac:dyDescent="0.25">
      <c r="B165" s="75"/>
      <c r="C165" s="130" t="s">
        <v>248</v>
      </c>
      <c r="D165" s="45">
        <v>5</v>
      </c>
      <c r="E165" s="45"/>
      <c r="F165" s="45"/>
      <c r="G165" s="45"/>
      <c r="H165" s="45">
        <f>+D165</f>
        <v>5</v>
      </c>
      <c r="I165" s="45"/>
      <c r="J165" s="46" t="s">
        <v>35</v>
      </c>
    </row>
    <row r="166" spans="2:10" s="1" customFormat="1" ht="13.2" x14ac:dyDescent="0.25">
      <c r="B166" s="75"/>
      <c r="C166" s="130" t="s">
        <v>249</v>
      </c>
      <c r="D166" s="45">
        <v>5</v>
      </c>
      <c r="E166" s="45"/>
      <c r="F166" s="45"/>
      <c r="G166" s="45"/>
      <c r="H166" s="45">
        <f>+D166</f>
        <v>5</v>
      </c>
      <c r="I166" s="45"/>
      <c r="J166" s="46" t="s">
        <v>35</v>
      </c>
    </row>
    <row r="167" spans="2:10" s="1" customFormat="1" ht="13.2" x14ac:dyDescent="0.25">
      <c r="B167" s="75"/>
      <c r="C167" s="130" t="s">
        <v>250</v>
      </c>
      <c r="D167" s="45">
        <v>1</v>
      </c>
      <c r="E167" s="45"/>
      <c r="F167" s="45"/>
      <c r="G167" s="45"/>
      <c r="H167" s="45">
        <f>+D167</f>
        <v>1</v>
      </c>
      <c r="I167" s="45"/>
      <c r="J167" s="46" t="s">
        <v>35</v>
      </c>
    </row>
    <row r="168" spans="2:10" s="1" customFormat="1" ht="13.2" x14ac:dyDescent="0.25">
      <c r="B168" s="75" t="s">
        <v>215</v>
      </c>
      <c r="C168" s="48" t="s">
        <v>492</v>
      </c>
      <c r="D168" s="103"/>
      <c r="E168" s="45"/>
      <c r="F168" s="45"/>
      <c r="G168" s="45"/>
      <c r="H168" s="45"/>
      <c r="I168" s="62">
        <f>SUM(H169:H171)*$E$83</f>
        <v>1</v>
      </c>
      <c r="J168" s="63" t="str">
        <f>+J169</f>
        <v>und</v>
      </c>
    </row>
    <row r="169" spans="2:10" s="1" customFormat="1" ht="13.2" x14ac:dyDescent="0.25">
      <c r="B169" s="75"/>
      <c r="C169" s="130" t="s">
        <v>248</v>
      </c>
      <c r="D169" s="45">
        <v>1</v>
      </c>
      <c r="E169" s="45"/>
      <c r="F169" s="45"/>
      <c r="G169" s="45"/>
      <c r="H169" s="45">
        <f>+D169</f>
        <v>1</v>
      </c>
      <c r="I169" s="45"/>
      <c r="J169" s="46" t="s">
        <v>35</v>
      </c>
    </row>
    <row r="170" spans="2:10" s="1" customFormat="1" ht="13.2" x14ac:dyDescent="0.25">
      <c r="B170" s="75"/>
      <c r="C170" s="130" t="s">
        <v>249</v>
      </c>
      <c r="D170" s="45">
        <v>0</v>
      </c>
      <c r="E170" s="45"/>
      <c r="F170" s="45"/>
      <c r="G170" s="45"/>
      <c r="H170" s="45">
        <f>+D170</f>
        <v>0</v>
      </c>
      <c r="I170" s="45"/>
      <c r="J170" s="46" t="s">
        <v>35</v>
      </c>
    </row>
    <row r="171" spans="2:10" s="1" customFormat="1" ht="13.2" x14ac:dyDescent="0.25">
      <c r="B171" s="75"/>
      <c r="C171" s="130" t="s">
        <v>250</v>
      </c>
      <c r="D171" s="45">
        <v>0</v>
      </c>
      <c r="E171" s="45"/>
      <c r="F171" s="45"/>
      <c r="G171" s="45"/>
      <c r="H171" s="45">
        <f>+D171</f>
        <v>0</v>
      </c>
      <c r="I171" s="45"/>
      <c r="J171" s="46" t="s">
        <v>35</v>
      </c>
    </row>
    <row r="172" spans="2:10" s="1" customFormat="1" ht="13.2" x14ac:dyDescent="0.25">
      <c r="B172" s="75" t="s">
        <v>216</v>
      </c>
      <c r="C172" s="48" t="s">
        <v>493</v>
      </c>
      <c r="D172" s="103"/>
      <c r="E172" s="45"/>
      <c r="F172" s="45"/>
      <c r="G172" s="45"/>
      <c r="H172" s="45"/>
      <c r="I172" s="62">
        <f>SUM(H173:H175)*$E$83</f>
        <v>1</v>
      </c>
      <c r="J172" s="63" t="str">
        <f>+J173</f>
        <v>und</v>
      </c>
    </row>
    <row r="173" spans="2:10" s="1" customFormat="1" ht="13.2" x14ac:dyDescent="0.25">
      <c r="B173" s="75"/>
      <c r="C173" s="130" t="s">
        <v>248</v>
      </c>
      <c r="D173" s="45">
        <v>1</v>
      </c>
      <c r="E173" s="45"/>
      <c r="F173" s="45"/>
      <c r="G173" s="45"/>
      <c r="H173" s="45">
        <f>+D173</f>
        <v>1</v>
      </c>
      <c r="I173" s="45"/>
      <c r="J173" s="46" t="s">
        <v>35</v>
      </c>
    </row>
    <row r="174" spans="2:10" s="1" customFormat="1" ht="13.2" x14ac:dyDescent="0.25">
      <c r="B174" s="75"/>
      <c r="C174" s="130" t="s">
        <v>249</v>
      </c>
      <c r="D174" s="45">
        <v>0</v>
      </c>
      <c r="E174" s="45"/>
      <c r="F174" s="45"/>
      <c r="G174" s="45"/>
      <c r="H174" s="45">
        <f>+D174</f>
        <v>0</v>
      </c>
      <c r="I174" s="45"/>
      <c r="J174" s="46" t="s">
        <v>35</v>
      </c>
    </row>
    <row r="175" spans="2:10" s="1" customFormat="1" ht="13.2" x14ac:dyDescent="0.25">
      <c r="B175" s="75"/>
      <c r="C175" s="130" t="s">
        <v>250</v>
      </c>
      <c r="D175" s="45">
        <v>0</v>
      </c>
      <c r="E175" s="45"/>
      <c r="F175" s="45"/>
      <c r="G175" s="45"/>
      <c r="H175" s="45">
        <f>+D175</f>
        <v>0</v>
      </c>
      <c r="I175" s="45"/>
      <c r="J175" s="46" t="s">
        <v>35</v>
      </c>
    </row>
    <row r="176" spans="2:10" s="1" customFormat="1" ht="13.2" x14ac:dyDescent="0.25">
      <c r="B176" s="75" t="s">
        <v>496</v>
      </c>
      <c r="C176" s="48" t="s">
        <v>494</v>
      </c>
      <c r="D176" s="103"/>
      <c r="E176" s="45"/>
      <c r="F176" s="45"/>
      <c r="G176" s="45"/>
      <c r="H176" s="45"/>
      <c r="I176" s="62">
        <f>SUM(H177:H179)*$E$83</f>
        <v>9</v>
      </c>
      <c r="J176" s="63" t="str">
        <f>+J177</f>
        <v>und</v>
      </c>
    </row>
    <row r="177" spans="2:10" s="1" customFormat="1" ht="13.2" x14ac:dyDescent="0.25">
      <c r="B177" s="75"/>
      <c r="C177" s="130" t="s">
        <v>248</v>
      </c>
      <c r="D177" s="45">
        <v>1</v>
      </c>
      <c r="E177" s="45"/>
      <c r="F177" s="45"/>
      <c r="G177" s="45"/>
      <c r="H177" s="45">
        <f>+D177</f>
        <v>1</v>
      </c>
      <c r="I177" s="45"/>
      <c r="J177" s="46" t="s">
        <v>35</v>
      </c>
    </row>
    <row r="178" spans="2:10" s="1" customFormat="1" ht="13.2" x14ac:dyDescent="0.25">
      <c r="B178" s="75"/>
      <c r="C178" s="130" t="s">
        <v>249</v>
      </c>
      <c r="D178" s="45">
        <v>6</v>
      </c>
      <c r="E178" s="45"/>
      <c r="F178" s="45"/>
      <c r="G178" s="45"/>
      <c r="H178" s="45">
        <f>+D178</f>
        <v>6</v>
      </c>
      <c r="I178" s="45"/>
      <c r="J178" s="46" t="s">
        <v>35</v>
      </c>
    </row>
    <row r="179" spans="2:10" s="1" customFormat="1" ht="13.2" x14ac:dyDescent="0.25">
      <c r="B179" s="75"/>
      <c r="C179" s="130" t="s">
        <v>250</v>
      </c>
      <c r="D179" s="45">
        <v>2</v>
      </c>
      <c r="E179" s="45"/>
      <c r="F179" s="45"/>
      <c r="G179" s="45"/>
      <c r="H179" s="45">
        <f>+D179</f>
        <v>2</v>
      </c>
      <c r="I179" s="45"/>
      <c r="J179" s="46" t="s">
        <v>35</v>
      </c>
    </row>
    <row r="180" spans="2:10" s="1" customFormat="1" ht="13.2" x14ac:dyDescent="0.25">
      <c r="B180" s="75" t="s">
        <v>497</v>
      </c>
      <c r="C180" s="48" t="s">
        <v>636</v>
      </c>
      <c r="D180" s="103"/>
      <c r="E180" s="45"/>
      <c r="F180" s="45"/>
      <c r="G180" s="45"/>
      <c r="H180" s="45"/>
      <c r="I180" s="62">
        <f>SUM(H181:H183)*$E$83</f>
        <v>2</v>
      </c>
      <c r="J180" s="63" t="str">
        <f>+J181</f>
        <v>und</v>
      </c>
    </row>
    <row r="181" spans="2:10" s="1" customFormat="1" ht="13.2" x14ac:dyDescent="0.25">
      <c r="B181" s="75"/>
      <c r="C181" s="130" t="s">
        <v>248</v>
      </c>
      <c r="D181" s="45">
        <v>2</v>
      </c>
      <c r="E181" s="45"/>
      <c r="F181" s="45"/>
      <c r="G181" s="45"/>
      <c r="H181" s="45">
        <f>+D181</f>
        <v>2</v>
      </c>
      <c r="I181" s="45"/>
      <c r="J181" s="46" t="s">
        <v>35</v>
      </c>
    </row>
    <row r="182" spans="2:10" s="1" customFormat="1" ht="13.2" x14ac:dyDescent="0.25">
      <c r="B182" s="75"/>
      <c r="C182" s="130" t="s">
        <v>249</v>
      </c>
      <c r="D182" s="45">
        <v>0</v>
      </c>
      <c r="E182" s="45"/>
      <c r="F182" s="45"/>
      <c r="G182" s="45"/>
      <c r="H182" s="45">
        <f>+D182</f>
        <v>0</v>
      </c>
      <c r="I182" s="45"/>
      <c r="J182" s="46" t="s">
        <v>35</v>
      </c>
    </row>
    <row r="183" spans="2:10" s="1" customFormat="1" ht="13.2" x14ac:dyDescent="0.25">
      <c r="B183" s="75"/>
      <c r="C183" s="130" t="s">
        <v>250</v>
      </c>
      <c r="D183" s="45">
        <v>0</v>
      </c>
      <c r="E183" s="45"/>
      <c r="F183" s="45"/>
      <c r="G183" s="45"/>
      <c r="H183" s="45">
        <f>+D183</f>
        <v>0</v>
      </c>
      <c r="I183" s="45"/>
      <c r="J183" s="46" t="s">
        <v>35</v>
      </c>
    </row>
    <row r="184" spans="2:10" s="1" customFormat="1" ht="13.2" x14ac:dyDescent="0.25">
      <c r="B184" s="75" t="s">
        <v>498</v>
      </c>
      <c r="C184" s="48" t="s">
        <v>495</v>
      </c>
      <c r="D184" s="103"/>
      <c r="E184" s="45"/>
      <c r="F184" s="45"/>
      <c r="G184" s="45"/>
      <c r="H184" s="45"/>
      <c r="I184" s="62">
        <f>SUM(H185:H187)*$E$83</f>
        <v>1</v>
      </c>
      <c r="J184" s="63" t="str">
        <f>+J185</f>
        <v>und</v>
      </c>
    </row>
    <row r="185" spans="2:10" s="1" customFormat="1" ht="13.2" x14ac:dyDescent="0.25">
      <c r="B185" s="75"/>
      <c r="C185" s="130" t="s">
        <v>248</v>
      </c>
      <c r="D185" s="45">
        <v>1</v>
      </c>
      <c r="E185" s="45"/>
      <c r="F185" s="45"/>
      <c r="G185" s="45"/>
      <c r="H185" s="45">
        <f>+D185</f>
        <v>1</v>
      </c>
      <c r="I185" s="45"/>
      <c r="J185" s="46" t="s">
        <v>35</v>
      </c>
    </row>
    <row r="186" spans="2:10" s="1" customFormat="1" ht="13.2" x14ac:dyDescent="0.25">
      <c r="B186" s="75"/>
      <c r="C186" s="130" t="s">
        <v>249</v>
      </c>
      <c r="D186" s="45">
        <v>0</v>
      </c>
      <c r="E186" s="45"/>
      <c r="F186" s="45"/>
      <c r="G186" s="45"/>
      <c r="H186" s="45">
        <f>+D186</f>
        <v>0</v>
      </c>
      <c r="I186" s="45"/>
      <c r="J186" s="46" t="s">
        <v>35</v>
      </c>
    </row>
    <row r="187" spans="2:10" s="1" customFormat="1" ht="13.2" x14ac:dyDescent="0.25">
      <c r="B187" s="75"/>
      <c r="C187" s="130" t="s">
        <v>250</v>
      </c>
      <c r="D187" s="45">
        <v>0</v>
      </c>
      <c r="E187" s="45"/>
      <c r="F187" s="45"/>
      <c r="G187" s="45"/>
      <c r="H187" s="45">
        <f>+D187</f>
        <v>0</v>
      </c>
      <c r="I187" s="45"/>
      <c r="J187" s="46" t="s">
        <v>35</v>
      </c>
    </row>
    <row r="188" spans="2:10" s="1" customFormat="1" ht="13.2" x14ac:dyDescent="0.25">
      <c r="B188" s="75" t="s">
        <v>520</v>
      </c>
      <c r="C188" s="48" t="s">
        <v>499</v>
      </c>
      <c r="D188" s="103"/>
      <c r="E188" s="45"/>
      <c r="F188" s="45"/>
      <c r="G188" s="45"/>
      <c r="H188" s="45"/>
      <c r="I188" s="62">
        <f>SUM(H189:H191)*$E$83</f>
        <v>3</v>
      </c>
      <c r="J188" s="63" t="str">
        <f>+J189</f>
        <v>und</v>
      </c>
    </row>
    <row r="189" spans="2:10" s="1" customFormat="1" ht="13.2" x14ac:dyDescent="0.25">
      <c r="B189" s="75"/>
      <c r="C189" s="130" t="s">
        <v>1016</v>
      </c>
      <c r="D189" s="45">
        <v>3</v>
      </c>
      <c r="E189" s="45"/>
      <c r="F189" s="45"/>
      <c r="G189" s="45"/>
      <c r="H189" s="45">
        <f>+D189</f>
        <v>3</v>
      </c>
      <c r="I189" s="45"/>
      <c r="J189" s="46" t="s">
        <v>35</v>
      </c>
    </row>
    <row r="190" spans="2:10" s="1" customFormat="1" ht="13.2" x14ac:dyDescent="0.25">
      <c r="B190" s="75"/>
      <c r="C190" s="130" t="s">
        <v>249</v>
      </c>
      <c r="D190" s="45">
        <v>0</v>
      </c>
      <c r="E190" s="45"/>
      <c r="F190" s="45"/>
      <c r="G190" s="45"/>
      <c r="H190" s="45">
        <f>+D190</f>
        <v>0</v>
      </c>
      <c r="I190" s="45"/>
      <c r="J190" s="46" t="s">
        <v>35</v>
      </c>
    </row>
    <row r="191" spans="2:10" s="1" customFormat="1" ht="13.2" x14ac:dyDescent="0.25">
      <c r="B191" s="75"/>
      <c r="C191" s="130" t="s">
        <v>250</v>
      </c>
      <c r="D191" s="45">
        <v>0</v>
      </c>
      <c r="E191" s="45"/>
      <c r="F191" s="45"/>
      <c r="G191" s="45"/>
      <c r="H191" s="45">
        <f>+D191</f>
        <v>0</v>
      </c>
      <c r="I191" s="45"/>
      <c r="J191" s="46" t="s">
        <v>35</v>
      </c>
    </row>
    <row r="192" spans="2:10" s="1" customFormat="1" ht="13.2" x14ac:dyDescent="0.25">
      <c r="B192" s="75" t="s">
        <v>521</v>
      </c>
      <c r="C192" s="48" t="s">
        <v>500</v>
      </c>
      <c r="D192" s="103"/>
      <c r="E192" s="45"/>
      <c r="F192" s="45"/>
      <c r="G192" s="45"/>
      <c r="H192" s="45"/>
      <c r="I192" s="62">
        <f>SUM(H193:H195)*$E$83</f>
        <v>1</v>
      </c>
      <c r="J192" s="63" t="str">
        <f>+J193</f>
        <v>und</v>
      </c>
    </row>
    <row r="193" spans="2:10" s="1" customFormat="1" ht="13.2" x14ac:dyDescent="0.25">
      <c r="B193" s="75"/>
      <c r="C193" s="130" t="s">
        <v>248</v>
      </c>
      <c r="D193" s="45">
        <v>1</v>
      </c>
      <c r="E193" s="45"/>
      <c r="F193" s="45"/>
      <c r="G193" s="45"/>
      <c r="H193" s="45">
        <f>+D193</f>
        <v>1</v>
      </c>
      <c r="I193" s="45"/>
      <c r="J193" s="46" t="s">
        <v>35</v>
      </c>
    </row>
    <row r="194" spans="2:10" s="1" customFormat="1" ht="13.2" x14ac:dyDescent="0.25">
      <c r="B194" s="75"/>
      <c r="C194" s="130" t="s">
        <v>249</v>
      </c>
      <c r="D194" s="45">
        <v>0</v>
      </c>
      <c r="E194" s="45"/>
      <c r="F194" s="45"/>
      <c r="G194" s="45"/>
      <c r="H194" s="45">
        <f>+D194</f>
        <v>0</v>
      </c>
      <c r="I194" s="45"/>
      <c r="J194" s="46" t="s">
        <v>35</v>
      </c>
    </row>
    <row r="195" spans="2:10" s="1" customFormat="1" ht="13.2" x14ac:dyDescent="0.25">
      <c r="B195" s="75"/>
      <c r="C195" s="130" t="s">
        <v>250</v>
      </c>
      <c r="D195" s="45">
        <v>0</v>
      </c>
      <c r="E195" s="45"/>
      <c r="F195" s="45"/>
      <c r="G195" s="45"/>
      <c r="H195" s="45">
        <f>+D195</f>
        <v>0</v>
      </c>
      <c r="I195" s="45"/>
      <c r="J195" s="46" t="s">
        <v>35</v>
      </c>
    </row>
    <row r="196" spans="2:10" s="1" customFormat="1" ht="13.2" x14ac:dyDescent="0.25">
      <c r="B196" s="75" t="s">
        <v>522</v>
      </c>
      <c r="C196" s="48" t="s">
        <v>501</v>
      </c>
      <c r="D196" s="103"/>
      <c r="E196" s="45"/>
      <c r="F196" s="45"/>
      <c r="G196" s="45"/>
      <c r="H196" s="45"/>
      <c r="I196" s="62">
        <f>SUM(H197:H199)*$E$83</f>
        <v>8</v>
      </c>
      <c r="J196" s="63" t="str">
        <f>+J197</f>
        <v>und</v>
      </c>
    </row>
    <row r="197" spans="2:10" s="1" customFormat="1" ht="13.2" x14ac:dyDescent="0.25">
      <c r="B197" s="75"/>
      <c r="C197" s="130" t="s">
        <v>248</v>
      </c>
      <c r="D197" s="45">
        <v>8</v>
      </c>
      <c r="E197" s="45"/>
      <c r="F197" s="45"/>
      <c r="G197" s="45"/>
      <c r="H197" s="45">
        <f>+D197</f>
        <v>8</v>
      </c>
      <c r="I197" s="45"/>
      <c r="J197" s="46" t="s">
        <v>35</v>
      </c>
    </row>
    <row r="198" spans="2:10" s="1" customFormat="1" ht="13.2" x14ac:dyDescent="0.25">
      <c r="B198" s="75"/>
      <c r="C198" s="130" t="s">
        <v>249</v>
      </c>
      <c r="D198" s="45">
        <v>0</v>
      </c>
      <c r="E198" s="45"/>
      <c r="F198" s="45"/>
      <c r="G198" s="45"/>
      <c r="H198" s="45">
        <f>+D198</f>
        <v>0</v>
      </c>
      <c r="I198" s="45"/>
      <c r="J198" s="46" t="s">
        <v>35</v>
      </c>
    </row>
    <row r="199" spans="2:10" s="1" customFormat="1" ht="13.2" x14ac:dyDescent="0.25">
      <c r="B199" s="75"/>
      <c r="C199" s="130" t="s">
        <v>250</v>
      </c>
      <c r="D199" s="45">
        <v>0</v>
      </c>
      <c r="E199" s="45"/>
      <c r="F199" s="45"/>
      <c r="G199" s="45"/>
      <c r="H199" s="45">
        <f>+D199</f>
        <v>0</v>
      </c>
      <c r="I199" s="45"/>
      <c r="J199" s="46" t="s">
        <v>35</v>
      </c>
    </row>
    <row r="200" spans="2:10" s="1" customFormat="1" ht="13.2" x14ac:dyDescent="0.25">
      <c r="B200" s="75" t="s">
        <v>523</v>
      </c>
      <c r="C200" s="48" t="s">
        <v>502</v>
      </c>
      <c r="D200" s="103"/>
      <c r="E200" s="45"/>
      <c r="F200" s="45"/>
      <c r="G200" s="45"/>
      <c r="H200" s="45"/>
      <c r="I200" s="62">
        <f>SUM(H201:H203)*$E$83</f>
        <v>3</v>
      </c>
      <c r="J200" s="63" t="str">
        <f>+J201</f>
        <v>und</v>
      </c>
    </row>
    <row r="201" spans="2:10" s="1" customFormat="1" ht="13.2" x14ac:dyDescent="0.25">
      <c r="B201" s="75"/>
      <c r="C201" s="130" t="s">
        <v>248</v>
      </c>
      <c r="D201" s="45">
        <v>3</v>
      </c>
      <c r="E201" s="45"/>
      <c r="F201" s="45"/>
      <c r="G201" s="45"/>
      <c r="H201" s="45">
        <f>+D201</f>
        <v>3</v>
      </c>
      <c r="I201" s="45"/>
      <c r="J201" s="46" t="s">
        <v>35</v>
      </c>
    </row>
    <row r="202" spans="2:10" s="1" customFormat="1" ht="13.2" x14ac:dyDescent="0.25">
      <c r="B202" s="75"/>
      <c r="C202" s="130" t="s">
        <v>249</v>
      </c>
      <c r="D202" s="45">
        <v>0</v>
      </c>
      <c r="E202" s="45"/>
      <c r="F202" s="45"/>
      <c r="G202" s="45"/>
      <c r="H202" s="45">
        <f>+D202</f>
        <v>0</v>
      </c>
      <c r="I202" s="45"/>
      <c r="J202" s="46" t="s">
        <v>35</v>
      </c>
    </row>
    <row r="203" spans="2:10" s="1" customFormat="1" ht="13.2" x14ac:dyDescent="0.25">
      <c r="B203" s="75"/>
      <c r="C203" s="130" t="s">
        <v>250</v>
      </c>
      <c r="D203" s="45">
        <v>0</v>
      </c>
      <c r="E203" s="45"/>
      <c r="F203" s="45"/>
      <c r="G203" s="45"/>
      <c r="H203" s="45">
        <f>+D203</f>
        <v>0</v>
      </c>
      <c r="I203" s="45"/>
      <c r="J203" s="46" t="s">
        <v>35</v>
      </c>
    </row>
    <row r="204" spans="2:10" s="1" customFormat="1" ht="13.2" x14ac:dyDescent="0.25">
      <c r="B204" s="75" t="s">
        <v>524</v>
      </c>
      <c r="C204" s="48" t="s">
        <v>503</v>
      </c>
      <c r="D204" s="103"/>
      <c r="E204" s="45"/>
      <c r="F204" s="45"/>
      <c r="G204" s="45"/>
      <c r="H204" s="45"/>
      <c r="I204" s="62">
        <f>SUM(H205:H207)*$E$83</f>
        <v>0</v>
      </c>
      <c r="J204" s="63" t="str">
        <f>+J205</f>
        <v>und</v>
      </c>
    </row>
    <row r="205" spans="2:10" s="1" customFormat="1" ht="13.2" x14ac:dyDescent="0.25">
      <c r="B205" s="75"/>
      <c r="C205" s="130" t="s">
        <v>248</v>
      </c>
      <c r="D205" s="45">
        <v>0</v>
      </c>
      <c r="E205" s="45"/>
      <c r="F205" s="45"/>
      <c r="G205" s="45"/>
      <c r="H205" s="45">
        <f>+D205</f>
        <v>0</v>
      </c>
      <c r="I205" s="45"/>
      <c r="J205" s="46" t="s">
        <v>35</v>
      </c>
    </row>
    <row r="206" spans="2:10" s="1" customFormat="1" ht="13.2" x14ac:dyDescent="0.25">
      <c r="B206" s="75"/>
      <c r="C206" s="130" t="s">
        <v>249</v>
      </c>
      <c r="D206" s="45">
        <v>0</v>
      </c>
      <c r="E206" s="45"/>
      <c r="F206" s="45"/>
      <c r="G206" s="45"/>
      <c r="H206" s="45">
        <f>+D206</f>
        <v>0</v>
      </c>
      <c r="I206" s="45"/>
      <c r="J206" s="46" t="s">
        <v>35</v>
      </c>
    </row>
    <row r="207" spans="2:10" s="1" customFormat="1" ht="13.2" x14ac:dyDescent="0.25">
      <c r="B207" s="75"/>
      <c r="C207" s="130" t="s">
        <v>250</v>
      </c>
      <c r="D207" s="45">
        <v>0</v>
      </c>
      <c r="E207" s="45"/>
      <c r="F207" s="45"/>
      <c r="G207" s="45"/>
      <c r="H207" s="45">
        <f>+D207</f>
        <v>0</v>
      </c>
      <c r="I207" s="45"/>
      <c r="J207" s="46" t="s">
        <v>35</v>
      </c>
    </row>
    <row r="208" spans="2:10" s="1" customFormat="1" ht="13.2" x14ac:dyDescent="0.25">
      <c r="B208" s="75" t="s">
        <v>525</v>
      </c>
      <c r="C208" s="48" t="s">
        <v>504</v>
      </c>
      <c r="D208" s="103"/>
      <c r="E208" s="45"/>
      <c r="F208" s="45"/>
      <c r="G208" s="45"/>
      <c r="H208" s="45"/>
      <c r="I208" s="62">
        <f>SUM(H209:H211)*$E$83</f>
        <v>1</v>
      </c>
      <c r="J208" s="63" t="str">
        <f>+J209</f>
        <v>und</v>
      </c>
    </row>
    <row r="209" spans="2:10" s="1" customFormat="1" ht="13.2" x14ac:dyDescent="0.25">
      <c r="B209" s="75"/>
      <c r="C209" s="130" t="s">
        <v>248</v>
      </c>
      <c r="D209" s="45">
        <v>1</v>
      </c>
      <c r="E209" s="45"/>
      <c r="F209" s="45"/>
      <c r="G209" s="45"/>
      <c r="H209" s="45">
        <f>+D209</f>
        <v>1</v>
      </c>
      <c r="I209" s="45"/>
      <c r="J209" s="46" t="s">
        <v>35</v>
      </c>
    </row>
    <row r="210" spans="2:10" s="1" customFormat="1" ht="13.2" x14ac:dyDescent="0.25">
      <c r="B210" s="75"/>
      <c r="C210" s="130" t="s">
        <v>249</v>
      </c>
      <c r="D210" s="45">
        <v>0</v>
      </c>
      <c r="E210" s="45"/>
      <c r="F210" s="45"/>
      <c r="G210" s="45"/>
      <c r="H210" s="45">
        <f>+D210</f>
        <v>0</v>
      </c>
      <c r="I210" s="45"/>
      <c r="J210" s="46" t="s">
        <v>35</v>
      </c>
    </row>
    <row r="211" spans="2:10" s="1" customFormat="1" ht="13.2" x14ac:dyDescent="0.25">
      <c r="B211" s="75"/>
      <c r="C211" s="130" t="s">
        <v>250</v>
      </c>
      <c r="D211" s="45">
        <v>0</v>
      </c>
      <c r="E211" s="45"/>
      <c r="F211" s="45"/>
      <c r="G211" s="45"/>
      <c r="H211" s="45">
        <f>+D211</f>
        <v>0</v>
      </c>
      <c r="I211" s="45"/>
      <c r="J211" s="46" t="s">
        <v>35</v>
      </c>
    </row>
    <row r="212" spans="2:10" s="1" customFormat="1" ht="13.2" x14ac:dyDescent="0.25">
      <c r="B212" s="75" t="s">
        <v>526</v>
      </c>
      <c r="C212" s="48" t="s">
        <v>505</v>
      </c>
      <c r="D212" s="103"/>
      <c r="E212" s="45"/>
      <c r="F212" s="45"/>
      <c r="G212" s="45"/>
      <c r="H212" s="45"/>
      <c r="I212" s="62">
        <f>SUM(H213:H215)*$E$83</f>
        <v>9</v>
      </c>
      <c r="J212" s="63" t="str">
        <f>+J213</f>
        <v>und</v>
      </c>
    </row>
    <row r="213" spans="2:10" s="1" customFormat="1" ht="13.2" x14ac:dyDescent="0.25">
      <c r="B213" s="75"/>
      <c r="C213" s="130" t="s">
        <v>248</v>
      </c>
      <c r="D213" s="45">
        <v>4</v>
      </c>
      <c r="E213" s="45"/>
      <c r="F213" s="45"/>
      <c r="G213" s="45"/>
      <c r="H213" s="45">
        <f>+D213</f>
        <v>4</v>
      </c>
      <c r="I213" s="45"/>
      <c r="J213" s="46" t="s">
        <v>35</v>
      </c>
    </row>
    <row r="214" spans="2:10" s="1" customFormat="1" ht="13.2" x14ac:dyDescent="0.25">
      <c r="B214" s="75"/>
      <c r="C214" s="130" t="s">
        <v>249</v>
      </c>
      <c r="D214" s="45">
        <v>5</v>
      </c>
      <c r="E214" s="45"/>
      <c r="F214" s="45"/>
      <c r="G214" s="45"/>
      <c r="H214" s="45">
        <f>+D214</f>
        <v>5</v>
      </c>
      <c r="I214" s="45"/>
      <c r="J214" s="46" t="s">
        <v>35</v>
      </c>
    </row>
    <row r="215" spans="2:10" s="1" customFormat="1" ht="13.2" x14ac:dyDescent="0.25">
      <c r="B215" s="75"/>
      <c r="C215" s="130" t="s">
        <v>250</v>
      </c>
      <c r="D215" s="45">
        <v>0</v>
      </c>
      <c r="E215" s="45"/>
      <c r="F215" s="45"/>
      <c r="G215" s="45"/>
      <c r="H215" s="45">
        <f>+D215</f>
        <v>0</v>
      </c>
      <c r="I215" s="45"/>
      <c r="J215" s="46" t="s">
        <v>35</v>
      </c>
    </row>
    <row r="216" spans="2:10" s="1" customFormat="1" ht="13.2" x14ac:dyDescent="0.25">
      <c r="B216" s="75" t="s">
        <v>527</v>
      </c>
      <c r="C216" s="48" t="s">
        <v>506</v>
      </c>
      <c r="D216" s="103"/>
      <c r="E216" s="45"/>
      <c r="F216" s="45"/>
      <c r="G216" s="45"/>
      <c r="H216" s="45"/>
      <c r="I216" s="62">
        <f>SUM(H217:H219)*$E$83</f>
        <v>4</v>
      </c>
      <c r="J216" s="63" t="str">
        <f>+J217</f>
        <v>und</v>
      </c>
    </row>
    <row r="217" spans="2:10" s="1" customFormat="1" ht="13.2" x14ac:dyDescent="0.25">
      <c r="B217" s="75"/>
      <c r="C217" s="130" t="s">
        <v>248</v>
      </c>
      <c r="D217" s="45">
        <v>4</v>
      </c>
      <c r="E217" s="45"/>
      <c r="F217" s="45"/>
      <c r="G217" s="45"/>
      <c r="H217" s="45">
        <f>+D217</f>
        <v>4</v>
      </c>
      <c r="I217" s="45"/>
      <c r="J217" s="46" t="s">
        <v>35</v>
      </c>
    </row>
    <row r="218" spans="2:10" s="1" customFormat="1" ht="13.2" x14ac:dyDescent="0.25">
      <c r="B218" s="75"/>
      <c r="C218" s="130" t="s">
        <v>249</v>
      </c>
      <c r="D218" s="45">
        <v>0</v>
      </c>
      <c r="E218" s="45"/>
      <c r="F218" s="45"/>
      <c r="G218" s="45"/>
      <c r="H218" s="45">
        <f>+D218</f>
        <v>0</v>
      </c>
      <c r="I218" s="45"/>
      <c r="J218" s="46" t="s">
        <v>35</v>
      </c>
    </row>
    <row r="219" spans="2:10" s="1" customFormat="1" ht="13.2" x14ac:dyDescent="0.25">
      <c r="B219" s="75"/>
      <c r="C219" s="130" t="s">
        <v>250</v>
      </c>
      <c r="D219" s="45">
        <v>0</v>
      </c>
      <c r="E219" s="45"/>
      <c r="F219" s="45"/>
      <c r="G219" s="45"/>
      <c r="H219" s="45">
        <f>+D219</f>
        <v>0</v>
      </c>
      <c r="I219" s="45"/>
      <c r="J219" s="46" t="s">
        <v>35</v>
      </c>
    </row>
    <row r="220" spans="2:10" s="1" customFormat="1" ht="13.2" x14ac:dyDescent="0.25">
      <c r="B220" s="75" t="s">
        <v>528</v>
      </c>
      <c r="C220" s="48" t="s">
        <v>508</v>
      </c>
      <c r="D220" s="103"/>
      <c r="E220" s="45"/>
      <c r="F220" s="45"/>
      <c r="G220" s="45"/>
      <c r="H220" s="45"/>
      <c r="I220" s="62">
        <f>SUM(H221:H223)*$E$83</f>
        <v>3</v>
      </c>
      <c r="J220" s="63" t="str">
        <f>+J221</f>
        <v>und</v>
      </c>
    </row>
    <row r="221" spans="2:10" s="1" customFormat="1" ht="13.2" x14ac:dyDescent="0.25">
      <c r="B221" s="75"/>
      <c r="C221" s="130" t="s">
        <v>248</v>
      </c>
      <c r="D221" s="45">
        <v>3</v>
      </c>
      <c r="E221" s="45"/>
      <c r="F221" s="45"/>
      <c r="G221" s="45"/>
      <c r="H221" s="45">
        <f>+D221</f>
        <v>3</v>
      </c>
      <c r="I221" s="45"/>
      <c r="J221" s="46" t="s">
        <v>35</v>
      </c>
    </row>
    <row r="222" spans="2:10" s="1" customFormat="1" ht="13.2" x14ac:dyDescent="0.25">
      <c r="B222" s="75"/>
      <c r="C222" s="130" t="s">
        <v>249</v>
      </c>
      <c r="D222" s="45">
        <v>0</v>
      </c>
      <c r="E222" s="45"/>
      <c r="F222" s="45"/>
      <c r="G222" s="45"/>
      <c r="H222" s="45">
        <f>+D222</f>
        <v>0</v>
      </c>
      <c r="I222" s="45"/>
      <c r="J222" s="46" t="s">
        <v>35</v>
      </c>
    </row>
    <row r="223" spans="2:10" s="1" customFormat="1" ht="13.2" x14ac:dyDescent="0.25">
      <c r="B223" s="75"/>
      <c r="C223" s="130" t="s">
        <v>250</v>
      </c>
      <c r="D223" s="45">
        <v>0</v>
      </c>
      <c r="E223" s="45"/>
      <c r="F223" s="45"/>
      <c r="G223" s="45"/>
      <c r="H223" s="45">
        <f>+D223</f>
        <v>0</v>
      </c>
      <c r="I223" s="45"/>
      <c r="J223" s="46" t="s">
        <v>35</v>
      </c>
    </row>
    <row r="224" spans="2:10" s="1" customFormat="1" ht="13.2" x14ac:dyDescent="0.25">
      <c r="B224" s="75" t="s">
        <v>551</v>
      </c>
      <c r="C224" s="48" t="s">
        <v>553</v>
      </c>
      <c r="D224" s="103"/>
      <c r="E224" s="45"/>
      <c r="F224" s="45"/>
      <c r="G224" s="45"/>
      <c r="H224" s="45"/>
      <c r="I224" s="62">
        <f>SUM(H225:H227)*$E$83</f>
        <v>4</v>
      </c>
      <c r="J224" s="63" t="str">
        <f>+J225</f>
        <v>und</v>
      </c>
    </row>
    <row r="225" spans="2:10" s="1" customFormat="1" ht="13.2" x14ac:dyDescent="0.25">
      <c r="B225" s="75"/>
      <c r="C225" s="130" t="s">
        <v>248</v>
      </c>
      <c r="D225" s="45">
        <v>2</v>
      </c>
      <c r="E225" s="45"/>
      <c r="F225" s="45"/>
      <c r="G225" s="45"/>
      <c r="H225" s="45">
        <f>+D225</f>
        <v>2</v>
      </c>
      <c r="I225" s="45"/>
      <c r="J225" s="46" t="s">
        <v>35</v>
      </c>
    </row>
    <row r="226" spans="2:10" s="1" customFormat="1" ht="13.2" x14ac:dyDescent="0.25">
      <c r="B226" s="75"/>
      <c r="C226" s="130" t="s">
        <v>249</v>
      </c>
      <c r="D226" s="45">
        <v>0</v>
      </c>
      <c r="E226" s="45"/>
      <c r="F226" s="45"/>
      <c r="G226" s="45"/>
      <c r="H226" s="45">
        <f>+D226</f>
        <v>0</v>
      </c>
      <c r="I226" s="45"/>
      <c r="J226" s="46" t="s">
        <v>35</v>
      </c>
    </row>
    <row r="227" spans="2:10" s="1" customFormat="1" ht="13.2" x14ac:dyDescent="0.25">
      <c r="B227" s="75"/>
      <c r="C227" s="130" t="s">
        <v>250</v>
      </c>
      <c r="D227" s="45">
        <v>2</v>
      </c>
      <c r="E227" s="45"/>
      <c r="F227" s="45"/>
      <c r="G227" s="45"/>
      <c r="H227" s="45">
        <f>+D227</f>
        <v>2</v>
      </c>
      <c r="I227" s="45"/>
      <c r="J227" s="46" t="s">
        <v>35</v>
      </c>
    </row>
    <row r="228" spans="2:10" s="1" customFormat="1" ht="13.2" x14ac:dyDescent="0.25">
      <c r="B228" s="75" t="s">
        <v>552</v>
      </c>
      <c r="C228" s="48" t="s">
        <v>539</v>
      </c>
      <c r="D228" s="103"/>
      <c r="E228" s="45"/>
      <c r="F228" s="45"/>
      <c r="G228" s="45"/>
      <c r="H228" s="45"/>
      <c r="I228" s="62">
        <f>SUM(H229:H231)*$E$83</f>
        <v>0</v>
      </c>
      <c r="J228" s="63" t="str">
        <f>+J229</f>
        <v>und</v>
      </c>
    </row>
    <row r="229" spans="2:10" s="1" customFormat="1" ht="13.2" x14ac:dyDescent="0.25">
      <c r="B229" s="75"/>
      <c r="C229" s="130" t="s">
        <v>248</v>
      </c>
      <c r="D229" s="45">
        <v>0</v>
      </c>
      <c r="E229" s="45"/>
      <c r="F229" s="45"/>
      <c r="G229" s="45"/>
      <c r="H229" s="45">
        <f>+D229</f>
        <v>0</v>
      </c>
      <c r="I229" s="45"/>
      <c r="J229" s="46" t="s">
        <v>35</v>
      </c>
    </row>
    <row r="230" spans="2:10" s="1" customFormat="1" ht="13.2" x14ac:dyDescent="0.25">
      <c r="B230" s="75"/>
      <c r="C230" s="130" t="s">
        <v>249</v>
      </c>
      <c r="D230" s="45">
        <v>0</v>
      </c>
      <c r="E230" s="45"/>
      <c r="F230" s="45"/>
      <c r="G230" s="45"/>
      <c r="H230" s="45">
        <f>+D230</f>
        <v>0</v>
      </c>
      <c r="I230" s="45"/>
      <c r="J230" s="46" t="s">
        <v>35</v>
      </c>
    </row>
    <row r="231" spans="2:10" s="1" customFormat="1" ht="13.2" x14ac:dyDescent="0.25">
      <c r="B231" s="75"/>
      <c r="C231" s="130" t="s">
        <v>250</v>
      </c>
      <c r="D231" s="45">
        <v>0</v>
      </c>
      <c r="E231" s="45"/>
      <c r="F231" s="45"/>
      <c r="G231" s="45"/>
      <c r="H231" s="45">
        <f>+D231</f>
        <v>0</v>
      </c>
      <c r="I231" s="45"/>
      <c r="J231" s="46" t="s">
        <v>35</v>
      </c>
    </row>
    <row r="232" spans="2:10" s="1" customFormat="1" ht="13.2" x14ac:dyDescent="0.25">
      <c r="B232" s="100" t="s">
        <v>217</v>
      </c>
      <c r="C232" s="101" t="s">
        <v>509</v>
      </c>
      <c r="D232" s="103"/>
      <c r="E232" s="45"/>
      <c r="F232" s="45"/>
      <c r="G232" s="45"/>
      <c r="H232" s="45"/>
      <c r="I232" s="45"/>
      <c r="J232" s="46"/>
    </row>
    <row r="233" spans="2:10" s="1" customFormat="1" ht="13.2" x14ac:dyDescent="0.25">
      <c r="B233" s="75" t="s">
        <v>218</v>
      </c>
      <c r="C233" s="48" t="s">
        <v>510</v>
      </c>
      <c r="D233" s="103"/>
      <c r="E233" s="45"/>
      <c r="F233" s="45"/>
      <c r="G233" s="45"/>
      <c r="H233" s="45"/>
      <c r="I233" s="62">
        <f>SUM(H234:H235)*$E$83</f>
        <v>2</v>
      </c>
      <c r="J233" s="63" t="str">
        <f>+J234</f>
        <v>und</v>
      </c>
    </row>
    <row r="234" spans="2:10" s="1" customFormat="1" ht="13.2" x14ac:dyDescent="0.25">
      <c r="B234" s="75"/>
      <c r="C234" s="44" t="s">
        <v>764</v>
      </c>
      <c r="D234" s="45">
        <v>1</v>
      </c>
      <c r="E234" s="45"/>
      <c r="F234" s="45"/>
      <c r="G234" s="45"/>
      <c r="H234" s="45">
        <f>+D234</f>
        <v>1</v>
      </c>
      <c r="I234" s="45"/>
      <c r="J234" s="46" t="s">
        <v>35</v>
      </c>
    </row>
    <row r="235" spans="2:10" s="1" customFormat="1" ht="13.2" x14ac:dyDescent="0.25">
      <c r="B235" s="75"/>
      <c r="C235" s="44" t="s">
        <v>765</v>
      </c>
      <c r="D235" s="45">
        <v>1</v>
      </c>
      <c r="E235" s="45"/>
      <c r="F235" s="45"/>
      <c r="G235" s="45"/>
      <c r="H235" s="45">
        <f>+D235</f>
        <v>1</v>
      </c>
      <c r="I235" s="45"/>
      <c r="J235" s="46" t="s">
        <v>35</v>
      </c>
    </row>
    <row r="236" spans="2:10" s="1" customFormat="1" ht="13.2" x14ac:dyDescent="0.25">
      <c r="B236" s="75" t="s">
        <v>219</v>
      </c>
      <c r="C236" s="48" t="s">
        <v>512</v>
      </c>
      <c r="D236" s="103"/>
      <c r="E236" s="45"/>
      <c r="F236" s="45"/>
      <c r="G236" s="45"/>
      <c r="H236" s="45"/>
      <c r="I236" s="62">
        <f>SUM(H237:H237)*$E$83</f>
        <v>0</v>
      </c>
      <c r="J236" s="63" t="str">
        <f>+J237</f>
        <v>und</v>
      </c>
    </row>
    <row r="237" spans="2:10" s="1" customFormat="1" ht="13.2" x14ac:dyDescent="0.25">
      <c r="B237" s="75"/>
      <c r="C237" s="44" t="s">
        <v>513</v>
      </c>
      <c r="D237" s="45"/>
      <c r="E237" s="45"/>
      <c r="F237" s="45"/>
      <c r="G237" s="45"/>
      <c r="H237" s="45">
        <f>+D237</f>
        <v>0</v>
      </c>
      <c r="I237" s="45"/>
      <c r="J237" s="46" t="s">
        <v>35</v>
      </c>
    </row>
    <row r="238" spans="2:10" s="1" customFormat="1" ht="13.2" x14ac:dyDescent="0.25">
      <c r="B238" s="75" t="s">
        <v>529</v>
      </c>
      <c r="C238" s="48" t="s">
        <v>515</v>
      </c>
      <c r="D238" s="103"/>
      <c r="E238" s="45"/>
      <c r="F238" s="45"/>
      <c r="G238" s="45"/>
      <c r="H238" s="45"/>
      <c r="I238" s="62">
        <f>SUM(H239:H239)*$E$83</f>
        <v>0</v>
      </c>
      <c r="J238" s="63" t="str">
        <f>+J239</f>
        <v>und</v>
      </c>
    </row>
    <row r="239" spans="2:10" s="1" customFormat="1" ht="13.2" x14ac:dyDescent="0.25">
      <c r="B239" s="75"/>
      <c r="C239" s="44" t="s">
        <v>514</v>
      </c>
      <c r="D239" s="45">
        <v>0</v>
      </c>
      <c r="E239" s="45"/>
      <c r="F239" s="45"/>
      <c r="G239" s="45"/>
      <c r="H239" s="45">
        <f>+D239</f>
        <v>0</v>
      </c>
      <c r="I239" s="45"/>
      <c r="J239" s="46" t="s">
        <v>35</v>
      </c>
    </row>
    <row r="240" spans="2:10" s="1" customFormat="1" ht="13.2" x14ac:dyDescent="0.25">
      <c r="B240" s="75" t="s">
        <v>530</v>
      </c>
      <c r="C240" s="48" t="s">
        <v>516</v>
      </c>
      <c r="D240" s="103"/>
      <c r="E240" s="45"/>
      <c r="F240" s="45"/>
      <c r="G240" s="45"/>
      <c r="H240" s="45"/>
      <c r="I240" s="62">
        <f>SUM(H241:H241)*$E$83</f>
        <v>0</v>
      </c>
      <c r="J240" s="63" t="str">
        <f>+J241</f>
        <v>und</v>
      </c>
    </row>
    <row r="241" spans="2:10" s="1" customFormat="1" ht="13.2" x14ac:dyDescent="0.25">
      <c r="B241" s="75"/>
      <c r="C241" s="44" t="s">
        <v>514</v>
      </c>
      <c r="D241" s="45">
        <v>0</v>
      </c>
      <c r="E241" s="45"/>
      <c r="F241" s="45"/>
      <c r="G241" s="45"/>
      <c r="H241" s="45">
        <f>+D241</f>
        <v>0</v>
      </c>
      <c r="I241" s="45"/>
      <c r="J241" s="46" t="s">
        <v>35</v>
      </c>
    </row>
    <row r="242" spans="2:10" s="1" customFormat="1" ht="13.2" x14ac:dyDescent="0.25">
      <c r="B242" s="100" t="s">
        <v>221</v>
      </c>
      <c r="C242" s="101" t="s">
        <v>531</v>
      </c>
      <c r="D242" s="103"/>
      <c r="E242" s="45"/>
      <c r="F242" s="45"/>
      <c r="G242" s="45"/>
      <c r="H242" s="45"/>
      <c r="I242" s="45"/>
      <c r="J242" s="46"/>
    </row>
    <row r="243" spans="2:10" x14ac:dyDescent="0.3">
      <c r="B243" s="75" t="s">
        <v>220</v>
      </c>
      <c r="C243" s="48" t="s">
        <v>541</v>
      </c>
      <c r="D243" s="103"/>
      <c r="E243" s="45"/>
      <c r="F243" s="45"/>
      <c r="G243" s="45"/>
      <c r="H243" s="45"/>
      <c r="I243" s="62">
        <f>SUM(H244:H244)*$E$83</f>
        <v>1</v>
      </c>
      <c r="J243" s="63" t="str">
        <f>+J244</f>
        <v>und</v>
      </c>
    </row>
    <row r="244" spans="2:10" x14ac:dyDescent="0.3">
      <c r="B244" s="75"/>
      <c r="C244" s="44" t="s">
        <v>540</v>
      </c>
      <c r="D244" s="45">
        <v>1</v>
      </c>
      <c r="E244" s="45"/>
      <c r="F244" s="45"/>
      <c r="G244" s="45"/>
      <c r="H244" s="45">
        <f>+D244</f>
        <v>1</v>
      </c>
      <c r="I244" s="45"/>
      <c r="J244" s="46" t="s">
        <v>35</v>
      </c>
    </row>
    <row r="245" spans="2:10" x14ac:dyDescent="0.3">
      <c r="B245" s="100" t="s">
        <v>223</v>
      </c>
      <c r="C245" s="101" t="s">
        <v>532</v>
      </c>
      <c r="D245" s="103"/>
      <c r="E245" s="45"/>
      <c r="F245" s="45"/>
      <c r="G245" s="45"/>
      <c r="H245" s="45"/>
      <c r="I245" s="45"/>
      <c r="J245" s="46"/>
    </row>
    <row r="246" spans="2:10" x14ac:dyDescent="0.3">
      <c r="B246" s="75" t="s">
        <v>222</v>
      </c>
      <c r="C246" s="48" t="s">
        <v>533</v>
      </c>
      <c r="D246" s="103"/>
      <c r="E246" s="45"/>
      <c r="F246" s="45"/>
      <c r="G246" s="45"/>
      <c r="H246" s="45"/>
      <c r="I246" s="62">
        <f>SUM(H247:H247)*$E$83</f>
        <v>1</v>
      </c>
      <c r="J246" s="63" t="str">
        <f>+J247</f>
        <v>GBL</v>
      </c>
    </row>
    <row r="247" spans="2:10" x14ac:dyDescent="0.3">
      <c r="B247" s="75"/>
      <c r="C247" s="44" t="s">
        <v>637</v>
      </c>
      <c r="D247" s="45">
        <v>1</v>
      </c>
      <c r="E247" s="45"/>
      <c r="F247" s="45"/>
      <c r="G247" s="45"/>
      <c r="H247" s="45">
        <f>+D247</f>
        <v>1</v>
      </c>
      <c r="I247" s="45"/>
      <c r="J247" s="46" t="s">
        <v>4</v>
      </c>
    </row>
    <row r="248" spans="2:10" x14ac:dyDescent="0.3">
      <c r="B248" s="75" t="s">
        <v>534</v>
      </c>
      <c r="C248" s="48" t="s">
        <v>535</v>
      </c>
      <c r="D248" s="103"/>
      <c r="E248" s="45"/>
      <c r="F248" s="45"/>
      <c r="G248" s="45"/>
      <c r="H248" s="45"/>
      <c r="I248" s="62">
        <f>SUM(H249:H249)*$E$83</f>
        <v>1</v>
      </c>
      <c r="J248" s="63" t="str">
        <f>+J249</f>
        <v>GBL</v>
      </c>
    </row>
    <row r="249" spans="2:10" x14ac:dyDescent="0.3">
      <c r="B249" s="75"/>
      <c r="C249" s="44" t="s">
        <v>637</v>
      </c>
      <c r="D249" s="45">
        <v>1</v>
      </c>
      <c r="E249" s="45"/>
      <c r="F249" s="45"/>
      <c r="G249" s="45"/>
      <c r="H249" s="45">
        <f>+D249</f>
        <v>1</v>
      </c>
      <c r="I249" s="45"/>
      <c r="J249" s="46" t="s">
        <v>4</v>
      </c>
    </row>
    <row r="250" spans="2:10" x14ac:dyDescent="0.3">
      <c r="B250" s="75"/>
      <c r="C250" s="44"/>
      <c r="D250" s="103"/>
      <c r="E250" s="45"/>
      <c r="F250" s="45"/>
      <c r="G250" s="45"/>
      <c r="H250" s="45"/>
      <c r="I250" s="45"/>
      <c r="J250" s="46"/>
    </row>
    <row r="251" spans="2:10" x14ac:dyDescent="0.3">
      <c r="B251" s="75"/>
      <c r="C251" s="44"/>
      <c r="D251" s="103"/>
      <c r="E251" s="45"/>
      <c r="F251" s="45"/>
      <c r="G251" s="45"/>
      <c r="H251" s="45"/>
      <c r="I251" s="45"/>
      <c r="J251" s="46"/>
    </row>
    <row r="252" spans="2:10" x14ac:dyDescent="0.3">
      <c r="B252" s="75"/>
      <c r="C252" s="44"/>
      <c r="D252" s="103"/>
      <c r="E252" s="45"/>
      <c r="F252" s="45"/>
      <c r="G252" s="45"/>
      <c r="H252" s="45"/>
      <c r="I252" s="45"/>
      <c r="J252" s="46"/>
    </row>
    <row r="253" spans="2:10" x14ac:dyDescent="0.3">
      <c r="B253" s="75"/>
      <c r="C253" s="44"/>
      <c r="D253" s="103"/>
      <c r="E253" s="45"/>
      <c r="F253" s="45"/>
      <c r="G253" s="45"/>
      <c r="H253" s="45"/>
      <c r="I253" s="45"/>
      <c r="J253" s="46"/>
    </row>
    <row r="254" spans="2:10" x14ac:dyDescent="0.3">
      <c r="B254" s="75"/>
      <c r="C254" s="44"/>
      <c r="D254" s="103"/>
      <c r="E254" s="45"/>
      <c r="F254" s="45"/>
      <c r="G254" s="45"/>
      <c r="H254" s="45"/>
      <c r="I254" s="45"/>
      <c r="J254" s="46"/>
    </row>
    <row r="255" spans="2:10" x14ac:dyDescent="0.3">
      <c r="B255" s="75"/>
      <c r="C255" s="44"/>
      <c r="D255" s="103"/>
      <c r="E255" s="45"/>
      <c r="F255" s="45"/>
      <c r="G255" s="45"/>
      <c r="H255" s="45"/>
      <c r="I255" s="45"/>
      <c r="J255" s="46"/>
    </row>
    <row r="256" spans="2:10" x14ac:dyDescent="0.3">
      <c r="B256" s="75"/>
      <c r="C256" s="44"/>
      <c r="D256" s="103"/>
      <c r="E256" s="45"/>
      <c r="F256" s="45"/>
      <c r="G256" s="45"/>
      <c r="H256" s="45"/>
      <c r="I256" s="45"/>
      <c r="J256" s="46"/>
    </row>
    <row r="257" spans="2:10" x14ac:dyDescent="0.3">
      <c r="B257" s="75"/>
      <c r="C257" s="44"/>
      <c r="D257" s="103"/>
      <c r="E257" s="45"/>
      <c r="F257" s="45"/>
      <c r="G257" s="45"/>
      <c r="H257" s="45"/>
      <c r="I257" s="45"/>
      <c r="J257" s="46"/>
    </row>
    <row r="258" spans="2:10" x14ac:dyDescent="0.3">
      <c r="B258" s="75"/>
      <c r="C258" s="44"/>
      <c r="D258" s="103"/>
      <c r="E258" s="45"/>
      <c r="F258" s="45"/>
      <c r="G258" s="45"/>
      <c r="H258" s="45"/>
      <c r="I258" s="45"/>
      <c r="J258" s="46"/>
    </row>
    <row r="259" spans="2:10" x14ac:dyDescent="0.3">
      <c r="B259" s="75"/>
      <c r="C259" s="44"/>
      <c r="D259" s="103"/>
      <c r="E259" s="45"/>
      <c r="F259" s="45"/>
      <c r="G259" s="45"/>
      <c r="H259" s="45"/>
      <c r="I259" s="45"/>
      <c r="J259" s="46"/>
    </row>
    <row r="260" spans="2:10" x14ac:dyDescent="0.3">
      <c r="B260" s="75"/>
      <c r="C260" s="44"/>
      <c r="D260" s="103"/>
      <c r="E260" s="45"/>
      <c r="F260" s="45"/>
      <c r="G260" s="45"/>
      <c r="H260" s="45"/>
      <c r="I260" s="45"/>
      <c r="J260" s="46"/>
    </row>
    <row r="261" spans="2:10" x14ac:dyDescent="0.3">
      <c r="B261" s="75"/>
      <c r="C261" s="44"/>
      <c r="D261" s="103"/>
      <c r="E261" s="45"/>
      <c r="F261" s="45"/>
      <c r="G261" s="45"/>
      <c r="H261" s="45"/>
      <c r="I261" s="45"/>
      <c r="J261" s="46"/>
    </row>
    <row r="262" spans="2:10" x14ac:dyDescent="0.3">
      <c r="B262" s="75"/>
      <c r="C262" s="44"/>
      <c r="D262" s="103"/>
      <c r="E262" s="45"/>
      <c r="F262" s="45"/>
      <c r="G262" s="45"/>
      <c r="H262" s="45"/>
      <c r="I262" s="45"/>
      <c r="J262" s="46"/>
    </row>
    <row r="263" spans="2:10" x14ac:dyDescent="0.3">
      <c r="B263" s="75"/>
      <c r="C263" s="44"/>
      <c r="D263" s="103"/>
      <c r="E263" s="45"/>
      <c r="F263" s="45"/>
      <c r="G263" s="45"/>
      <c r="H263" s="45"/>
      <c r="I263" s="45"/>
      <c r="J263" s="46"/>
    </row>
    <row r="264" spans="2:10" x14ac:dyDescent="0.3">
      <c r="B264" s="75"/>
      <c r="C264" s="44"/>
      <c r="D264" s="103"/>
      <c r="E264" s="45"/>
      <c r="F264" s="45"/>
      <c r="G264" s="45"/>
      <c r="H264" s="45"/>
      <c r="I264" s="45"/>
      <c r="J264" s="46"/>
    </row>
    <row r="265" spans="2:10" x14ac:dyDescent="0.3">
      <c r="B265" s="75"/>
      <c r="C265" s="44"/>
      <c r="D265" s="103"/>
      <c r="E265" s="45"/>
      <c r="F265" s="45"/>
      <c r="G265" s="45"/>
      <c r="H265" s="45"/>
      <c r="I265" s="45"/>
      <c r="J265" s="46"/>
    </row>
    <row r="266" spans="2:10" x14ac:dyDescent="0.3">
      <c r="B266" s="75"/>
      <c r="C266" s="44"/>
      <c r="D266" s="103"/>
      <c r="E266" s="45"/>
      <c r="F266" s="45"/>
      <c r="G266" s="45"/>
      <c r="H266" s="45"/>
      <c r="I266" s="45"/>
      <c r="J266" s="46"/>
    </row>
    <row r="267" spans="2:10" x14ac:dyDescent="0.3">
      <c r="B267" s="75"/>
      <c r="C267" s="44"/>
      <c r="D267" s="103"/>
      <c r="E267" s="45"/>
      <c r="F267" s="45"/>
      <c r="G267" s="45"/>
      <c r="H267" s="45"/>
      <c r="I267" s="45"/>
      <c r="J267" s="46"/>
    </row>
    <row r="268" spans="2:10" x14ac:dyDescent="0.3">
      <c r="B268" s="75"/>
      <c r="C268" s="44"/>
      <c r="D268" s="103"/>
      <c r="E268" s="45"/>
      <c r="F268" s="45"/>
      <c r="G268" s="45"/>
      <c r="H268" s="45"/>
      <c r="I268" s="45"/>
      <c r="J268" s="46"/>
    </row>
    <row r="269" spans="2:10" x14ac:dyDescent="0.3">
      <c r="B269" s="75"/>
      <c r="C269" s="44"/>
      <c r="D269" s="103"/>
      <c r="E269" s="45"/>
      <c r="F269" s="45"/>
      <c r="G269" s="45"/>
      <c r="H269" s="45"/>
      <c r="I269" s="45"/>
      <c r="J269" s="46"/>
    </row>
    <row r="270" spans="2:10" x14ac:dyDescent="0.3">
      <c r="B270" s="75"/>
      <c r="C270" s="44"/>
      <c r="D270" s="103"/>
      <c r="E270" s="45"/>
      <c r="F270" s="45"/>
      <c r="G270" s="45"/>
      <c r="H270" s="45"/>
      <c r="I270" s="45"/>
      <c r="J270" s="46"/>
    </row>
    <row r="271" spans="2:10" x14ac:dyDescent="0.3">
      <c r="B271" s="75"/>
      <c r="C271" s="44"/>
      <c r="D271" s="103"/>
      <c r="E271" s="45"/>
      <c r="F271" s="45"/>
      <c r="G271" s="45"/>
      <c r="H271" s="45"/>
      <c r="I271" s="45"/>
      <c r="J271" s="46"/>
    </row>
    <row r="272" spans="2:10" x14ac:dyDescent="0.3">
      <c r="B272" s="75"/>
      <c r="C272" s="44"/>
      <c r="D272" s="103"/>
      <c r="E272" s="45"/>
      <c r="F272" s="45"/>
      <c r="G272" s="45"/>
      <c r="H272" s="45"/>
      <c r="I272" s="45"/>
      <c r="J272" s="46"/>
    </row>
    <row r="273" spans="2:10" x14ac:dyDescent="0.3">
      <c r="B273" s="75"/>
      <c r="C273" s="44"/>
      <c r="D273" s="103"/>
      <c r="E273" s="45"/>
      <c r="F273" s="45"/>
      <c r="G273" s="45"/>
      <c r="H273" s="45"/>
      <c r="I273" s="45"/>
      <c r="J273" s="46"/>
    </row>
    <row r="274" spans="2:10" x14ac:dyDescent="0.3">
      <c r="B274" s="75"/>
      <c r="C274" s="44"/>
      <c r="D274" s="103"/>
      <c r="E274" s="45"/>
      <c r="F274" s="45"/>
      <c r="G274" s="45"/>
      <c r="H274" s="45"/>
      <c r="I274" s="45"/>
      <c r="J274" s="46"/>
    </row>
    <row r="275" spans="2:10" x14ac:dyDescent="0.3">
      <c r="B275" s="75"/>
      <c r="C275" s="44"/>
      <c r="D275" s="103"/>
      <c r="E275" s="45"/>
      <c r="F275" s="45"/>
      <c r="G275" s="45"/>
      <c r="H275" s="45"/>
      <c r="I275" s="45"/>
      <c r="J275" s="46"/>
    </row>
    <row r="276" spans="2:10" x14ac:dyDescent="0.3">
      <c r="B276" s="75"/>
      <c r="C276" s="44"/>
      <c r="D276" s="103"/>
      <c r="E276" s="45"/>
      <c r="F276" s="45"/>
      <c r="G276" s="45"/>
      <c r="H276" s="45"/>
      <c r="I276" s="45"/>
      <c r="J276" s="46"/>
    </row>
    <row r="277" spans="2:10" x14ac:dyDescent="0.3">
      <c r="B277" s="75"/>
      <c r="C277" s="44"/>
      <c r="D277" s="103"/>
      <c r="E277" s="45"/>
      <c r="F277" s="45"/>
      <c r="G277" s="45"/>
      <c r="H277" s="45"/>
      <c r="I277" s="45"/>
      <c r="J277" s="46"/>
    </row>
    <row r="278" spans="2:10" x14ac:dyDescent="0.3">
      <c r="B278" s="75"/>
      <c r="C278" s="44"/>
      <c r="D278" s="103"/>
      <c r="E278" s="45"/>
      <c r="F278" s="45"/>
      <c r="G278" s="45"/>
      <c r="H278" s="45"/>
      <c r="I278" s="45"/>
      <c r="J278" s="46"/>
    </row>
    <row r="279" spans="2:10" x14ac:dyDescent="0.3">
      <c r="B279" s="75"/>
      <c r="C279" s="44"/>
      <c r="D279" s="103"/>
      <c r="E279" s="45"/>
      <c r="F279" s="45"/>
      <c r="G279" s="45"/>
      <c r="H279" s="45"/>
      <c r="I279" s="45"/>
      <c r="J279" s="46"/>
    </row>
    <row r="280" spans="2:10" x14ac:dyDescent="0.3">
      <c r="B280" s="75"/>
      <c r="C280" s="44"/>
      <c r="D280" s="103"/>
      <c r="E280" s="45"/>
      <c r="F280" s="45"/>
      <c r="G280" s="45"/>
      <c r="H280" s="45"/>
      <c r="I280" s="45"/>
      <c r="J280" s="46"/>
    </row>
    <row r="281" spans="2:10" x14ac:dyDescent="0.3">
      <c r="B281" s="75"/>
      <c r="C281" s="44"/>
      <c r="D281" s="103"/>
      <c r="E281" s="45"/>
      <c r="F281" s="45"/>
      <c r="G281" s="45"/>
      <c r="H281" s="45"/>
      <c r="I281" s="45"/>
      <c r="J281" s="46"/>
    </row>
    <row r="282" spans="2:10" x14ac:dyDescent="0.3">
      <c r="B282" s="75"/>
      <c r="C282" s="44"/>
      <c r="D282" s="103"/>
      <c r="E282" s="45"/>
      <c r="F282" s="45"/>
      <c r="G282" s="45"/>
      <c r="H282" s="45"/>
      <c r="I282" s="45"/>
      <c r="J282" s="46"/>
    </row>
    <row r="283" spans="2:10" x14ac:dyDescent="0.3">
      <c r="B283" s="75"/>
      <c r="C283" s="44"/>
      <c r="D283" s="103"/>
      <c r="E283" s="45"/>
      <c r="F283" s="45"/>
      <c r="G283" s="45"/>
      <c r="H283" s="45"/>
      <c r="I283" s="45"/>
      <c r="J283" s="46"/>
    </row>
    <row r="284" spans="2:10" x14ac:dyDescent="0.3">
      <c r="B284" s="75"/>
      <c r="C284" s="44"/>
      <c r="D284" s="103"/>
      <c r="E284" s="45"/>
      <c r="F284" s="45"/>
      <c r="G284" s="45"/>
      <c r="H284" s="45"/>
      <c r="I284" s="45"/>
      <c r="J284" s="46"/>
    </row>
    <row r="285" spans="2:10" x14ac:dyDescent="0.3">
      <c r="B285" s="75"/>
      <c r="C285" s="44"/>
      <c r="D285" s="103"/>
      <c r="E285" s="45"/>
      <c r="F285" s="45"/>
      <c r="G285" s="45"/>
      <c r="H285" s="45"/>
      <c r="I285" s="45"/>
      <c r="J285" s="46"/>
    </row>
    <row r="286" spans="2:10" x14ac:dyDescent="0.3">
      <c r="B286" s="75"/>
      <c r="C286" s="44"/>
      <c r="D286" s="103"/>
      <c r="E286" s="45"/>
      <c r="F286" s="45"/>
      <c r="G286" s="45"/>
      <c r="H286" s="45"/>
      <c r="I286" s="45"/>
      <c r="J286" s="46"/>
    </row>
    <row r="287" spans="2:10" x14ac:dyDescent="0.3">
      <c r="B287" s="75"/>
      <c r="C287" s="44"/>
      <c r="D287" s="103"/>
      <c r="E287" s="45"/>
      <c r="F287" s="45"/>
      <c r="G287" s="45"/>
      <c r="H287" s="45"/>
      <c r="I287" s="45"/>
      <c r="J287" s="46"/>
    </row>
    <row r="288" spans="2:10" x14ac:dyDescent="0.3">
      <c r="B288" s="75"/>
      <c r="C288" s="44"/>
      <c r="D288" s="103"/>
      <c r="E288" s="45"/>
      <c r="F288" s="45"/>
      <c r="G288" s="45"/>
      <c r="H288" s="45"/>
      <c r="I288" s="45"/>
      <c r="J288" s="46"/>
    </row>
    <row r="289" spans="2:10" x14ac:dyDescent="0.3">
      <c r="B289" s="75"/>
      <c r="C289" s="44"/>
      <c r="D289" s="103"/>
      <c r="E289" s="45"/>
      <c r="F289" s="45"/>
      <c r="G289" s="45"/>
      <c r="H289" s="45"/>
      <c r="I289" s="45"/>
      <c r="J289" s="46"/>
    </row>
    <row r="290" spans="2:10" x14ac:dyDescent="0.3">
      <c r="B290" s="75"/>
      <c r="C290" s="44"/>
      <c r="D290" s="103"/>
      <c r="E290" s="45"/>
      <c r="F290" s="45"/>
      <c r="G290" s="45"/>
      <c r="H290" s="45"/>
      <c r="I290" s="45"/>
      <c r="J290" s="46"/>
    </row>
    <row r="291" spans="2:10" x14ac:dyDescent="0.3">
      <c r="B291" s="75"/>
      <c r="C291" s="44"/>
      <c r="D291" s="103"/>
      <c r="E291" s="45"/>
      <c r="F291" s="45"/>
      <c r="G291" s="45"/>
      <c r="H291" s="45"/>
      <c r="I291" s="45"/>
      <c r="J291" s="46"/>
    </row>
    <row r="292" spans="2:10" x14ac:dyDescent="0.3">
      <c r="B292" s="75"/>
      <c r="C292" s="44"/>
      <c r="D292" s="103"/>
      <c r="E292" s="45"/>
      <c r="F292" s="45"/>
      <c r="G292" s="45"/>
      <c r="H292" s="45"/>
      <c r="I292" s="45"/>
      <c r="J292" s="46"/>
    </row>
    <row r="293" spans="2:10" x14ac:dyDescent="0.3">
      <c r="B293" s="75"/>
      <c r="C293" s="44"/>
      <c r="D293" s="103"/>
      <c r="E293" s="45"/>
      <c r="F293" s="45"/>
      <c r="G293" s="45"/>
      <c r="H293" s="45"/>
      <c r="I293" s="45"/>
      <c r="J293" s="46"/>
    </row>
    <row r="294" spans="2:10" x14ac:dyDescent="0.3">
      <c r="B294" s="75"/>
      <c r="C294" s="44"/>
      <c r="D294" s="103"/>
      <c r="E294" s="45"/>
      <c r="F294" s="45"/>
      <c r="G294" s="45"/>
      <c r="H294" s="45"/>
      <c r="I294" s="45"/>
      <c r="J294" s="46"/>
    </row>
    <row r="295" spans="2:10" x14ac:dyDescent="0.3">
      <c r="B295" s="75"/>
      <c r="C295" s="44"/>
      <c r="D295" s="103"/>
      <c r="E295" s="45"/>
      <c r="F295" s="45"/>
      <c r="G295" s="45"/>
      <c r="H295" s="45"/>
      <c r="I295" s="45"/>
      <c r="J295" s="46"/>
    </row>
    <row r="296" spans="2:10" x14ac:dyDescent="0.3">
      <c r="B296" s="75"/>
      <c r="C296" s="44"/>
      <c r="D296" s="103"/>
      <c r="E296" s="45"/>
      <c r="F296" s="45"/>
      <c r="G296" s="45"/>
      <c r="H296" s="45"/>
      <c r="I296" s="45"/>
      <c r="J296" s="46"/>
    </row>
    <row r="297" spans="2:10" x14ac:dyDescent="0.3">
      <c r="B297" s="75"/>
      <c r="C297" s="44"/>
      <c r="D297" s="103"/>
      <c r="E297" s="45"/>
      <c r="F297" s="45"/>
      <c r="G297" s="45"/>
      <c r="H297" s="45"/>
      <c r="I297" s="45"/>
      <c r="J297" s="46"/>
    </row>
    <row r="298" spans="2:10" x14ac:dyDescent="0.3">
      <c r="B298" s="75"/>
      <c r="C298" s="44"/>
      <c r="D298" s="103"/>
      <c r="E298" s="45"/>
      <c r="F298" s="45"/>
      <c r="G298" s="45"/>
      <c r="H298" s="45"/>
      <c r="I298" s="45"/>
      <c r="J298" s="46"/>
    </row>
    <row r="299" spans="2:10" x14ac:dyDescent="0.3">
      <c r="B299" s="75"/>
      <c r="C299" s="44"/>
      <c r="D299" s="103"/>
      <c r="E299" s="45"/>
      <c r="F299" s="45"/>
      <c r="G299" s="45"/>
      <c r="H299" s="45"/>
      <c r="I299" s="45"/>
      <c r="J299" s="46"/>
    </row>
    <row r="300" spans="2:10" x14ac:dyDescent="0.3">
      <c r="B300" s="75"/>
      <c r="C300" s="44"/>
      <c r="D300" s="103"/>
      <c r="E300" s="45"/>
      <c r="F300" s="45"/>
      <c r="G300" s="45"/>
      <c r="H300" s="45"/>
      <c r="I300" s="45"/>
      <c r="J300" s="46"/>
    </row>
    <row r="301" spans="2:10" ht="22.8" x14ac:dyDescent="0.3">
      <c r="B301" s="163" t="s">
        <v>646</v>
      </c>
      <c r="C301" s="164"/>
      <c r="D301" s="164"/>
      <c r="E301" s="164"/>
      <c r="F301" s="164"/>
      <c r="G301" s="164"/>
      <c r="H301" s="164"/>
      <c r="I301" s="164"/>
      <c r="J301" s="165"/>
    </row>
    <row r="302" spans="2:10" x14ac:dyDescent="0.3">
      <c r="B302" s="23" t="s">
        <v>7</v>
      </c>
      <c r="C302" s="24" t="s">
        <v>0</v>
      </c>
      <c r="D302" s="24" t="s">
        <v>23</v>
      </c>
      <c r="E302" s="24" t="s">
        <v>24</v>
      </c>
      <c r="F302" s="24" t="s">
        <v>2</v>
      </c>
      <c r="G302" s="24" t="s">
        <v>3</v>
      </c>
      <c r="H302" s="24" t="s">
        <v>25</v>
      </c>
      <c r="I302" s="24" t="s">
        <v>8</v>
      </c>
      <c r="J302" s="24" t="s">
        <v>9</v>
      </c>
    </row>
    <row r="303" spans="2:10" x14ac:dyDescent="0.3">
      <c r="B303" s="96">
        <v>4.04</v>
      </c>
      <c r="C303" s="97" t="s">
        <v>472</v>
      </c>
      <c r="D303" s="60"/>
      <c r="E303" s="56">
        <v>1</v>
      </c>
      <c r="F303" s="52"/>
      <c r="G303" s="52"/>
      <c r="H303" s="52"/>
      <c r="I303" s="52"/>
      <c r="J303" s="61"/>
    </row>
    <row r="304" spans="2:10" x14ac:dyDescent="0.3">
      <c r="B304" s="100" t="s">
        <v>165</v>
      </c>
      <c r="C304" s="101" t="s">
        <v>474</v>
      </c>
      <c r="D304" s="60"/>
      <c r="E304" s="59"/>
      <c r="F304" s="52"/>
      <c r="G304" s="52"/>
      <c r="H304" s="52"/>
      <c r="I304" s="52"/>
      <c r="J304" s="61"/>
    </row>
    <row r="305" spans="2:10" x14ac:dyDescent="0.3">
      <c r="B305" s="75" t="s">
        <v>166</v>
      </c>
      <c r="C305" s="48" t="s">
        <v>473</v>
      </c>
      <c r="D305" s="45"/>
      <c r="E305" s="45"/>
      <c r="F305" s="45"/>
      <c r="G305" s="45"/>
      <c r="H305" s="45"/>
      <c r="I305" s="62">
        <f>SUM(H306:H314)*$E$83</f>
        <v>15</v>
      </c>
      <c r="J305" s="63" t="str">
        <f>+J306</f>
        <v>Pto</v>
      </c>
    </row>
    <row r="306" spans="2:10" x14ac:dyDescent="0.3">
      <c r="B306" s="75"/>
      <c r="C306" s="130" t="s">
        <v>248</v>
      </c>
      <c r="D306" s="45"/>
      <c r="E306" s="45"/>
      <c r="F306" s="45"/>
      <c r="G306" s="45"/>
      <c r="H306" s="45"/>
      <c r="I306" s="45"/>
      <c r="J306" s="46" t="s">
        <v>298</v>
      </c>
    </row>
    <row r="307" spans="2:10" x14ac:dyDescent="0.3">
      <c r="B307" s="75"/>
      <c r="C307" s="44" t="s">
        <v>622</v>
      </c>
      <c r="D307" s="45">
        <v>4</v>
      </c>
      <c r="E307" s="45"/>
      <c r="F307" s="45"/>
      <c r="G307" s="45"/>
      <c r="H307" s="45">
        <f>+D307</f>
        <v>4</v>
      </c>
      <c r="I307" s="45"/>
      <c r="J307" s="46" t="s">
        <v>298</v>
      </c>
    </row>
    <row r="308" spans="2:10" x14ac:dyDescent="0.3">
      <c r="B308" s="75"/>
      <c r="C308" s="44" t="s">
        <v>628</v>
      </c>
      <c r="D308" s="45">
        <v>1</v>
      </c>
      <c r="E308" s="45"/>
      <c r="F308" s="45"/>
      <c r="G308" s="45"/>
      <c r="H308" s="45">
        <f>+D308</f>
        <v>1</v>
      </c>
      <c r="I308" s="45"/>
      <c r="J308" s="46" t="s">
        <v>298</v>
      </c>
    </row>
    <row r="309" spans="2:10" x14ac:dyDescent="0.3">
      <c r="B309" s="75"/>
      <c r="C309" s="130" t="s">
        <v>249</v>
      </c>
      <c r="D309" s="45"/>
      <c r="E309" s="45"/>
      <c r="F309" s="45"/>
      <c r="G309" s="45"/>
      <c r="H309" s="45"/>
      <c r="I309" s="45"/>
      <c r="J309" s="46" t="s">
        <v>298</v>
      </c>
    </row>
    <row r="310" spans="2:10" x14ac:dyDescent="0.3">
      <c r="B310" s="75"/>
      <c r="C310" s="44" t="s">
        <v>630</v>
      </c>
      <c r="D310" s="45">
        <v>4</v>
      </c>
      <c r="E310" s="45"/>
      <c r="F310" s="45"/>
      <c r="G310" s="45"/>
      <c r="H310" s="45">
        <f>+D310</f>
        <v>4</v>
      </c>
      <c r="I310" s="45"/>
      <c r="J310" s="46" t="s">
        <v>298</v>
      </c>
    </row>
    <row r="311" spans="2:10" x14ac:dyDescent="0.3">
      <c r="B311" s="75"/>
      <c r="C311" s="44" t="s">
        <v>628</v>
      </c>
      <c r="D311" s="45">
        <v>1</v>
      </c>
      <c r="E311" s="45"/>
      <c r="F311" s="45"/>
      <c r="G311" s="45"/>
      <c r="H311" s="45">
        <f>+D311</f>
        <v>1</v>
      </c>
      <c r="I311" s="45"/>
      <c r="J311" s="46" t="s">
        <v>298</v>
      </c>
    </row>
    <row r="312" spans="2:10" x14ac:dyDescent="0.3">
      <c r="B312" s="75"/>
      <c r="C312" s="130" t="s">
        <v>250</v>
      </c>
      <c r="D312" s="45"/>
      <c r="E312" s="45"/>
      <c r="F312" s="45"/>
      <c r="G312" s="45"/>
      <c r="H312" s="45"/>
      <c r="I312" s="45"/>
      <c r="J312" s="46" t="s">
        <v>298</v>
      </c>
    </row>
    <row r="313" spans="2:10" x14ac:dyDescent="0.3">
      <c r="B313" s="75"/>
      <c r="C313" s="44" t="s">
        <v>630</v>
      </c>
      <c r="D313" s="45">
        <v>4</v>
      </c>
      <c r="E313" s="45"/>
      <c r="F313" s="45"/>
      <c r="G313" s="45"/>
      <c r="H313" s="45">
        <f>+D313</f>
        <v>4</v>
      </c>
      <c r="I313" s="45"/>
      <c r="J313" s="46" t="s">
        <v>298</v>
      </c>
    </row>
    <row r="314" spans="2:10" x14ac:dyDescent="0.3">
      <c r="B314" s="75"/>
      <c r="C314" s="44" t="s">
        <v>628</v>
      </c>
      <c r="D314" s="45">
        <v>1</v>
      </c>
      <c r="E314" s="45"/>
      <c r="F314" s="45"/>
      <c r="G314" s="45"/>
      <c r="H314" s="45">
        <f>+D314</f>
        <v>1</v>
      </c>
      <c r="I314" s="45"/>
      <c r="J314" s="46" t="s">
        <v>298</v>
      </c>
    </row>
    <row r="315" spans="2:10" x14ac:dyDescent="0.3">
      <c r="B315" s="75" t="s">
        <v>475</v>
      </c>
      <c r="C315" s="48" t="s">
        <v>476</v>
      </c>
      <c r="D315" s="45"/>
      <c r="E315" s="45"/>
      <c r="F315" s="45"/>
      <c r="G315" s="45"/>
      <c r="H315" s="45"/>
      <c r="I315" s="62">
        <f>SUM(H316:H321)*$E$83</f>
        <v>6</v>
      </c>
      <c r="J315" s="63" t="str">
        <f>+J316</f>
        <v>Pto</v>
      </c>
    </row>
    <row r="316" spans="2:10" x14ac:dyDescent="0.3">
      <c r="B316" s="75"/>
      <c r="C316" s="130" t="s">
        <v>248</v>
      </c>
      <c r="D316" s="45"/>
      <c r="E316" s="45"/>
      <c r="F316" s="45"/>
      <c r="G316" s="45"/>
      <c r="H316" s="45"/>
      <c r="I316" s="45"/>
      <c r="J316" s="46" t="s">
        <v>298</v>
      </c>
    </row>
    <row r="317" spans="2:10" x14ac:dyDescent="0.3">
      <c r="B317" s="75"/>
      <c r="C317" s="44" t="s">
        <v>628</v>
      </c>
      <c r="D317" s="45">
        <v>2</v>
      </c>
      <c r="E317" s="45"/>
      <c r="F317" s="45"/>
      <c r="G317" s="45"/>
      <c r="H317" s="45">
        <f>+D317</f>
        <v>2</v>
      </c>
      <c r="I317" s="45"/>
      <c r="J317" s="46" t="s">
        <v>298</v>
      </c>
    </row>
    <row r="318" spans="2:10" x14ac:dyDescent="0.3">
      <c r="B318" s="75"/>
      <c r="C318" s="130" t="s">
        <v>249</v>
      </c>
      <c r="D318" s="45"/>
      <c r="E318" s="45"/>
      <c r="F318" s="45"/>
      <c r="G318" s="45"/>
      <c r="H318" s="45">
        <f>+D318</f>
        <v>0</v>
      </c>
      <c r="I318" s="45"/>
      <c r="J318" s="46" t="s">
        <v>298</v>
      </c>
    </row>
    <row r="319" spans="2:10" x14ac:dyDescent="0.3">
      <c r="B319" s="75"/>
      <c r="C319" s="44" t="s">
        <v>628</v>
      </c>
      <c r="D319" s="45">
        <v>2</v>
      </c>
      <c r="E319" s="45"/>
      <c r="F319" s="45"/>
      <c r="G319" s="45"/>
      <c r="H319" s="45">
        <f>+D319</f>
        <v>2</v>
      </c>
      <c r="I319" s="45"/>
      <c r="J319" s="46" t="s">
        <v>298</v>
      </c>
    </row>
    <row r="320" spans="2:10" x14ac:dyDescent="0.3">
      <c r="B320" s="75"/>
      <c r="C320" s="130" t="s">
        <v>250</v>
      </c>
      <c r="D320" s="45"/>
      <c r="E320" s="45"/>
      <c r="F320" s="45"/>
      <c r="G320" s="45"/>
      <c r="H320" s="45">
        <f>+D320</f>
        <v>0</v>
      </c>
      <c r="I320" s="45"/>
      <c r="J320" s="46" t="s">
        <v>298</v>
      </c>
    </row>
    <row r="321" spans="2:10" x14ac:dyDescent="0.3">
      <c r="B321" s="75"/>
      <c r="C321" s="44" t="s">
        <v>628</v>
      </c>
      <c r="D321" s="45">
        <v>2</v>
      </c>
      <c r="E321" s="45"/>
      <c r="F321" s="45"/>
      <c r="G321" s="45"/>
      <c r="H321" s="45">
        <f>+D321</f>
        <v>2</v>
      </c>
      <c r="I321" s="45"/>
      <c r="J321" s="46" t="s">
        <v>298</v>
      </c>
    </row>
    <row r="322" spans="2:10" x14ac:dyDescent="0.3">
      <c r="B322" s="75" t="s">
        <v>479</v>
      </c>
      <c r="C322" s="48" t="s">
        <v>477</v>
      </c>
      <c r="D322" s="45"/>
      <c r="E322" s="45"/>
      <c r="F322" s="45"/>
      <c r="G322" s="45"/>
      <c r="H322" s="45"/>
      <c r="I322" s="62">
        <f>SUM(H323:H331)*$E$83</f>
        <v>20</v>
      </c>
      <c r="J322" s="63" t="str">
        <f>+J323</f>
        <v>Pto</v>
      </c>
    </row>
    <row r="323" spans="2:10" x14ac:dyDescent="0.3">
      <c r="B323" s="75"/>
      <c r="C323" s="130" t="s">
        <v>248</v>
      </c>
      <c r="D323" s="45"/>
      <c r="E323" s="45"/>
      <c r="F323" s="45"/>
      <c r="G323" s="45"/>
      <c r="H323" s="45"/>
      <c r="I323" s="45"/>
      <c r="J323" s="46" t="s">
        <v>298</v>
      </c>
    </row>
    <row r="324" spans="2:10" x14ac:dyDescent="0.3">
      <c r="B324" s="75"/>
      <c r="C324" s="44" t="s">
        <v>621</v>
      </c>
      <c r="D324" s="45">
        <v>5</v>
      </c>
      <c r="E324" s="45"/>
      <c r="F324" s="45"/>
      <c r="G324" s="45"/>
      <c r="H324" s="45">
        <f t="shared" ref="H324:H331" si="7">+D324</f>
        <v>5</v>
      </c>
      <c r="I324" s="45"/>
      <c r="J324" s="46" t="s">
        <v>298</v>
      </c>
    </row>
    <row r="325" spans="2:10" x14ac:dyDescent="0.3">
      <c r="B325" s="75"/>
      <c r="C325" s="44" t="s">
        <v>631</v>
      </c>
      <c r="D325" s="45">
        <v>1</v>
      </c>
      <c r="E325" s="45"/>
      <c r="F325" s="45"/>
      <c r="G325" s="45"/>
      <c r="H325" s="45">
        <f t="shared" si="7"/>
        <v>1</v>
      </c>
      <c r="I325" s="45"/>
      <c r="J325" s="46" t="s">
        <v>298</v>
      </c>
    </row>
    <row r="326" spans="2:10" x14ac:dyDescent="0.3">
      <c r="B326" s="75"/>
      <c r="C326" s="130" t="s">
        <v>249</v>
      </c>
      <c r="D326" s="45"/>
      <c r="E326" s="45"/>
      <c r="F326" s="45"/>
      <c r="G326" s="45"/>
      <c r="H326" s="45">
        <f t="shared" si="7"/>
        <v>0</v>
      </c>
      <c r="I326" s="45"/>
      <c r="J326" s="46" t="s">
        <v>298</v>
      </c>
    </row>
    <row r="327" spans="2:10" x14ac:dyDescent="0.3">
      <c r="B327" s="75"/>
      <c r="C327" s="44" t="s">
        <v>621</v>
      </c>
      <c r="D327" s="45">
        <v>5</v>
      </c>
      <c r="E327" s="45"/>
      <c r="F327" s="45"/>
      <c r="G327" s="45"/>
      <c r="H327" s="45">
        <f t="shared" si="7"/>
        <v>5</v>
      </c>
      <c r="I327" s="45"/>
      <c r="J327" s="46" t="s">
        <v>298</v>
      </c>
    </row>
    <row r="328" spans="2:10" x14ac:dyDescent="0.3">
      <c r="B328" s="75"/>
      <c r="C328" s="44" t="s">
        <v>631</v>
      </c>
      <c r="D328" s="45">
        <v>2</v>
      </c>
      <c r="E328" s="45"/>
      <c r="F328" s="45"/>
      <c r="G328" s="45"/>
      <c r="H328" s="45">
        <f t="shared" si="7"/>
        <v>2</v>
      </c>
      <c r="I328" s="45"/>
      <c r="J328" s="46" t="s">
        <v>298</v>
      </c>
    </row>
    <row r="329" spans="2:10" x14ac:dyDescent="0.3">
      <c r="B329" s="75"/>
      <c r="C329" s="130" t="s">
        <v>250</v>
      </c>
      <c r="D329" s="45"/>
      <c r="E329" s="45"/>
      <c r="F329" s="45"/>
      <c r="G329" s="45"/>
      <c r="H329" s="45">
        <f t="shared" si="7"/>
        <v>0</v>
      </c>
      <c r="I329" s="45"/>
      <c r="J329" s="46" t="s">
        <v>298</v>
      </c>
    </row>
    <row r="330" spans="2:10" x14ac:dyDescent="0.3">
      <c r="B330" s="75"/>
      <c r="C330" s="44" t="s">
        <v>621</v>
      </c>
      <c r="D330" s="45">
        <v>5</v>
      </c>
      <c r="E330" s="45"/>
      <c r="F330" s="45"/>
      <c r="G330" s="45"/>
      <c r="H330" s="45">
        <f t="shared" si="7"/>
        <v>5</v>
      </c>
      <c r="I330" s="45"/>
      <c r="J330" s="46" t="s">
        <v>298</v>
      </c>
    </row>
    <row r="331" spans="2:10" x14ac:dyDescent="0.3">
      <c r="B331" s="75"/>
      <c r="C331" s="44" t="s">
        <v>631</v>
      </c>
      <c r="D331" s="45">
        <v>2</v>
      </c>
      <c r="E331" s="45"/>
      <c r="F331" s="45"/>
      <c r="G331" s="45"/>
      <c r="H331" s="45">
        <f t="shared" si="7"/>
        <v>2</v>
      </c>
      <c r="I331" s="45"/>
      <c r="J331" s="46" t="s">
        <v>298</v>
      </c>
    </row>
    <row r="332" spans="2:10" x14ac:dyDescent="0.3">
      <c r="B332" s="75" t="s">
        <v>480</v>
      </c>
      <c r="C332" s="48" t="s">
        <v>478</v>
      </c>
      <c r="D332" s="45"/>
      <c r="E332" s="45"/>
      <c r="F332" s="45"/>
      <c r="G332" s="45"/>
      <c r="H332" s="45"/>
      <c r="I332" s="62">
        <f>SUM(H333:H338)*$E$83</f>
        <v>15</v>
      </c>
      <c r="J332" s="63" t="str">
        <f>+J334</f>
        <v>Pto</v>
      </c>
    </row>
    <row r="333" spans="2:10" x14ac:dyDescent="0.3">
      <c r="B333" s="75"/>
      <c r="C333" s="130" t="s">
        <v>248</v>
      </c>
      <c r="D333" s="45"/>
      <c r="E333" s="45"/>
      <c r="F333" s="45"/>
      <c r="G333" s="45"/>
      <c r="H333" s="45"/>
      <c r="I333" s="45"/>
      <c r="J333" s="46" t="s">
        <v>298</v>
      </c>
    </row>
    <row r="334" spans="2:10" x14ac:dyDescent="0.3">
      <c r="B334" s="75"/>
      <c r="C334" s="44" t="s">
        <v>621</v>
      </c>
      <c r="D334" s="45">
        <v>5</v>
      </c>
      <c r="E334" s="45"/>
      <c r="F334" s="45"/>
      <c r="G334" s="45"/>
      <c r="H334" s="45">
        <f>+D334</f>
        <v>5</v>
      </c>
      <c r="I334" s="45"/>
      <c r="J334" s="46" t="s">
        <v>298</v>
      </c>
    </row>
    <row r="335" spans="2:10" x14ac:dyDescent="0.3">
      <c r="B335" s="75"/>
      <c r="C335" s="130" t="s">
        <v>249</v>
      </c>
      <c r="D335" s="45"/>
      <c r="E335" s="45"/>
      <c r="F335" s="45"/>
      <c r="G335" s="45"/>
      <c r="H335" s="45">
        <f>+D335</f>
        <v>0</v>
      </c>
      <c r="I335" s="45"/>
      <c r="J335" s="46" t="s">
        <v>298</v>
      </c>
    </row>
    <row r="336" spans="2:10" x14ac:dyDescent="0.3">
      <c r="B336" s="75"/>
      <c r="C336" s="44" t="s">
        <v>621</v>
      </c>
      <c r="D336" s="45">
        <v>5</v>
      </c>
      <c r="E336" s="45"/>
      <c r="F336" s="45"/>
      <c r="G336" s="45"/>
      <c r="H336" s="45">
        <f>+D336</f>
        <v>5</v>
      </c>
      <c r="I336" s="45"/>
      <c r="J336" s="46" t="s">
        <v>298</v>
      </c>
    </row>
    <row r="337" spans="2:10" x14ac:dyDescent="0.3">
      <c r="B337" s="75"/>
      <c r="C337" s="130" t="s">
        <v>250</v>
      </c>
      <c r="D337" s="45"/>
      <c r="E337" s="45"/>
      <c r="F337" s="45"/>
      <c r="G337" s="45"/>
      <c r="H337" s="45">
        <f>+D337</f>
        <v>0</v>
      </c>
      <c r="I337" s="45"/>
      <c r="J337" s="46" t="s">
        <v>298</v>
      </c>
    </row>
    <row r="338" spans="2:10" x14ac:dyDescent="0.3">
      <c r="B338" s="75"/>
      <c r="C338" s="44" t="s">
        <v>621</v>
      </c>
      <c r="D338" s="45">
        <v>5</v>
      </c>
      <c r="E338" s="45"/>
      <c r="F338" s="45"/>
      <c r="G338" s="45"/>
      <c r="H338" s="45">
        <f>+D338</f>
        <v>5</v>
      </c>
      <c r="I338" s="45"/>
      <c r="J338" s="46" t="s">
        <v>298</v>
      </c>
    </row>
    <row r="339" spans="2:10" x14ac:dyDescent="0.3">
      <c r="B339" s="100" t="s">
        <v>168</v>
      </c>
      <c r="C339" s="101" t="s">
        <v>481</v>
      </c>
      <c r="D339" s="45"/>
      <c r="E339" s="45"/>
      <c r="F339" s="45"/>
      <c r="G339" s="45"/>
      <c r="H339" s="45"/>
      <c r="I339" s="45"/>
      <c r="J339" s="46"/>
    </row>
    <row r="340" spans="2:10" x14ac:dyDescent="0.3">
      <c r="B340" s="75" t="s">
        <v>210</v>
      </c>
      <c r="C340" s="48" t="s">
        <v>482</v>
      </c>
      <c r="D340" s="45"/>
      <c r="E340" s="45"/>
      <c r="F340" s="45"/>
      <c r="G340" s="45"/>
      <c r="H340" s="45"/>
      <c r="I340" s="62">
        <f>SUM(H341:H349)*$E$83</f>
        <v>40.5</v>
      </c>
      <c r="J340" s="63" t="str">
        <f>+J341</f>
        <v>ml</v>
      </c>
    </row>
    <row r="341" spans="2:10" x14ac:dyDescent="0.3">
      <c r="B341" s="75"/>
      <c r="C341" s="130" t="s">
        <v>248</v>
      </c>
      <c r="D341" s="45"/>
      <c r="E341" s="45"/>
      <c r="F341" s="45"/>
      <c r="G341" s="45"/>
      <c r="H341" s="45"/>
      <c r="I341" s="45"/>
      <c r="J341" s="46" t="str">
        <f>IF(AND(E341=0,F341&lt;&gt;0,G341&lt;&gt;0),"m2",IF(AND(F341=0,E341&lt;&gt;0,G341&lt;&gt;0),"m2",IF(AND(G341=0,E341&lt;&gt;0,F341&lt;&gt;0),"m2",IF(AND(F341=0,G341=0),"ml",IF(AND(E341=0,G341=0),"ml",IF(AND(E341=0,F341=0),"ml",IF(AND(E341&lt;&gt;0,F341&lt;&gt;0,G341&lt;&gt;0),"m3",0)))))))</f>
        <v>ml</v>
      </c>
    </row>
    <row r="342" spans="2:10" x14ac:dyDescent="0.3">
      <c r="B342" s="75"/>
      <c r="C342" s="44" t="s">
        <v>622</v>
      </c>
      <c r="D342" s="45">
        <v>5</v>
      </c>
      <c r="E342" s="45">
        <v>1.5</v>
      </c>
      <c r="F342" s="45"/>
      <c r="G342" s="45"/>
      <c r="H342" s="45">
        <f>IF(AND(F342=0,G342=0),D342*E342,IF(AND(E342=0,G342=0),D342*F342,IF(AND(E342=0,F342=0),D342*G342,IF(AND(E342=0),D342*F342*G342,IF(AND(F342=0),D342*E342*G342,IF(AND(G342=0),D342*E342*F342,D342*E342*F342*G342))))))</f>
        <v>7.5</v>
      </c>
      <c r="I342" s="45"/>
      <c r="J342" s="46" t="str">
        <f>IF(AND(E342=0,F342&lt;&gt;0,G342&lt;&gt;0),"m2",IF(AND(F342=0,E342&lt;&gt;0,G342&lt;&gt;0),"m2",IF(AND(G342=0,E342&lt;&gt;0,F342&lt;&gt;0),"m2",IF(AND(F342=0,G342=0),"ml",IF(AND(E342=0,G342=0),"ml",IF(AND(E342=0,F342=0),"ml",IF(AND(E342&lt;&gt;0,F342&lt;&gt;0,G342&lt;&gt;0),"m3",0)))))))</f>
        <v>ml</v>
      </c>
    </row>
    <row r="343" spans="2:10" x14ac:dyDescent="0.3">
      <c r="B343" s="75"/>
      <c r="C343" s="44" t="s">
        <v>628</v>
      </c>
      <c r="D343" s="45">
        <v>1</v>
      </c>
      <c r="E343" s="45">
        <v>6</v>
      </c>
      <c r="F343" s="45"/>
      <c r="G343" s="45"/>
      <c r="H343" s="45">
        <f>IF(AND(F343=0,G343=0),D343*E343,IF(AND(E343=0,G343=0),D343*F343,IF(AND(E343=0,F343=0),D343*G343,IF(AND(E343=0),D343*F343*G343,IF(AND(F343=0),D343*E343*G343,IF(AND(G343=0),D343*E343*F343,D343*E343*F343*G343))))))</f>
        <v>6</v>
      </c>
      <c r="I343" s="45"/>
      <c r="J343" s="46" t="str">
        <f>IF(AND(E343=0,F343&lt;&gt;0,G343&lt;&gt;0),"m2",IF(AND(F343=0,E343&lt;&gt;0,G343&lt;&gt;0),"m2",IF(AND(G343=0,E343&lt;&gt;0,F343&lt;&gt;0),"m2",IF(AND(F343=0,G343=0),"ml",IF(AND(E343=0,G343=0),"ml",IF(AND(E343=0,F343=0),"ml",IF(AND(E343&lt;&gt;0,F343&lt;&gt;0,G343&lt;&gt;0),"m3",0)))))))</f>
        <v>ml</v>
      </c>
    </row>
    <row r="344" spans="2:10" x14ac:dyDescent="0.3">
      <c r="B344" s="75"/>
      <c r="C344" s="130" t="s">
        <v>249</v>
      </c>
      <c r="D344" s="45"/>
      <c r="E344" s="45"/>
      <c r="F344" s="45"/>
      <c r="G344" s="45"/>
      <c r="H344" s="45"/>
      <c r="I344" s="45"/>
      <c r="J344" s="46"/>
    </row>
    <row r="345" spans="2:10" x14ac:dyDescent="0.3">
      <c r="B345" s="75"/>
      <c r="C345" s="44" t="s">
        <v>630</v>
      </c>
      <c r="D345" s="45">
        <v>5</v>
      </c>
      <c r="E345" s="45">
        <v>1.5</v>
      </c>
      <c r="F345" s="45"/>
      <c r="G345" s="45"/>
      <c r="H345" s="45">
        <f>IF(AND(F345=0,G345=0),D345*E345,IF(AND(E345=0,G345=0),D345*F345,IF(AND(E345=0,F345=0),D345*G345,IF(AND(E345=0),D345*F345*G345,IF(AND(F345=0),D345*E345*G345,IF(AND(G345=0),D345*E345*F345,D345*E345*F345*G345))))))</f>
        <v>7.5</v>
      </c>
      <c r="I345" s="45"/>
      <c r="J345" s="46" t="str">
        <f>IF(AND(E345=0,F345&lt;&gt;0,G345&lt;&gt;0),"m2",IF(AND(F345=0,E345&lt;&gt;0,G345&lt;&gt;0),"m2",IF(AND(G345=0,E345&lt;&gt;0,F345&lt;&gt;0),"m2",IF(AND(F345=0,G345=0),"ml",IF(AND(E345=0,G345=0),"ml",IF(AND(E345=0,F345=0),"ml",IF(AND(E345&lt;&gt;0,F345&lt;&gt;0,G345&lt;&gt;0),"m3",0)))))))</f>
        <v>ml</v>
      </c>
    </row>
    <row r="346" spans="2:10" x14ac:dyDescent="0.3">
      <c r="B346" s="75"/>
      <c r="C346" s="44" t="s">
        <v>628</v>
      </c>
      <c r="D346" s="45">
        <v>1</v>
      </c>
      <c r="E346" s="45">
        <v>6</v>
      </c>
      <c r="F346" s="45"/>
      <c r="G346" s="45"/>
      <c r="H346" s="45">
        <f>IF(AND(F346=0,G346=0),D346*E346,IF(AND(E346=0,G346=0),D346*F346,IF(AND(E346=0,F346=0),D346*G346,IF(AND(E346=0),D346*F346*G346,IF(AND(F346=0),D346*E346*G346,IF(AND(G346=0),D346*E346*F346,D346*E346*F346*G346))))))</f>
        <v>6</v>
      </c>
      <c r="I346" s="45"/>
      <c r="J346" s="46" t="str">
        <f>IF(AND(E346=0,F346&lt;&gt;0,G346&lt;&gt;0),"m2",IF(AND(F346=0,E346&lt;&gt;0,G346&lt;&gt;0),"m2",IF(AND(G346=0,E346&lt;&gt;0,F346&lt;&gt;0),"m2",IF(AND(F346=0,G346=0),"ml",IF(AND(E346=0,G346=0),"ml",IF(AND(E346=0,F346=0),"ml",IF(AND(E346&lt;&gt;0,F346&lt;&gt;0,G346&lt;&gt;0),"m3",0)))))))</f>
        <v>ml</v>
      </c>
    </row>
    <row r="347" spans="2:10" x14ac:dyDescent="0.3">
      <c r="B347" s="75"/>
      <c r="C347" s="130" t="s">
        <v>250</v>
      </c>
      <c r="D347" s="45"/>
      <c r="E347" s="45"/>
      <c r="F347" s="45"/>
      <c r="G347" s="45"/>
      <c r="H347" s="45"/>
      <c r="I347" s="45"/>
      <c r="J347" s="46"/>
    </row>
    <row r="348" spans="2:10" x14ac:dyDescent="0.3">
      <c r="B348" s="75"/>
      <c r="C348" s="44" t="s">
        <v>630</v>
      </c>
      <c r="D348" s="45">
        <v>5</v>
      </c>
      <c r="E348" s="45">
        <v>1.5</v>
      </c>
      <c r="F348" s="45"/>
      <c r="G348" s="45"/>
      <c r="H348" s="45">
        <f>IF(AND(F348=0,G348=0),D348*E348,IF(AND(E348=0,G348=0),D348*F348,IF(AND(E348=0,F348=0),D348*G348,IF(AND(E348=0),D348*F348*G348,IF(AND(F348=0),D348*E348*G348,IF(AND(G348=0),D348*E348*F348,D348*E348*F348*G348))))))</f>
        <v>7.5</v>
      </c>
      <c r="I348" s="45"/>
      <c r="J348" s="46" t="str">
        <f>IF(AND(E348=0,F348&lt;&gt;0,G348&lt;&gt;0),"m2",IF(AND(F348=0,E348&lt;&gt;0,G348&lt;&gt;0),"m2",IF(AND(G348=0,E348&lt;&gt;0,F348&lt;&gt;0),"m2",IF(AND(F348=0,G348=0),"ml",IF(AND(E348=0,G348=0),"ml",IF(AND(E348=0,F348=0),"ml",IF(AND(E348&lt;&gt;0,F348&lt;&gt;0,G348&lt;&gt;0),"m3",0)))))))</f>
        <v>ml</v>
      </c>
    </row>
    <row r="349" spans="2:10" x14ac:dyDescent="0.3">
      <c r="B349" s="75"/>
      <c r="C349" s="44" t="s">
        <v>628</v>
      </c>
      <c r="D349" s="45">
        <v>1</v>
      </c>
      <c r="E349" s="45">
        <v>6</v>
      </c>
      <c r="F349" s="45"/>
      <c r="G349" s="45"/>
      <c r="H349" s="45">
        <f>IF(AND(F349=0,G349=0),D349*E349,IF(AND(E349=0,G349=0),D349*F349,IF(AND(E349=0,F349=0),D349*G349,IF(AND(E349=0),D349*F349*G349,IF(AND(F349=0),D349*E349*G349,IF(AND(G349=0),D349*E349*F349,D349*E349*F349*G349))))))</f>
        <v>6</v>
      </c>
      <c r="I349" s="45"/>
      <c r="J349" s="46" t="str">
        <f>IF(AND(E349=0,F349&lt;&gt;0,G349&lt;&gt;0),"m2",IF(AND(F349=0,E349&lt;&gt;0,G349&lt;&gt;0),"m2",IF(AND(G349=0,E349&lt;&gt;0,F349&lt;&gt;0),"m2",IF(AND(F349=0,G349=0),"ml",IF(AND(E349=0,G349=0),"ml",IF(AND(E349=0,F349=0),"ml",IF(AND(E349&lt;&gt;0,F349&lt;&gt;0,G349&lt;&gt;0),"m3",0)))))))</f>
        <v>ml</v>
      </c>
    </row>
    <row r="350" spans="2:10" x14ac:dyDescent="0.3">
      <c r="B350" s="75" t="s">
        <v>236</v>
      </c>
      <c r="C350" s="48" t="s">
        <v>483</v>
      </c>
      <c r="D350" s="45"/>
      <c r="E350" s="45"/>
      <c r="F350" s="45"/>
      <c r="G350" s="45"/>
      <c r="H350" s="45"/>
      <c r="I350" s="62">
        <f>SUM(H351:H355)*$E$83</f>
        <v>8</v>
      </c>
      <c r="J350" s="63" t="str">
        <f>+J355</f>
        <v>ml</v>
      </c>
    </row>
    <row r="351" spans="2:10" x14ac:dyDescent="0.3">
      <c r="B351" s="75"/>
      <c r="C351" s="130" t="s">
        <v>248</v>
      </c>
      <c r="D351" s="45"/>
      <c r="E351" s="45"/>
      <c r="F351" s="45"/>
      <c r="G351" s="45"/>
      <c r="H351" s="45"/>
      <c r="I351" s="62"/>
      <c r="J351" s="63"/>
    </row>
    <row r="352" spans="2:10" x14ac:dyDescent="0.3">
      <c r="B352" s="75"/>
      <c r="C352" s="44" t="s">
        <v>628</v>
      </c>
      <c r="D352" s="45">
        <v>2</v>
      </c>
      <c r="E352" s="45">
        <v>2</v>
      </c>
      <c r="F352" s="45"/>
      <c r="G352" s="45"/>
      <c r="H352" s="45">
        <f>IF(AND(F352=0,G352=0),D352*E352,IF(AND(E352=0,G352=0),D352*F352,IF(AND(E352=0,F352=0),D352*G352,IF(AND(E352=0),D352*F352*G352,IF(AND(F352=0),D352*E352*G352,IF(AND(G352=0),D352*E352*F352,D352*E352*F352*G352))))))</f>
        <v>4</v>
      </c>
      <c r="I352" s="45"/>
      <c r="J352" s="46" t="str">
        <f>IF(AND(E352=0,F352&lt;&gt;0,G352&lt;&gt;0),"m2",IF(AND(F352=0,E352&lt;&gt;0,G352&lt;&gt;0),"m2",IF(AND(G352=0,E352&lt;&gt;0,F352&lt;&gt;0),"m2",IF(AND(F352=0,G352=0),"ml",IF(AND(E352=0,G352=0),"ml",IF(AND(E352=0,F352=0),"ml",IF(AND(E352&lt;&gt;0,F352&lt;&gt;0,G352&lt;&gt;0),"m3",0)))))))</f>
        <v>ml</v>
      </c>
    </row>
    <row r="353" spans="2:10" x14ac:dyDescent="0.3">
      <c r="B353" s="75"/>
      <c r="C353" s="130" t="s">
        <v>249</v>
      </c>
      <c r="D353" s="45"/>
      <c r="E353" s="45"/>
      <c r="F353" s="45"/>
      <c r="G353" s="45"/>
      <c r="H353" s="45"/>
      <c r="I353" s="62"/>
      <c r="J353" s="63"/>
    </row>
    <row r="354" spans="2:10" x14ac:dyDescent="0.3">
      <c r="B354" s="75"/>
      <c r="C354" s="44" t="s">
        <v>628</v>
      </c>
      <c r="D354" s="45">
        <v>2</v>
      </c>
      <c r="E354" s="45">
        <v>2</v>
      </c>
      <c r="F354" s="45"/>
      <c r="G354" s="45"/>
      <c r="H354" s="45">
        <f>IF(AND(F354=0,G354=0),D354*E354,IF(AND(E354=0,G354=0),D354*F354,IF(AND(E354=0,F354=0),D354*G354,IF(AND(E354=0),D354*F354*G354,IF(AND(F354=0),D354*E354*G354,IF(AND(G354=0),D354*E354*F354,D354*E354*F354*G354))))))</f>
        <v>4</v>
      </c>
      <c r="I354" s="45"/>
      <c r="J354" s="46" t="str">
        <f>IF(AND(E354=0,F354&lt;&gt;0,G354&lt;&gt;0),"m2",IF(AND(F354=0,E354&lt;&gt;0,G354&lt;&gt;0),"m2",IF(AND(G354=0,E354&lt;&gt;0,F354&lt;&gt;0),"m2",IF(AND(F354=0,G354=0),"ml",IF(AND(E354=0,G354=0),"ml",IF(AND(E354=0,F354=0),"ml",IF(AND(E354&lt;&gt;0,F354&lt;&gt;0,G354&lt;&gt;0),"m3",0)))))))</f>
        <v>ml</v>
      </c>
    </row>
    <row r="355" spans="2:10" x14ac:dyDescent="0.3">
      <c r="B355" s="75"/>
      <c r="C355" s="130" t="s">
        <v>250</v>
      </c>
      <c r="D355" s="45"/>
      <c r="E355" s="45"/>
      <c r="F355" s="45"/>
      <c r="G355" s="45"/>
      <c r="H355" s="45"/>
      <c r="I355" s="45"/>
      <c r="J355" s="46" t="str">
        <f>IF(AND(E355=0,F355&lt;&gt;0,G355&lt;&gt;0),"m2",IF(AND(F355=0,E355&lt;&gt;0,G355&lt;&gt;0),"m2",IF(AND(G355=0,E355&lt;&gt;0,F355&lt;&gt;0),"m2",IF(AND(F355=0,G355=0),"ml",IF(AND(E355=0,G355=0),"ml",IF(AND(E355=0,F355=0),"ml",IF(AND(E355&lt;&gt;0,F355&lt;&gt;0,G355&lt;&gt;0),"m3",0)))))))</f>
        <v>ml</v>
      </c>
    </row>
    <row r="356" spans="2:10" x14ac:dyDescent="0.3">
      <c r="B356" s="75"/>
      <c r="C356" s="44" t="s">
        <v>628</v>
      </c>
      <c r="D356" s="45">
        <v>2</v>
      </c>
      <c r="E356" s="45">
        <v>2</v>
      </c>
      <c r="F356" s="45"/>
      <c r="G356" s="45"/>
      <c r="H356" s="45">
        <f>IF(AND(F356=0,G356=0),D356*E356,IF(AND(E356=0,G356=0),D356*F356,IF(AND(E356=0,F356=0),D356*G356,IF(AND(E356=0),D356*F356*G356,IF(AND(F356=0),D356*E356*G356,IF(AND(G356=0),D356*E356*F356,D356*E356*F356*G356))))))</f>
        <v>4</v>
      </c>
      <c r="I356" s="45"/>
      <c r="J356" s="46" t="str">
        <f>IF(AND(E356=0,F356&lt;&gt;0,G356&lt;&gt;0),"m2",IF(AND(F356=0,E356&lt;&gt;0,G356&lt;&gt;0),"m2",IF(AND(G356=0,E356&lt;&gt;0,F356&lt;&gt;0),"m2",IF(AND(F356=0,G356=0),"ml",IF(AND(E356=0,G356=0),"ml",IF(AND(E356=0,F356=0),"ml",IF(AND(E356&lt;&gt;0,F356&lt;&gt;0,G356&lt;&gt;0),"m3",0)))))))</f>
        <v>ml</v>
      </c>
    </row>
    <row r="357" spans="2:10" x14ac:dyDescent="0.3">
      <c r="B357" s="75" t="s">
        <v>240</v>
      </c>
      <c r="C357" s="48" t="s">
        <v>485</v>
      </c>
      <c r="D357" s="45"/>
      <c r="E357" s="45"/>
      <c r="F357" s="45"/>
      <c r="G357" s="45"/>
      <c r="H357" s="45"/>
      <c r="I357" s="62">
        <f>SUM(H358:H366)*$E$83</f>
        <v>33.6</v>
      </c>
      <c r="J357" s="63" t="str">
        <f>+J358</f>
        <v>ml</v>
      </c>
    </row>
    <row r="358" spans="2:10" x14ac:dyDescent="0.3">
      <c r="B358" s="75"/>
      <c r="C358" s="130" t="s">
        <v>248</v>
      </c>
      <c r="D358" s="45"/>
      <c r="E358" s="45"/>
      <c r="F358" s="45"/>
      <c r="G358" s="45"/>
      <c r="H358" s="45"/>
      <c r="I358" s="45"/>
      <c r="J358" s="46" t="str">
        <f>IF(AND(E358=0,F358&lt;&gt;0,G358&lt;&gt;0),"m2",IF(AND(F358=0,E358&lt;&gt;0,G358&lt;&gt;0),"m2",IF(AND(G358=0,E358&lt;&gt;0,F358&lt;&gt;0),"m2",IF(AND(F358=0,G358=0),"ml",IF(AND(E358=0,G358=0),"ml",IF(AND(E358=0,F358=0),"ml",IF(AND(E358&lt;&gt;0,F358&lt;&gt;0,G358&lt;&gt;0),"m3",0)))))))</f>
        <v>ml</v>
      </c>
    </row>
    <row r="359" spans="2:10" x14ac:dyDescent="0.3">
      <c r="B359" s="75"/>
      <c r="C359" s="44" t="s">
        <v>621</v>
      </c>
      <c r="D359" s="45">
        <v>5</v>
      </c>
      <c r="E359" s="45">
        <v>0.8</v>
      </c>
      <c r="F359" s="45"/>
      <c r="G359" s="45"/>
      <c r="H359" s="45">
        <f t="shared" ref="H359:H364" si="8">IF(AND(F359=0,G359=0),D359*E359,IF(AND(E359=0,G359=0),D359*F359,IF(AND(E359=0,F359=0),D359*G359,IF(AND(E359=0),D359*F359*G359,IF(AND(F359=0),D359*E359*G359,IF(AND(G359=0),D359*E359*F359,D359*E359*F359*G359))))))</f>
        <v>4</v>
      </c>
      <c r="I359" s="45"/>
      <c r="J359" s="46" t="str">
        <f t="shared" ref="J359:J364" si="9">IF(AND(E359=0,F359&lt;&gt;0,G359&lt;&gt;0),"m2",IF(AND(F359=0,E359&lt;&gt;0,G359&lt;&gt;0),"m2",IF(AND(G359=0,E359&lt;&gt;0,F359&lt;&gt;0),"m2",IF(AND(F359=0,G359=0),"ml",IF(AND(E359=0,G359=0),"ml",IF(AND(E359=0,F359=0),"ml",IF(AND(E359&lt;&gt;0,F359&lt;&gt;0,G359&lt;&gt;0),"m3",0)))))))</f>
        <v>ml</v>
      </c>
    </row>
    <row r="360" spans="2:10" x14ac:dyDescent="0.3">
      <c r="B360" s="75"/>
      <c r="C360" s="44" t="s">
        <v>632</v>
      </c>
      <c r="D360" s="45">
        <v>1</v>
      </c>
      <c r="E360" s="45">
        <v>7.2</v>
      </c>
      <c r="F360" s="45"/>
      <c r="G360" s="45"/>
      <c r="H360" s="45">
        <f t="shared" si="8"/>
        <v>7.2</v>
      </c>
      <c r="I360" s="45"/>
      <c r="J360" s="46" t="str">
        <f t="shared" si="9"/>
        <v>ml</v>
      </c>
    </row>
    <row r="361" spans="2:10" x14ac:dyDescent="0.3">
      <c r="B361" s="75"/>
      <c r="C361" s="130" t="s">
        <v>249</v>
      </c>
      <c r="D361" s="45"/>
      <c r="E361" s="45"/>
      <c r="F361" s="45"/>
      <c r="G361" s="45"/>
      <c r="H361" s="45">
        <f t="shared" si="8"/>
        <v>0</v>
      </c>
      <c r="I361" s="45"/>
      <c r="J361" s="46" t="str">
        <f t="shared" si="9"/>
        <v>ml</v>
      </c>
    </row>
    <row r="362" spans="2:10" x14ac:dyDescent="0.3">
      <c r="B362" s="75"/>
      <c r="C362" s="44" t="s">
        <v>621</v>
      </c>
      <c r="D362" s="45">
        <v>5</v>
      </c>
      <c r="E362" s="45">
        <v>0.8</v>
      </c>
      <c r="F362" s="45"/>
      <c r="G362" s="45"/>
      <c r="H362" s="45">
        <f>IF(AND(F362=0,G362=0),D362*E362,IF(AND(E362=0,G362=0),D362*F362,IF(AND(E362=0,F362=0),D362*G362,IF(AND(E362=0),D362*F362*G362,IF(AND(F362=0),D362*E362*G362,IF(AND(G362=0),D362*E362*F362,D362*E362*F362*G362))))))</f>
        <v>4</v>
      </c>
      <c r="I362" s="45"/>
      <c r="J362" s="46" t="str">
        <f>IF(AND(E362=0,F362&lt;&gt;0,G362&lt;&gt;0),"m2",IF(AND(F362=0,E362&lt;&gt;0,G362&lt;&gt;0),"m2",IF(AND(G362=0,E362&lt;&gt;0,F362&lt;&gt;0),"m2",IF(AND(F362=0,G362=0),"ml",IF(AND(E362=0,G362=0),"ml",IF(AND(E362=0,F362=0),"ml",IF(AND(E362&lt;&gt;0,F362&lt;&gt;0,G362&lt;&gt;0),"m3",0)))))))</f>
        <v>ml</v>
      </c>
    </row>
    <row r="363" spans="2:10" x14ac:dyDescent="0.3">
      <c r="B363" s="75"/>
      <c r="C363" s="44" t="s">
        <v>632</v>
      </c>
      <c r="D363" s="45">
        <v>1</v>
      </c>
      <c r="E363" s="45">
        <v>7.2</v>
      </c>
      <c r="F363" s="45"/>
      <c r="G363" s="45"/>
      <c r="H363" s="45">
        <f>IF(AND(F363=0,G363=0),D363*E363,IF(AND(E363=0,G363=0),D363*F363,IF(AND(E363=0,F363=0),D363*G363,IF(AND(E363=0),D363*F363*G363,IF(AND(F363=0),D363*E363*G363,IF(AND(G363=0),D363*E363*F363,D363*E363*F363*G363))))))</f>
        <v>7.2</v>
      </c>
      <c r="I363" s="45"/>
      <c r="J363" s="46" t="str">
        <f>IF(AND(E363=0,F363&lt;&gt;0,G363&lt;&gt;0),"m2",IF(AND(F363=0,E363&lt;&gt;0,G363&lt;&gt;0),"m2",IF(AND(G363=0,E363&lt;&gt;0,F363&lt;&gt;0),"m2",IF(AND(F363=0,G363=0),"ml",IF(AND(E363=0,G363=0),"ml",IF(AND(E363=0,F363=0),"ml",IF(AND(E363&lt;&gt;0,F363&lt;&gt;0,G363&lt;&gt;0),"m3",0)))))))</f>
        <v>ml</v>
      </c>
    </row>
    <row r="364" spans="2:10" x14ac:dyDescent="0.3">
      <c r="B364" s="75"/>
      <c r="C364" s="130" t="s">
        <v>250</v>
      </c>
      <c r="D364" s="45"/>
      <c r="E364" s="45"/>
      <c r="F364" s="45"/>
      <c r="G364" s="45"/>
      <c r="H364" s="45">
        <f t="shared" si="8"/>
        <v>0</v>
      </c>
      <c r="I364" s="45"/>
      <c r="J364" s="46" t="str">
        <f t="shared" si="9"/>
        <v>ml</v>
      </c>
    </row>
    <row r="365" spans="2:10" x14ac:dyDescent="0.3">
      <c r="B365" s="75"/>
      <c r="C365" s="44" t="s">
        <v>621</v>
      </c>
      <c r="D365" s="45">
        <v>5</v>
      </c>
      <c r="E365" s="45">
        <v>0.8</v>
      </c>
      <c r="F365" s="45"/>
      <c r="G365" s="45"/>
      <c r="H365" s="45">
        <f>IF(AND(F365=0,G365=0),D365*E365,IF(AND(E365=0,G365=0),D365*F365,IF(AND(E365=0,F365=0),D365*G365,IF(AND(E365=0),D365*F365*G365,IF(AND(F365=0),D365*E365*G365,IF(AND(G365=0),D365*E365*F365,D365*E365*F365*G365))))))</f>
        <v>4</v>
      </c>
      <c r="I365" s="45"/>
      <c r="J365" s="46" t="str">
        <f>IF(AND(E365=0,F365&lt;&gt;0,G365&lt;&gt;0),"m2",IF(AND(F365=0,E365&lt;&gt;0,G365&lt;&gt;0),"m2",IF(AND(G365=0,E365&lt;&gt;0,F365&lt;&gt;0),"m2",IF(AND(F365=0,G365=0),"ml",IF(AND(E365=0,G365=0),"ml",IF(AND(E365=0,F365=0),"ml",IF(AND(E365&lt;&gt;0,F365&lt;&gt;0,G365&lt;&gt;0),"m3",0)))))))</f>
        <v>ml</v>
      </c>
    </row>
    <row r="366" spans="2:10" x14ac:dyDescent="0.3">
      <c r="B366" s="75"/>
      <c r="C366" s="44" t="s">
        <v>632</v>
      </c>
      <c r="D366" s="45">
        <v>1</v>
      </c>
      <c r="E366" s="45">
        <v>7.2</v>
      </c>
      <c r="F366" s="45"/>
      <c r="G366" s="45"/>
      <c r="H366" s="45">
        <f>IF(AND(F366=0,G366=0),D366*E366,IF(AND(E366=0,G366=0),D366*F366,IF(AND(E366=0,F366=0),D366*G366,IF(AND(E366=0),D366*F366*G366,IF(AND(F366=0),D366*E366*G366,IF(AND(G366=0),D366*E366*F366,D366*E366*F366*G366))))))</f>
        <v>7.2</v>
      </c>
      <c r="I366" s="45"/>
      <c r="J366" s="46" t="str">
        <f>IF(AND(E366=0,F366&lt;&gt;0,G366&lt;&gt;0),"m2",IF(AND(F366=0,E366&lt;&gt;0,G366&lt;&gt;0),"m2",IF(AND(G366=0,E366&lt;&gt;0,F366&lt;&gt;0),"m2",IF(AND(F366=0,G366=0),"ml",IF(AND(E366=0,G366=0),"ml",IF(AND(E366=0,F366=0),"ml",IF(AND(E366&lt;&gt;0,F366&lt;&gt;0,G366&lt;&gt;0),"m3",0)))))))</f>
        <v>ml</v>
      </c>
    </row>
    <row r="367" spans="2:10" x14ac:dyDescent="0.3">
      <c r="B367" s="75" t="s">
        <v>517</v>
      </c>
      <c r="C367" s="48" t="s">
        <v>618</v>
      </c>
      <c r="D367" s="45"/>
      <c r="E367" s="45"/>
      <c r="F367" s="45"/>
      <c r="G367" s="45"/>
      <c r="H367" s="45"/>
      <c r="I367" s="62">
        <f>SUM(H368:H373)*$E$83</f>
        <v>30</v>
      </c>
      <c r="J367" s="63" t="str">
        <f>+J370</f>
        <v>ml</v>
      </c>
    </row>
    <row r="368" spans="2:10" x14ac:dyDescent="0.3">
      <c r="B368" s="75"/>
      <c r="C368" s="130" t="s">
        <v>248</v>
      </c>
      <c r="D368" s="45"/>
      <c r="E368" s="45"/>
      <c r="F368" s="45"/>
      <c r="G368" s="45"/>
      <c r="H368" s="45"/>
      <c r="I368" s="62"/>
      <c r="J368" s="63"/>
    </row>
    <row r="369" spans="2:10" x14ac:dyDescent="0.3">
      <c r="B369" s="75"/>
      <c r="C369" s="44" t="s">
        <v>621</v>
      </c>
      <c r="D369" s="45">
        <v>5</v>
      </c>
      <c r="E369" s="45">
        <v>2</v>
      </c>
      <c r="F369" s="45"/>
      <c r="G369" s="45"/>
      <c r="H369" s="45">
        <f>IF(AND(F369=0,G369=0),D369*E369,IF(AND(E369=0,G369=0),D369*F369,IF(AND(E369=0,F369=0),D369*G369,IF(AND(E369=0),D369*F369*G369,IF(AND(F369=0),D369*E369*G369,IF(AND(G369=0),D369*E369*F369,D369*E369*F369*G369))))))</f>
        <v>10</v>
      </c>
      <c r="I369" s="45"/>
      <c r="J369" s="46" t="str">
        <f>IF(AND(E369=0,F369&lt;&gt;0,G369&lt;&gt;0),"m2",IF(AND(F369=0,E369&lt;&gt;0,G369&lt;&gt;0),"m2",IF(AND(G369=0,E369&lt;&gt;0,F369&lt;&gt;0),"m2",IF(AND(F369=0,G369=0),"ml",IF(AND(E369=0,G369=0),"ml",IF(AND(E369=0,F369=0),"ml",IF(AND(E369&lt;&gt;0,F369&lt;&gt;0,G369&lt;&gt;0),"m3",0)))))))</f>
        <v>ml</v>
      </c>
    </row>
    <row r="370" spans="2:10" x14ac:dyDescent="0.3">
      <c r="B370" s="75"/>
      <c r="C370" s="130" t="s">
        <v>249</v>
      </c>
      <c r="D370" s="45"/>
      <c r="E370" s="45"/>
      <c r="F370" s="45"/>
      <c r="G370" s="45"/>
      <c r="H370" s="45">
        <f>IF(AND(F370=0,G370=0),D370*E370,IF(AND(E370=0,G370=0),D370*F370,IF(AND(E370=0,F370=0),D370*G370,IF(AND(E370=0),D370*F370*G370,IF(AND(F370=0),D370*E370*G370,IF(AND(G370=0),D370*E370*F370,D370*E370*F370*G370))))))</f>
        <v>0</v>
      </c>
      <c r="I370" s="45"/>
      <c r="J370" s="46" t="str">
        <f>IF(AND(E370=0,F370&lt;&gt;0,G370&lt;&gt;0),"m2",IF(AND(F370=0,E370&lt;&gt;0,G370&lt;&gt;0),"m2",IF(AND(G370=0,E370&lt;&gt;0,F370&lt;&gt;0),"m2",IF(AND(F370=0,G370=0),"ml",IF(AND(E370=0,G370=0),"ml",IF(AND(E370=0,F370=0),"ml",IF(AND(E370&lt;&gt;0,F370&lt;&gt;0,G370&lt;&gt;0),"m3",0)))))))</f>
        <v>ml</v>
      </c>
    </row>
    <row r="371" spans="2:10" x14ac:dyDescent="0.3">
      <c r="B371" s="75"/>
      <c r="C371" s="44" t="s">
        <v>621</v>
      </c>
      <c r="D371" s="45">
        <v>5</v>
      </c>
      <c r="E371" s="45">
        <v>2</v>
      </c>
      <c r="F371" s="45"/>
      <c r="G371" s="45"/>
      <c r="H371" s="45">
        <f>IF(AND(F371=0,G371=0),D371*E371,IF(AND(E371=0,G371=0),D371*F371,IF(AND(E371=0,F371=0),D371*G371,IF(AND(E371=0),D371*F371*G371,IF(AND(F371=0),D371*E371*G371,IF(AND(G371=0),D371*E371*F371,D371*E371*F371*G371))))))</f>
        <v>10</v>
      </c>
      <c r="I371" s="45"/>
      <c r="J371" s="46" t="str">
        <f>IF(AND(E371=0,F371&lt;&gt;0,G371&lt;&gt;0),"m2",IF(AND(F371=0,E371&lt;&gt;0,G371&lt;&gt;0),"m2",IF(AND(G371=0,E371&lt;&gt;0,F371&lt;&gt;0),"m2",IF(AND(F371=0,G371=0),"ml",IF(AND(E371=0,G371=0),"ml",IF(AND(E371=0,F371=0),"ml",IF(AND(E371&lt;&gt;0,F371&lt;&gt;0,G371&lt;&gt;0),"m3",0)))))))</f>
        <v>ml</v>
      </c>
    </row>
    <row r="372" spans="2:10" x14ac:dyDescent="0.3">
      <c r="B372" s="75"/>
      <c r="C372" s="130" t="s">
        <v>250</v>
      </c>
      <c r="D372" s="45"/>
      <c r="E372" s="45"/>
      <c r="F372" s="45"/>
      <c r="G372" s="45"/>
      <c r="H372" s="45">
        <f>IF(AND(F372=0,G372=0),D372*E372,IF(AND(E372=0,G372=0),D372*F372,IF(AND(E372=0,F372=0),D372*G372,IF(AND(E372=0),D372*F372*G372,IF(AND(F372=0),D372*E372*G372,IF(AND(G372=0),D372*E372*F372,D372*E372*F372*G372))))))</f>
        <v>0</v>
      </c>
      <c r="I372" s="45"/>
      <c r="J372" s="46" t="str">
        <f>IF(AND(E372=0,F372&lt;&gt;0,G372&lt;&gt;0),"m2",IF(AND(F372=0,E372&lt;&gt;0,G372&lt;&gt;0),"m2",IF(AND(G372=0,E372&lt;&gt;0,F372&lt;&gt;0),"m2",IF(AND(F372=0,G372=0),"ml",IF(AND(E372=0,G372=0),"ml",IF(AND(E372=0,F372=0),"ml",IF(AND(E372&lt;&gt;0,F372&lt;&gt;0,G372&lt;&gt;0),"m3",0)))))))</f>
        <v>ml</v>
      </c>
    </row>
    <row r="373" spans="2:10" x14ac:dyDescent="0.3">
      <c r="B373" s="75"/>
      <c r="C373" s="44" t="s">
        <v>621</v>
      </c>
      <c r="D373" s="45">
        <v>5</v>
      </c>
      <c r="E373" s="45">
        <v>2</v>
      </c>
      <c r="F373" s="45"/>
      <c r="G373" s="45"/>
      <c r="H373" s="45">
        <f>IF(AND(F373=0,G373=0),D373*E373,IF(AND(E373=0,G373=0),D373*F373,IF(AND(E373=0,F373=0),D373*G373,IF(AND(E373=0),D373*F373*G373,IF(AND(F373=0),D373*E373*G373,IF(AND(G373=0),D373*E373*F373,D373*E373*F373*G373))))))</f>
        <v>10</v>
      </c>
      <c r="I373" s="45"/>
      <c r="J373" s="46" t="str">
        <f>IF(AND(E373=0,F373&lt;&gt;0,G373&lt;&gt;0),"m2",IF(AND(F373=0,E373&lt;&gt;0,G373&lt;&gt;0),"m2",IF(AND(G373=0,E373&lt;&gt;0,F373&lt;&gt;0),"m2",IF(AND(F373=0,G373=0),"ml",IF(AND(E373=0,G373=0),"ml",IF(AND(E373=0,F373=0),"ml",IF(AND(E373&lt;&gt;0,F373&lt;&gt;0,G373&lt;&gt;0),"m3",0)))))))</f>
        <v>ml</v>
      </c>
    </row>
    <row r="374" spans="2:10" x14ac:dyDescent="0.3">
      <c r="B374" s="75" t="s">
        <v>518</v>
      </c>
      <c r="C374" s="48" t="s">
        <v>484</v>
      </c>
      <c r="D374" s="45"/>
      <c r="E374" s="45"/>
      <c r="F374" s="45"/>
      <c r="G374" s="45"/>
      <c r="H374" s="45"/>
      <c r="I374" s="62">
        <f>SUM(H375:H378)*$E$83</f>
        <v>10.75</v>
      </c>
      <c r="J374" s="63" t="str">
        <f>+J375</f>
        <v>ml</v>
      </c>
    </row>
    <row r="375" spans="2:10" x14ac:dyDescent="0.3">
      <c r="B375" s="75"/>
      <c r="C375" s="130" t="s">
        <v>248</v>
      </c>
      <c r="D375" s="45">
        <v>1</v>
      </c>
      <c r="E375" s="45">
        <v>3.25</v>
      </c>
      <c r="F375" s="45"/>
      <c r="G375" s="45"/>
      <c r="H375" s="45">
        <f>IF(AND(F375=0,G375=0),D375*E375,IF(AND(E375=0,G375=0),D375*F375,IF(AND(E375=0,F375=0),D375*G375,IF(AND(E375=0),D375*F375*G375,IF(AND(F375=0),D375*E375*G375,IF(AND(G375=0),D375*E375*F375,D375*E375*F375*G375))))))</f>
        <v>3.25</v>
      </c>
      <c r="I375" s="45"/>
      <c r="J375" s="46" t="str">
        <f>IF(AND(E375=0,F375&lt;&gt;0,G375&lt;&gt;0),"m2",IF(AND(F375=0,E375&lt;&gt;0,G375&lt;&gt;0),"m2",IF(AND(G375=0,E375&lt;&gt;0,F375&lt;&gt;0),"m2",IF(AND(F375=0,G375=0),"ml",IF(AND(E375=0,G375=0),"ml",IF(AND(E375=0,F375=0),"ml",IF(AND(E375&lt;&gt;0,F375&lt;&gt;0,G375&lt;&gt;0),"m3",0)))))))</f>
        <v>ml</v>
      </c>
    </row>
    <row r="376" spans="2:10" x14ac:dyDescent="0.3">
      <c r="B376" s="75"/>
      <c r="C376" s="130" t="s">
        <v>249</v>
      </c>
      <c r="D376" s="45">
        <v>1</v>
      </c>
      <c r="E376" s="45">
        <v>3.25</v>
      </c>
      <c r="F376" s="45"/>
      <c r="G376" s="45"/>
      <c r="H376" s="45">
        <f>IF(AND(F376=0,G376=0),D376*E376,IF(AND(E376=0,G376=0),D376*F376,IF(AND(E376=0,F376=0),D376*G376,IF(AND(E376=0),D376*F376*G376,IF(AND(F376=0),D376*E376*G376,IF(AND(G376=0),D376*E376*F376,D376*E376*F376*G376))))))</f>
        <v>3.25</v>
      </c>
      <c r="I376" s="45"/>
      <c r="J376" s="46" t="str">
        <f>IF(AND(E376=0,F376&lt;&gt;0,G376&lt;&gt;0),"m2",IF(AND(F376=0,E376&lt;&gt;0,G376&lt;&gt;0),"m2",IF(AND(G376=0,E376&lt;&gt;0,F376&lt;&gt;0),"m2",IF(AND(F376=0,G376=0),"ml",IF(AND(E376=0,G376=0),"ml",IF(AND(E376=0,F376=0),"ml",IF(AND(E376&lt;&gt;0,F376&lt;&gt;0,G376&lt;&gt;0),"m3",0)))))))</f>
        <v>ml</v>
      </c>
    </row>
    <row r="377" spans="2:10" x14ac:dyDescent="0.3">
      <c r="B377" s="75"/>
      <c r="C377" s="130" t="s">
        <v>250</v>
      </c>
      <c r="D377" s="45">
        <v>1</v>
      </c>
      <c r="E377" s="45">
        <v>3.25</v>
      </c>
      <c r="F377" s="45"/>
      <c r="G377" s="45"/>
      <c r="H377" s="45">
        <f>IF(AND(F377=0,G377=0),D377*E377,IF(AND(E377=0,G377=0),D377*F377,IF(AND(E377=0,F377=0),D377*G377,IF(AND(E377=0),D377*F377*G377,IF(AND(F377=0),D377*E377*G377,IF(AND(G377=0),D377*E377*F377,D377*E377*F377*G377))))))</f>
        <v>3.25</v>
      </c>
      <c r="I377" s="45"/>
      <c r="J377" s="46" t="str">
        <f>IF(AND(E377=0,F377&lt;&gt;0,G377&lt;&gt;0),"m2",IF(AND(F377=0,E377&lt;&gt;0,G377&lt;&gt;0),"m2",IF(AND(G377=0,E377&lt;&gt;0,F377&lt;&gt;0),"m2",IF(AND(F377=0,G377=0),"ml",IF(AND(E377=0,G377=0),"ml",IF(AND(E377=0,F377=0),"ml",IF(AND(E377&lt;&gt;0,F377&lt;&gt;0,G377&lt;&gt;0),"m3",0)))))))</f>
        <v>ml</v>
      </c>
    </row>
    <row r="378" spans="2:10" x14ac:dyDescent="0.3">
      <c r="B378" s="75"/>
      <c r="C378" s="130" t="s">
        <v>633</v>
      </c>
      <c r="D378" s="45">
        <v>1</v>
      </c>
      <c r="E378" s="45">
        <v>1</v>
      </c>
      <c r="F378" s="45"/>
      <c r="G378" s="45"/>
      <c r="H378" s="45">
        <f>IF(AND(F378=0,G378=0),D378*E378,IF(AND(E378=0,G378=0),D378*F378,IF(AND(E378=0,F378=0),D378*G378,IF(AND(E378=0),D378*F378*G378,IF(AND(F378=0),D378*E378*G378,IF(AND(G378=0),D378*E378*F378,D378*E378*F378*G378))))))</f>
        <v>1</v>
      </c>
      <c r="I378" s="45"/>
      <c r="J378" s="46" t="str">
        <f>IF(AND(E378=0,F378&lt;&gt;0,G378&lt;&gt;0),"m2",IF(AND(F378=0,E378&lt;&gt;0,G378&lt;&gt;0),"m2",IF(AND(G378=0,E378&lt;&gt;0,F378&lt;&gt;0),"m2",IF(AND(F378=0,G378=0),"ml",IF(AND(E378=0,G378=0),"ml",IF(AND(E378=0,F378=0),"ml",IF(AND(E378&lt;&gt;0,F378&lt;&gt;0,G378&lt;&gt;0),"m3",0)))))))</f>
        <v>ml</v>
      </c>
    </row>
    <row r="379" spans="2:10" x14ac:dyDescent="0.3">
      <c r="B379" s="75" t="s">
        <v>617</v>
      </c>
      <c r="C379" s="48" t="s">
        <v>486</v>
      </c>
      <c r="D379" s="45"/>
      <c r="E379" s="45"/>
      <c r="F379" s="45"/>
      <c r="G379" s="45"/>
      <c r="H379" s="45"/>
      <c r="I379" s="62">
        <f>SUM(H380:H383)*$E$83</f>
        <v>10.75</v>
      </c>
      <c r="J379" s="63" t="str">
        <f>+J380</f>
        <v>ml</v>
      </c>
    </row>
    <row r="380" spans="2:10" x14ac:dyDescent="0.3">
      <c r="B380" s="75"/>
      <c r="C380" s="130" t="s">
        <v>248</v>
      </c>
      <c r="D380" s="45">
        <v>1</v>
      </c>
      <c r="E380" s="45">
        <v>3.25</v>
      </c>
      <c r="F380" s="45"/>
      <c r="G380" s="45"/>
      <c r="H380" s="45">
        <f>IF(AND(F380=0,G380=0),D380*E380,IF(AND(E380=0,G380=0),D380*F380,IF(AND(E380=0,F380=0),D380*G380,IF(AND(E380=0),D380*F380*G380,IF(AND(F380=0),D380*E380*G380,IF(AND(G380=0),D380*E380*F380,D380*E380*F380*G380))))))</f>
        <v>3.25</v>
      </c>
      <c r="I380" s="45"/>
      <c r="J380" s="46" t="str">
        <f>IF(AND(E380=0,F380&lt;&gt;0,G380&lt;&gt;0),"m2",IF(AND(F380=0,E380&lt;&gt;0,G380&lt;&gt;0),"m2",IF(AND(G380=0,E380&lt;&gt;0,F380&lt;&gt;0),"m2",IF(AND(F380=0,G380=0),"ml",IF(AND(E380=0,G380=0),"ml",IF(AND(E380=0,F380=0),"ml",IF(AND(E380&lt;&gt;0,F380&lt;&gt;0,G380&lt;&gt;0),"m3",0)))))))</f>
        <v>ml</v>
      </c>
    </row>
    <row r="381" spans="2:10" x14ac:dyDescent="0.3">
      <c r="B381" s="75"/>
      <c r="C381" s="130" t="s">
        <v>249</v>
      </c>
      <c r="D381" s="45">
        <v>1</v>
      </c>
      <c r="E381" s="45">
        <v>3.25</v>
      </c>
      <c r="F381" s="45"/>
      <c r="G381" s="45"/>
      <c r="H381" s="45">
        <f>IF(AND(F381=0,G381=0),D381*E381,IF(AND(E381=0,G381=0),D381*F381,IF(AND(E381=0,F381=0),D381*G381,IF(AND(E381=0),D381*F381*G381,IF(AND(F381=0),D381*E381*G381,IF(AND(G381=0),D381*E381*F381,D381*E381*F381*G381))))))</f>
        <v>3.25</v>
      </c>
      <c r="I381" s="45"/>
      <c r="J381" s="46" t="str">
        <f>IF(AND(E381=0,F381&lt;&gt;0,G381&lt;&gt;0),"m2",IF(AND(F381=0,E381&lt;&gt;0,G381&lt;&gt;0),"m2",IF(AND(G381=0,E381&lt;&gt;0,F381&lt;&gt;0),"m2",IF(AND(F381=0,G381=0),"ml",IF(AND(E381=0,G381=0),"ml",IF(AND(E381=0,F381=0),"ml",IF(AND(E381&lt;&gt;0,F381&lt;&gt;0,G381&lt;&gt;0),"m3",0)))))))</f>
        <v>ml</v>
      </c>
    </row>
    <row r="382" spans="2:10" x14ac:dyDescent="0.3">
      <c r="B382" s="75"/>
      <c r="C382" s="130" t="s">
        <v>250</v>
      </c>
      <c r="D382" s="45">
        <v>1</v>
      </c>
      <c r="E382" s="45">
        <v>3.25</v>
      </c>
      <c r="F382" s="45"/>
      <c r="G382" s="45"/>
      <c r="H382" s="45">
        <f>IF(AND(F382=0,G382=0),D382*E382,IF(AND(E382=0,G382=0),D382*F382,IF(AND(E382=0,F382=0),D382*G382,IF(AND(E382=0),D382*F382*G382,IF(AND(F382=0),D382*E382*G382,IF(AND(G382=0),D382*E382*F382,D382*E382*F382*G382))))))</f>
        <v>3.25</v>
      </c>
      <c r="I382" s="45"/>
      <c r="J382" s="46" t="str">
        <f>IF(AND(E382=0,F382&lt;&gt;0,G382&lt;&gt;0),"m2",IF(AND(F382=0,E382&lt;&gt;0,G382&lt;&gt;0),"m2",IF(AND(G382=0,E382&lt;&gt;0,F382&lt;&gt;0),"m2",IF(AND(F382=0,G382=0),"ml",IF(AND(E382=0,G382=0),"ml",IF(AND(E382=0,F382=0),"ml",IF(AND(E382&lt;&gt;0,F382&lt;&gt;0,G382&lt;&gt;0),"m3",0)))))))</f>
        <v>ml</v>
      </c>
    </row>
    <row r="383" spans="2:10" x14ac:dyDescent="0.3">
      <c r="B383" s="75"/>
      <c r="C383" s="130" t="s">
        <v>633</v>
      </c>
      <c r="D383" s="45">
        <v>1</v>
      </c>
      <c r="E383" s="45">
        <v>1</v>
      </c>
      <c r="F383" s="45"/>
      <c r="G383" s="45"/>
      <c r="H383" s="45">
        <f>IF(AND(F383=0,G383=0),D383*E383,IF(AND(E383=0,G383=0),D383*F383,IF(AND(E383=0,F383=0),D383*G383,IF(AND(E383=0),D383*F383*G383,IF(AND(F383=0),D383*E383*G383,IF(AND(G383=0),D383*E383*F383,D383*E383*F383*G383))))))</f>
        <v>1</v>
      </c>
      <c r="I383" s="45"/>
      <c r="J383" s="46" t="str">
        <f>IF(AND(E383=0,F383&lt;&gt;0,G383&lt;&gt;0),"m2",IF(AND(F383=0,E383&lt;&gt;0,G383&lt;&gt;0),"m2",IF(AND(G383=0,E383&lt;&gt;0,F383&lt;&gt;0),"m2",IF(AND(F383=0,G383=0),"ml",IF(AND(E383=0,G383=0),"ml",IF(AND(E383=0,F383=0),"ml",IF(AND(E383&lt;&gt;0,F383&lt;&gt;0,G383&lt;&gt;0),"m3",0)))))))</f>
        <v>ml</v>
      </c>
    </row>
    <row r="384" spans="2:10" x14ac:dyDescent="0.3">
      <c r="B384" s="100" t="s">
        <v>211</v>
      </c>
      <c r="C384" s="101" t="s">
        <v>487</v>
      </c>
      <c r="D384" s="103"/>
      <c r="E384" s="45"/>
      <c r="F384" s="45"/>
      <c r="G384" s="45"/>
      <c r="H384" s="45"/>
      <c r="I384" s="62"/>
      <c r="J384" s="63"/>
    </row>
    <row r="385" spans="2:10" x14ac:dyDescent="0.3">
      <c r="B385" s="75" t="s">
        <v>212</v>
      </c>
      <c r="C385" s="48" t="s">
        <v>485</v>
      </c>
      <c r="D385" s="103"/>
      <c r="E385" s="45"/>
      <c r="F385" s="45"/>
      <c r="G385" s="45"/>
      <c r="H385" s="45"/>
      <c r="I385" s="62">
        <f>SUM(H386:H390)*$E$83</f>
        <v>41.65</v>
      </c>
      <c r="J385" s="63" t="str">
        <f>+J386</f>
        <v>ml</v>
      </c>
    </row>
    <row r="386" spans="2:10" x14ac:dyDescent="0.3">
      <c r="B386" s="75"/>
      <c r="C386" s="130" t="s">
        <v>248</v>
      </c>
      <c r="D386" s="45"/>
      <c r="E386" s="45"/>
      <c r="F386" s="45"/>
      <c r="G386" s="45"/>
      <c r="H386" s="45"/>
      <c r="I386" s="45"/>
      <c r="J386" s="46" t="str">
        <f>IF(AND(E386=0,F386&lt;&gt;0,G386&lt;&gt;0),"m2",IF(AND(F386=0,E386&lt;&gt;0,G386&lt;&gt;0),"m2",IF(AND(G386=0,E386&lt;&gt;0,F386&lt;&gt;0),"m2",IF(AND(F386=0,G386=0),"ml",IF(AND(E386=0,G386=0),"ml",IF(AND(E386=0,F386=0),"ml",IF(AND(E386&lt;&gt;0,F386&lt;&gt;0,G386&lt;&gt;0),"m3",0)))))))</f>
        <v>ml</v>
      </c>
    </row>
    <row r="387" spans="2:10" x14ac:dyDescent="0.3">
      <c r="B387" s="75"/>
      <c r="C387" s="44" t="s">
        <v>760</v>
      </c>
      <c r="D387" s="45">
        <v>1</v>
      </c>
      <c r="E387" s="45">
        <v>17.100000000000001</v>
      </c>
      <c r="F387" s="45"/>
      <c r="G387" s="45"/>
      <c r="H387" s="45">
        <f>IF(AND(F387=0,G387=0),D387*E387,IF(AND(E387=0,G387=0),D387*F387,IF(AND(E387=0,F387=0),D387*G387,IF(AND(E387=0),D387*F387*G387,IF(AND(F387=0),D387*E387*G387,IF(AND(G387=0),D387*E387*F387,D387*E387*F387*G387))))))</f>
        <v>17.100000000000001</v>
      </c>
      <c r="I387" s="45"/>
      <c r="J387" s="46" t="str">
        <f>IF(AND(E387=0,F387&lt;&gt;0,G387&lt;&gt;0),"m2",IF(AND(F387=0,E387&lt;&gt;0,G387&lt;&gt;0),"m2",IF(AND(G387=0,E387&lt;&gt;0,F387&lt;&gt;0),"m2",IF(AND(F387=0,G387=0),"ml",IF(AND(E387=0,G387=0),"ml",IF(AND(E387=0,F387=0),"ml",IF(AND(E387&lt;&gt;0,F387&lt;&gt;0,G387&lt;&gt;0),"m3",0)))))))</f>
        <v>ml</v>
      </c>
    </row>
    <row r="388" spans="2:10" x14ac:dyDescent="0.3">
      <c r="B388" s="75"/>
      <c r="C388" s="44" t="s">
        <v>761</v>
      </c>
      <c r="D388" s="45">
        <v>1</v>
      </c>
      <c r="E388" s="45">
        <v>14.15</v>
      </c>
      <c r="F388" s="45"/>
      <c r="G388" s="45"/>
      <c r="H388" s="45">
        <f>IF(AND(F388=0,G388=0),D388*E388,IF(AND(E388=0,G388=0),D388*F388,IF(AND(E388=0,F388=0),D388*G388,IF(AND(E388=0),D388*F388*G388,IF(AND(F388=0),D388*E388*G388,IF(AND(G388=0),D388*E388*F388,D388*E388*F388*G388))))))</f>
        <v>14.15</v>
      </c>
      <c r="I388" s="45"/>
      <c r="J388" s="46" t="str">
        <f>IF(AND(E388=0,F388&lt;&gt;0,G388&lt;&gt;0),"m2",IF(AND(F388=0,E388&lt;&gt;0,G388&lt;&gt;0),"m2",IF(AND(G388=0,E388&lt;&gt;0,F388&lt;&gt;0),"m2",IF(AND(F388=0,G388=0),"ml",IF(AND(E388=0,G388=0),"ml",IF(AND(E388=0,F388=0),"ml",IF(AND(E388&lt;&gt;0,F388&lt;&gt;0,G388&lt;&gt;0),"m3",0)))))))</f>
        <v>ml</v>
      </c>
    </row>
    <row r="389" spans="2:10" x14ac:dyDescent="0.3">
      <c r="B389" s="75"/>
      <c r="C389" s="44" t="s">
        <v>762</v>
      </c>
      <c r="D389" s="45">
        <v>1</v>
      </c>
      <c r="E389" s="45">
        <v>1.4</v>
      </c>
      <c r="F389" s="45"/>
      <c r="G389" s="45"/>
      <c r="H389" s="45">
        <f>IF(AND(F389=0,G389=0),D389*E389,IF(AND(E389=0,G389=0),D389*F389,IF(AND(E389=0,F389=0),D389*G389,IF(AND(E389=0),D389*F389*G389,IF(AND(F389=0),D389*E389*G389,IF(AND(G389=0),D389*E389*F389,D389*E389*F389*G389))))))</f>
        <v>1.4</v>
      </c>
      <c r="I389" s="45"/>
      <c r="J389" s="46" t="str">
        <f>IF(AND(E389=0,F389&lt;&gt;0,G389&lt;&gt;0),"m2",IF(AND(F389=0,E389&lt;&gt;0,G389&lt;&gt;0),"m2",IF(AND(G389=0,E389&lt;&gt;0,F389&lt;&gt;0),"m2",IF(AND(F389=0,G389=0),"ml",IF(AND(E389=0,G389=0),"ml",IF(AND(E389=0,F389=0),"ml",IF(AND(E389&lt;&gt;0,F389&lt;&gt;0,G389&lt;&gt;0),"m3",0)))))))</f>
        <v>ml</v>
      </c>
    </row>
    <row r="390" spans="2:10" x14ac:dyDescent="0.3">
      <c r="B390" s="75"/>
      <c r="C390" s="44" t="s">
        <v>763</v>
      </c>
      <c r="D390" s="45">
        <v>1</v>
      </c>
      <c r="E390" s="45">
        <v>9</v>
      </c>
      <c r="F390" s="45"/>
      <c r="G390" s="45"/>
      <c r="H390" s="45">
        <f>IF(AND(F390=0,G390=0),D390*E390,IF(AND(E390=0,G390=0),D390*F390,IF(AND(E390=0,F390=0),D390*G390,IF(AND(E390=0),D390*F390*G390,IF(AND(F390=0),D390*E390*G390,IF(AND(G390=0),D390*E390*F390,D390*E390*F390*G390))))))</f>
        <v>9</v>
      </c>
      <c r="I390" s="45"/>
      <c r="J390" s="46" t="str">
        <f>IF(AND(E390=0,F390&lt;&gt;0,G390&lt;&gt;0),"m2",IF(AND(F390=0,E390&lt;&gt;0,G390&lt;&gt;0),"m2",IF(AND(G390=0,E390&lt;&gt;0,F390&lt;&gt;0),"m2",IF(AND(F390=0,G390=0),"ml",IF(AND(E390=0,G390=0),"ml",IF(AND(E390=0,F390=0),"ml",IF(AND(E390&lt;&gt;0,F390&lt;&gt;0,G390&lt;&gt;0),"m3",0)))))))</f>
        <v>ml</v>
      </c>
    </row>
    <row r="391" spans="2:10" x14ac:dyDescent="0.3">
      <c r="B391" s="75" t="s">
        <v>519</v>
      </c>
      <c r="C391" s="48" t="s">
        <v>488</v>
      </c>
      <c r="D391" s="103"/>
      <c r="E391" s="45"/>
      <c r="F391" s="45"/>
      <c r="G391" s="45"/>
      <c r="H391" s="45"/>
      <c r="I391" s="62">
        <f>SUM(H392:H393)*$E$83</f>
        <v>0</v>
      </c>
      <c r="J391" s="63" t="str">
        <f>+J392</f>
        <v>ml</v>
      </c>
    </row>
    <row r="392" spans="2:10" x14ac:dyDescent="0.3">
      <c r="B392" s="75"/>
      <c r="C392" s="130" t="s">
        <v>248</v>
      </c>
      <c r="D392" s="45"/>
      <c r="E392" s="45"/>
      <c r="F392" s="45"/>
      <c r="G392" s="45"/>
      <c r="H392" s="45"/>
      <c r="I392" s="45"/>
      <c r="J392" s="46" t="str">
        <f>IF(AND(E392=0,F392&lt;&gt;0,G392&lt;&gt;0),"m2",IF(AND(F392=0,E392&lt;&gt;0,G392&lt;&gt;0),"m2",IF(AND(G392=0,E392&lt;&gt;0,F392&lt;&gt;0),"m2",IF(AND(F392=0,G392=0),"ml",IF(AND(E392=0,G392=0),"ml",IF(AND(E392=0,F392=0),"ml",IF(AND(E392&lt;&gt;0,F392&lt;&gt;0,G392&lt;&gt;0),"m3",0)))))))</f>
        <v>ml</v>
      </c>
    </row>
    <row r="393" spans="2:10" x14ac:dyDescent="0.3">
      <c r="B393" s="75"/>
      <c r="C393" s="44" t="s">
        <v>434</v>
      </c>
      <c r="D393" s="45"/>
      <c r="E393" s="45"/>
      <c r="F393" s="45"/>
      <c r="G393" s="45"/>
      <c r="H393" s="45">
        <f>IF(AND(F393=0,G393=0),D393*E393,IF(AND(E393=0,G393=0),D393*F393,IF(AND(E393=0,F393=0),D393*G393,IF(AND(E393=0),D393*F393*G393,IF(AND(F393=0),D393*E393*G393,IF(AND(G393=0),D393*E393*F393,D393*E393*F393*G393))))))</f>
        <v>0</v>
      </c>
      <c r="I393" s="45"/>
      <c r="J393" s="46" t="str">
        <f>IF(AND(E393=0,F393&lt;&gt;0,G393&lt;&gt;0),"m2",IF(AND(F393=0,E393&lt;&gt;0,G393&lt;&gt;0),"m2",IF(AND(G393=0,E393&lt;&gt;0,F393&lt;&gt;0),"m2",IF(AND(F393=0,G393=0),"ml",IF(AND(E393=0,G393=0),"ml",IF(AND(E393=0,F393=0),"ml",IF(AND(E393&lt;&gt;0,F393&lt;&gt;0,G393&lt;&gt;0),"m3",0)))))))</f>
        <v>ml</v>
      </c>
    </row>
    <row r="394" spans="2:10" x14ac:dyDescent="0.3">
      <c r="B394" s="100" t="s">
        <v>213</v>
      </c>
      <c r="C394" s="101" t="s">
        <v>489</v>
      </c>
      <c r="D394" s="103"/>
      <c r="E394" s="45"/>
      <c r="F394" s="45"/>
      <c r="G394" s="45"/>
      <c r="H394" s="45"/>
      <c r="I394" s="62"/>
      <c r="J394" s="63"/>
    </row>
    <row r="395" spans="2:10" x14ac:dyDescent="0.3">
      <c r="B395" s="75" t="s">
        <v>214</v>
      </c>
      <c r="C395" s="48" t="s">
        <v>491</v>
      </c>
      <c r="D395" s="103"/>
      <c r="E395" s="45"/>
      <c r="F395" s="45"/>
      <c r="G395" s="45"/>
      <c r="H395" s="45"/>
      <c r="I395" s="62">
        <f>SUM(H396:H398)*$E$83</f>
        <v>3</v>
      </c>
      <c r="J395" s="63" t="str">
        <f>+J396</f>
        <v>und</v>
      </c>
    </row>
    <row r="396" spans="2:10" x14ac:dyDescent="0.3">
      <c r="B396" s="75"/>
      <c r="C396" s="130" t="s">
        <v>248</v>
      </c>
      <c r="D396" s="45">
        <v>1</v>
      </c>
      <c r="E396" s="45"/>
      <c r="F396" s="45"/>
      <c r="G396" s="45"/>
      <c r="H396" s="45">
        <f>+D396</f>
        <v>1</v>
      </c>
      <c r="I396" s="45"/>
      <c r="J396" s="46" t="s">
        <v>35</v>
      </c>
    </row>
    <row r="397" spans="2:10" x14ac:dyDescent="0.3">
      <c r="B397" s="75"/>
      <c r="C397" s="130" t="s">
        <v>249</v>
      </c>
      <c r="D397" s="45">
        <v>1</v>
      </c>
      <c r="E397" s="45"/>
      <c r="F397" s="45"/>
      <c r="G397" s="45"/>
      <c r="H397" s="45">
        <f>+D397</f>
        <v>1</v>
      </c>
      <c r="I397" s="45"/>
      <c r="J397" s="46" t="s">
        <v>35</v>
      </c>
    </row>
    <row r="398" spans="2:10" x14ac:dyDescent="0.3">
      <c r="B398" s="75"/>
      <c r="C398" s="130" t="s">
        <v>250</v>
      </c>
      <c r="D398" s="45">
        <v>1</v>
      </c>
      <c r="E398" s="45"/>
      <c r="F398" s="45"/>
      <c r="G398" s="45"/>
      <c r="H398" s="45">
        <f>+D398</f>
        <v>1</v>
      </c>
      <c r="I398" s="45"/>
      <c r="J398" s="46" t="s">
        <v>35</v>
      </c>
    </row>
    <row r="399" spans="2:10" x14ac:dyDescent="0.3">
      <c r="B399" s="75" t="s">
        <v>215</v>
      </c>
      <c r="C399" s="48" t="s">
        <v>492</v>
      </c>
      <c r="D399" s="103"/>
      <c r="E399" s="45"/>
      <c r="F399" s="45"/>
      <c r="G399" s="45"/>
      <c r="H399" s="45"/>
      <c r="I399" s="62">
        <f>SUM(H400:H402)*$E$83</f>
        <v>6</v>
      </c>
      <c r="J399" s="63" t="str">
        <f>+J400</f>
        <v>und</v>
      </c>
    </row>
    <row r="400" spans="2:10" x14ac:dyDescent="0.3">
      <c r="B400" s="75"/>
      <c r="C400" s="130" t="s">
        <v>248</v>
      </c>
      <c r="D400" s="45">
        <v>2</v>
      </c>
      <c r="E400" s="45"/>
      <c r="F400" s="45"/>
      <c r="G400" s="45"/>
      <c r="H400" s="45">
        <f>+D400</f>
        <v>2</v>
      </c>
      <c r="I400" s="45"/>
      <c r="J400" s="46" t="s">
        <v>35</v>
      </c>
    </row>
    <row r="401" spans="2:10" x14ac:dyDescent="0.3">
      <c r="B401" s="75"/>
      <c r="C401" s="130" t="s">
        <v>249</v>
      </c>
      <c r="D401" s="45">
        <v>2</v>
      </c>
      <c r="E401" s="45"/>
      <c r="F401" s="45"/>
      <c r="G401" s="45"/>
      <c r="H401" s="45">
        <f>+D401</f>
        <v>2</v>
      </c>
      <c r="I401" s="45"/>
      <c r="J401" s="46" t="s">
        <v>35</v>
      </c>
    </row>
    <row r="402" spans="2:10" x14ac:dyDescent="0.3">
      <c r="B402" s="75"/>
      <c r="C402" s="130" t="s">
        <v>250</v>
      </c>
      <c r="D402" s="45">
        <v>2</v>
      </c>
      <c r="E402" s="45"/>
      <c r="F402" s="45"/>
      <c r="G402" s="45"/>
      <c r="H402" s="45">
        <f>+D402</f>
        <v>2</v>
      </c>
      <c r="I402" s="45"/>
      <c r="J402" s="46" t="s">
        <v>35</v>
      </c>
    </row>
    <row r="403" spans="2:10" x14ac:dyDescent="0.3">
      <c r="B403" s="75" t="s">
        <v>216</v>
      </c>
      <c r="C403" s="48" t="s">
        <v>493</v>
      </c>
      <c r="D403" s="103"/>
      <c r="E403" s="45"/>
      <c r="F403" s="45"/>
      <c r="G403" s="45"/>
      <c r="H403" s="45"/>
      <c r="I403" s="62">
        <f>SUM(H404:H406)*$E$83</f>
        <v>3</v>
      </c>
      <c r="J403" s="63" t="str">
        <f>+J404</f>
        <v>und</v>
      </c>
    </row>
    <row r="404" spans="2:10" x14ac:dyDescent="0.3">
      <c r="B404" s="75"/>
      <c r="C404" s="130" t="s">
        <v>248</v>
      </c>
      <c r="D404" s="45">
        <v>1</v>
      </c>
      <c r="E404" s="45"/>
      <c r="F404" s="45"/>
      <c r="G404" s="45"/>
      <c r="H404" s="45">
        <f>+D404</f>
        <v>1</v>
      </c>
      <c r="I404" s="45"/>
      <c r="J404" s="46" t="s">
        <v>35</v>
      </c>
    </row>
    <row r="405" spans="2:10" x14ac:dyDescent="0.3">
      <c r="B405" s="75"/>
      <c r="C405" s="130" t="s">
        <v>249</v>
      </c>
      <c r="D405" s="45">
        <v>1</v>
      </c>
      <c r="E405" s="45"/>
      <c r="F405" s="45"/>
      <c r="G405" s="45"/>
      <c r="H405" s="45">
        <f>+D405</f>
        <v>1</v>
      </c>
      <c r="I405" s="45"/>
      <c r="J405" s="46" t="s">
        <v>35</v>
      </c>
    </row>
    <row r="406" spans="2:10" x14ac:dyDescent="0.3">
      <c r="B406" s="75"/>
      <c r="C406" s="130" t="s">
        <v>250</v>
      </c>
      <c r="D406" s="45">
        <v>1</v>
      </c>
      <c r="E406" s="45"/>
      <c r="F406" s="45"/>
      <c r="G406" s="45"/>
      <c r="H406" s="45">
        <f>+D406</f>
        <v>1</v>
      </c>
      <c r="I406" s="45"/>
      <c r="J406" s="46" t="s">
        <v>35</v>
      </c>
    </row>
    <row r="407" spans="2:10" x14ac:dyDescent="0.3">
      <c r="B407" s="75" t="s">
        <v>496</v>
      </c>
      <c r="C407" s="48" t="s">
        <v>494</v>
      </c>
      <c r="D407" s="103"/>
      <c r="E407" s="45"/>
      <c r="F407" s="45"/>
      <c r="G407" s="45"/>
      <c r="H407" s="45"/>
      <c r="I407" s="62">
        <f>SUM(H408:H410)*$E$83</f>
        <v>6</v>
      </c>
      <c r="J407" s="63" t="str">
        <f>+J408</f>
        <v>und</v>
      </c>
    </row>
    <row r="408" spans="2:10" x14ac:dyDescent="0.3">
      <c r="B408" s="75"/>
      <c r="C408" s="130" t="s">
        <v>248</v>
      </c>
      <c r="D408" s="45">
        <v>2</v>
      </c>
      <c r="E408" s="45"/>
      <c r="F408" s="45"/>
      <c r="G408" s="45"/>
      <c r="H408" s="45">
        <f>+D408</f>
        <v>2</v>
      </c>
      <c r="I408" s="45"/>
      <c r="J408" s="46" t="s">
        <v>35</v>
      </c>
    </row>
    <row r="409" spans="2:10" x14ac:dyDescent="0.3">
      <c r="B409" s="75"/>
      <c r="C409" s="130" t="s">
        <v>249</v>
      </c>
      <c r="D409" s="45">
        <v>2</v>
      </c>
      <c r="E409" s="45"/>
      <c r="F409" s="45"/>
      <c r="G409" s="45"/>
      <c r="H409" s="45">
        <f>+D409</f>
        <v>2</v>
      </c>
      <c r="I409" s="45"/>
      <c r="J409" s="46" t="s">
        <v>35</v>
      </c>
    </row>
    <row r="410" spans="2:10" x14ac:dyDescent="0.3">
      <c r="B410" s="75"/>
      <c r="C410" s="130" t="s">
        <v>250</v>
      </c>
      <c r="D410" s="45">
        <v>2</v>
      </c>
      <c r="E410" s="45"/>
      <c r="F410" s="45"/>
      <c r="G410" s="45"/>
      <c r="H410" s="45">
        <f>+D410</f>
        <v>2</v>
      </c>
      <c r="I410" s="45"/>
      <c r="J410" s="46" t="s">
        <v>35</v>
      </c>
    </row>
    <row r="411" spans="2:10" x14ac:dyDescent="0.3">
      <c r="B411" s="75" t="s">
        <v>497</v>
      </c>
      <c r="C411" s="48" t="s">
        <v>636</v>
      </c>
      <c r="D411" s="103"/>
      <c r="E411" s="45"/>
      <c r="F411" s="45"/>
      <c r="G411" s="45"/>
      <c r="H411" s="45"/>
      <c r="I411" s="62">
        <f>SUM(H412:H414)*$E$83</f>
        <v>0</v>
      </c>
      <c r="J411" s="63" t="str">
        <f>+J412</f>
        <v>und</v>
      </c>
    </row>
    <row r="412" spans="2:10" x14ac:dyDescent="0.3">
      <c r="B412" s="75"/>
      <c r="C412" s="130" t="s">
        <v>248</v>
      </c>
      <c r="D412" s="45">
        <v>0</v>
      </c>
      <c r="E412" s="45"/>
      <c r="F412" s="45"/>
      <c r="G412" s="45"/>
      <c r="H412" s="45">
        <f>+D412</f>
        <v>0</v>
      </c>
      <c r="I412" s="45"/>
      <c r="J412" s="46" t="s">
        <v>35</v>
      </c>
    </row>
    <row r="413" spans="2:10" x14ac:dyDescent="0.3">
      <c r="B413" s="75"/>
      <c r="C413" s="130" t="s">
        <v>249</v>
      </c>
      <c r="D413" s="45">
        <v>0</v>
      </c>
      <c r="E413" s="45"/>
      <c r="F413" s="45"/>
      <c r="G413" s="45"/>
      <c r="H413" s="45">
        <f>+D413</f>
        <v>0</v>
      </c>
      <c r="I413" s="45"/>
      <c r="J413" s="46" t="s">
        <v>35</v>
      </c>
    </row>
    <row r="414" spans="2:10" x14ac:dyDescent="0.3">
      <c r="B414" s="75"/>
      <c r="C414" s="130" t="s">
        <v>250</v>
      </c>
      <c r="D414" s="45">
        <v>0</v>
      </c>
      <c r="E414" s="45"/>
      <c r="F414" s="45"/>
      <c r="G414" s="45"/>
      <c r="H414" s="45">
        <f>+D414</f>
        <v>0</v>
      </c>
      <c r="I414" s="45"/>
      <c r="J414" s="46" t="s">
        <v>35</v>
      </c>
    </row>
    <row r="415" spans="2:10" x14ac:dyDescent="0.3">
      <c r="B415" s="75" t="s">
        <v>498</v>
      </c>
      <c r="C415" s="48" t="s">
        <v>495</v>
      </c>
      <c r="D415" s="103"/>
      <c r="E415" s="45"/>
      <c r="F415" s="45"/>
      <c r="G415" s="45"/>
      <c r="H415" s="45"/>
      <c r="I415" s="62">
        <f>SUM(H416:H418)*$E$83</f>
        <v>6</v>
      </c>
      <c r="J415" s="63" t="str">
        <f>+J416</f>
        <v>und</v>
      </c>
    </row>
    <row r="416" spans="2:10" x14ac:dyDescent="0.3">
      <c r="B416" s="75"/>
      <c r="C416" s="130" t="s">
        <v>248</v>
      </c>
      <c r="D416" s="45">
        <v>2</v>
      </c>
      <c r="E416" s="45"/>
      <c r="F416" s="45"/>
      <c r="G416" s="45"/>
      <c r="H416" s="45">
        <f>+D416</f>
        <v>2</v>
      </c>
      <c r="I416" s="45"/>
      <c r="J416" s="46" t="s">
        <v>35</v>
      </c>
    </row>
    <row r="417" spans="2:10" x14ac:dyDescent="0.3">
      <c r="B417" s="75"/>
      <c r="C417" s="130" t="s">
        <v>249</v>
      </c>
      <c r="D417" s="45">
        <v>2</v>
      </c>
      <c r="E417" s="45"/>
      <c r="F417" s="45"/>
      <c r="G417" s="45"/>
      <c r="H417" s="45">
        <f>+D417</f>
        <v>2</v>
      </c>
      <c r="I417" s="45"/>
      <c r="J417" s="46" t="s">
        <v>35</v>
      </c>
    </row>
    <row r="418" spans="2:10" x14ac:dyDescent="0.3">
      <c r="B418" s="75"/>
      <c r="C418" s="130" t="s">
        <v>250</v>
      </c>
      <c r="D418" s="45">
        <v>2</v>
      </c>
      <c r="E418" s="45"/>
      <c r="F418" s="45"/>
      <c r="G418" s="45"/>
      <c r="H418" s="45">
        <f>+D418</f>
        <v>2</v>
      </c>
      <c r="I418" s="45"/>
      <c r="J418" s="46" t="s">
        <v>35</v>
      </c>
    </row>
    <row r="419" spans="2:10" x14ac:dyDescent="0.3">
      <c r="B419" s="75" t="s">
        <v>520</v>
      </c>
      <c r="C419" s="48" t="s">
        <v>499</v>
      </c>
      <c r="D419" s="103"/>
      <c r="E419" s="45"/>
      <c r="F419" s="45"/>
      <c r="G419" s="45"/>
      <c r="H419" s="45"/>
      <c r="I419" s="62">
        <f>SUM(H420:H422)*$E$83</f>
        <v>15</v>
      </c>
      <c r="J419" s="63" t="str">
        <f>+J420</f>
        <v>und</v>
      </c>
    </row>
    <row r="420" spans="2:10" x14ac:dyDescent="0.3">
      <c r="B420" s="75"/>
      <c r="C420" s="130" t="s">
        <v>248</v>
      </c>
      <c r="D420" s="45">
        <v>5</v>
      </c>
      <c r="E420" s="45"/>
      <c r="F420" s="45"/>
      <c r="G420" s="45"/>
      <c r="H420" s="45">
        <f>+D420</f>
        <v>5</v>
      </c>
      <c r="I420" s="45"/>
      <c r="J420" s="46" t="s">
        <v>35</v>
      </c>
    </row>
    <row r="421" spans="2:10" x14ac:dyDescent="0.3">
      <c r="B421" s="75"/>
      <c r="C421" s="130" t="s">
        <v>249</v>
      </c>
      <c r="D421" s="45">
        <v>5</v>
      </c>
      <c r="E421" s="45"/>
      <c r="F421" s="45"/>
      <c r="G421" s="45"/>
      <c r="H421" s="45">
        <f>+D421</f>
        <v>5</v>
      </c>
      <c r="I421" s="45"/>
      <c r="J421" s="46" t="s">
        <v>35</v>
      </c>
    </row>
    <row r="422" spans="2:10" x14ac:dyDescent="0.3">
      <c r="B422" s="75"/>
      <c r="C422" s="130" t="s">
        <v>250</v>
      </c>
      <c r="D422" s="45">
        <v>5</v>
      </c>
      <c r="E422" s="45"/>
      <c r="F422" s="45"/>
      <c r="G422" s="45"/>
      <c r="H422" s="45">
        <f>+D422</f>
        <v>5</v>
      </c>
      <c r="I422" s="45"/>
      <c r="J422" s="46" t="s">
        <v>35</v>
      </c>
    </row>
    <row r="423" spans="2:10" x14ac:dyDescent="0.3">
      <c r="B423" s="75" t="s">
        <v>521</v>
      </c>
      <c r="C423" s="48" t="s">
        <v>500</v>
      </c>
      <c r="D423" s="103"/>
      <c r="E423" s="45"/>
      <c r="F423" s="45"/>
      <c r="G423" s="45"/>
      <c r="H423" s="45"/>
      <c r="I423" s="62">
        <f>SUM(H424:H426)*$E$83</f>
        <v>3</v>
      </c>
      <c r="J423" s="63" t="str">
        <f>+J424</f>
        <v>und</v>
      </c>
    </row>
    <row r="424" spans="2:10" x14ac:dyDescent="0.3">
      <c r="B424" s="75"/>
      <c r="C424" s="130" t="s">
        <v>248</v>
      </c>
      <c r="D424" s="45">
        <v>1</v>
      </c>
      <c r="E424" s="45"/>
      <c r="F424" s="45"/>
      <c r="G424" s="45"/>
      <c r="H424" s="45">
        <f>+D424</f>
        <v>1</v>
      </c>
      <c r="I424" s="45"/>
      <c r="J424" s="46" t="s">
        <v>35</v>
      </c>
    </row>
    <row r="425" spans="2:10" x14ac:dyDescent="0.3">
      <c r="B425" s="75"/>
      <c r="C425" s="130" t="s">
        <v>249</v>
      </c>
      <c r="D425" s="45">
        <v>1</v>
      </c>
      <c r="E425" s="45"/>
      <c r="F425" s="45"/>
      <c r="G425" s="45"/>
      <c r="H425" s="45">
        <f>+D425</f>
        <v>1</v>
      </c>
      <c r="I425" s="45"/>
      <c r="J425" s="46" t="s">
        <v>35</v>
      </c>
    </row>
    <row r="426" spans="2:10" x14ac:dyDescent="0.3">
      <c r="B426" s="75"/>
      <c r="C426" s="130" t="s">
        <v>250</v>
      </c>
      <c r="D426" s="45">
        <v>1</v>
      </c>
      <c r="E426" s="45"/>
      <c r="F426" s="45"/>
      <c r="G426" s="45"/>
      <c r="H426" s="45">
        <f>+D426</f>
        <v>1</v>
      </c>
      <c r="I426" s="45"/>
      <c r="J426" s="46" t="s">
        <v>35</v>
      </c>
    </row>
    <row r="427" spans="2:10" x14ac:dyDescent="0.3">
      <c r="B427" s="75" t="s">
        <v>522</v>
      </c>
      <c r="C427" s="48" t="s">
        <v>501</v>
      </c>
      <c r="D427" s="103"/>
      <c r="E427" s="45"/>
      <c r="F427" s="45"/>
      <c r="G427" s="45"/>
      <c r="H427" s="45"/>
      <c r="I427" s="62">
        <f>SUM(H428:H430)*$E$83</f>
        <v>6</v>
      </c>
      <c r="J427" s="63" t="str">
        <f>+J428</f>
        <v>und</v>
      </c>
    </row>
    <row r="428" spans="2:10" x14ac:dyDescent="0.3">
      <c r="B428" s="75"/>
      <c r="C428" s="130" t="s">
        <v>248</v>
      </c>
      <c r="D428" s="45">
        <v>2</v>
      </c>
      <c r="E428" s="45"/>
      <c r="F428" s="45"/>
      <c r="G428" s="45"/>
      <c r="H428" s="45">
        <f>+D428</f>
        <v>2</v>
      </c>
      <c r="I428" s="45"/>
      <c r="J428" s="46" t="s">
        <v>35</v>
      </c>
    </row>
    <row r="429" spans="2:10" x14ac:dyDescent="0.3">
      <c r="B429" s="75"/>
      <c r="C429" s="130" t="s">
        <v>249</v>
      </c>
      <c r="D429" s="45">
        <v>2</v>
      </c>
      <c r="E429" s="45"/>
      <c r="F429" s="45"/>
      <c r="G429" s="45"/>
      <c r="H429" s="45">
        <f>+D429</f>
        <v>2</v>
      </c>
      <c r="I429" s="45"/>
      <c r="J429" s="46" t="s">
        <v>35</v>
      </c>
    </row>
    <row r="430" spans="2:10" x14ac:dyDescent="0.3">
      <c r="B430" s="75"/>
      <c r="C430" s="130" t="s">
        <v>250</v>
      </c>
      <c r="D430" s="45">
        <v>2</v>
      </c>
      <c r="E430" s="45"/>
      <c r="F430" s="45"/>
      <c r="G430" s="45"/>
      <c r="H430" s="45">
        <f>+D430</f>
        <v>2</v>
      </c>
      <c r="I430" s="45"/>
      <c r="J430" s="46" t="s">
        <v>35</v>
      </c>
    </row>
    <row r="431" spans="2:10" x14ac:dyDescent="0.3">
      <c r="B431" s="75" t="s">
        <v>523</v>
      </c>
      <c r="C431" s="48" t="s">
        <v>502</v>
      </c>
      <c r="D431" s="103"/>
      <c r="E431" s="45"/>
      <c r="F431" s="45"/>
      <c r="G431" s="45"/>
      <c r="H431" s="45"/>
      <c r="I431" s="62">
        <f>SUM(H432:H434)*$E$83</f>
        <v>6</v>
      </c>
      <c r="J431" s="63" t="str">
        <f>+J432</f>
        <v>und</v>
      </c>
    </row>
    <row r="432" spans="2:10" x14ac:dyDescent="0.3">
      <c r="B432" s="75"/>
      <c r="C432" s="130" t="s">
        <v>248</v>
      </c>
      <c r="D432" s="45">
        <v>2</v>
      </c>
      <c r="E432" s="45"/>
      <c r="F432" s="45"/>
      <c r="G432" s="45"/>
      <c r="H432" s="45">
        <f>+D432</f>
        <v>2</v>
      </c>
      <c r="I432" s="45"/>
      <c r="J432" s="46" t="s">
        <v>35</v>
      </c>
    </row>
    <row r="433" spans="2:10" x14ac:dyDescent="0.3">
      <c r="B433" s="75"/>
      <c r="C433" s="130" t="s">
        <v>249</v>
      </c>
      <c r="D433" s="45">
        <v>2</v>
      </c>
      <c r="E433" s="45"/>
      <c r="F433" s="45"/>
      <c r="G433" s="45"/>
      <c r="H433" s="45">
        <f>+D433</f>
        <v>2</v>
      </c>
      <c r="I433" s="45"/>
      <c r="J433" s="46" t="s">
        <v>35</v>
      </c>
    </row>
    <row r="434" spans="2:10" x14ac:dyDescent="0.3">
      <c r="B434" s="75"/>
      <c r="C434" s="130" t="s">
        <v>250</v>
      </c>
      <c r="D434" s="45">
        <v>2</v>
      </c>
      <c r="E434" s="45"/>
      <c r="F434" s="45"/>
      <c r="G434" s="45"/>
      <c r="H434" s="45">
        <f>+D434</f>
        <v>2</v>
      </c>
      <c r="I434" s="45"/>
      <c r="J434" s="46" t="s">
        <v>35</v>
      </c>
    </row>
    <row r="435" spans="2:10" x14ac:dyDescent="0.3">
      <c r="B435" s="75" t="s">
        <v>524</v>
      </c>
      <c r="C435" s="48" t="s">
        <v>503</v>
      </c>
      <c r="D435" s="103"/>
      <c r="E435" s="45"/>
      <c r="F435" s="45"/>
      <c r="G435" s="45"/>
      <c r="H435" s="45"/>
      <c r="I435" s="62">
        <f>SUM(H436:H438)*$E$83</f>
        <v>3</v>
      </c>
      <c r="J435" s="63" t="str">
        <f>+J436</f>
        <v>und</v>
      </c>
    </row>
    <row r="436" spans="2:10" x14ac:dyDescent="0.3">
      <c r="B436" s="75"/>
      <c r="C436" s="130" t="s">
        <v>248</v>
      </c>
      <c r="D436" s="45">
        <v>1</v>
      </c>
      <c r="E436" s="45"/>
      <c r="F436" s="45"/>
      <c r="G436" s="45"/>
      <c r="H436" s="45">
        <f>+D436</f>
        <v>1</v>
      </c>
      <c r="I436" s="45"/>
      <c r="J436" s="46" t="s">
        <v>35</v>
      </c>
    </row>
    <row r="437" spans="2:10" x14ac:dyDescent="0.3">
      <c r="B437" s="75"/>
      <c r="C437" s="130" t="s">
        <v>249</v>
      </c>
      <c r="D437" s="45">
        <v>1</v>
      </c>
      <c r="E437" s="45"/>
      <c r="F437" s="45"/>
      <c r="G437" s="45"/>
      <c r="H437" s="45">
        <f>+D437</f>
        <v>1</v>
      </c>
      <c r="I437" s="45"/>
      <c r="J437" s="46" t="s">
        <v>35</v>
      </c>
    </row>
    <row r="438" spans="2:10" x14ac:dyDescent="0.3">
      <c r="B438" s="75"/>
      <c r="C438" s="130" t="s">
        <v>250</v>
      </c>
      <c r="D438" s="45">
        <v>1</v>
      </c>
      <c r="E438" s="45"/>
      <c r="F438" s="45"/>
      <c r="G438" s="45"/>
      <c r="H438" s="45">
        <f>+D438</f>
        <v>1</v>
      </c>
      <c r="I438" s="45"/>
      <c r="J438" s="46" t="s">
        <v>35</v>
      </c>
    </row>
    <row r="439" spans="2:10" x14ac:dyDescent="0.3">
      <c r="B439" s="75" t="s">
        <v>525</v>
      </c>
      <c r="C439" s="48" t="s">
        <v>504</v>
      </c>
      <c r="D439" s="103"/>
      <c r="E439" s="45"/>
      <c r="F439" s="45"/>
      <c r="G439" s="45"/>
      <c r="H439" s="45"/>
      <c r="I439" s="62">
        <f>SUM(H440:H442)*$E$83</f>
        <v>3</v>
      </c>
      <c r="J439" s="63" t="str">
        <f>+J440</f>
        <v>und</v>
      </c>
    </row>
    <row r="440" spans="2:10" x14ac:dyDescent="0.3">
      <c r="B440" s="75"/>
      <c r="C440" s="130" t="s">
        <v>248</v>
      </c>
      <c r="D440" s="45">
        <v>1</v>
      </c>
      <c r="E440" s="45"/>
      <c r="F440" s="45"/>
      <c r="G440" s="45"/>
      <c r="H440" s="45">
        <f>+D440</f>
        <v>1</v>
      </c>
      <c r="I440" s="45"/>
      <c r="J440" s="46" t="s">
        <v>35</v>
      </c>
    </row>
    <row r="441" spans="2:10" x14ac:dyDescent="0.3">
      <c r="B441" s="75"/>
      <c r="C441" s="130" t="s">
        <v>249</v>
      </c>
      <c r="D441" s="45">
        <v>1</v>
      </c>
      <c r="E441" s="45"/>
      <c r="F441" s="45"/>
      <c r="G441" s="45"/>
      <c r="H441" s="45">
        <f>+D441</f>
        <v>1</v>
      </c>
      <c r="I441" s="45"/>
      <c r="J441" s="46" t="s">
        <v>35</v>
      </c>
    </row>
    <row r="442" spans="2:10" x14ac:dyDescent="0.3">
      <c r="B442" s="75"/>
      <c r="C442" s="130" t="s">
        <v>250</v>
      </c>
      <c r="D442" s="45">
        <v>1</v>
      </c>
      <c r="E442" s="45"/>
      <c r="F442" s="45"/>
      <c r="G442" s="45"/>
      <c r="H442" s="45">
        <f>+D442</f>
        <v>1</v>
      </c>
      <c r="I442" s="45"/>
      <c r="J442" s="46" t="s">
        <v>35</v>
      </c>
    </row>
    <row r="443" spans="2:10" x14ac:dyDescent="0.3">
      <c r="B443" s="75" t="s">
        <v>526</v>
      </c>
      <c r="C443" s="48" t="s">
        <v>505</v>
      </c>
      <c r="D443" s="103"/>
      <c r="E443" s="45"/>
      <c r="F443" s="45"/>
      <c r="G443" s="45"/>
      <c r="H443" s="45"/>
      <c r="I443" s="62">
        <f>SUM(H444:H446)*$E$83</f>
        <v>3</v>
      </c>
      <c r="J443" s="63" t="str">
        <f>+J444</f>
        <v>und</v>
      </c>
    </row>
    <row r="444" spans="2:10" x14ac:dyDescent="0.3">
      <c r="B444" s="75"/>
      <c r="C444" s="130" t="s">
        <v>248</v>
      </c>
      <c r="D444" s="45">
        <v>1</v>
      </c>
      <c r="E444" s="45"/>
      <c r="F444" s="45"/>
      <c r="G444" s="45"/>
      <c r="H444" s="45">
        <f>+D444</f>
        <v>1</v>
      </c>
      <c r="I444" s="45"/>
      <c r="J444" s="46" t="s">
        <v>35</v>
      </c>
    </row>
    <row r="445" spans="2:10" x14ac:dyDescent="0.3">
      <c r="B445" s="75"/>
      <c r="C445" s="130" t="s">
        <v>249</v>
      </c>
      <c r="D445" s="45">
        <v>1</v>
      </c>
      <c r="E445" s="45"/>
      <c r="F445" s="45"/>
      <c r="G445" s="45"/>
      <c r="H445" s="45">
        <f>+D445</f>
        <v>1</v>
      </c>
      <c r="I445" s="45"/>
      <c r="J445" s="46" t="s">
        <v>35</v>
      </c>
    </row>
    <row r="446" spans="2:10" x14ac:dyDescent="0.3">
      <c r="B446" s="75"/>
      <c r="C446" s="130" t="s">
        <v>250</v>
      </c>
      <c r="D446" s="45">
        <v>1</v>
      </c>
      <c r="E446" s="45"/>
      <c r="F446" s="45"/>
      <c r="G446" s="45"/>
      <c r="H446" s="45">
        <f>+D446</f>
        <v>1</v>
      </c>
      <c r="I446" s="45"/>
      <c r="J446" s="46" t="s">
        <v>35</v>
      </c>
    </row>
    <row r="447" spans="2:10" x14ac:dyDescent="0.3">
      <c r="B447" s="75" t="s">
        <v>527</v>
      </c>
      <c r="C447" s="48" t="s">
        <v>506</v>
      </c>
      <c r="D447" s="103"/>
      <c r="E447" s="45"/>
      <c r="F447" s="45"/>
      <c r="G447" s="45"/>
      <c r="H447" s="45"/>
      <c r="I447" s="62">
        <f>SUM(H448:H450)*$E$83</f>
        <v>6</v>
      </c>
      <c r="J447" s="63" t="str">
        <f>+J448</f>
        <v>und</v>
      </c>
    </row>
    <row r="448" spans="2:10" x14ac:dyDescent="0.3">
      <c r="B448" s="75"/>
      <c r="C448" s="130" t="s">
        <v>248</v>
      </c>
      <c r="D448" s="45">
        <v>2</v>
      </c>
      <c r="E448" s="45"/>
      <c r="F448" s="45"/>
      <c r="G448" s="45"/>
      <c r="H448" s="45">
        <f>+D448</f>
        <v>2</v>
      </c>
      <c r="I448" s="45"/>
      <c r="J448" s="46" t="s">
        <v>35</v>
      </c>
    </row>
    <row r="449" spans="2:10" x14ac:dyDescent="0.3">
      <c r="B449" s="75"/>
      <c r="C449" s="130" t="s">
        <v>249</v>
      </c>
      <c r="D449" s="45">
        <v>2</v>
      </c>
      <c r="E449" s="45"/>
      <c r="F449" s="45"/>
      <c r="G449" s="45"/>
      <c r="H449" s="45">
        <f>+D449</f>
        <v>2</v>
      </c>
      <c r="I449" s="45"/>
      <c r="J449" s="46" t="s">
        <v>35</v>
      </c>
    </row>
    <row r="450" spans="2:10" x14ac:dyDescent="0.3">
      <c r="B450" s="75"/>
      <c r="C450" s="130" t="s">
        <v>250</v>
      </c>
      <c r="D450" s="45">
        <v>2</v>
      </c>
      <c r="E450" s="45"/>
      <c r="F450" s="45"/>
      <c r="G450" s="45"/>
      <c r="H450" s="45">
        <f>+D450</f>
        <v>2</v>
      </c>
      <c r="I450" s="45"/>
      <c r="J450" s="46" t="s">
        <v>35</v>
      </c>
    </row>
    <row r="451" spans="2:10" x14ac:dyDescent="0.3">
      <c r="B451" s="75" t="s">
        <v>528</v>
      </c>
      <c r="C451" s="48" t="s">
        <v>508</v>
      </c>
      <c r="D451" s="103"/>
      <c r="E451" s="45"/>
      <c r="F451" s="45"/>
      <c r="G451" s="45"/>
      <c r="H451" s="45"/>
      <c r="I451" s="62">
        <f>SUM(H452:H454)*$E$83</f>
        <v>6</v>
      </c>
      <c r="J451" s="63" t="str">
        <f>+J452</f>
        <v>und</v>
      </c>
    </row>
    <row r="452" spans="2:10" x14ac:dyDescent="0.3">
      <c r="B452" s="75"/>
      <c r="C452" s="130" t="s">
        <v>248</v>
      </c>
      <c r="D452" s="45">
        <v>2</v>
      </c>
      <c r="E452" s="45"/>
      <c r="F452" s="45"/>
      <c r="G452" s="45"/>
      <c r="H452" s="45">
        <f>+D452</f>
        <v>2</v>
      </c>
      <c r="I452" s="45"/>
      <c r="J452" s="46" t="s">
        <v>35</v>
      </c>
    </row>
    <row r="453" spans="2:10" x14ac:dyDescent="0.3">
      <c r="B453" s="75"/>
      <c r="C453" s="130" t="s">
        <v>249</v>
      </c>
      <c r="D453" s="45">
        <v>2</v>
      </c>
      <c r="E453" s="45"/>
      <c r="F453" s="45"/>
      <c r="G453" s="45"/>
      <c r="H453" s="45">
        <f>+D453</f>
        <v>2</v>
      </c>
      <c r="I453" s="45"/>
      <c r="J453" s="46" t="s">
        <v>35</v>
      </c>
    </row>
    <row r="454" spans="2:10" x14ac:dyDescent="0.3">
      <c r="B454" s="75"/>
      <c r="C454" s="130" t="s">
        <v>250</v>
      </c>
      <c r="D454" s="45">
        <v>2</v>
      </c>
      <c r="E454" s="45"/>
      <c r="F454" s="45"/>
      <c r="G454" s="45"/>
      <c r="H454" s="45">
        <f>+D454</f>
        <v>2</v>
      </c>
      <c r="I454" s="45"/>
      <c r="J454" s="46" t="s">
        <v>35</v>
      </c>
    </row>
    <row r="455" spans="2:10" x14ac:dyDescent="0.3">
      <c r="B455" s="75" t="s">
        <v>551</v>
      </c>
      <c r="C455" s="48" t="s">
        <v>553</v>
      </c>
      <c r="D455" s="103"/>
      <c r="E455" s="45"/>
      <c r="F455" s="45"/>
      <c r="G455" s="45"/>
      <c r="H455" s="45"/>
      <c r="I455" s="62">
        <f>SUM(H456:H458)*$E$83</f>
        <v>1</v>
      </c>
      <c r="J455" s="63" t="str">
        <f>+J456</f>
        <v>und</v>
      </c>
    </row>
    <row r="456" spans="2:10" x14ac:dyDescent="0.3">
      <c r="B456" s="75"/>
      <c r="C456" s="130" t="s">
        <v>248</v>
      </c>
      <c r="D456" s="45">
        <v>0</v>
      </c>
      <c r="E456" s="45"/>
      <c r="F456" s="45"/>
      <c r="G456" s="45"/>
      <c r="H456" s="45">
        <f>+D456</f>
        <v>0</v>
      </c>
      <c r="I456" s="45"/>
      <c r="J456" s="46" t="s">
        <v>35</v>
      </c>
    </row>
    <row r="457" spans="2:10" x14ac:dyDescent="0.3">
      <c r="B457" s="75"/>
      <c r="C457" s="130" t="s">
        <v>249</v>
      </c>
      <c r="D457" s="45">
        <v>0</v>
      </c>
      <c r="E457" s="45"/>
      <c r="F457" s="45"/>
      <c r="G457" s="45"/>
      <c r="H457" s="45">
        <f>+D457</f>
        <v>0</v>
      </c>
      <c r="I457" s="45"/>
      <c r="J457" s="46" t="s">
        <v>35</v>
      </c>
    </row>
    <row r="458" spans="2:10" x14ac:dyDescent="0.3">
      <c r="B458" s="75"/>
      <c r="C458" s="130" t="s">
        <v>250</v>
      </c>
      <c r="D458" s="45">
        <v>1</v>
      </c>
      <c r="E458" s="45"/>
      <c r="F458" s="45"/>
      <c r="G458" s="45"/>
      <c r="H458" s="45">
        <f>+D458</f>
        <v>1</v>
      </c>
      <c r="I458" s="45"/>
      <c r="J458" s="46" t="s">
        <v>35</v>
      </c>
    </row>
    <row r="459" spans="2:10" x14ac:dyDescent="0.3">
      <c r="B459" s="75" t="s">
        <v>552</v>
      </c>
      <c r="C459" s="48" t="s">
        <v>539</v>
      </c>
      <c r="D459" s="103"/>
      <c r="E459" s="45"/>
      <c r="F459" s="45"/>
      <c r="G459" s="45"/>
      <c r="H459" s="45"/>
      <c r="I459" s="62">
        <f>SUM(H460:H462)*$E$83</f>
        <v>1</v>
      </c>
      <c r="J459" s="63" t="str">
        <f>+J460</f>
        <v>und</v>
      </c>
    </row>
    <row r="460" spans="2:10" x14ac:dyDescent="0.3">
      <c r="B460" s="75"/>
      <c r="C460" s="130" t="s">
        <v>248</v>
      </c>
      <c r="D460" s="45">
        <v>0</v>
      </c>
      <c r="E460" s="45"/>
      <c r="F460" s="45"/>
      <c r="G460" s="45"/>
      <c r="H460" s="45">
        <f>+D460</f>
        <v>0</v>
      </c>
      <c r="I460" s="45"/>
      <c r="J460" s="46" t="s">
        <v>35</v>
      </c>
    </row>
    <row r="461" spans="2:10" x14ac:dyDescent="0.3">
      <c r="B461" s="75"/>
      <c r="C461" s="130" t="s">
        <v>249</v>
      </c>
      <c r="D461" s="45">
        <v>0</v>
      </c>
      <c r="E461" s="45"/>
      <c r="F461" s="45"/>
      <c r="G461" s="45"/>
      <c r="H461" s="45">
        <f>+D461</f>
        <v>0</v>
      </c>
      <c r="I461" s="45"/>
      <c r="J461" s="46" t="s">
        <v>35</v>
      </c>
    </row>
    <row r="462" spans="2:10" x14ac:dyDescent="0.3">
      <c r="B462" s="75"/>
      <c r="C462" s="130" t="s">
        <v>250</v>
      </c>
      <c r="D462" s="45">
        <v>1</v>
      </c>
      <c r="E462" s="45"/>
      <c r="F462" s="45"/>
      <c r="G462" s="45"/>
      <c r="H462" s="45">
        <f>+D462</f>
        <v>1</v>
      </c>
      <c r="I462" s="45"/>
      <c r="J462" s="46" t="s">
        <v>35</v>
      </c>
    </row>
    <row r="463" spans="2:10" x14ac:dyDescent="0.3">
      <c r="B463" s="100" t="s">
        <v>217</v>
      </c>
      <c r="C463" s="101" t="s">
        <v>509</v>
      </c>
      <c r="D463" s="103"/>
      <c r="E463" s="45"/>
      <c r="F463" s="45"/>
      <c r="G463" s="45"/>
      <c r="H463" s="45"/>
      <c r="I463" s="45"/>
      <c r="J463" s="46"/>
    </row>
    <row r="464" spans="2:10" x14ac:dyDescent="0.3">
      <c r="B464" s="75" t="s">
        <v>218</v>
      </c>
      <c r="C464" s="48" t="s">
        <v>510</v>
      </c>
      <c r="D464" s="103"/>
      <c r="E464" s="45"/>
      <c r="F464" s="45"/>
      <c r="G464" s="45"/>
      <c r="H464" s="45"/>
      <c r="I464" s="62">
        <f>SUM(H465:H468)*$E$83</f>
        <v>4</v>
      </c>
      <c r="J464" s="63" t="str">
        <f>+J465</f>
        <v>und</v>
      </c>
    </row>
    <row r="465" spans="2:10" x14ac:dyDescent="0.3">
      <c r="B465" s="75"/>
      <c r="C465" s="47" t="s">
        <v>766</v>
      </c>
      <c r="D465" s="45">
        <v>1</v>
      </c>
      <c r="E465" s="45"/>
      <c r="F465" s="45"/>
      <c r="G465" s="45"/>
      <c r="H465" s="45">
        <f>+D465</f>
        <v>1</v>
      </c>
      <c r="I465" s="45"/>
      <c r="J465" s="46" t="s">
        <v>35</v>
      </c>
    </row>
    <row r="466" spans="2:10" x14ac:dyDescent="0.3">
      <c r="B466" s="75"/>
      <c r="C466" s="47" t="s">
        <v>767</v>
      </c>
      <c r="D466" s="45">
        <v>1</v>
      </c>
      <c r="E466" s="45"/>
      <c r="F466" s="45"/>
      <c r="G466" s="45"/>
      <c r="H466" s="45">
        <f t="shared" ref="H466:H468" si="10">+D466</f>
        <v>1</v>
      </c>
      <c r="I466" s="45"/>
      <c r="J466" s="46" t="s">
        <v>35</v>
      </c>
    </row>
    <row r="467" spans="2:10" x14ac:dyDescent="0.3">
      <c r="B467" s="75"/>
      <c r="C467" s="47" t="s">
        <v>768</v>
      </c>
      <c r="D467" s="45">
        <v>1</v>
      </c>
      <c r="E467" s="45"/>
      <c r="F467" s="45"/>
      <c r="G467" s="45"/>
      <c r="H467" s="45">
        <f t="shared" si="10"/>
        <v>1</v>
      </c>
      <c r="I467" s="45"/>
      <c r="J467" s="46" t="s">
        <v>35</v>
      </c>
    </row>
    <row r="468" spans="2:10" x14ac:dyDescent="0.3">
      <c r="B468" s="75"/>
      <c r="C468" s="47" t="s">
        <v>769</v>
      </c>
      <c r="D468" s="45">
        <v>1</v>
      </c>
      <c r="E468" s="45"/>
      <c r="F468" s="45"/>
      <c r="G468" s="45"/>
      <c r="H468" s="45">
        <f t="shared" si="10"/>
        <v>1</v>
      </c>
      <c r="I468" s="45"/>
      <c r="J468" s="46" t="s">
        <v>35</v>
      </c>
    </row>
    <row r="469" spans="2:10" x14ac:dyDescent="0.3">
      <c r="B469" s="75" t="s">
        <v>219</v>
      </c>
      <c r="C469" s="48" t="s">
        <v>512</v>
      </c>
      <c r="D469" s="103"/>
      <c r="E469" s="45"/>
      <c r="F469" s="45"/>
      <c r="G469" s="45"/>
      <c r="H469" s="45"/>
      <c r="I469" s="62">
        <f>SUM(H470:H470)*$E$83</f>
        <v>0</v>
      </c>
      <c r="J469" s="63" t="str">
        <f>+J470</f>
        <v>und</v>
      </c>
    </row>
    <row r="470" spans="2:10" x14ac:dyDescent="0.3">
      <c r="B470" s="75"/>
      <c r="C470" s="44" t="s">
        <v>513</v>
      </c>
      <c r="D470" s="45"/>
      <c r="E470" s="45"/>
      <c r="F470" s="45"/>
      <c r="G470" s="45"/>
      <c r="H470" s="45">
        <f>+D470</f>
        <v>0</v>
      </c>
      <c r="I470" s="45"/>
      <c r="J470" s="46" t="s">
        <v>35</v>
      </c>
    </row>
    <row r="471" spans="2:10" x14ac:dyDescent="0.3">
      <c r="B471" s="75" t="s">
        <v>529</v>
      </c>
      <c r="C471" s="48" t="s">
        <v>515</v>
      </c>
      <c r="D471" s="103"/>
      <c r="E471" s="45"/>
      <c r="F471" s="45"/>
      <c r="G471" s="45"/>
      <c r="H471" s="45"/>
      <c r="I471" s="62">
        <f>SUM(H472:H472)*$E$83</f>
        <v>0</v>
      </c>
      <c r="J471" s="63" t="str">
        <f>+J472</f>
        <v>und</v>
      </c>
    </row>
    <row r="472" spans="2:10" x14ac:dyDescent="0.3">
      <c r="B472" s="75"/>
      <c r="C472" s="44" t="s">
        <v>514</v>
      </c>
      <c r="D472" s="45">
        <v>0</v>
      </c>
      <c r="E472" s="45"/>
      <c r="F472" s="45"/>
      <c r="G472" s="45"/>
      <c r="H472" s="45">
        <f>+D472</f>
        <v>0</v>
      </c>
      <c r="I472" s="45"/>
      <c r="J472" s="46" t="s">
        <v>35</v>
      </c>
    </row>
    <row r="473" spans="2:10" x14ac:dyDescent="0.3">
      <c r="B473" s="75" t="s">
        <v>530</v>
      </c>
      <c r="C473" s="48" t="s">
        <v>516</v>
      </c>
      <c r="D473" s="103"/>
      <c r="E473" s="45"/>
      <c r="F473" s="45"/>
      <c r="G473" s="45"/>
      <c r="H473" s="45"/>
      <c r="I473" s="62">
        <f>SUM(H474:H474)*$E$83</f>
        <v>0</v>
      </c>
      <c r="J473" s="63" t="str">
        <f>+J474</f>
        <v>und</v>
      </c>
    </row>
    <row r="474" spans="2:10" x14ac:dyDescent="0.3">
      <c r="B474" s="75"/>
      <c r="C474" s="44" t="s">
        <v>514</v>
      </c>
      <c r="D474" s="45">
        <v>0</v>
      </c>
      <c r="E474" s="45"/>
      <c r="F474" s="45"/>
      <c r="G474" s="45"/>
      <c r="H474" s="45">
        <f>+D474</f>
        <v>0</v>
      </c>
      <c r="I474" s="45"/>
      <c r="J474" s="46" t="s">
        <v>35</v>
      </c>
    </row>
    <row r="475" spans="2:10" x14ac:dyDescent="0.3">
      <c r="B475" s="100" t="s">
        <v>221</v>
      </c>
      <c r="C475" s="101" t="s">
        <v>531</v>
      </c>
      <c r="D475" s="103"/>
      <c r="E475" s="45"/>
      <c r="F475" s="45"/>
      <c r="G475" s="45"/>
      <c r="H475" s="45"/>
      <c r="I475" s="45"/>
      <c r="J475" s="46"/>
    </row>
    <row r="476" spans="2:10" x14ac:dyDescent="0.3">
      <c r="B476" s="75" t="s">
        <v>220</v>
      </c>
      <c r="C476" s="48" t="s">
        <v>541</v>
      </c>
      <c r="D476" s="103"/>
      <c r="E476" s="45"/>
      <c r="F476" s="45"/>
      <c r="G476" s="45"/>
      <c r="H476" s="45"/>
      <c r="I476" s="62">
        <f>SUM(H477:H477)*$E$83</f>
        <v>0</v>
      </c>
      <c r="J476" s="63" t="str">
        <f>+J477</f>
        <v>und</v>
      </c>
    </row>
    <row r="477" spans="2:10" x14ac:dyDescent="0.3">
      <c r="B477" s="75"/>
      <c r="C477" s="44" t="s">
        <v>540</v>
      </c>
      <c r="D477" s="45">
        <v>0</v>
      </c>
      <c r="E477" s="45"/>
      <c r="F477" s="45"/>
      <c r="G477" s="45"/>
      <c r="H477" s="45">
        <f>+D477</f>
        <v>0</v>
      </c>
      <c r="I477" s="45"/>
      <c r="J477" s="46" t="s">
        <v>35</v>
      </c>
    </row>
    <row r="478" spans="2:10" x14ac:dyDescent="0.3">
      <c r="B478" s="100" t="s">
        <v>223</v>
      </c>
      <c r="C478" s="101" t="s">
        <v>532</v>
      </c>
      <c r="D478" s="103"/>
      <c r="E478" s="45"/>
      <c r="F478" s="45"/>
      <c r="G478" s="45"/>
      <c r="H478" s="45"/>
      <c r="I478" s="45"/>
      <c r="J478" s="46"/>
    </row>
    <row r="479" spans="2:10" x14ac:dyDescent="0.3">
      <c r="B479" s="75" t="s">
        <v>222</v>
      </c>
      <c r="C479" s="48" t="s">
        <v>533</v>
      </c>
      <c r="D479" s="103"/>
      <c r="E479" s="45"/>
      <c r="F479" s="45"/>
      <c r="G479" s="45"/>
      <c r="H479" s="45"/>
      <c r="I479" s="62">
        <f>SUM(H480:H480)*$E$83</f>
        <v>1</v>
      </c>
      <c r="J479" s="63" t="str">
        <f>+J480</f>
        <v>GBL</v>
      </c>
    </row>
    <row r="480" spans="2:10" x14ac:dyDescent="0.3">
      <c r="B480" s="75"/>
      <c r="C480" s="44" t="s">
        <v>637</v>
      </c>
      <c r="D480" s="45">
        <v>1</v>
      </c>
      <c r="E480" s="45"/>
      <c r="F480" s="45"/>
      <c r="G480" s="45"/>
      <c r="H480" s="45">
        <f>+D480</f>
        <v>1</v>
      </c>
      <c r="I480" s="45"/>
      <c r="J480" s="46" t="s">
        <v>4</v>
      </c>
    </row>
    <row r="481" spans="2:10" x14ac:dyDescent="0.3">
      <c r="B481" s="75" t="s">
        <v>534</v>
      </c>
      <c r="C481" s="48" t="s">
        <v>535</v>
      </c>
      <c r="D481" s="103"/>
      <c r="E481" s="45"/>
      <c r="F481" s="45"/>
      <c r="G481" s="45"/>
      <c r="H481" s="45"/>
      <c r="I481" s="62">
        <f>SUM(H482:H482)*$E$83</f>
        <v>1</v>
      </c>
      <c r="J481" s="63" t="str">
        <f>+J482</f>
        <v>GBL</v>
      </c>
    </row>
    <row r="482" spans="2:10" x14ac:dyDescent="0.3">
      <c r="B482" s="75"/>
      <c r="C482" s="44" t="s">
        <v>637</v>
      </c>
      <c r="D482" s="45">
        <v>1</v>
      </c>
      <c r="E482" s="45"/>
      <c r="F482" s="45"/>
      <c r="G482" s="45"/>
      <c r="H482" s="45">
        <f>+D482</f>
        <v>1</v>
      </c>
      <c r="I482" s="45"/>
      <c r="J482" s="46" t="s">
        <v>4</v>
      </c>
    </row>
    <row r="483" spans="2:10" x14ac:dyDescent="0.3">
      <c r="B483" s="75"/>
      <c r="C483" s="44"/>
      <c r="D483" s="103"/>
      <c r="E483" s="45"/>
      <c r="F483" s="45"/>
      <c r="G483" s="45"/>
      <c r="H483" s="45"/>
      <c r="I483" s="45"/>
      <c r="J483" s="46"/>
    </row>
    <row r="484" spans="2:10" x14ac:dyDescent="0.3">
      <c r="B484" s="75"/>
      <c r="C484" s="44"/>
      <c r="D484" s="103"/>
      <c r="E484" s="45"/>
      <c r="F484" s="45"/>
      <c r="G484" s="45"/>
      <c r="H484" s="45"/>
      <c r="I484" s="45"/>
      <c r="J484" s="46"/>
    </row>
    <row r="485" spans="2:10" x14ac:dyDescent="0.3">
      <c r="B485" s="75"/>
      <c r="C485" s="44"/>
      <c r="D485" s="103"/>
      <c r="E485" s="45"/>
      <c r="F485" s="45"/>
      <c r="G485" s="45"/>
      <c r="H485" s="45"/>
      <c r="I485" s="45"/>
      <c r="J485" s="46"/>
    </row>
    <row r="486" spans="2:10" x14ac:dyDescent="0.3">
      <c r="B486" s="75"/>
      <c r="C486" s="44"/>
      <c r="D486" s="103"/>
      <c r="E486" s="45"/>
      <c r="F486" s="45"/>
      <c r="G486" s="45"/>
      <c r="H486" s="45"/>
      <c r="I486" s="45"/>
      <c r="J486" s="46"/>
    </row>
    <row r="487" spans="2:10" x14ac:dyDescent="0.3">
      <c r="B487" s="75"/>
      <c r="C487" s="44"/>
      <c r="D487" s="103"/>
      <c r="E487" s="45"/>
      <c r="F487" s="45"/>
      <c r="G487" s="45"/>
      <c r="H487" s="45"/>
      <c r="I487" s="45"/>
      <c r="J487" s="46"/>
    </row>
    <row r="488" spans="2:10" x14ac:dyDescent="0.3">
      <c r="B488" s="75"/>
      <c r="C488" s="44"/>
      <c r="D488" s="103"/>
      <c r="E488" s="45"/>
      <c r="F488" s="45"/>
      <c r="G488" s="45"/>
      <c r="H488" s="45"/>
      <c r="I488" s="45"/>
      <c r="J488" s="46"/>
    </row>
    <row r="489" spans="2:10" x14ac:dyDescent="0.3">
      <c r="B489" s="75"/>
      <c r="C489" s="44"/>
      <c r="D489" s="103"/>
      <c r="E489" s="45"/>
      <c r="F489" s="45"/>
      <c r="G489" s="45"/>
      <c r="H489" s="45"/>
      <c r="I489" s="45"/>
      <c r="J489" s="46"/>
    </row>
    <row r="490" spans="2:10" x14ac:dyDescent="0.3">
      <c r="B490" s="75"/>
      <c r="C490" s="44"/>
      <c r="D490" s="103"/>
      <c r="E490" s="45"/>
      <c r="F490" s="45"/>
      <c r="G490" s="45"/>
      <c r="H490" s="45"/>
      <c r="I490" s="45"/>
      <c r="J490" s="46"/>
    </row>
    <row r="491" spans="2:10" x14ac:dyDescent="0.3">
      <c r="B491" s="75"/>
      <c r="C491" s="44"/>
      <c r="D491" s="103"/>
      <c r="E491" s="45"/>
      <c r="F491" s="45"/>
      <c r="G491" s="45"/>
      <c r="H491" s="45"/>
      <c r="I491" s="45"/>
      <c r="J491" s="46"/>
    </row>
    <row r="492" spans="2:10" x14ac:dyDescent="0.3">
      <c r="B492" s="75"/>
      <c r="C492" s="44"/>
      <c r="D492" s="103"/>
      <c r="E492" s="45"/>
      <c r="F492" s="45"/>
      <c r="G492" s="45"/>
      <c r="H492" s="45"/>
      <c r="I492" s="45"/>
      <c r="J492" s="46"/>
    </row>
    <row r="493" spans="2:10" x14ac:dyDescent="0.3">
      <c r="B493" s="75"/>
      <c r="C493" s="44"/>
      <c r="D493" s="103"/>
      <c r="E493" s="45"/>
      <c r="F493" s="45"/>
      <c r="G493" s="45"/>
      <c r="H493" s="45"/>
      <c r="I493" s="45"/>
      <c r="J493" s="46"/>
    </row>
    <row r="494" spans="2:10" x14ac:dyDescent="0.3">
      <c r="B494" s="75"/>
      <c r="C494" s="44"/>
      <c r="D494" s="103"/>
      <c r="E494" s="45"/>
      <c r="F494" s="45"/>
      <c r="G494" s="45"/>
      <c r="H494" s="45"/>
      <c r="I494" s="45"/>
      <c r="J494" s="46"/>
    </row>
    <row r="495" spans="2:10" x14ac:dyDescent="0.3">
      <c r="B495" s="75"/>
      <c r="C495" s="44"/>
      <c r="D495" s="103"/>
      <c r="E495" s="45"/>
      <c r="F495" s="45"/>
      <c r="G495" s="45"/>
      <c r="H495" s="45"/>
      <c r="I495" s="45"/>
      <c r="J495" s="46"/>
    </row>
    <row r="496" spans="2:10" ht="22.8" x14ac:dyDescent="0.3">
      <c r="B496" s="163" t="s">
        <v>667</v>
      </c>
      <c r="C496" s="164"/>
      <c r="D496" s="164"/>
      <c r="E496" s="164"/>
      <c r="F496" s="164"/>
      <c r="G496" s="164"/>
      <c r="H496" s="164"/>
      <c r="I496" s="164"/>
      <c r="J496" s="165"/>
    </row>
    <row r="497" spans="2:10" x14ac:dyDescent="0.3">
      <c r="B497" s="23" t="s">
        <v>7</v>
      </c>
      <c r="C497" s="24" t="s">
        <v>0</v>
      </c>
      <c r="D497" s="24" t="s">
        <v>23</v>
      </c>
      <c r="E497" s="24" t="s">
        <v>24</v>
      </c>
      <c r="F497" s="24" t="s">
        <v>2</v>
      </c>
      <c r="G497" s="24" t="s">
        <v>3</v>
      </c>
      <c r="H497" s="24" t="s">
        <v>25</v>
      </c>
      <c r="I497" s="24" t="s">
        <v>8</v>
      </c>
      <c r="J497" s="24" t="s">
        <v>9</v>
      </c>
    </row>
    <row r="498" spans="2:10" x14ac:dyDescent="0.3">
      <c r="B498" s="96">
        <v>4.04</v>
      </c>
      <c r="C498" s="97" t="s">
        <v>472</v>
      </c>
      <c r="D498" s="60"/>
      <c r="E498" s="56">
        <v>1</v>
      </c>
      <c r="F498" s="52"/>
      <c r="G498" s="52"/>
      <c r="H498" s="52"/>
      <c r="I498" s="52"/>
      <c r="J498" s="61"/>
    </row>
    <row r="499" spans="2:10" x14ac:dyDescent="0.3">
      <c r="B499" s="100" t="s">
        <v>165</v>
      </c>
      <c r="C499" s="101" t="s">
        <v>474</v>
      </c>
      <c r="D499" s="60"/>
      <c r="E499" s="59"/>
      <c r="F499" s="52"/>
      <c r="G499" s="52"/>
      <c r="H499" s="52"/>
      <c r="I499" s="52"/>
      <c r="J499" s="61"/>
    </row>
    <row r="500" spans="2:10" x14ac:dyDescent="0.3">
      <c r="B500" s="75" t="s">
        <v>166</v>
      </c>
      <c r="C500" s="48" t="s">
        <v>473</v>
      </c>
      <c r="D500" s="45"/>
      <c r="E500" s="45"/>
      <c r="F500" s="45"/>
      <c r="G500" s="45"/>
      <c r="H500" s="45"/>
      <c r="I500" s="62">
        <f>SUM(H501:H513)*$E$83</f>
        <v>21</v>
      </c>
      <c r="J500" s="63" t="str">
        <f>+J501</f>
        <v>Pto</v>
      </c>
    </row>
    <row r="501" spans="2:10" x14ac:dyDescent="0.3">
      <c r="B501" s="75"/>
      <c r="C501" s="130" t="s">
        <v>248</v>
      </c>
      <c r="D501" s="45"/>
      <c r="E501" s="45"/>
      <c r="F501" s="45"/>
      <c r="G501" s="45"/>
      <c r="H501" s="45"/>
      <c r="I501" s="45"/>
      <c r="J501" s="46" t="s">
        <v>298</v>
      </c>
    </row>
    <row r="502" spans="2:10" x14ac:dyDescent="0.3">
      <c r="B502" s="75"/>
      <c r="C502" s="44" t="s">
        <v>622</v>
      </c>
      <c r="D502" s="45">
        <v>2</v>
      </c>
      <c r="E502" s="45"/>
      <c r="F502" s="45"/>
      <c r="G502" s="45"/>
      <c r="H502" s="45">
        <f>+D502</f>
        <v>2</v>
      </c>
      <c r="I502" s="45"/>
      <c r="J502" s="46" t="s">
        <v>298</v>
      </c>
    </row>
    <row r="503" spans="2:10" x14ac:dyDescent="0.3">
      <c r="B503" s="75"/>
      <c r="C503" s="44" t="s">
        <v>628</v>
      </c>
      <c r="D503" s="45">
        <v>3</v>
      </c>
      <c r="E503" s="45"/>
      <c r="F503" s="45"/>
      <c r="G503" s="45"/>
      <c r="H503" s="45">
        <f>+D503</f>
        <v>3</v>
      </c>
      <c r="I503" s="45"/>
      <c r="J503" s="46" t="s">
        <v>298</v>
      </c>
    </row>
    <row r="504" spans="2:10" x14ac:dyDescent="0.3">
      <c r="B504" s="75"/>
      <c r="C504" s="44" t="s">
        <v>630</v>
      </c>
      <c r="D504" s="45">
        <v>1</v>
      </c>
      <c r="E504" s="45"/>
      <c r="F504" s="45"/>
      <c r="G504" s="45"/>
      <c r="H504" s="45">
        <f>+D504</f>
        <v>1</v>
      </c>
      <c r="I504" s="45"/>
      <c r="J504" s="46" t="s">
        <v>298</v>
      </c>
    </row>
    <row r="505" spans="2:10" x14ac:dyDescent="0.3">
      <c r="B505" s="75"/>
      <c r="C505" s="130" t="s">
        <v>249</v>
      </c>
      <c r="D505" s="45"/>
      <c r="E505" s="45"/>
      <c r="F505" s="45"/>
      <c r="G505" s="45"/>
      <c r="H505" s="45"/>
      <c r="I505" s="45"/>
      <c r="J505" s="46" t="s">
        <v>298</v>
      </c>
    </row>
    <row r="506" spans="2:10" x14ac:dyDescent="0.3">
      <c r="B506" s="75"/>
      <c r="C506" s="44" t="s">
        <v>622</v>
      </c>
      <c r="D506" s="45">
        <v>2</v>
      </c>
      <c r="E506" s="45"/>
      <c r="F506" s="45"/>
      <c r="G506" s="45"/>
      <c r="H506" s="45">
        <f>+D506</f>
        <v>2</v>
      </c>
      <c r="I506" s="45"/>
      <c r="J506" s="46" t="s">
        <v>298</v>
      </c>
    </row>
    <row r="507" spans="2:10" x14ac:dyDescent="0.3">
      <c r="B507" s="75"/>
      <c r="C507" s="44" t="s">
        <v>628</v>
      </c>
      <c r="D507" s="45">
        <v>4</v>
      </c>
      <c r="E507" s="45"/>
      <c r="F507" s="45"/>
      <c r="G507" s="45"/>
      <c r="H507" s="45">
        <f>+D507</f>
        <v>4</v>
      </c>
      <c r="I507" s="45"/>
      <c r="J507" s="46" t="s">
        <v>298</v>
      </c>
    </row>
    <row r="508" spans="2:10" x14ac:dyDescent="0.3">
      <c r="B508" s="75"/>
      <c r="C508" s="44" t="s">
        <v>630</v>
      </c>
      <c r="D508" s="45">
        <v>6</v>
      </c>
      <c r="E508" s="45"/>
      <c r="F508" s="45"/>
      <c r="G508" s="45"/>
      <c r="H508" s="45">
        <f>+D508</f>
        <v>6</v>
      </c>
      <c r="I508" s="45"/>
      <c r="J508" s="46" t="s">
        <v>298</v>
      </c>
    </row>
    <row r="509" spans="2:10" x14ac:dyDescent="0.3">
      <c r="B509" s="75"/>
      <c r="C509" s="44" t="s">
        <v>770</v>
      </c>
      <c r="D509" s="45">
        <v>2</v>
      </c>
      <c r="E509" s="45"/>
      <c r="F509" s="45"/>
      <c r="G509" s="45"/>
      <c r="H509" s="45">
        <f>+D509</f>
        <v>2</v>
      </c>
      <c r="I509" s="45"/>
      <c r="J509" s="46" t="s">
        <v>298</v>
      </c>
    </row>
    <row r="510" spans="2:10" x14ac:dyDescent="0.3">
      <c r="B510" s="75"/>
      <c r="C510" s="44" t="s">
        <v>771</v>
      </c>
      <c r="D510" s="45">
        <v>1</v>
      </c>
      <c r="E510" s="45"/>
      <c r="F510" s="45"/>
      <c r="G510" s="45"/>
      <c r="H510" s="45">
        <f>+D510</f>
        <v>1</v>
      </c>
      <c r="I510" s="45"/>
      <c r="J510" s="46" t="s">
        <v>298</v>
      </c>
    </row>
    <row r="511" spans="2:10" x14ac:dyDescent="0.3">
      <c r="B511" s="75"/>
      <c r="C511" s="130" t="s">
        <v>250</v>
      </c>
      <c r="D511" s="45"/>
      <c r="E511" s="45"/>
      <c r="F511" s="45"/>
      <c r="G511" s="45"/>
      <c r="H511" s="45"/>
      <c r="I511" s="45"/>
      <c r="J511" s="46" t="s">
        <v>298</v>
      </c>
    </row>
    <row r="512" spans="2:10" x14ac:dyDescent="0.3">
      <c r="B512" s="75"/>
      <c r="C512" s="44" t="s">
        <v>630</v>
      </c>
      <c r="D512" s="45"/>
      <c r="E512" s="45"/>
      <c r="F512" s="45"/>
      <c r="G512" s="45"/>
      <c r="H512" s="45">
        <f>+D512</f>
        <v>0</v>
      </c>
      <c r="I512" s="45"/>
      <c r="J512" s="46" t="s">
        <v>298</v>
      </c>
    </row>
    <row r="513" spans="2:10" x14ac:dyDescent="0.3">
      <c r="B513" s="75"/>
      <c r="C513" s="44" t="s">
        <v>628</v>
      </c>
      <c r="D513" s="45"/>
      <c r="E513" s="45"/>
      <c r="F513" s="45"/>
      <c r="G513" s="45"/>
      <c r="H513" s="45">
        <f>+D513</f>
        <v>0</v>
      </c>
      <c r="I513" s="45"/>
      <c r="J513" s="46" t="s">
        <v>298</v>
      </c>
    </row>
    <row r="514" spans="2:10" x14ac:dyDescent="0.3">
      <c r="B514" s="75" t="s">
        <v>475</v>
      </c>
      <c r="C514" s="48" t="s">
        <v>476</v>
      </c>
      <c r="D514" s="45"/>
      <c r="E514" s="45"/>
      <c r="F514" s="45"/>
      <c r="G514" s="45"/>
      <c r="H514" s="45"/>
      <c r="I514" s="62">
        <f>SUM(H515:H520)*$E$83</f>
        <v>0</v>
      </c>
      <c r="J514" s="63" t="str">
        <f>+J515</f>
        <v>Pto</v>
      </c>
    </row>
    <row r="515" spans="2:10" x14ac:dyDescent="0.3">
      <c r="B515" s="75"/>
      <c r="C515" s="130" t="s">
        <v>248</v>
      </c>
      <c r="D515" s="45"/>
      <c r="E515" s="45"/>
      <c r="F515" s="45"/>
      <c r="G515" s="45"/>
      <c r="H515" s="45"/>
      <c r="I515" s="45"/>
      <c r="J515" s="46" t="s">
        <v>298</v>
      </c>
    </row>
    <row r="516" spans="2:10" x14ac:dyDescent="0.3">
      <c r="B516" s="75"/>
      <c r="C516" s="44" t="s">
        <v>628</v>
      </c>
      <c r="D516" s="45"/>
      <c r="E516" s="45"/>
      <c r="F516" s="45"/>
      <c r="G516" s="45"/>
      <c r="H516" s="45">
        <f>+D516</f>
        <v>0</v>
      </c>
      <c r="I516" s="45"/>
      <c r="J516" s="46" t="s">
        <v>298</v>
      </c>
    </row>
    <row r="517" spans="2:10" x14ac:dyDescent="0.3">
      <c r="B517" s="75"/>
      <c r="C517" s="130" t="s">
        <v>249</v>
      </c>
      <c r="D517" s="45"/>
      <c r="E517" s="45"/>
      <c r="F517" s="45"/>
      <c r="G517" s="45"/>
      <c r="H517" s="45">
        <f>+D517</f>
        <v>0</v>
      </c>
      <c r="I517" s="45"/>
      <c r="J517" s="46" t="s">
        <v>298</v>
      </c>
    </row>
    <row r="518" spans="2:10" x14ac:dyDescent="0.3">
      <c r="B518" s="75"/>
      <c r="C518" s="44" t="s">
        <v>628</v>
      </c>
      <c r="D518" s="45"/>
      <c r="E518" s="45"/>
      <c r="F518" s="45"/>
      <c r="G518" s="45"/>
      <c r="H518" s="45">
        <f>+D518</f>
        <v>0</v>
      </c>
      <c r="I518" s="45"/>
      <c r="J518" s="46" t="s">
        <v>298</v>
      </c>
    </row>
    <row r="519" spans="2:10" x14ac:dyDescent="0.3">
      <c r="B519" s="75"/>
      <c r="C519" s="130" t="s">
        <v>250</v>
      </c>
      <c r="D519" s="45"/>
      <c r="E519" s="45"/>
      <c r="F519" s="45"/>
      <c r="G519" s="45"/>
      <c r="H519" s="45">
        <f>+D519</f>
        <v>0</v>
      </c>
      <c r="I519" s="45"/>
      <c r="J519" s="46" t="s">
        <v>298</v>
      </c>
    </row>
    <row r="520" spans="2:10" x14ac:dyDescent="0.3">
      <c r="B520" s="75"/>
      <c r="C520" s="44" t="s">
        <v>628</v>
      </c>
      <c r="D520" s="45"/>
      <c r="E520" s="45"/>
      <c r="F520" s="45"/>
      <c r="G520" s="45"/>
      <c r="H520" s="45">
        <f>+D520</f>
        <v>0</v>
      </c>
      <c r="I520" s="45"/>
      <c r="J520" s="46" t="s">
        <v>298</v>
      </c>
    </row>
    <row r="521" spans="2:10" x14ac:dyDescent="0.3">
      <c r="B521" s="75" t="s">
        <v>479</v>
      </c>
      <c r="C521" s="48" t="s">
        <v>477</v>
      </c>
      <c r="D521" s="45"/>
      <c r="E521" s="45"/>
      <c r="F521" s="45"/>
      <c r="G521" s="45"/>
      <c r="H521" s="45"/>
      <c r="I521" s="62">
        <f>SUM(H522:H530)*$E$83</f>
        <v>6</v>
      </c>
      <c r="J521" s="63" t="str">
        <f>+J522</f>
        <v>Pto</v>
      </c>
    </row>
    <row r="522" spans="2:10" x14ac:dyDescent="0.3">
      <c r="B522" s="75"/>
      <c r="C522" s="130" t="s">
        <v>248</v>
      </c>
      <c r="D522" s="45"/>
      <c r="E522" s="45"/>
      <c r="F522" s="45"/>
      <c r="G522" s="45"/>
      <c r="H522" s="45"/>
      <c r="I522" s="45"/>
      <c r="J522" s="46" t="s">
        <v>298</v>
      </c>
    </row>
    <row r="523" spans="2:10" x14ac:dyDescent="0.3">
      <c r="B523" s="75"/>
      <c r="C523" s="44" t="s">
        <v>621</v>
      </c>
      <c r="D523" s="45">
        <v>1</v>
      </c>
      <c r="E523" s="45"/>
      <c r="F523" s="45"/>
      <c r="G523" s="45"/>
      <c r="H523" s="45">
        <f t="shared" ref="H523:H530" si="11">+D523</f>
        <v>1</v>
      </c>
      <c r="I523" s="45"/>
      <c r="J523" s="46" t="s">
        <v>298</v>
      </c>
    </row>
    <row r="524" spans="2:10" x14ac:dyDescent="0.3">
      <c r="B524" s="75"/>
      <c r="C524" s="44" t="s">
        <v>631</v>
      </c>
      <c r="D524" s="45">
        <v>1</v>
      </c>
      <c r="E524" s="45"/>
      <c r="F524" s="45"/>
      <c r="G524" s="45"/>
      <c r="H524" s="45">
        <f t="shared" si="11"/>
        <v>1</v>
      </c>
      <c r="I524" s="45"/>
      <c r="J524" s="46" t="s">
        <v>298</v>
      </c>
    </row>
    <row r="525" spans="2:10" x14ac:dyDescent="0.3">
      <c r="B525" s="75"/>
      <c r="C525" s="130" t="s">
        <v>249</v>
      </c>
      <c r="D525" s="45"/>
      <c r="E525" s="45"/>
      <c r="F525" s="45"/>
      <c r="G525" s="45"/>
      <c r="H525" s="45">
        <f t="shared" si="11"/>
        <v>0</v>
      </c>
      <c r="I525" s="45"/>
      <c r="J525" s="46" t="s">
        <v>298</v>
      </c>
    </row>
    <row r="526" spans="2:10" x14ac:dyDescent="0.3">
      <c r="B526" s="75"/>
      <c r="C526" s="44" t="s">
        <v>621</v>
      </c>
      <c r="D526" s="45">
        <v>3</v>
      </c>
      <c r="E526" s="45"/>
      <c r="F526" s="45"/>
      <c r="G526" s="45"/>
      <c r="H526" s="45">
        <f t="shared" si="11"/>
        <v>3</v>
      </c>
      <c r="I526" s="45"/>
      <c r="J526" s="46" t="s">
        <v>298</v>
      </c>
    </row>
    <row r="527" spans="2:10" x14ac:dyDescent="0.3">
      <c r="B527" s="75"/>
      <c r="C527" s="44" t="s">
        <v>631</v>
      </c>
      <c r="D527" s="45">
        <v>1</v>
      </c>
      <c r="E527" s="45"/>
      <c r="F527" s="45"/>
      <c r="G527" s="45"/>
      <c r="H527" s="45">
        <f t="shared" si="11"/>
        <v>1</v>
      </c>
      <c r="I527" s="45"/>
      <c r="J527" s="46" t="s">
        <v>298</v>
      </c>
    </row>
    <row r="528" spans="2:10" x14ac:dyDescent="0.3">
      <c r="B528" s="75"/>
      <c r="C528" s="130" t="s">
        <v>250</v>
      </c>
      <c r="D528" s="45"/>
      <c r="E528" s="45"/>
      <c r="F528" s="45"/>
      <c r="G528" s="45"/>
      <c r="H528" s="45">
        <f t="shared" si="11"/>
        <v>0</v>
      </c>
      <c r="I528" s="45"/>
      <c r="J528" s="46" t="s">
        <v>298</v>
      </c>
    </row>
    <row r="529" spans="2:10" x14ac:dyDescent="0.3">
      <c r="B529" s="75"/>
      <c r="C529" s="44" t="s">
        <v>621</v>
      </c>
      <c r="D529" s="45"/>
      <c r="E529" s="45"/>
      <c r="F529" s="45"/>
      <c r="G529" s="45"/>
      <c r="H529" s="45">
        <f t="shared" si="11"/>
        <v>0</v>
      </c>
      <c r="I529" s="45"/>
      <c r="J529" s="46" t="s">
        <v>298</v>
      </c>
    </row>
    <row r="530" spans="2:10" x14ac:dyDescent="0.3">
      <c r="B530" s="75"/>
      <c r="C530" s="44" t="s">
        <v>631</v>
      </c>
      <c r="D530" s="45"/>
      <c r="E530" s="45"/>
      <c r="F530" s="45"/>
      <c r="G530" s="45"/>
      <c r="H530" s="45">
        <f t="shared" si="11"/>
        <v>0</v>
      </c>
      <c r="I530" s="45"/>
      <c r="J530" s="46" t="s">
        <v>298</v>
      </c>
    </row>
    <row r="531" spans="2:10" x14ac:dyDescent="0.3">
      <c r="B531" s="75" t="s">
        <v>480</v>
      </c>
      <c r="C531" s="48" t="s">
        <v>478</v>
      </c>
      <c r="D531" s="45"/>
      <c r="E531" s="45"/>
      <c r="F531" s="45"/>
      <c r="G531" s="45"/>
      <c r="H531" s="45"/>
      <c r="I531" s="62">
        <f>SUM(H532:H537)*$E$83</f>
        <v>4</v>
      </c>
      <c r="J531" s="63" t="str">
        <f>+J533</f>
        <v>Pto</v>
      </c>
    </row>
    <row r="532" spans="2:10" x14ac:dyDescent="0.3">
      <c r="B532" s="75"/>
      <c r="C532" s="130" t="s">
        <v>248</v>
      </c>
      <c r="D532" s="45"/>
      <c r="E532" s="45"/>
      <c r="F532" s="45"/>
      <c r="G532" s="45"/>
      <c r="H532" s="45"/>
      <c r="I532" s="45"/>
      <c r="J532" s="46" t="s">
        <v>298</v>
      </c>
    </row>
    <row r="533" spans="2:10" x14ac:dyDescent="0.3">
      <c r="B533" s="75"/>
      <c r="C533" s="44" t="s">
        <v>621</v>
      </c>
      <c r="D533" s="45">
        <v>1</v>
      </c>
      <c r="E533" s="45"/>
      <c r="F533" s="45"/>
      <c r="G533" s="45"/>
      <c r="H533" s="45">
        <f>+D533</f>
        <v>1</v>
      </c>
      <c r="I533" s="45"/>
      <c r="J533" s="46" t="s">
        <v>298</v>
      </c>
    </row>
    <row r="534" spans="2:10" x14ac:dyDescent="0.3">
      <c r="B534" s="75"/>
      <c r="C534" s="130" t="s">
        <v>249</v>
      </c>
      <c r="D534" s="45"/>
      <c r="E534" s="45"/>
      <c r="F534" s="45"/>
      <c r="G534" s="45"/>
      <c r="H534" s="45">
        <f>+D534</f>
        <v>0</v>
      </c>
      <c r="I534" s="45"/>
      <c r="J534" s="46" t="s">
        <v>298</v>
      </c>
    </row>
    <row r="535" spans="2:10" x14ac:dyDescent="0.3">
      <c r="B535" s="75"/>
      <c r="C535" s="44" t="s">
        <v>621</v>
      </c>
      <c r="D535" s="45">
        <v>3</v>
      </c>
      <c r="E535" s="45"/>
      <c r="F535" s="45"/>
      <c r="G535" s="45"/>
      <c r="H535" s="45">
        <f>+D535</f>
        <v>3</v>
      </c>
      <c r="I535" s="45"/>
      <c r="J535" s="46" t="s">
        <v>298</v>
      </c>
    </row>
    <row r="536" spans="2:10" x14ac:dyDescent="0.3">
      <c r="B536" s="75"/>
      <c r="C536" s="130" t="s">
        <v>250</v>
      </c>
      <c r="D536" s="45"/>
      <c r="E536" s="45"/>
      <c r="F536" s="45"/>
      <c r="G536" s="45"/>
      <c r="H536" s="45">
        <f>+D536</f>
        <v>0</v>
      </c>
      <c r="I536" s="45"/>
      <c r="J536" s="46" t="s">
        <v>298</v>
      </c>
    </row>
    <row r="537" spans="2:10" x14ac:dyDescent="0.3">
      <c r="B537" s="75"/>
      <c r="C537" s="44" t="s">
        <v>621</v>
      </c>
      <c r="D537" s="45"/>
      <c r="E537" s="45"/>
      <c r="F537" s="45"/>
      <c r="G537" s="45"/>
      <c r="H537" s="45">
        <f>+D537</f>
        <v>0</v>
      </c>
      <c r="I537" s="45"/>
      <c r="J537" s="46" t="s">
        <v>298</v>
      </c>
    </row>
    <row r="538" spans="2:10" x14ac:dyDescent="0.3">
      <c r="B538" s="100" t="s">
        <v>168</v>
      </c>
      <c r="C538" s="101" t="s">
        <v>481</v>
      </c>
      <c r="D538" s="45"/>
      <c r="E538" s="45"/>
      <c r="F538" s="45"/>
      <c r="G538" s="45"/>
      <c r="H538" s="45"/>
      <c r="I538" s="45"/>
      <c r="J538" s="46"/>
    </row>
    <row r="539" spans="2:10" x14ac:dyDescent="0.3">
      <c r="B539" s="75" t="s">
        <v>210</v>
      </c>
      <c r="C539" s="48" t="s">
        <v>482</v>
      </c>
      <c r="D539" s="45"/>
      <c r="E539" s="45"/>
      <c r="F539" s="45"/>
      <c r="G539" s="45"/>
      <c r="H539" s="45"/>
      <c r="I539" s="62">
        <f>SUM(H540:H552)*$E$83</f>
        <v>86.5</v>
      </c>
      <c r="J539" s="63" t="str">
        <f>+J540</f>
        <v>ml</v>
      </c>
    </row>
    <row r="540" spans="2:10" x14ac:dyDescent="0.3">
      <c r="B540" s="75"/>
      <c r="C540" s="130" t="s">
        <v>248</v>
      </c>
      <c r="D540" s="45"/>
      <c r="E540" s="45"/>
      <c r="F540" s="45"/>
      <c r="G540" s="45"/>
      <c r="H540" s="45"/>
      <c r="I540" s="45"/>
      <c r="J540" s="46" t="str">
        <f>IF(AND(E540=0,F540&lt;&gt;0,G540&lt;&gt;0),"m2",IF(AND(F540=0,E540&lt;&gt;0,G540&lt;&gt;0),"m2",IF(AND(G540=0,E540&lt;&gt;0,F540&lt;&gt;0),"m2",IF(AND(F540=0,G540=0),"ml",IF(AND(E540=0,G540=0),"ml",IF(AND(E540=0,F540=0),"ml",IF(AND(E540&lt;&gt;0,F540&lt;&gt;0,G540&lt;&gt;0),"m3",0)))))))</f>
        <v>ml</v>
      </c>
    </row>
    <row r="541" spans="2:10" x14ac:dyDescent="0.3">
      <c r="B541" s="75"/>
      <c r="C541" s="44" t="s">
        <v>622</v>
      </c>
      <c r="D541" s="45">
        <v>2</v>
      </c>
      <c r="E541" s="45">
        <v>1.5</v>
      </c>
      <c r="F541" s="45"/>
      <c r="G541" s="45"/>
      <c r="H541" s="45">
        <f>IF(AND(F541=0,G541=0),D541*E541,IF(AND(E541=0,G541=0),D541*F541,IF(AND(E541=0,F541=0),D541*G541,IF(AND(E541=0),D541*F541*G541,IF(AND(F541=0),D541*E541*G541,IF(AND(G541=0),D541*E541*F541,D541*E541*F541*G541))))))</f>
        <v>3</v>
      </c>
      <c r="I541" s="45"/>
      <c r="J541" s="46" t="str">
        <f>IF(AND(E541=0,F541&lt;&gt;0,G541&lt;&gt;0),"m2",IF(AND(F541=0,E541&lt;&gt;0,G541&lt;&gt;0),"m2",IF(AND(G541=0,E541&lt;&gt;0,F541&lt;&gt;0),"m2",IF(AND(F541=0,G541=0),"ml",IF(AND(E541=0,G541=0),"ml",IF(AND(E541=0,F541=0),"ml",IF(AND(E541&lt;&gt;0,F541&lt;&gt;0,G541&lt;&gt;0),"m3",0)))))))</f>
        <v>ml</v>
      </c>
    </row>
    <row r="542" spans="2:10" x14ac:dyDescent="0.3">
      <c r="B542" s="75"/>
      <c r="C542" s="44" t="s">
        <v>628</v>
      </c>
      <c r="D542" s="45">
        <v>3</v>
      </c>
      <c r="E542" s="45">
        <v>6</v>
      </c>
      <c r="F542" s="45"/>
      <c r="G542" s="45"/>
      <c r="H542" s="45">
        <f>IF(AND(F542=0,G542=0),D542*E542,IF(AND(E542=0,G542=0),D542*F542,IF(AND(E542=0,F542=0),D542*G542,IF(AND(E542=0),D542*F542*G542,IF(AND(F542=0),D542*E542*G542,IF(AND(G542=0),D542*E542*F542,D542*E542*F542*G542))))))</f>
        <v>18</v>
      </c>
      <c r="I542" s="45"/>
      <c r="J542" s="46" t="str">
        <f>IF(AND(E542=0,F542&lt;&gt;0,G542&lt;&gt;0),"m2",IF(AND(F542=0,E542&lt;&gt;0,G542&lt;&gt;0),"m2",IF(AND(G542=0,E542&lt;&gt;0,F542&lt;&gt;0),"m2",IF(AND(F542=0,G542=0),"ml",IF(AND(E542=0,G542=0),"ml",IF(AND(E542=0,F542=0),"ml",IF(AND(E542&lt;&gt;0,F542&lt;&gt;0,G542&lt;&gt;0),"m3",0)))))))</f>
        <v>ml</v>
      </c>
    </row>
    <row r="543" spans="2:10" x14ac:dyDescent="0.3">
      <c r="B543" s="75"/>
      <c r="C543" s="44" t="s">
        <v>630</v>
      </c>
      <c r="D543" s="45">
        <v>1</v>
      </c>
      <c r="E543" s="45">
        <v>1.5</v>
      </c>
      <c r="F543" s="45"/>
      <c r="G543" s="45"/>
      <c r="H543" s="45">
        <f>IF(AND(F543=0,G543=0),D543*E543,IF(AND(E543=0,G543=0),D543*F543,IF(AND(E543=0,F543=0),D543*G543,IF(AND(E543=0),D543*F543*G543,IF(AND(F543=0),D543*E543*G543,IF(AND(G543=0),D543*E543*F543,D543*E543*F543*G543))))))</f>
        <v>1.5</v>
      </c>
      <c r="I543" s="45"/>
      <c r="J543" s="46" t="str">
        <f>IF(AND(E543=0,F543&lt;&gt;0,G543&lt;&gt;0),"m2",IF(AND(F543=0,E543&lt;&gt;0,G543&lt;&gt;0),"m2",IF(AND(G543=0,E543&lt;&gt;0,F543&lt;&gt;0),"m2",IF(AND(F543=0,G543=0),"ml",IF(AND(E543=0,G543=0),"ml",IF(AND(E543=0,F543=0),"ml",IF(AND(E543&lt;&gt;0,F543&lt;&gt;0,G543&lt;&gt;0),"m3",0)))))))</f>
        <v>ml</v>
      </c>
    </row>
    <row r="544" spans="2:10" x14ac:dyDescent="0.3">
      <c r="B544" s="75"/>
      <c r="C544" s="44" t="s">
        <v>772</v>
      </c>
      <c r="D544" s="45">
        <v>7</v>
      </c>
      <c r="E544" s="45">
        <v>3</v>
      </c>
      <c r="F544" s="45"/>
      <c r="G544" s="45"/>
      <c r="H544" s="45">
        <f>IF(AND(F544=0,G544=0),D544*E544,IF(AND(E544=0,G544=0),D544*F544,IF(AND(E544=0,F544=0),D544*G544,IF(AND(E544=0),D544*F544*G544,IF(AND(F544=0),D544*E544*G544,IF(AND(G544=0),D544*E544*F544,D544*E544*F544*G544))))))</f>
        <v>21</v>
      </c>
      <c r="I544" s="45"/>
      <c r="J544" s="46" t="str">
        <f>IF(AND(E544=0,F544&lt;&gt;0,G544&lt;&gt;0),"m2",IF(AND(F544=0,E544&lt;&gt;0,G544&lt;&gt;0),"m2",IF(AND(G544=0,E544&lt;&gt;0,F544&lt;&gt;0),"m2",IF(AND(F544=0,G544=0),"ml",IF(AND(E544=0,G544=0),"ml",IF(AND(E544=0,F544=0),"ml",IF(AND(E544&lt;&gt;0,F544&lt;&gt;0,G544&lt;&gt;0),"m3",0)))))))</f>
        <v>ml</v>
      </c>
    </row>
    <row r="545" spans="2:10" x14ac:dyDescent="0.3">
      <c r="B545" s="75"/>
      <c r="C545" s="130" t="s">
        <v>249</v>
      </c>
      <c r="D545" s="45"/>
      <c r="E545" s="45"/>
      <c r="F545" s="45"/>
      <c r="G545" s="45"/>
      <c r="H545" s="45"/>
      <c r="I545" s="45"/>
      <c r="J545" s="46"/>
    </row>
    <row r="546" spans="2:10" x14ac:dyDescent="0.3">
      <c r="B546" s="75"/>
      <c r="C546" s="44" t="s">
        <v>622</v>
      </c>
      <c r="D546" s="45">
        <v>3</v>
      </c>
      <c r="E546" s="45">
        <v>1.5</v>
      </c>
      <c r="F546" s="45"/>
      <c r="G546" s="45"/>
      <c r="H546" s="45">
        <v>3</v>
      </c>
      <c r="I546" s="45"/>
      <c r="J546" s="46" t="s">
        <v>545</v>
      </c>
    </row>
    <row r="547" spans="2:10" x14ac:dyDescent="0.3">
      <c r="B547" s="75"/>
      <c r="C547" s="44" t="s">
        <v>630</v>
      </c>
      <c r="D547" s="45">
        <v>6</v>
      </c>
      <c r="E547" s="45">
        <v>5</v>
      </c>
      <c r="F547" s="45"/>
      <c r="G547" s="45"/>
      <c r="H547" s="45">
        <f>IF(AND(F547=0,G547=0),D547*E547,IF(AND(E547=0,G547=0),D547*F547,IF(AND(E547=0,F547=0),D547*G547,IF(AND(E547=0),D547*F547*G547,IF(AND(F547=0),D547*E547*G547,IF(AND(G547=0),D547*E547*F547,D547*E547*F547*G547))))))</f>
        <v>30</v>
      </c>
      <c r="I547" s="45"/>
      <c r="J547" s="46" t="str">
        <f>IF(AND(E547=0,F547&lt;&gt;0,G547&lt;&gt;0),"m2",IF(AND(F547=0,E547&lt;&gt;0,G547&lt;&gt;0),"m2",IF(AND(G547=0,E547&lt;&gt;0,F547&lt;&gt;0),"m2",IF(AND(F547=0,G547=0),"ml",IF(AND(E547=0,G547=0),"ml",IF(AND(E547=0,F547=0),"ml",IF(AND(E547&lt;&gt;0,F547&lt;&gt;0,G547&lt;&gt;0),"m3",0)))))))</f>
        <v>ml</v>
      </c>
    </row>
    <row r="548" spans="2:10" x14ac:dyDescent="0.3">
      <c r="B548" s="75"/>
      <c r="C548" s="44" t="s">
        <v>628</v>
      </c>
      <c r="D548" s="45">
        <v>4</v>
      </c>
      <c r="E548" s="45">
        <v>2</v>
      </c>
      <c r="F548" s="45"/>
      <c r="G548" s="45"/>
      <c r="H548" s="45">
        <f>IF(AND(F548=0,G548=0),D548*E548,IF(AND(E548=0,G548=0),D548*F548,IF(AND(E548=0,F548=0),D548*G548,IF(AND(E548=0),D548*F548*G548,IF(AND(F548=0),D548*E548*G548,IF(AND(G548=0),D548*E548*F548,D548*E548*F548*G548))))))</f>
        <v>8</v>
      </c>
      <c r="I548" s="45"/>
      <c r="J548" s="46" t="str">
        <f>IF(AND(E548=0,F548&lt;&gt;0,G548&lt;&gt;0),"m2",IF(AND(F548=0,E548&lt;&gt;0,G548&lt;&gt;0),"m2",IF(AND(G548=0,E548&lt;&gt;0,F548&lt;&gt;0),"m2",IF(AND(F548=0,G548=0),"ml",IF(AND(E548=0,G548=0),"ml",IF(AND(E548=0,F548=0),"ml",IF(AND(E548&lt;&gt;0,F548&lt;&gt;0,G548&lt;&gt;0),"m3",0)))))))</f>
        <v>ml</v>
      </c>
    </row>
    <row r="549" spans="2:10" x14ac:dyDescent="0.3">
      <c r="B549" s="75"/>
      <c r="C549" s="44" t="s">
        <v>770</v>
      </c>
      <c r="D549" s="45">
        <v>2</v>
      </c>
      <c r="E549" s="45">
        <v>1</v>
      </c>
      <c r="F549" s="45"/>
      <c r="G549" s="45"/>
      <c r="H549" s="45">
        <f>IF(AND(F549=0,G549=0),D549*E549,IF(AND(E549=0,G549=0),D549*F549,IF(AND(E549=0,F549=0),D549*G549,IF(AND(E549=0),D549*F549*G549,IF(AND(F549=0),D549*E549*G549,IF(AND(G549=0),D549*E549*F549,D549*E549*F549*G549))))))</f>
        <v>2</v>
      </c>
      <c r="I549" s="45"/>
      <c r="J549" s="46" t="str">
        <f>IF(AND(E549=0,F549&lt;&gt;0,G549&lt;&gt;0),"m2",IF(AND(F549=0,E549&lt;&gt;0,G549&lt;&gt;0),"m2",IF(AND(G549=0,E549&lt;&gt;0,F549&lt;&gt;0),"m2",IF(AND(F549=0,G549=0),"ml",IF(AND(E549=0,G549=0),"ml",IF(AND(E549=0,F549=0),"ml",IF(AND(E549&lt;&gt;0,F549&lt;&gt;0,G549&lt;&gt;0),"m3",0)))))))</f>
        <v>ml</v>
      </c>
    </row>
    <row r="550" spans="2:10" x14ac:dyDescent="0.3">
      <c r="B550" s="75"/>
      <c r="C550" s="130" t="s">
        <v>250</v>
      </c>
      <c r="D550" s="45"/>
      <c r="E550" s="45"/>
      <c r="F550" s="45"/>
      <c r="G550" s="45"/>
      <c r="H550" s="45"/>
      <c r="I550" s="45"/>
      <c r="J550" s="46"/>
    </row>
    <row r="551" spans="2:10" x14ac:dyDescent="0.3">
      <c r="B551" s="75"/>
      <c r="C551" s="44" t="s">
        <v>630</v>
      </c>
      <c r="D551" s="45"/>
      <c r="E551" s="45"/>
      <c r="F551" s="45"/>
      <c r="G551" s="45"/>
      <c r="H551" s="45">
        <f>IF(AND(F551=0,G551=0),D551*E551,IF(AND(E551=0,G551=0),D551*F551,IF(AND(E551=0,F551=0),D551*G551,IF(AND(E551=0),D551*F551*G551,IF(AND(F551=0),D551*E551*G551,IF(AND(G551=0),D551*E551*F551,D551*E551*F551*G551))))))</f>
        <v>0</v>
      </c>
      <c r="I551" s="45"/>
      <c r="J551" s="46" t="str">
        <f>IF(AND(E551=0,F551&lt;&gt;0,G551&lt;&gt;0),"m2",IF(AND(F551=0,E551&lt;&gt;0,G551&lt;&gt;0),"m2",IF(AND(G551=0,E551&lt;&gt;0,F551&lt;&gt;0),"m2",IF(AND(F551=0,G551=0),"ml",IF(AND(E551=0,G551=0),"ml",IF(AND(E551=0,F551=0),"ml",IF(AND(E551&lt;&gt;0,F551&lt;&gt;0,G551&lt;&gt;0),"m3",0)))))))</f>
        <v>ml</v>
      </c>
    </row>
    <row r="552" spans="2:10" x14ac:dyDescent="0.3">
      <c r="B552" s="75"/>
      <c r="C552" s="44" t="s">
        <v>628</v>
      </c>
      <c r="D552" s="45"/>
      <c r="E552" s="45"/>
      <c r="F552" s="45"/>
      <c r="G552" s="45"/>
      <c r="H552" s="45">
        <f>IF(AND(F552=0,G552=0),D552*E552,IF(AND(E552=0,G552=0),D552*F552,IF(AND(E552=0,F552=0),D552*G552,IF(AND(E552=0),D552*F552*G552,IF(AND(F552=0),D552*E552*G552,IF(AND(G552=0),D552*E552*F552,D552*E552*F552*G552))))))</f>
        <v>0</v>
      </c>
      <c r="I552" s="45"/>
      <c r="J552" s="46" t="str">
        <f>IF(AND(E552=0,F552&lt;&gt;0,G552&lt;&gt;0),"m2",IF(AND(F552=0,E552&lt;&gt;0,G552&lt;&gt;0),"m2",IF(AND(G552=0,E552&lt;&gt;0,F552&lt;&gt;0),"m2",IF(AND(F552=0,G552=0),"ml",IF(AND(E552=0,G552=0),"ml",IF(AND(E552=0,F552=0),"ml",IF(AND(E552&lt;&gt;0,F552&lt;&gt;0,G552&lt;&gt;0),"m3",0)))))))</f>
        <v>ml</v>
      </c>
    </row>
    <row r="553" spans="2:10" x14ac:dyDescent="0.3">
      <c r="B553" s="75" t="s">
        <v>236</v>
      </c>
      <c r="C553" s="48" t="s">
        <v>483</v>
      </c>
      <c r="D553" s="45"/>
      <c r="E553" s="45"/>
      <c r="F553" s="45"/>
      <c r="G553" s="45"/>
      <c r="H553" s="45"/>
      <c r="I553" s="62">
        <f>SUM(H554:H558)*$E$83</f>
        <v>0</v>
      </c>
      <c r="J553" s="63" t="str">
        <f>+J558</f>
        <v>ml</v>
      </c>
    </row>
    <row r="554" spans="2:10" x14ac:dyDescent="0.3">
      <c r="B554" s="75"/>
      <c r="C554" s="130" t="s">
        <v>248</v>
      </c>
      <c r="D554" s="45"/>
      <c r="E554" s="45"/>
      <c r="F554" s="45"/>
      <c r="G554" s="45"/>
      <c r="H554" s="45"/>
      <c r="I554" s="62"/>
      <c r="J554" s="63"/>
    </row>
    <row r="555" spans="2:10" x14ac:dyDescent="0.3">
      <c r="B555" s="75"/>
      <c r="C555" s="44" t="s">
        <v>628</v>
      </c>
      <c r="D555" s="45"/>
      <c r="E555" s="45"/>
      <c r="F555" s="45"/>
      <c r="G555" s="45"/>
      <c r="H555" s="45">
        <f>IF(AND(F555=0,G555=0),D555*E555,IF(AND(E555=0,G555=0),D555*F555,IF(AND(E555=0,F555=0),D555*G555,IF(AND(E555=0),D555*F555*G555,IF(AND(F555=0),D555*E555*G555,IF(AND(G555=0),D555*E555*F555,D555*E555*F555*G555))))))</f>
        <v>0</v>
      </c>
      <c r="I555" s="45"/>
      <c r="J555" s="46" t="str">
        <f>IF(AND(E555=0,F555&lt;&gt;0,G555&lt;&gt;0),"m2",IF(AND(F555=0,E555&lt;&gt;0,G555&lt;&gt;0),"m2",IF(AND(G555=0,E555&lt;&gt;0,F555&lt;&gt;0),"m2",IF(AND(F555=0,G555=0),"ml",IF(AND(E555=0,G555=0),"ml",IF(AND(E555=0,F555=0),"ml",IF(AND(E555&lt;&gt;0,F555&lt;&gt;0,G555&lt;&gt;0),"m3",0)))))))</f>
        <v>ml</v>
      </c>
    </row>
    <row r="556" spans="2:10" x14ac:dyDescent="0.3">
      <c r="B556" s="75"/>
      <c r="C556" s="130" t="s">
        <v>249</v>
      </c>
      <c r="D556" s="45"/>
      <c r="E556" s="45"/>
      <c r="F556" s="45"/>
      <c r="G556" s="45"/>
      <c r="H556" s="45"/>
      <c r="I556" s="62"/>
      <c r="J556" s="63"/>
    </row>
    <row r="557" spans="2:10" x14ac:dyDescent="0.3">
      <c r="B557" s="75"/>
      <c r="C557" s="44" t="s">
        <v>628</v>
      </c>
      <c r="D557" s="45"/>
      <c r="E557" s="45"/>
      <c r="F557" s="45"/>
      <c r="G557" s="45"/>
      <c r="H557" s="45">
        <f>IF(AND(F557=0,G557=0),D557*E557,IF(AND(E557=0,G557=0),D557*F557,IF(AND(E557=0,F557=0),D557*G557,IF(AND(E557=0),D557*F557*G557,IF(AND(F557=0),D557*E557*G557,IF(AND(G557=0),D557*E557*F557,D557*E557*F557*G557))))))</f>
        <v>0</v>
      </c>
      <c r="I557" s="45"/>
      <c r="J557" s="46" t="str">
        <f>IF(AND(E557=0,F557&lt;&gt;0,G557&lt;&gt;0),"m2",IF(AND(F557=0,E557&lt;&gt;0,G557&lt;&gt;0),"m2",IF(AND(G557=0,E557&lt;&gt;0,F557&lt;&gt;0),"m2",IF(AND(F557=0,G557=0),"ml",IF(AND(E557=0,G557=0),"ml",IF(AND(E557=0,F557=0),"ml",IF(AND(E557&lt;&gt;0,F557&lt;&gt;0,G557&lt;&gt;0),"m3",0)))))))</f>
        <v>ml</v>
      </c>
    </row>
    <row r="558" spans="2:10" x14ac:dyDescent="0.3">
      <c r="B558" s="75"/>
      <c r="C558" s="130" t="s">
        <v>250</v>
      </c>
      <c r="D558" s="45"/>
      <c r="E558" s="45"/>
      <c r="F558" s="45"/>
      <c r="G558" s="45"/>
      <c r="H558" s="45"/>
      <c r="I558" s="45"/>
      <c r="J558" s="46" t="str">
        <f>IF(AND(E558=0,F558&lt;&gt;0,G558&lt;&gt;0),"m2",IF(AND(F558=0,E558&lt;&gt;0,G558&lt;&gt;0),"m2",IF(AND(G558=0,E558&lt;&gt;0,F558&lt;&gt;0),"m2",IF(AND(F558=0,G558=0),"ml",IF(AND(E558=0,G558=0),"ml",IF(AND(E558=0,F558=0),"ml",IF(AND(E558&lt;&gt;0,F558&lt;&gt;0,G558&lt;&gt;0),"m3",0)))))))</f>
        <v>ml</v>
      </c>
    </row>
    <row r="559" spans="2:10" x14ac:dyDescent="0.3">
      <c r="B559" s="75"/>
      <c r="C559" s="44" t="s">
        <v>628</v>
      </c>
      <c r="D559" s="45"/>
      <c r="E559" s="45"/>
      <c r="F559" s="45"/>
      <c r="G559" s="45"/>
      <c r="H559" s="45">
        <f>IF(AND(F559=0,G559=0),D559*E559,IF(AND(E559=0,G559=0),D559*F559,IF(AND(E559=0,F559=0),D559*G559,IF(AND(E559=0),D559*F559*G559,IF(AND(F559=0),D559*E559*G559,IF(AND(G559=0),D559*E559*F559,D559*E559*F559*G559))))))</f>
        <v>0</v>
      </c>
      <c r="I559" s="45"/>
      <c r="J559" s="46" t="str">
        <f>IF(AND(E559=0,F559&lt;&gt;0,G559&lt;&gt;0),"m2",IF(AND(F559=0,E559&lt;&gt;0,G559&lt;&gt;0),"m2",IF(AND(G559=0,E559&lt;&gt;0,F559&lt;&gt;0),"m2",IF(AND(F559=0,G559=0),"ml",IF(AND(E559=0,G559=0),"ml",IF(AND(E559=0,F559=0),"ml",IF(AND(E559&lt;&gt;0,F559&lt;&gt;0,G559&lt;&gt;0),"m3",0)))))))</f>
        <v>ml</v>
      </c>
    </row>
    <row r="560" spans="2:10" x14ac:dyDescent="0.3">
      <c r="B560" s="75" t="s">
        <v>240</v>
      </c>
      <c r="C560" s="48" t="s">
        <v>485</v>
      </c>
      <c r="D560" s="45"/>
      <c r="E560" s="45"/>
      <c r="F560" s="45"/>
      <c r="G560" s="45"/>
      <c r="H560" s="45"/>
      <c r="I560" s="62">
        <f>SUM(H561:H570)*$E$83</f>
        <v>18</v>
      </c>
      <c r="J560" s="63" t="str">
        <f>+J561</f>
        <v>ml</v>
      </c>
    </row>
    <row r="561" spans="2:10" x14ac:dyDescent="0.3">
      <c r="B561" s="75"/>
      <c r="C561" s="130" t="s">
        <v>248</v>
      </c>
      <c r="D561" s="45"/>
      <c r="E561" s="45"/>
      <c r="F561" s="45"/>
      <c r="G561" s="45"/>
      <c r="H561" s="45"/>
      <c r="I561" s="45"/>
      <c r="J561" s="46" t="str">
        <f>IF(AND(E561=0,F561&lt;&gt;0,G561&lt;&gt;0),"m2",IF(AND(F561=0,E561&lt;&gt;0,G561&lt;&gt;0),"m2",IF(AND(G561=0,E561&lt;&gt;0,F561&lt;&gt;0),"m2",IF(AND(F561=0,G561=0),"ml",IF(AND(E561=0,G561=0),"ml",IF(AND(E561=0,F561=0),"ml",IF(AND(E561&lt;&gt;0,F561&lt;&gt;0,G561&lt;&gt;0),"m3",0)))))))</f>
        <v>ml</v>
      </c>
    </row>
    <row r="562" spans="2:10" x14ac:dyDescent="0.3">
      <c r="B562" s="75"/>
      <c r="C562" s="44" t="s">
        <v>621</v>
      </c>
      <c r="D562" s="45">
        <v>1</v>
      </c>
      <c r="E562" s="45">
        <v>1</v>
      </c>
      <c r="F562" s="45"/>
      <c r="G562" s="45"/>
      <c r="H562" s="45">
        <f t="shared" ref="H562:H565" si="12">IF(AND(F562=0,G562=0),D562*E562,IF(AND(E562=0,G562=0),D562*F562,IF(AND(E562=0,F562=0),D562*G562,IF(AND(E562=0),D562*F562*G562,IF(AND(F562=0),D562*E562*G562,IF(AND(G562=0),D562*E562*F562,D562*E562*F562*G562))))))</f>
        <v>1</v>
      </c>
      <c r="I562" s="45"/>
      <c r="J562" s="46" t="str">
        <f t="shared" ref="J562:J565" si="13">IF(AND(E562=0,F562&lt;&gt;0,G562&lt;&gt;0),"m2",IF(AND(F562=0,E562&lt;&gt;0,G562&lt;&gt;0),"m2",IF(AND(G562=0,E562&lt;&gt;0,F562&lt;&gt;0),"m2",IF(AND(F562=0,G562=0),"ml",IF(AND(E562=0,G562=0),"ml",IF(AND(E562=0,F562=0),"ml",IF(AND(E562&lt;&gt;0,F562&lt;&gt;0,G562&lt;&gt;0),"m3",0)))))))</f>
        <v>ml</v>
      </c>
    </row>
    <row r="563" spans="2:10" x14ac:dyDescent="0.3">
      <c r="B563" s="75"/>
      <c r="C563" s="44" t="s">
        <v>632</v>
      </c>
      <c r="D563" s="45">
        <v>1</v>
      </c>
      <c r="E563" s="45">
        <v>5</v>
      </c>
      <c r="F563" s="45"/>
      <c r="G563" s="45"/>
      <c r="H563" s="45">
        <f t="shared" si="12"/>
        <v>5</v>
      </c>
      <c r="I563" s="45"/>
      <c r="J563" s="46" t="str">
        <f t="shared" si="13"/>
        <v>ml</v>
      </c>
    </row>
    <row r="564" spans="2:10" x14ac:dyDescent="0.3">
      <c r="B564" s="75"/>
      <c r="C564" s="44" t="s">
        <v>632</v>
      </c>
      <c r="D564" s="45">
        <v>1</v>
      </c>
      <c r="E564" s="45">
        <v>2</v>
      </c>
      <c r="F564" s="45"/>
      <c r="G564" s="45"/>
      <c r="H564" s="45">
        <f t="shared" ref="H564" si="14">IF(AND(F564=0,G564=0),D564*E564,IF(AND(E564=0,G564=0),D564*F564,IF(AND(E564=0,F564=0),D564*G564,IF(AND(E564=0),D564*F564*G564,IF(AND(F564=0),D564*E564*G564,IF(AND(G564=0),D564*E564*F564,D564*E564*F564*G564))))))</f>
        <v>2</v>
      </c>
      <c r="I564" s="45"/>
      <c r="J564" s="46" t="str">
        <f t="shared" ref="J564" si="15">IF(AND(E564=0,F564&lt;&gt;0,G564&lt;&gt;0),"m2",IF(AND(F564=0,E564&lt;&gt;0,G564&lt;&gt;0),"m2",IF(AND(G564=0,E564&lt;&gt;0,F564&lt;&gt;0),"m2",IF(AND(F564=0,G564=0),"ml",IF(AND(E564=0,G564=0),"ml",IF(AND(E564=0,F564=0),"ml",IF(AND(E564&lt;&gt;0,F564&lt;&gt;0,G564&lt;&gt;0),"m3",0)))))))</f>
        <v>ml</v>
      </c>
    </row>
    <row r="565" spans="2:10" x14ac:dyDescent="0.3">
      <c r="B565" s="75"/>
      <c r="C565" s="130" t="s">
        <v>249</v>
      </c>
      <c r="D565" s="45"/>
      <c r="E565" s="45"/>
      <c r="F565" s="45"/>
      <c r="G565" s="45"/>
      <c r="H565" s="45">
        <f t="shared" si="12"/>
        <v>0</v>
      </c>
      <c r="I565" s="45"/>
      <c r="J565" s="46" t="str">
        <f t="shared" si="13"/>
        <v>ml</v>
      </c>
    </row>
    <row r="566" spans="2:10" x14ac:dyDescent="0.3">
      <c r="B566" s="75"/>
      <c r="C566" s="44" t="s">
        <v>621</v>
      </c>
      <c r="D566" s="45">
        <v>3</v>
      </c>
      <c r="E566" s="45">
        <v>1.2</v>
      </c>
      <c r="F566" s="45"/>
      <c r="G566" s="45"/>
      <c r="H566" s="45">
        <f>IF(AND(F566=0,G566=0),D566*E566,IF(AND(E566=0,G566=0),D566*F566,IF(AND(E566=0,F566=0),D566*G566,IF(AND(E566=0),D566*F566*G566,IF(AND(F566=0),D566*E566*G566,IF(AND(G566=0),D566*E566*F566,D566*E566*F566*G566))))))</f>
        <v>3.5999999999999996</v>
      </c>
      <c r="I566" s="45"/>
      <c r="J566" s="46" t="str">
        <f>IF(AND(E566=0,F566&lt;&gt;0,G566&lt;&gt;0),"m2",IF(AND(F566=0,E566&lt;&gt;0,G566&lt;&gt;0),"m2",IF(AND(G566=0,E566&lt;&gt;0,F566&lt;&gt;0),"m2",IF(AND(F566=0,G566=0),"ml",IF(AND(E566=0,G566=0),"ml",IF(AND(E566=0,F566=0),"ml",IF(AND(E566&lt;&gt;0,F566&lt;&gt;0,G566&lt;&gt;0),"m3",0)))))))</f>
        <v>ml</v>
      </c>
    </row>
    <row r="567" spans="2:10" x14ac:dyDescent="0.3">
      <c r="B567" s="75"/>
      <c r="C567" s="44" t="s">
        <v>632</v>
      </c>
      <c r="D567" s="45">
        <v>1</v>
      </c>
      <c r="E567" s="45">
        <v>6.4</v>
      </c>
      <c r="F567" s="45"/>
      <c r="G567" s="45"/>
      <c r="H567" s="45">
        <f>IF(AND(F567=0,G567=0),D567*E567,IF(AND(E567=0,G567=0),D567*F567,IF(AND(E567=0,F567=0),D567*G567,IF(AND(E567=0),D567*F567*G567,IF(AND(F567=0),D567*E567*G567,IF(AND(G567=0),D567*E567*F567,D567*E567*F567*G567))))))</f>
        <v>6.4</v>
      </c>
      <c r="I567" s="45"/>
      <c r="J567" s="46" t="str">
        <f>IF(AND(E567=0,F567&lt;&gt;0,G567&lt;&gt;0),"m2",IF(AND(F567=0,E567&lt;&gt;0,G567&lt;&gt;0),"m2",IF(AND(G567=0,E567&lt;&gt;0,F567&lt;&gt;0),"m2",IF(AND(F567=0,G567=0),"ml",IF(AND(E567=0,G567=0),"ml",IF(AND(E567=0,F567=0),"ml",IF(AND(E567&lt;&gt;0,F567&lt;&gt;0,G567&lt;&gt;0),"m3",0)))))))</f>
        <v>ml</v>
      </c>
    </row>
    <row r="568" spans="2:10" x14ac:dyDescent="0.3">
      <c r="B568" s="75"/>
      <c r="C568" s="130" t="s">
        <v>250</v>
      </c>
      <c r="D568" s="45"/>
      <c r="E568" s="45"/>
      <c r="F568" s="45"/>
      <c r="G568" s="45"/>
      <c r="H568" s="45">
        <f t="shared" ref="H568" si="16">IF(AND(F568=0,G568=0),D568*E568,IF(AND(E568=0,G568=0),D568*F568,IF(AND(E568=0,F568=0),D568*G568,IF(AND(E568=0),D568*F568*G568,IF(AND(F568=0),D568*E568*G568,IF(AND(G568=0),D568*E568*F568,D568*E568*F568*G568))))))</f>
        <v>0</v>
      </c>
      <c r="I568" s="45"/>
      <c r="J568" s="46" t="str">
        <f t="shared" ref="J568" si="17">IF(AND(E568=0,F568&lt;&gt;0,G568&lt;&gt;0),"m2",IF(AND(F568=0,E568&lt;&gt;0,G568&lt;&gt;0),"m2",IF(AND(G568=0,E568&lt;&gt;0,F568&lt;&gt;0),"m2",IF(AND(F568=0,G568=0),"ml",IF(AND(E568=0,G568=0),"ml",IF(AND(E568=0,F568=0),"ml",IF(AND(E568&lt;&gt;0,F568&lt;&gt;0,G568&lt;&gt;0),"m3",0)))))))</f>
        <v>ml</v>
      </c>
    </row>
    <row r="569" spans="2:10" x14ac:dyDescent="0.3">
      <c r="B569" s="75"/>
      <c r="C569" s="44" t="s">
        <v>621</v>
      </c>
      <c r="D569" s="45"/>
      <c r="E569" s="45"/>
      <c r="F569" s="45"/>
      <c r="G569" s="45"/>
      <c r="H569" s="45">
        <f>IF(AND(F569=0,G569=0),D569*E569,IF(AND(E569=0,G569=0),D569*F569,IF(AND(E569=0,F569=0),D569*G569,IF(AND(E569=0),D569*F569*G569,IF(AND(F569=0),D569*E569*G569,IF(AND(G569=0),D569*E569*F569,D569*E569*F569*G569))))))</f>
        <v>0</v>
      </c>
      <c r="I569" s="45"/>
      <c r="J569" s="46" t="str">
        <f>IF(AND(E569=0,F569&lt;&gt;0,G569&lt;&gt;0),"m2",IF(AND(F569=0,E569&lt;&gt;0,G569&lt;&gt;0),"m2",IF(AND(G569=0,E569&lt;&gt;0,F569&lt;&gt;0),"m2",IF(AND(F569=0,G569=0),"ml",IF(AND(E569=0,G569=0),"ml",IF(AND(E569=0,F569=0),"ml",IF(AND(E569&lt;&gt;0,F569&lt;&gt;0,G569&lt;&gt;0),"m3",0)))))))</f>
        <v>ml</v>
      </c>
    </row>
    <row r="570" spans="2:10" x14ac:dyDescent="0.3">
      <c r="B570" s="75"/>
      <c r="C570" s="44" t="s">
        <v>632</v>
      </c>
      <c r="D570" s="45"/>
      <c r="E570" s="45"/>
      <c r="F570" s="45"/>
      <c r="G570" s="45"/>
      <c r="H570" s="45">
        <f>IF(AND(F570=0,G570=0),D570*E570,IF(AND(E570=0,G570=0),D570*F570,IF(AND(E570=0,F570=0),D570*G570,IF(AND(E570=0),D570*F570*G570,IF(AND(F570=0),D570*E570*G570,IF(AND(G570=0),D570*E570*F570,D570*E570*F570*G570))))))</f>
        <v>0</v>
      </c>
      <c r="I570" s="45"/>
      <c r="J570" s="46" t="str">
        <f>IF(AND(E570=0,F570&lt;&gt;0,G570&lt;&gt;0),"m2",IF(AND(F570=0,E570&lt;&gt;0,G570&lt;&gt;0),"m2",IF(AND(G570=0,E570&lt;&gt;0,F570&lt;&gt;0),"m2",IF(AND(F570=0,G570=0),"ml",IF(AND(E570=0,G570=0),"ml",IF(AND(E570=0,F570=0),"ml",IF(AND(E570&lt;&gt;0,F570&lt;&gt;0,G570&lt;&gt;0),"m3",0)))))))</f>
        <v>ml</v>
      </c>
    </row>
    <row r="571" spans="2:10" x14ac:dyDescent="0.3">
      <c r="B571" s="75" t="s">
        <v>517</v>
      </c>
      <c r="C571" s="48" t="s">
        <v>618</v>
      </c>
      <c r="D571" s="45"/>
      <c r="E571" s="45"/>
      <c r="F571" s="45"/>
      <c r="G571" s="45"/>
      <c r="H571" s="45"/>
      <c r="I571" s="62">
        <f>SUM(H572:H577)*$E$83</f>
        <v>6</v>
      </c>
      <c r="J571" s="63" t="str">
        <f>+J574</f>
        <v>ml</v>
      </c>
    </row>
    <row r="572" spans="2:10" x14ac:dyDescent="0.3">
      <c r="B572" s="75"/>
      <c r="C572" s="130" t="s">
        <v>248</v>
      </c>
      <c r="D572" s="45"/>
      <c r="E572" s="45"/>
      <c r="F572" s="45"/>
      <c r="G572" s="45"/>
      <c r="H572" s="45"/>
      <c r="I572" s="62"/>
      <c r="J572" s="63"/>
    </row>
    <row r="573" spans="2:10" x14ac:dyDescent="0.3">
      <c r="B573" s="75"/>
      <c r="C573" s="44" t="s">
        <v>621</v>
      </c>
      <c r="D573" s="45"/>
      <c r="E573" s="45"/>
      <c r="F573" s="45"/>
      <c r="G573" s="45"/>
      <c r="H573" s="45">
        <f>IF(AND(F573=0,G573=0),D573*E573,IF(AND(E573=0,G573=0),D573*F573,IF(AND(E573=0,F573=0),D573*G573,IF(AND(E573=0),D573*F573*G573,IF(AND(F573=0),D573*E573*G573,IF(AND(G573=0),D573*E573*F573,D573*E573*F573*G573))))))</f>
        <v>0</v>
      </c>
      <c r="I573" s="45"/>
      <c r="J573" s="46" t="str">
        <f>IF(AND(E573=0,F573&lt;&gt;0,G573&lt;&gt;0),"m2",IF(AND(F573=0,E573&lt;&gt;0,G573&lt;&gt;0),"m2",IF(AND(G573=0,E573&lt;&gt;0,F573&lt;&gt;0),"m2",IF(AND(F573=0,G573=0),"ml",IF(AND(E573=0,G573=0),"ml",IF(AND(E573=0,F573=0),"ml",IF(AND(E573&lt;&gt;0,F573&lt;&gt;0,G573&lt;&gt;0),"m3",0)))))))</f>
        <v>ml</v>
      </c>
    </row>
    <row r="574" spans="2:10" x14ac:dyDescent="0.3">
      <c r="B574" s="75"/>
      <c r="C574" s="130" t="s">
        <v>249</v>
      </c>
      <c r="D574" s="45"/>
      <c r="E574" s="45"/>
      <c r="F574" s="45"/>
      <c r="G574" s="45"/>
      <c r="H574" s="45">
        <f>IF(AND(F574=0,G574=0),D574*E574,IF(AND(E574=0,G574=0),D574*F574,IF(AND(E574=0,F574=0),D574*G574,IF(AND(E574=0),D574*F574*G574,IF(AND(F574=0),D574*E574*G574,IF(AND(G574=0),D574*E574*F574,D574*E574*F574*G574))))))</f>
        <v>0</v>
      </c>
      <c r="I574" s="45"/>
      <c r="J574" s="46" t="str">
        <f>IF(AND(E574=0,F574&lt;&gt;0,G574&lt;&gt;0),"m2",IF(AND(F574=0,E574&lt;&gt;0,G574&lt;&gt;0),"m2",IF(AND(G574=0,E574&lt;&gt;0,F574&lt;&gt;0),"m2",IF(AND(F574=0,G574=0),"ml",IF(AND(E574=0,G574=0),"ml",IF(AND(E574=0,F574=0),"ml",IF(AND(E574&lt;&gt;0,F574&lt;&gt;0,G574&lt;&gt;0),"m3",0)))))))</f>
        <v>ml</v>
      </c>
    </row>
    <row r="575" spans="2:10" x14ac:dyDescent="0.3">
      <c r="B575" s="75"/>
      <c r="C575" s="44" t="s">
        <v>621</v>
      </c>
      <c r="D575" s="45">
        <v>3</v>
      </c>
      <c r="E575" s="45">
        <v>2</v>
      </c>
      <c r="F575" s="45"/>
      <c r="G575" s="45"/>
      <c r="H575" s="45">
        <f>IF(AND(F575=0,G575=0),D575*E575,IF(AND(E575=0,G575=0),D575*F575,IF(AND(E575=0,F575=0),D575*G575,IF(AND(E575=0),D575*F575*G575,IF(AND(F575=0),D575*E575*G575,IF(AND(G575=0),D575*E575*F575,D575*E575*F575*G575))))))</f>
        <v>6</v>
      </c>
      <c r="I575" s="45"/>
      <c r="J575" s="46" t="str">
        <f>IF(AND(E575=0,F575&lt;&gt;0,G575&lt;&gt;0),"m2",IF(AND(F575=0,E575&lt;&gt;0,G575&lt;&gt;0),"m2",IF(AND(G575=0,E575&lt;&gt;0,F575&lt;&gt;0),"m2",IF(AND(F575=0,G575=0),"ml",IF(AND(E575=0,G575=0),"ml",IF(AND(E575=0,F575=0),"ml",IF(AND(E575&lt;&gt;0,F575&lt;&gt;0,G575&lt;&gt;0),"m3",0)))))))</f>
        <v>ml</v>
      </c>
    </row>
    <row r="576" spans="2:10" x14ac:dyDescent="0.3">
      <c r="B576" s="75"/>
      <c r="C576" s="130" t="s">
        <v>250</v>
      </c>
      <c r="D576" s="45"/>
      <c r="E576" s="45"/>
      <c r="F576" s="45"/>
      <c r="G576" s="45"/>
      <c r="H576" s="45">
        <f>IF(AND(F576=0,G576=0),D576*E576,IF(AND(E576=0,G576=0),D576*F576,IF(AND(E576=0,F576=0),D576*G576,IF(AND(E576=0),D576*F576*G576,IF(AND(F576=0),D576*E576*G576,IF(AND(G576=0),D576*E576*F576,D576*E576*F576*G576))))))</f>
        <v>0</v>
      </c>
      <c r="I576" s="45"/>
      <c r="J576" s="46" t="str">
        <f>IF(AND(E576=0,F576&lt;&gt;0,G576&lt;&gt;0),"m2",IF(AND(F576=0,E576&lt;&gt;0,G576&lt;&gt;0),"m2",IF(AND(G576=0,E576&lt;&gt;0,F576&lt;&gt;0),"m2",IF(AND(F576=0,G576=0),"ml",IF(AND(E576=0,G576=0),"ml",IF(AND(E576=0,F576=0),"ml",IF(AND(E576&lt;&gt;0,F576&lt;&gt;0,G576&lt;&gt;0),"m3",0)))))))</f>
        <v>ml</v>
      </c>
    </row>
    <row r="577" spans="2:10" x14ac:dyDescent="0.3">
      <c r="B577" s="75"/>
      <c r="C577" s="44" t="s">
        <v>621</v>
      </c>
      <c r="D577" s="45"/>
      <c r="E577" s="45"/>
      <c r="F577" s="45"/>
      <c r="G577" s="45"/>
      <c r="H577" s="45">
        <f>IF(AND(F577=0,G577=0),D577*E577,IF(AND(E577=0,G577=0),D577*F577,IF(AND(E577=0,F577=0),D577*G577,IF(AND(E577=0),D577*F577*G577,IF(AND(F577=0),D577*E577*G577,IF(AND(G577=0),D577*E577*F577,D577*E577*F577*G577))))))</f>
        <v>0</v>
      </c>
      <c r="I577" s="45"/>
      <c r="J577" s="46" t="str">
        <f>IF(AND(E577=0,F577&lt;&gt;0,G577&lt;&gt;0),"m2",IF(AND(F577=0,E577&lt;&gt;0,G577&lt;&gt;0),"m2",IF(AND(G577=0,E577&lt;&gt;0,F577&lt;&gt;0),"m2",IF(AND(F577=0,G577=0),"ml",IF(AND(E577=0,G577=0),"ml",IF(AND(E577=0,F577=0),"ml",IF(AND(E577&lt;&gt;0,F577&lt;&gt;0,G577&lt;&gt;0),"m3",0)))))))</f>
        <v>ml</v>
      </c>
    </row>
    <row r="578" spans="2:10" x14ac:dyDescent="0.3">
      <c r="B578" s="75" t="s">
        <v>518</v>
      </c>
      <c r="C578" s="48" t="s">
        <v>484</v>
      </c>
      <c r="D578" s="45"/>
      <c r="E578" s="45"/>
      <c r="F578" s="45"/>
      <c r="G578" s="45"/>
      <c r="H578" s="45"/>
      <c r="I578" s="62">
        <f>SUM(H579:H582)*$E$83</f>
        <v>21.5</v>
      </c>
      <c r="J578" s="63" t="str">
        <f>+J579</f>
        <v>ml</v>
      </c>
    </row>
    <row r="579" spans="2:10" x14ac:dyDescent="0.3">
      <c r="B579" s="75"/>
      <c r="C579" s="130" t="s">
        <v>248</v>
      </c>
      <c r="D579" s="45">
        <v>2</v>
      </c>
      <c r="E579" s="45">
        <v>3.25</v>
      </c>
      <c r="F579" s="45"/>
      <c r="G579" s="45"/>
      <c r="H579" s="45">
        <f>IF(AND(F579=0,G579=0),D579*E579,IF(AND(E579=0,G579=0),D579*F579,IF(AND(E579=0,F579=0),D579*G579,IF(AND(E579=0),D579*F579*G579,IF(AND(F579=0),D579*E579*G579,IF(AND(G579=0),D579*E579*F579,D579*E579*F579*G579))))))</f>
        <v>6.5</v>
      </c>
      <c r="I579" s="45"/>
      <c r="J579" s="46" t="str">
        <f>IF(AND(E579=0,F579&lt;&gt;0,G579&lt;&gt;0),"m2",IF(AND(F579=0,E579&lt;&gt;0,G579&lt;&gt;0),"m2",IF(AND(G579=0,E579&lt;&gt;0,F579&lt;&gt;0),"m2",IF(AND(F579=0,G579=0),"ml",IF(AND(E579=0,G579=0),"ml",IF(AND(E579=0,F579=0),"ml",IF(AND(E579&lt;&gt;0,F579&lt;&gt;0,G579&lt;&gt;0),"m3",0)))))))</f>
        <v>ml</v>
      </c>
    </row>
    <row r="580" spans="2:10" x14ac:dyDescent="0.3">
      <c r="B580" s="75"/>
      <c r="C580" s="130" t="s">
        <v>249</v>
      </c>
      <c r="D580" s="45">
        <v>2</v>
      </c>
      <c r="E580" s="45">
        <v>3.25</v>
      </c>
      <c r="F580" s="45"/>
      <c r="G580" s="45"/>
      <c r="H580" s="45">
        <f>IF(AND(F580=0,G580=0),D580*E580,IF(AND(E580=0,G580=0),D580*F580,IF(AND(E580=0,F580=0),D580*G580,IF(AND(E580=0),D580*F580*G580,IF(AND(F580=0),D580*E580*G580,IF(AND(G580=0),D580*E580*F580,D580*E580*F580*G580))))))</f>
        <v>6.5</v>
      </c>
      <c r="I580" s="45"/>
      <c r="J580" s="46" t="str">
        <f>IF(AND(E580=0,F580&lt;&gt;0,G580&lt;&gt;0),"m2",IF(AND(F580=0,E580&lt;&gt;0,G580&lt;&gt;0),"m2",IF(AND(G580=0,E580&lt;&gt;0,F580&lt;&gt;0),"m2",IF(AND(F580=0,G580=0),"ml",IF(AND(E580=0,G580=0),"ml",IF(AND(E580=0,F580=0),"ml",IF(AND(E580&lt;&gt;0,F580&lt;&gt;0,G580&lt;&gt;0),"m3",0)))))))</f>
        <v>ml</v>
      </c>
    </row>
    <row r="581" spans="2:10" x14ac:dyDescent="0.3">
      <c r="B581" s="75"/>
      <c r="C581" s="130" t="s">
        <v>250</v>
      </c>
      <c r="D581" s="45">
        <v>2</v>
      </c>
      <c r="E581" s="45">
        <v>3.25</v>
      </c>
      <c r="F581" s="45"/>
      <c r="G581" s="45"/>
      <c r="H581" s="45">
        <f>IF(AND(F581=0,G581=0),D581*E581,IF(AND(E581=0,G581=0),D581*F581,IF(AND(E581=0,F581=0),D581*G581,IF(AND(E581=0),D581*F581*G581,IF(AND(F581=0),D581*E581*G581,IF(AND(G581=0),D581*E581*F581,D581*E581*F581*G581))))))</f>
        <v>6.5</v>
      </c>
      <c r="I581" s="45"/>
      <c r="J581" s="46" t="str">
        <f>IF(AND(E581=0,F581&lt;&gt;0,G581&lt;&gt;0),"m2",IF(AND(F581=0,E581&lt;&gt;0,G581&lt;&gt;0),"m2",IF(AND(G581=0,E581&lt;&gt;0,F581&lt;&gt;0),"m2",IF(AND(F581=0,G581=0),"ml",IF(AND(E581=0,G581=0),"ml",IF(AND(E581=0,F581=0),"ml",IF(AND(E581&lt;&gt;0,F581&lt;&gt;0,G581&lt;&gt;0),"m3",0)))))))</f>
        <v>ml</v>
      </c>
    </row>
    <row r="582" spans="2:10" x14ac:dyDescent="0.3">
      <c r="B582" s="75"/>
      <c r="C582" s="130" t="s">
        <v>633</v>
      </c>
      <c r="D582" s="45">
        <v>2</v>
      </c>
      <c r="E582" s="45">
        <v>1</v>
      </c>
      <c r="F582" s="45"/>
      <c r="G582" s="45"/>
      <c r="H582" s="45">
        <f>IF(AND(F582=0,G582=0),D582*E582,IF(AND(E582=0,G582=0),D582*F582,IF(AND(E582=0,F582=0),D582*G582,IF(AND(E582=0),D582*F582*G582,IF(AND(F582=0),D582*E582*G582,IF(AND(G582=0),D582*E582*F582,D582*E582*F582*G582))))))</f>
        <v>2</v>
      </c>
      <c r="I582" s="45"/>
      <c r="J582" s="46" t="str">
        <f>IF(AND(E582=0,F582&lt;&gt;0,G582&lt;&gt;0),"m2",IF(AND(F582=0,E582&lt;&gt;0,G582&lt;&gt;0),"m2",IF(AND(G582=0,E582&lt;&gt;0,F582&lt;&gt;0),"m2",IF(AND(F582=0,G582=0),"ml",IF(AND(E582=0,G582=0),"ml",IF(AND(E582=0,F582=0),"ml",IF(AND(E582&lt;&gt;0,F582&lt;&gt;0,G582&lt;&gt;0),"m3",0)))))))</f>
        <v>ml</v>
      </c>
    </row>
    <row r="583" spans="2:10" x14ac:dyDescent="0.3">
      <c r="B583" s="75" t="s">
        <v>617</v>
      </c>
      <c r="C583" s="48" t="s">
        <v>486</v>
      </c>
      <c r="D583" s="45"/>
      <c r="E583" s="45"/>
      <c r="F583" s="45"/>
      <c r="G583" s="45"/>
      <c r="H583" s="45"/>
      <c r="I583" s="62">
        <f>SUM(H584:H587)*$E$83</f>
        <v>10.75</v>
      </c>
      <c r="J583" s="63" t="str">
        <f>+J584</f>
        <v>ml</v>
      </c>
    </row>
    <row r="584" spans="2:10" x14ac:dyDescent="0.3">
      <c r="B584" s="75"/>
      <c r="C584" s="130" t="s">
        <v>248</v>
      </c>
      <c r="D584" s="45">
        <v>1</v>
      </c>
      <c r="E584" s="45">
        <v>3.25</v>
      </c>
      <c r="F584" s="45"/>
      <c r="G584" s="45"/>
      <c r="H584" s="45">
        <f>IF(AND(F584=0,G584=0),D584*E584,IF(AND(E584=0,G584=0),D584*F584,IF(AND(E584=0,F584=0),D584*G584,IF(AND(E584=0),D584*F584*G584,IF(AND(F584=0),D584*E584*G584,IF(AND(G584=0),D584*E584*F584,D584*E584*F584*G584))))))</f>
        <v>3.25</v>
      </c>
      <c r="I584" s="45"/>
      <c r="J584" s="46" t="str">
        <f>IF(AND(E584=0,F584&lt;&gt;0,G584&lt;&gt;0),"m2",IF(AND(F584=0,E584&lt;&gt;0,G584&lt;&gt;0),"m2",IF(AND(G584=0,E584&lt;&gt;0,F584&lt;&gt;0),"m2",IF(AND(F584=0,G584=0),"ml",IF(AND(E584=0,G584=0),"ml",IF(AND(E584=0,F584=0),"ml",IF(AND(E584&lt;&gt;0,F584&lt;&gt;0,G584&lt;&gt;0),"m3",0)))))))</f>
        <v>ml</v>
      </c>
    </row>
    <row r="585" spans="2:10" x14ac:dyDescent="0.3">
      <c r="B585" s="75"/>
      <c r="C585" s="130" t="s">
        <v>249</v>
      </c>
      <c r="D585" s="45">
        <v>1</v>
      </c>
      <c r="E585" s="45">
        <v>3.25</v>
      </c>
      <c r="F585" s="45"/>
      <c r="G585" s="45"/>
      <c r="H585" s="45">
        <f>IF(AND(F585=0,G585=0),D585*E585,IF(AND(E585=0,G585=0),D585*F585,IF(AND(E585=0,F585=0),D585*G585,IF(AND(E585=0),D585*F585*G585,IF(AND(F585=0),D585*E585*G585,IF(AND(G585=0),D585*E585*F585,D585*E585*F585*G585))))))</f>
        <v>3.25</v>
      </c>
      <c r="I585" s="45"/>
      <c r="J585" s="46" t="str">
        <f>IF(AND(E585=0,F585&lt;&gt;0,G585&lt;&gt;0),"m2",IF(AND(F585=0,E585&lt;&gt;0,G585&lt;&gt;0),"m2",IF(AND(G585=0,E585&lt;&gt;0,F585&lt;&gt;0),"m2",IF(AND(F585=0,G585=0),"ml",IF(AND(E585=0,G585=0),"ml",IF(AND(E585=0,F585=0),"ml",IF(AND(E585&lt;&gt;0,F585&lt;&gt;0,G585&lt;&gt;0),"m3",0)))))))</f>
        <v>ml</v>
      </c>
    </row>
    <row r="586" spans="2:10" x14ac:dyDescent="0.3">
      <c r="B586" s="75"/>
      <c r="C586" s="130" t="s">
        <v>250</v>
      </c>
      <c r="D586" s="45">
        <v>1</v>
      </c>
      <c r="E586" s="45">
        <v>3.25</v>
      </c>
      <c r="F586" s="45"/>
      <c r="G586" s="45"/>
      <c r="H586" s="45">
        <f>IF(AND(F586=0,G586=0),D586*E586,IF(AND(E586=0,G586=0),D586*F586,IF(AND(E586=0,F586=0),D586*G586,IF(AND(E586=0),D586*F586*G586,IF(AND(F586=0),D586*E586*G586,IF(AND(G586=0),D586*E586*F586,D586*E586*F586*G586))))))</f>
        <v>3.25</v>
      </c>
      <c r="I586" s="45"/>
      <c r="J586" s="46" t="str">
        <f>IF(AND(E586=0,F586&lt;&gt;0,G586&lt;&gt;0),"m2",IF(AND(F586=0,E586&lt;&gt;0,G586&lt;&gt;0),"m2",IF(AND(G586=0,E586&lt;&gt;0,F586&lt;&gt;0),"m2",IF(AND(F586=0,G586=0),"ml",IF(AND(E586=0,G586=0),"ml",IF(AND(E586=0,F586=0),"ml",IF(AND(E586&lt;&gt;0,F586&lt;&gt;0,G586&lt;&gt;0),"m3",0)))))))</f>
        <v>ml</v>
      </c>
    </row>
    <row r="587" spans="2:10" x14ac:dyDescent="0.3">
      <c r="B587" s="75"/>
      <c r="C587" s="130" t="s">
        <v>633</v>
      </c>
      <c r="D587" s="45">
        <v>1</v>
      </c>
      <c r="E587" s="45">
        <v>1</v>
      </c>
      <c r="F587" s="45"/>
      <c r="G587" s="45"/>
      <c r="H587" s="45">
        <f>IF(AND(F587=0,G587=0),D587*E587,IF(AND(E587=0,G587=0),D587*F587,IF(AND(E587=0,F587=0),D587*G587,IF(AND(E587=0),D587*F587*G587,IF(AND(F587=0),D587*E587*G587,IF(AND(G587=0),D587*E587*F587,D587*E587*F587*G587))))))</f>
        <v>1</v>
      </c>
      <c r="I587" s="45"/>
      <c r="J587" s="46" t="str">
        <f>IF(AND(E587=0,F587&lt;&gt;0,G587&lt;&gt;0),"m2",IF(AND(F587=0,E587&lt;&gt;0,G587&lt;&gt;0),"m2",IF(AND(G587=0,E587&lt;&gt;0,F587&lt;&gt;0),"m2",IF(AND(F587=0,G587=0),"ml",IF(AND(E587=0,G587=0),"ml",IF(AND(E587=0,F587=0),"ml",IF(AND(E587&lt;&gt;0,F587&lt;&gt;0,G587&lt;&gt;0),"m3",0)))))))</f>
        <v>ml</v>
      </c>
    </row>
    <row r="588" spans="2:10" x14ac:dyDescent="0.3">
      <c r="B588" s="100" t="s">
        <v>211</v>
      </c>
      <c r="C588" s="101" t="s">
        <v>487</v>
      </c>
      <c r="D588" s="103"/>
      <c r="E588" s="45"/>
      <c r="F588" s="45"/>
      <c r="G588" s="45"/>
      <c r="H588" s="45"/>
      <c r="I588" s="62"/>
      <c r="J588" s="63"/>
    </row>
    <row r="589" spans="2:10" x14ac:dyDescent="0.3">
      <c r="B589" s="75" t="s">
        <v>212</v>
      </c>
      <c r="C589" s="48" t="s">
        <v>485</v>
      </c>
      <c r="D589" s="103"/>
      <c r="E589" s="45"/>
      <c r="F589" s="45"/>
      <c r="G589" s="45"/>
      <c r="H589" s="45"/>
      <c r="I589" s="62">
        <f>SUM(H590:H598)*$E$83</f>
        <v>55.05</v>
      </c>
      <c r="J589" s="63" t="str">
        <f>+J590</f>
        <v>ml</v>
      </c>
    </row>
    <row r="590" spans="2:10" x14ac:dyDescent="0.3">
      <c r="B590" s="75"/>
      <c r="C590" s="130" t="s">
        <v>248</v>
      </c>
      <c r="D590" s="45"/>
      <c r="E590" s="45"/>
      <c r="F590" s="45"/>
      <c r="G590" s="45"/>
      <c r="H590" s="45"/>
      <c r="I590" s="45"/>
      <c r="J590" s="46" t="str">
        <f>IF(AND(E590=0,F590&lt;&gt;0,G590&lt;&gt;0),"m2",IF(AND(F590=0,E590&lt;&gt;0,G590&lt;&gt;0),"m2",IF(AND(G590=0,E590&lt;&gt;0,F590&lt;&gt;0),"m2",IF(AND(F590=0,G590=0),"ml",IF(AND(E590=0,G590=0),"ml",IF(AND(E590=0,F590=0),"ml",IF(AND(E590&lt;&gt;0,F590&lt;&gt;0,G590&lt;&gt;0),"m3",0)))))))</f>
        <v>ml</v>
      </c>
    </row>
    <row r="591" spans="2:10" x14ac:dyDescent="0.3">
      <c r="B591" s="75"/>
      <c r="C591" s="44" t="s">
        <v>773</v>
      </c>
      <c r="D591" s="45">
        <v>1</v>
      </c>
      <c r="E591" s="45">
        <v>1.6</v>
      </c>
      <c r="F591" s="45"/>
      <c r="G591" s="45"/>
      <c r="H591" s="45">
        <f>IF(AND(F591=0,G591=0),D591*E591,IF(AND(E591=0,G591=0),D591*F591,IF(AND(E591=0,F591=0),D591*G591,IF(AND(E591=0),D591*F591*G591,IF(AND(F591=0),D591*E591*G591,IF(AND(G591=0),D591*E591*F591,D591*E591*F591*G591))))))</f>
        <v>1.6</v>
      </c>
      <c r="I591" s="45"/>
      <c r="J591" s="46" t="str">
        <f>IF(AND(E591=0,F591&lt;&gt;0,G591&lt;&gt;0),"m2",IF(AND(F591=0,E591&lt;&gt;0,G591&lt;&gt;0),"m2",IF(AND(G591=0,E591&lt;&gt;0,F591&lt;&gt;0),"m2",IF(AND(F591=0,G591=0),"ml",IF(AND(E591=0,G591=0),"ml",IF(AND(E591=0,F591=0),"ml",IF(AND(E591&lt;&gt;0,F591&lt;&gt;0,G591&lt;&gt;0),"m3",0)))))))</f>
        <v>ml</v>
      </c>
    </row>
    <row r="592" spans="2:10" x14ac:dyDescent="0.3">
      <c r="B592" s="75"/>
      <c r="C592" s="44" t="s">
        <v>774</v>
      </c>
      <c r="D592" s="45">
        <v>1</v>
      </c>
      <c r="E592" s="45">
        <v>9.85</v>
      </c>
      <c r="F592" s="45"/>
      <c r="G592" s="45"/>
      <c r="H592" s="45">
        <f>IF(AND(F592=0,G592=0),D592*E592,IF(AND(E592=0,G592=0),D592*F592,IF(AND(E592=0,F592=0),D592*G592,IF(AND(E592=0),D592*F592*G592,IF(AND(F592=0),D592*E592*G592,IF(AND(G592=0),D592*E592*F592,D592*E592*F592*G592))))))</f>
        <v>9.85</v>
      </c>
      <c r="I592" s="45"/>
      <c r="J592" s="46" t="str">
        <f>IF(AND(E592=0,F592&lt;&gt;0,G592&lt;&gt;0),"m2",IF(AND(F592=0,E592&lt;&gt;0,G592&lt;&gt;0),"m2",IF(AND(G592=0,E592&lt;&gt;0,F592&lt;&gt;0),"m2",IF(AND(F592=0,G592=0),"ml",IF(AND(E592=0,G592=0),"ml",IF(AND(E592=0,F592=0),"ml",IF(AND(E592&lt;&gt;0,F592&lt;&gt;0,G592&lt;&gt;0),"m3",0)))))))</f>
        <v>ml</v>
      </c>
    </row>
    <row r="593" spans="2:10" x14ac:dyDescent="0.3">
      <c r="B593" s="75"/>
      <c r="C593" s="44" t="s">
        <v>775</v>
      </c>
      <c r="D593" s="45">
        <v>1</v>
      </c>
      <c r="E593" s="45">
        <v>2.8</v>
      </c>
      <c r="F593" s="45"/>
      <c r="G593" s="45"/>
      <c r="H593" s="45">
        <f>IF(AND(F593=0,G593=0),D593*E593,IF(AND(E593=0,G593=0),D593*F593,IF(AND(E593=0,F593=0),D593*G593,IF(AND(E593=0),D593*F593*G593,IF(AND(F593=0),D593*E593*G593,IF(AND(G593=0),D593*E593*F593,D593*E593*F593*G593))))))</f>
        <v>2.8</v>
      </c>
      <c r="I593" s="45"/>
      <c r="J593" s="46" t="str">
        <f>IF(AND(E593=0,F593&lt;&gt;0,G593&lt;&gt;0),"m2",IF(AND(F593=0,E593&lt;&gt;0,G593&lt;&gt;0),"m2",IF(AND(G593=0,E593&lt;&gt;0,F593&lt;&gt;0),"m2",IF(AND(F593=0,G593=0),"ml",IF(AND(E593=0,G593=0),"ml",IF(AND(E593=0,F593=0),"ml",IF(AND(E593&lt;&gt;0,F593&lt;&gt;0,G593&lt;&gt;0),"m3",0)))))))</f>
        <v>ml</v>
      </c>
    </row>
    <row r="594" spans="2:10" x14ac:dyDescent="0.3">
      <c r="B594" s="75"/>
      <c r="C594" s="44" t="s">
        <v>776</v>
      </c>
      <c r="D594" s="45">
        <v>1</v>
      </c>
      <c r="E594" s="45">
        <v>20.3</v>
      </c>
      <c r="F594" s="45"/>
      <c r="G594" s="45"/>
      <c r="H594" s="45">
        <f>IF(AND(F594=0,G594=0),D594*E594,IF(AND(E594=0,G594=0),D594*F594,IF(AND(E594=0,F594=0),D594*G594,IF(AND(E594=0),D594*F594*G594,IF(AND(F594=0),D594*E594*G594,IF(AND(G594=0),D594*E594*F594,D594*E594*F594*G594))))))</f>
        <v>20.3</v>
      </c>
      <c r="I594" s="45"/>
      <c r="J594" s="46" t="str">
        <f>IF(AND(E594=0,F594&lt;&gt;0,G594&lt;&gt;0),"m2",IF(AND(F594=0,E594&lt;&gt;0,G594&lt;&gt;0),"m2",IF(AND(G594=0,E594&lt;&gt;0,F594&lt;&gt;0),"m2",IF(AND(F594=0,G594=0),"ml",IF(AND(E594=0,G594=0),"ml",IF(AND(E594=0,F594=0),"ml",IF(AND(E594&lt;&gt;0,F594&lt;&gt;0,G594&lt;&gt;0),"m3",0)))))))</f>
        <v>ml</v>
      </c>
    </row>
    <row r="595" spans="2:10" x14ac:dyDescent="0.3">
      <c r="B595" s="75"/>
      <c r="C595" s="44" t="s">
        <v>777</v>
      </c>
      <c r="D595" s="45">
        <v>1</v>
      </c>
      <c r="E595" s="45">
        <v>9.4</v>
      </c>
      <c r="F595" s="45"/>
      <c r="G595" s="45"/>
      <c r="H595" s="45">
        <f t="shared" ref="H595:H597" si="18">IF(AND(F595=0,G595=0),D595*E595,IF(AND(E595=0,G595=0),D595*F595,IF(AND(E595=0,F595=0),D595*G595,IF(AND(E595=0),D595*F595*G595,IF(AND(F595=0),D595*E595*G595,IF(AND(G595=0),D595*E595*F595,D595*E595*F595*G595))))))</f>
        <v>9.4</v>
      </c>
      <c r="I595" s="45"/>
      <c r="J595" s="46" t="str">
        <f t="shared" ref="J595:J597" si="19">IF(AND(E595=0,F595&lt;&gt;0,G595&lt;&gt;0),"m2",IF(AND(F595=0,E595&lt;&gt;0,G595&lt;&gt;0),"m2",IF(AND(G595=0,E595&lt;&gt;0,F595&lt;&gt;0),"m2",IF(AND(F595=0,G595=0),"ml",IF(AND(E595=0,G595=0),"ml",IF(AND(E595=0,F595=0),"ml",IF(AND(E595&lt;&gt;0,F595&lt;&gt;0,G595&lt;&gt;0),"m3",0)))))))</f>
        <v>ml</v>
      </c>
    </row>
    <row r="596" spans="2:10" x14ac:dyDescent="0.3">
      <c r="B596" s="75"/>
      <c r="C596" s="44" t="s">
        <v>778</v>
      </c>
      <c r="D596" s="45">
        <v>1</v>
      </c>
      <c r="E596" s="45">
        <v>5.7</v>
      </c>
      <c r="F596" s="45"/>
      <c r="G596" s="45"/>
      <c r="H596" s="45">
        <f t="shared" si="18"/>
        <v>5.7</v>
      </c>
      <c r="I596" s="45"/>
      <c r="J596" s="46" t="str">
        <f t="shared" si="19"/>
        <v>ml</v>
      </c>
    </row>
    <row r="597" spans="2:10" x14ac:dyDescent="0.3">
      <c r="B597" s="75"/>
      <c r="C597" s="44" t="s">
        <v>779</v>
      </c>
      <c r="D597" s="45">
        <v>1</v>
      </c>
      <c r="E597" s="45">
        <v>2.4</v>
      </c>
      <c r="F597" s="45"/>
      <c r="G597" s="45"/>
      <c r="H597" s="45">
        <f t="shared" si="18"/>
        <v>2.4</v>
      </c>
      <c r="I597" s="45"/>
      <c r="J597" s="46" t="str">
        <f t="shared" si="19"/>
        <v>ml</v>
      </c>
    </row>
    <row r="598" spans="2:10" x14ac:dyDescent="0.3">
      <c r="B598" s="75"/>
      <c r="C598" s="44" t="s">
        <v>780</v>
      </c>
      <c r="D598" s="45">
        <v>1</v>
      </c>
      <c r="E598" s="45">
        <v>3</v>
      </c>
      <c r="F598" s="45"/>
      <c r="G598" s="45"/>
      <c r="H598" s="45">
        <f t="shared" ref="H598" si="20">IF(AND(F598=0,G598=0),D598*E598,IF(AND(E598=0,G598=0),D598*F598,IF(AND(E598=0,F598=0),D598*G598,IF(AND(E598=0),D598*F598*G598,IF(AND(F598=0),D598*E598*G598,IF(AND(G598=0),D598*E598*F598,D598*E598*F598*G598))))))</f>
        <v>3</v>
      </c>
      <c r="I598" s="45"/>
      <c r="J598" s="46" t="str">
        <f t="shared" ref="J598" si="21">IF(AND(E598=0,F598&lt;&gt;0,G598&lt;&gt;0),"m2",IF(AND(F598=0,E598&lt;&gt;0,G598&lt;&gt;0),"m2",IF(AND(G598=0,E598&lt;&gt;0,F598&lt;&gt;0),"m2",IF(AND(F598=0,G598=0),"ml",IF(AND(E598=0,G598=0),"ml",IF(AND(E598=0,F598=0),"ml",IF(AND(E598&lt;&gt;0,F598&lt;&gt;0,G598&lt;&gt;0),"m3",0)))))))</f>
        <v>ml</v>
      </c>
    </row>
    <row r="599" spans="2:10" x14ac:dyDescent="0.3">
      <c r="B599" s="75" t="s">
        <v>519</v>
      </c>
      <c r="C599" s="48" t="s">
        <v>488</v>
      </c>
      <c r="D599" s="103"/>
      <c r="E599" s="45"/>
      <c r="F599" s="45"/>
      <c r="G599" s="45"/>
      <c r="H599" s="45"/>
      <c r="I599" s="62">
        <f>SUM(H600:H601)*$E$83</f>
        <v>0</v>
      </c>
      <c r="J599" s="63" t="str">
        <f>+J600</f>
        <v>ml</v>
      </c>
    </row>
    <row r="600" spans="2:10" x14ac:dyDescent="0.3">
      <c r="B600" s="75"/>
      <c r="C600" s="130" t="s">
        <v>248</v>
      </c>
      <c r="D600" s="45"/>
      <c r="E600" s="45"/>
      <c r="F600" s="45"/>
      <c r="G600" s="45"/>
      <c r="H600" s="45"/>
      <c r="I600" s="45"/>
      <c r="J600" s="46" t="str">
        <f>IF(AND(E600=0,F600&lt;&gt;0,G600&lt;&gt;0),"m2",IF(AND(F600=0,E600&lt;&gt;0,G600&lt;&gt;0),"m2",IF(AND(G600=0,E600&lt;&gt;0,F600&lt;&gt;0),"m2",IF(AND(F600=0,G600=0),"ml",IF(AND(E600=0,G600=0),"ml",IF(AND(E600=0,F600=0),"ml",IF(AND(E600&lt;&gt;0,F600&lt;&gt;0,G600&lt;&gt;0),"m3",0)))))))</f>
        <v>ml</v>
      </c>
    </row>
    <row r="601" spans="2:10" x14ac:dyDescent="0.3">
      <c r="B601" s="75"/>
      <c r="C601" s="44" t="s">
        <v>434</v>
      </c>
      <c r="D601" s="45"/>
      <c r="E601" s="45"/>
      <c r="F601" s="45"/>
      <c r="G601" s="45"/>
      <c r="H601" s="45">
        <f>IF(AND(F601=0,G601=0),D601*E601,IF(AND(E601=0,G601=0),D601*F601,IF(AND(E601=0,F601=0),D601*G601,IF(AND(E601=0),D601*F601*G601,IF(AND(F601=0),D601*E601*G601,IF(AND(G601=0),D601*E601*F601,D601*E601*F601*G601))))))</f>
        <v>0</v>
      </c>
      <c r="I601" s="45"/>
      <c r="J601" s="46" t="str">
        <f>IF(AND(E601=0,F601&lt;&gt;0,G601&lt;&gt;0),"m2",IF(AND(F601=0,E601&lt;&gt;0,G601&lt;&gt;0),"m2",IF(AND(G601=0,E601&lt;&gt;0,F601&lt;&gt;0),"m2",IF(AND(F601=0,G601=0),"ml",IF(AND(E601=0,G601=0),"ml",IF(AND(E601=0,F601=0),"ml",IF(AND(E601&lt;&gt;0,F601&lt;&gt;0,G601&lt;&gt;0),"m3",0)))))))</f>
        <v>ml</v>
      </c>
    </row>
    <row r="602" spans="2:10" x14ac:dyDescent="0.3">
      <c r="B602" s="100" t="s">
        <v>213</v>
      </c>
      <c r="C602" s="101" t="s">
        <v>489</v>
      </c>
      <c r="D602" s="103"/>
      <c r="E602" s="45"/>
      <c r="F602" s="45"/>
      <c r="G602" s="45"/>
      <c r="H602" s="45"/>
      <c r="I602" s="62"/>
      <c r="J602" s="63"/>
    </row>
    <row r="603" spans="2:10" x14ac:dyDescent="0.3">
      <c r="B603" s="75" t="s">
        <v>214</v>
      </c>
      <c r="C603" s="48" t="s">
        <v>491</v>
      </c>
      <c r="D603" s="103"/>
      <c r="E603" s="45"/>
      <c r="F603" s="45"/>
      <c r="G603" s="45"/>
      <c r="H603" s="45"/>
      <c r="I603" s="62">
        <f>SUM(H604:H606)*$E$83</f>
        <v>16</v>
      </c>
      <c r="J603" s="63" t="str">
        <f>+J604</f>
        <v>und</v>
      </c>
    </row>
    <row r="604" spans="2:10" x14ac:dyDescent="0.3">
      <c r="B604" s="75"/>
      <c r="C604" s="130" t="s">
        <v>248</v>
      </c>
      <c r="D604" s="45">
        <v>7</v>
      </c>
      <c r="E604" s="45"/>
      <c r="F604" s="45"/>
      <c r="G604" s="45"/>
      <c r="H604" s="45">
        <f>+D604</f>
        <v>7</v>
      </c>
      <c r="I604" s="45"/>
      <c r="J604" s="46" t="s">
        <v>35</v>
      </c>
    </row>
    <row r="605" spans="2:10" x14ac:dyDescent="0.3">
      <c r="B605" s="75"/>
      <c r="C605" s="130" t="s">
        <v>249</v>
      </c>
      <c r="D605" s="45">
        <v>9</v>
      </c>
      <c r="E605" s="45"/>
      <c r="F605" s="45"/>
      <c r="G605" s="45"/>
      <c r="H605" s="45">
        <f>+D605</f>
        <v>9</v>
      </c>
      <c r="I605" s="45"/>
      <c r="J605" s="46" t="s">
        <v>35</v>
      </c>
    </row>
    <row r="606" spans="2:10" x14ac:dyDescent="0.3">
      <c r="B606" s="75"/>
      <c r="C606" s="130" t="s">
        <v>250</v>
      </c>
      <c r="D606" s="45"/>
      <c r="E606" s="45"/>
      <c r="F606" s="45"/>
      <c r="G606" s="45"/>
      <c r="H606" s="45">
        <f>+D606</f>
        <v>0</v>
      </c>
      <c r="I606" s="45"/>
      <c r="J606" s="46" t="s">
        <v>35</v>
      </c>
    </row>
    <row r="607" spans="2:10" x14ac:dyDescent="0.3">
      <c r="B607" s="75" t="s">
        <v>215</v>
      </c>
      <c r="C607" s="48" t="s">
        <v>492</v>
      </c>
      <c r="D607" s="103"/>
      <c r="E607" s="45"/>
      <c r="F607" s="45"/>
      <c r="G607" s="45"/>
      <c r="H607" s="45"/>
      <c r="I607" s="62">
        <f>SUM(H608:H610)*$E$83</f>
        <v>0</v>
      </c>
      <c r="J607" s="63" t="str">
        <f>+J608</f>
        <v>und</v>
      </c>
    </row>
    <row r="608" spans="2:10" x14ac:dyDescent="0.3">
      <c r="B608" s="75"/>
      <c r="C608" s="130" t="s">
        <v>248</v>
      </c>
      <c r="D608" s="45"/>
      <c r="E608" s="45"/>
      <c r="F608" s="45"/>
      <c r="G608" s="45"/>
      <c r="H608" s="45">
        <f>+D608</f>
        <v>0</v>
      </c>
      <c r="I608" s="45"/>
      <c r="J608" s="46" t="s">
        <v>35</v>
      </c>
    </row>
    <row r="609" spans="2:10" x14ac:dyDescent="0.3">
      <c r="B609" s="75"/>
      <c r="C609" s="130" t="s">
        <v>249</v>
      </c>
      <c r="D609" s="45"/>
      <c r="E609" s="45"/>
      <c r="F609" s="45"/>
      <c r="G609" s="45"/>
      <c r="H609" s="45">
        <f>+D609</f>
        <v>0</v>
      </c>
      <c r="I609" s="45"/>
      <c r="J609" s="46" t="s">
        <v>35</v>
      </c>
    </row>
    <row r="610" spans="2:10" x14ac:dyDescent="0.3">
      <c r="B610" s="75"/>
      <c r="C610" s="130" t="s">
        <v>250</v>
      </c>
      <c r="D610" s="45"/>
      <c r="E610" s="45"/>
      <c r="F610" s="45"/>
      <c r="G610" s="45"/>
      <c r="H610" s="45">
        <f>+D610</f>
        <v>0</v>
      </c>
      <c r="I610" s="45"/>
      <c r="J610" s="46" t="s">
        <v>35</v>
      </c>
    </row>
    <row r="611" spans="2:10" x14ac:dyDescent="0.3">
      <c r="B611" s="75" t="s">
        <v>216</v>
      </c>
      <c r="C611" s="48" t="s">
        <v>493</v>
      </c>
      <c r="D611" s="103"/>
      <c r="E611" s="45"/>
      <c r="F611" s="45"/>
      <c r="G611" s="45"/>
      <c r="H611" s="45"/>
      <c r="I611" s="62">
        <f>SUM(H612:H614)*$E$83</f>
        <v>3</v>
      </c>
      <c r="J611" s="63" t="str">
        <f>+J612</f>
        <v>und</v>
      </c>
    </row>
    <row r="612" spans="2:10" x14ac:dyDescent="0.3">
      <c r="B612" s="75"/>
      <c r="C612" s="130" t="s">
        <v>248</v>
      </c>
      <c r="D612" s="45">
        <v>2</v>
      </c>
      <c r="E612" s="45"/>
      <c r="F612" s="45"/>
      <c r="G612" s="45"/>
      <c r="H612" s="45">
        <f>+D612</f>
        <v>2</v>
      </c>
      <c r="I612" s="45"/>
      <c r="J612" s="46" t="s">
        <v>35</v>
      </c>
    </row>
    <row r="613" spans="2:10" x14ac:dyDescent="0.3">
      <c r="B613" s="75"/>
      <c r="C613" s="130" t="s">
        <v>249</v>
      </c>
      <c r="D613" s="45">
        <v>1</v>
      </c>
      <c r="E613" s="45"/>
      <c r="F613" s="45"/>
      <c r="G613" s="45"/>
      <c r="H613" s="45">
        <f>+D613</f>
        <v>1</v>
      </c>
      <c r="I613" s="45"/>
      <c r="J613" s="46" t="s">
        <v>35</v>
      </c>
    </row>
    <row r="614" spans="2:10" x14ac:dyDescent="0.3">
      <c r="B614" s="75"/>
      <c r="C614" s="130" t="s">
        <v>250</v>
      </c>
      <c r="D614" s="45">
        <v>0</v>
      </c>
      <c r="E614" s="45"/>
      <c r="F614" s="45"/>
      <c r="G614" s="45"/>
      <c r="H614" s="45">
        <f>+D614</f>
        <v>0</v>
      </c>
      <c r="I614" s="45"/>
      <c r="J614" s="46" t="s">
        <v>35</v>
      </c>
    </row>
    <row r="615" spans="2:10" x14ac:dyDescent="0.3">
      <c r="B615" s="75" t="s">
        <v>496</v>
      </c>
      <c r="C615" s="48" t="s">
        <v>494</v>
      </c>
      <c r="D615" s="103"/>
      <c r="E615" s="45"/>
      <c r="F615" s="45"/>
      <c r="G615" s="45"/>
      <c r="H615" s="45"/>
      <c r="I615" s="62">
        <f>SUM(H616:H618)*$E$83</f>
        <v>7</v>
      </c>
      <c r="J615" s="63" t="str">
        <f>+J616</f>
        <v>und</v>
      </c>
    </row>
    <row r="616" spans="2:10" x14ac:dyDescent="0.3">
      <c r="B616" s="75"/>
      <c r="C616" s="130" t="s">
        <v>248</v>
      </c>
      <c r="D616" s="45">
        <v>5</v>
      </c>
      <c r="E616" s="45"/>
      <c r="F616" s="45"/>
      <c r="G616" s="45"/>
      <c r="H616" s="45">
        <f>+D616</f>
        <v>5</v>
      </c>
      <c r="I616" s="45"/>
      <c r="J616" s="46" t="s">
        <v>35</v>
      </c>
    </row>
    <row r="617" spans="2:10" x14ac:dyDescent="0.3">
      <c r="B617" s="75"/>
      <c r="C617" s="130" t="s">
        <v>249</v>
      </c>
      <c r="D617" s="45">
        <v>2</v>
      </c>
      <c r="E617" s="45"/>
      <c r="F617" s="45"/>
      <c r="G617" s="45"/>
      <c r="H617" s="45">
        <f>+D617</f>
        <v>2</v>
      </c>
      <c r="I617" s="45"/>
      <c r="J617" s="46" t="s">
        <v>35</v>
      </c>
    </row>
    <row r="618" spans="2:10" x14ac:dyDescent="0.3">
      <c r="B618" s="75"/>
      <c r="C618" s="130" t="s">
        <v>250</v>
      </c>
      <c r="D618" s="45">
        <v>0</v>
      </c>
      <c r="E618" s="45"/>
      <c r="F618" s="45"/>
      <c r="G618" s="45"/>
      <c r="H618" s="45">
        <f>+D618</f>
        <v>0</v>
      </c>
      <c r="I618" s="45"/>
      <c r="J618" s="46" t="s">
        <v>35</v>
      </c>
    </row>
    <row r="619" spans="2:10" x14ac:dyDescent="0.3">
      <c r="B619" s="75" t="s">
        <v>497</v>
      </c>
      <c r="C619" s="48" t="s">
        <v>636</v>
      </c>
      <c r="D619" s="103"/>
      <c r="E619" s="45"/>
      <c r="F619" s="45"/>
      <c r="G619" s="45"/>
      <c r="H619" s="45"/>
      <c r="I619" s="62">
        <f>SUM(H620:H622)*$E$83</f>
        <v>0</v>
      </c>
      <c r="J619" s="63" t="str">
        <f>+J620</f>
        <v>und</v>
      </c>
    </row>
    <row r="620" spans="2:10" x14ac:dyDescent="0.3">
      <c r="B620" s="75"/>
      <c r="C620" s="130" t="s">
        <v>248</v>
      </c>
      <c r="D620" s="45">
        <v>0</v>
      </c>
      <c r="E620" s="45"/>
      <c r="F620" s="45"/>
      <c r="G620" s="45"/>
      <c r="H620" s="45">
        <f>+D620</f>
        <v>0</v>
      </c>
      <c r="I620" s="45"/>
      <c r="J620" s="46" t="s">
        <v>35</v>
      </c>
    </row>
    <row r="621" spans="2:10" x14ac:dyDescent="0.3">
      <c r="B621" s="75"/>
      <c r="C621" s="130" t="s">
        <v>249</v>
      </c>
      <c r="D621" s="45">
        <v>0</v>
      </c>
      <c r="E621" s="45"/>
      <c r="F621" s="45"/>
      <c r="G621" s="45"/>
      <c r="H621" s="45">
        <f>+D621</f>
        <v>0</v>
      </c>
      <c r="I621" s="45"/>
      <c r="J621" s="46" t="s">
        <v>35</v>
      </c>
    </row>
    <row r="622" spans="2:10" x14ac:dyDescent="0.3">
      <c r="B622" s="75"/>
      <c r="C622" s="130" t="s">
        <v>250</v>
      </c>
      <c r="D622" s="45">
        <v>0</v>
      </c>
      <c r="E622" s="45"/>
      <c r="F622" s="45"/>
      <c r="G622" s="45"/>
      <c r="H622" s="45">
        <f>+D622</f>
        <v>0</v>
      </c>
      <c r="I622" s="45"/>
      <c r="J622" s="46" t="s">
        <v>35</v>
      </c>
    </row>
    <row r="623" spans="2:10" x14ac:dyDescent="0.3">
      <c r="B623" s="75" t="s">
        <v>498</v>
      </c>
      <c r="C623" s="48" t="s">
        <v>495</v>
      </c>
      <c r="D623" s="103"/>
      <c r="E623" s="45"/>
      <c r="F623" s="45"/>
      <c r="G623" s="45"/>
      <c r="H623" s="45"/>
      <c r="I623" s="62">
        <f>SUM(H624:H626)*$E$83</f>
        <v>0</v>
      </c>
      <c r="J623" s="63" t="str">
        <f>+J624</f>
        <v>und</v>
      </c>
    </row>
    <row r="624" spans="2:10" x14ac:dyDescent="0.3">
      <c r="B624" s="75"/>
      <c r="C624" s="130" t="s">
        <v>248</v>
      </c>
      <c r="D624" s="45">
        <v>0</v>
      </c>
      <c r="E624" s="45"/>
      <c r="F624" s="45"/>
      <c r="G624" s="45"/>
      <c r="H624" s="45">
        <f>+D624</f>
        <v>0</v>
      </c>
      <c r="I624" s="45"/>
      <c r="J624" s="46" t="s">
        <v>35</v>
      </c>
    </row>
    <row r="625" spans="2:10" x14ac:dyDescent="0.3">
      <c r="B625" s="75"/>
      <c r="C625" s="130" t="s">
        <v>249</v>
      </c>
      <c r="D625" s="45">
        <v>0</v>
      </c>
      <c r="E625" s="45"/>
      <c r="F625" s="45"/>
      <c r="G625" s="45"/>
      <c r="H625" s="45">
        <f>+D625</f>
        <v>0</v>
      </c>
      <c r="I625" s="45"/>
      <c r="J625" s="46" t="s">
        <v>35</v>
      </c>
    </row>
    <row r="626" spans="2:10" x14ac:dyDescent="0.3">
      <c r="B626" s="75"/>
      <c r="C626" s="130" t="s">
        <v>250</v>
      </c>
      <c r="D626" s="45">
        <v>0</v>
      </c>
      <c r="E626" s="45"/>
      <c r="F626" s="45"/>
      <c r="G626" s="45"/>
      <c r="H626" s="45">
        <f>+D626</f>
        <v>0</v>
      </c>
      <c r="I626" s="45"/>
      <c r="J626" s="46" t="s">
        <v>35</v>
      </c>
    </row>
    <row r="627" spans="2:10" x14ac:dyDescent="0.3">
      <c r="B627" s="75" t="s">
        <v>520</v>
      </c>
      <c r="C627" s="48" t="s">
        <v>499</v>
      </c>
      <c r="D627" s="103"/>
      <c r="E627" s="45"/>
      <c r="F627" s="45"/>
      <c r="G627" s="45"/>
      <c r="H627" s="45"/>
      <c r="I627" s="62">
        <f>SUM(H628:H630)*$E$83</f>
        <v>5</v>
      </c>
      <c r="J627" s="63" t="str">
        <f>+J628</f>
        <v>und</v>
      </c>
    </row>
    <row r="628" spans="2:10" x14ac:dyDescent="0.3">
      <c r="B628" s="75"/>
      <c r="C628" s="130" t="s">
        <v>248</v>
      </c>
      <c r="D628" s="45">
        <v>2</v>
      </c>
      <c r="E628" s="45"/>
      <c r="F628" s="45"/>
      <c r="G628" s="45"/>
      <c r="H628" s="45">
        <f>+D628</f>
        <v>2</v>
      </c>
      <c r="I628" s="45"/>
      <c r="J628" s="46" t="s">
        <v>35</v>
      </c>
    </row>
    <row r="629" spans="2:10" x14ac:dyDescent="0.3">
      <c r="B629" s="75"/>
      <c r="C629" s="130" t="s">
        <v>249</v>
      </c>
      <c r="D629" s="45">
        <v>3</v>
      </c>
      <c r="E629" s="45"/>
      <c r="F629" s="45"/>
      <c r="G629" s="45"/>
      <c r="H629" s="45">
        <f>+D629</f>
        <v>3</v>
      </c>
      <c r="I629" s="45"/>
      <c r="J629" s="46" t="s">
        <v>35</v>
      </c>
    </row>
    <row r="630" spans="2:10" x14ac:dyDescent="0.3">
      <c r="B630" s="75"/>
      <c r="C630" s="130" t="s">
        <v>250</v>
      </c>
      <c r="D630" s="45">
        <v>0</v>
      </c>
      <c r="E630" s="45"/>
      <c r="F630" s="45"/>
      <c r="G630" s="45"/>
      <c r="H630" s="45">
        <f>+D630</f>
        <v>0</v>
      </c>
      <c r="I630" s="45"/>
      <c r="J630" s="46" t="s">
        <v>35</v>
      </c>
    </row>
    <row r="631" spans="2:10" x14ac:dyDescent="0.3">
      <c r="B631" s="75" t="s">
        <v>521</v>
      </c>
      <c r="C631" s="48" t="s">
        <v>500</v>
      </c>
      <c r="D631" s="103"/>
      <c r="E631" s="45"/>
      <c r="F631" s="45"/>
      <c r="G631" s="45"/>
      <c r="H631" s="45"/>
      <c r="I631" s="62">
        <f>SUM(H632:H634)*$E$83</f>
        <v>0</v>
      </c>
      <c r="J631" s="63" t="str">
        <f>+J632</f>
        <v>und</v>
      </c>
    </row>
    <row r="632" spans="2:10" x14ac:dyDescent="0.3">
      <c r="B632" s="75"/>
      <c r="C632" s="130" t="s">
        <v>248</v>
      </c>
      <c r="D632" s="45">
        <v>0</v>
      </c>
      <c r="E632" s="45"/>
      <c r="F632" s="45"/>
      <c r="G632" s="45"/>
      <c r="H632" s="45">
        <f>+D632</f>
        <v>0</v>
      </c>
      <c r="I632" s="45"/>
      <c r="J632" s="46" t="s">
        <v>35</v>
      </c>
    </row>
    <row r="633" spans="2:10" x14ac:dyDescent="0.3">
      <c r="B633" s="75"/>
      <c r="C633" s="130" t="s">
        <v>249</v>
      </c>
      <c r="D633" s="45">
        <v>0</v>
      </c>
      <c r="E633" s="45"/>
      <c r="F633" s="45"/>
      <c r="G633" s="45"/>
      <c r="H633" s="45">
        <f>+D633</f>
        <v>0</v>
      </c>
      <c r="I633" s="45"/>
      <c r="J633" s="46" t="s">
        <v>35</v>
      </c>
    </row>
    <row r="634" spans="2:10" x14ac:dyDescent="0.3">
      <c r="B634" s="75"/>
      <c r="C634" s="130" t="s">
        <v>250</v>
      </c>
      <c r="D634" s="45">
        <v>0</v>
      </c>
      <c r="E634" s="45"/>
      <c r="F634" s="45"/>
      <c r="G634" s="45"/>
      <c r="H634" s="45">
        <f>+D634</f>
        <v>0</v>
      </c>
      <c r="I634" s="45"/>
      <c r="J634" s="46" t="s">
        <v>35</v>
      </c>
    </row>
    <row r="635" spans="2:10" x14ac:dyDescent="0.3">
      <c r="B635" s="75" t="s">
        <v>522</v>
      </c>
      <c r="C635" s="48" t="s">
        <v>501</v>
      </c>
      <c r="D635" s="103"/>
      <c r="E635" s="45"/>
      <c r="F635" s="45"/>
      <c r="G635" s="45"/>
      <c r="H635" s="45"/>
      <c r="I635" s="62">
        <f>SUM(H636:H638)*$E$83</f>
        <v>12</v>
      </c>
      <c r="J635" s="63" t="str">
        <f>+J636</f>
        <v>und</v>
      </c>
    </row>
    <row r="636" spans="2:10" x14ac:dyDescent="0.3">
      <c r="B636" s="75"/>
      <c r="C636" s="130" t="s">
        <v>248</v>
      </c>
      <c r="D636" s="45">
        <v>6</v>
      </c>
      <c r="E636" s="45"/>
      <c r="F636" s="45"/>
      <c r="G636" s="45"/>
      <c r="H636" s="45">
        <f>+D636</f>
        <v>6</v>
      </c>
      <c r="I636" s="45"/>
      <c r="J636" s="46" t="s">
        <v>35</v>
      </c>
    </row>
    <row r="637" spans="2:10" x14ac:dyDescent="0.3">
      <c r="B637" s="75"/>
      <c r="C637" s="130" t="s">
        <v>249</v>
      </c>
      <c r="D637" s="45">
        <v>6</v>
      </c>
      <c r="E637" s="45"/>
      <c r="F637" s="45"/>
      <c r="G637" s="45"/>
      <c r="H637" s="45">
        <f>+D637</f>
        <v>6</v>
      </c>
      <c r="I637" s="45"/>
      <c r="J637" s="46" t="s">
        <v>35</v>
      </c>
    </row>
    <row r="638" spans="2:10" x14ac:dyDescent="0.3">
      <c r="B638" s="75"/>
      <c r="C638" s="130" t="s">
        <v>250</v>
      </c>
      <c r="D638" s="45">
        <v>0</v>
      </c>
      <c r="E638" s="45"/>
      <c r="F638" s="45"/>
      <c r="G638" s="45"/>
      <c r="H638" s="45">
        <f>+D638</f>
        <v>0</v>
      </c>
      <c r="I638" s="45"/>
      <c r="J638" s="46" t="s">
        <v>35</v>
      </c>
    </row>
    <row r="639" spans="2:10" x14ac:dyDescent="0.3">
      <c r="B639" s="75" t="s">
        <v>523</v>
      </c>
      <c r="C639" s="48" t="s">
        <v>502</v>
      </c>
      <c r="D639" s="103"/>
      <c r="E639" s="45"/>
      <c r="F639" s="45"/>
      <c r="G639" s="45"/>
      <c r="H639" s="45"/>
      <c r="I639" s="62">
        <f>SUM(H640:H642)*$E$83</f>
        <v>0</v>
      </c>
      <c r="J639" s="63" t="str">
        <f>+J640</f>
        <v>und</v>
      </c>
    </row>
    <row r="640" spans="2:10" x14ac:dyDescent="0.3">
      <c r="B640" s="75"/>
      <c r="C640" s="130" t="s">
        <v>248</v>
      </c>
      <c r="D640" s="45">
        <v>0</v>
      </c>
      <c r="E640" s="45"/>
      <c r="F640" s="45"/>
      <c r="G640" s="45"/>
      <c r="H640" s="45">
        <f>+D640</f>
        <v>0</v>
      </c>
      <c r="I640" s="45"/>
      <c r="J640" s="46" t="s">
        <v>35</v>
      </c>
    </row>
    <row r="641" spans="2:10" x14ac:dyDescent="0.3">
      <c r="B641" s="75"/>
      <c r="C641" s="130" t="s">
        <v>249</v>
      </c>
      <c r="D641" s="45">
        <v>0</v>
      </c>
      <c r="E641" s="45"/>
      <c r="F641" s="45"/>
      <c r="G641" s="45"/>
      <c r="H641" s="45">
        <f>+D641</f>
        <v>0</v>
      </c>
      <c r="I641" s="45"/>
      <c r="J641" s="46" t="s">
        <v>35</v>
      </c>
    </row>
    <row r="642" spans="2:10" x14ac:dyDescent="0.3">
      <c r="B642" s="75"/>
      <c r="C642" s="130" t="s">
        <v>250</v>
      </c>
      <c r="D642" s="45">
        <v>0</v>
      </c>
      <c r="E642" s="45"/>
      <c r="F642" s="45"/>
      <c r="G642" s="45"/>
      <c r="H642" s="45">
        <f>+D642</f>
        <v>0</v>
      </c>
      <c r="I642" s="45"/>
      <c r="J642" s="46" t="s">
        <v>35</v>
      </c>
    </row>
    <row r="643" spans="2:10" x14ac:dyDescent="0.3">
      <c r="B643" s="75" t="s">
        <v>524</v>
      </c>
      <c r="C643" s="48" t="s">
        <v>503</v>
      </c>
      <c r="D643" s="103"/>
      <c r="E643" s="45"/>
      <c r="F643" s="45"/>
      <c r="G643" s="45"/>
      <c r="H643" s="45"/>
      <c r="I643" s="62">
        <f>SUM(H644:H646)*$E$83</f>
        <v>0</v>
      </c>
      <c r="J643" s="63" t="str">
        <f>+J644</f>
        <v>und</v>
      </c>
    </row>
    <row r="644" spans="2:10" x14ac:dyDescent="0.3">
      <c r="B644" s="75"/>
      <c r="C644" s="130" t="s">
        <v>248</v>
      </c>
      <c r="D644" s="45">
        <v>0</v>
      </c>
      <c r="E644" s="45"/>
      <c r="F644" s="45"/>
      <c r="G644" s="45"/>
      <c r="H644" s="45">
        <f>+D644</f>
        <v>0</v>
      </c>
      <c r="I644" s="45"/>
      <c r="J644" s="46" t="s">
        <v>35</v>
      </c>
    </row>
    <row r="645" spans="2:10" x14ac:dyDescent="0.3">
      <c r="B645" s="75"/>
      <c r="C645" s="130" t="s">
        <v>249</v>
      </c>
      <c r="D645" s="45">
        <v>0</v>
      </c>
      <c r="E645" s="45"/>
      <c r="F645" s="45"/>
      <c r="G645" s="45"/>
      <c r="H645" s="45">
        <f>+D645</f>
        <v>0</v>
      </c>
      <c r="I645" s="45"/>
      <c r="J645" s="46" t="s">
        <v>35</v>
      </c>
    </row>
    <row r="646" spans="2:10" x14ac:dyDescent="0.3">
      <c r="B646" s="75"/>
      <c r="C646" s="130" t="s">
        <v>250</v>
      </c>
      <c r="D646" s="45">
        <v>0</v>
      </c>
      <c r="E646" s="45"/>
      <c r="F646" s="45"/>
      <c r="G646" s="45"/>
      <c r="H646" s="45">
        <f>+D646</f>
        <v>0</v>
      </c>
      <c r="I646" s="45"/>
      <c r="J646" s="46" t="s">
        <v>35</v>
      </c>
    </row>
    <row r="647" spans="2:10" x14ac:dyDescent="0.3">
      <c r="B647" s="75" t="s">
        <v>525</v>
      </c>
      <c r="C647" s="48" t="s">
        <v>504</v>
      </c>
      <c r="D647" s="103"/>
      <c r="E647" s="45"/>
      <c r="F647" s="45"/>
      <c r="G647" s="45"/>
      <c r="H647" s="45"/>
      <c r="I647" s="62">
        <f>SUM(H648:H650)*$E$83</f>
        <v>0</v>
      </c>
      <c r="J647" s="63" t="str">
        <f>+J648</f>
        <v>und</v>
      </c>
    </row>
    <row r="648" spans="2:10" x14ac:dyDescent="0.3">
      <c r="B648" s="75"/>
      <c r="C648" s="130" t="s">
        <v>248</v>
      </c>
      <c r="D648" s="45">
        <v>0</v>
      </c>
      <c r="E648" s="45"/>
      <c r="F648" s="45"/>
      <c r="G648" s="45"/>
      <c r="H648" s="45">
        <f>+D648</f>
        <v>0</v>
      </c>
      <c r="I648" s="45"/>
      <c r="J648" s="46" t="s">
        <v>35</v>
      </c>
    </row>
    <row r="649" spans="2:10" x14ac:dyDescent="0.3">
      <c r="B649" s="75"/>
      <c r="C649" s="130" t="s">
        <v>249</v>
      </c>
      <c r="D649" s="45">
        <v>0</v>
      </c>
      <c r="E649" s="45"/>
      <c r="F649" s="45"/>
      <c r="G649" s="45"/>
      <c r="H649" s="45">
        <f>+D649</f>
        <v>0</v>
      </c>
      <c r="I649" s="45"/>
      <c r="J649" s="46" t="s">
        <v>35</v>
      </c>
    </row>
    <row r="650" spans="2:10" x14ac:dyDescent="0.3">
      <c r="B650" s="75"/>
      <c r="C650" s="130" t="s">
        <v>250</v>
      </c>
      <c r="D650" s="45">
        <v>0</v>
      </c>
      <c r="E650" s="45"/>
      <c r="F650" s="45"/>
      <c r="G650" s="45"/>
      <c r="H650" s="45">
        <f>+D650</f>
        <v>0</v>
      </c>
      <c r="I650" s="45"/>
      <c r="J650" s="46" t="s">
        <v>35</v>
      </c>
    </row>
    <row r="651" spans="2:10" x14ac:dyDescent="0.3">
      <c r="B651" s="75" t="s">
        <v>526</v>
      </c>
      <c r="C651" s="48" t="s">
        <v>505</v>
      </c>
      <c r="D651" s="103"/>
      <c r="E651" s="45"/>
      <c r="F651" s="45"/>
      <c r="G651" s="45"/>
      <c r="H651" s="45"/>
      <c r="I651" s="62">
        <f>SUM(H652:H654)*$E$83</f>
        <v>6</v>
      </c>
      <c r="J651" s="63" t="str">
        <f>+J652</f>
        <v>und</v>
      </c>
    </row>
    <row r="652" spans="2:10" x14ac:dyDescent="0.3">
      <c r="B652" s="75"/>
      <c r="C652" s="130" t="s">
        <v>248</v>
      </c>
      <c r="D652" s="45">
        <v>3</v>
      </c>
      <c r="E652" s="45"/>
      <c r="F652" s="45"/>
      <c r="G652" s="45"/>
      <c r="H652" s="45">
        <f>+D652</f>
        <v>3</v>
      </c>
      <c r="I652" s="45"/>
      <c r="J652" s="46" t="s">
        <v>35</v>
      </c>
    </row>
    <row r="653" spans="2:10" x14ac:dyDescent="0.3">
      <c r="B653" s="75"/>
      <c r="C653" s="130" t="s">
        <v>249</v>
      </c>
      <c r="D653" s="45">
        <v>3</v>
      </c>
      <c r="E653" s="45"/>
      <c r="F653" s="45"/>
      <c r="G653" s="45"/>
      <c r="H653" s="45">
        <f>+D653</f>
        <v>3</v>
      </c>
      <c r="I653" s="45"/>
      <c r="J653" s="46" t="s">
        <v>35</v>
      </c>
    </row>
    <row r="654" spans="2:10" x14ac:dyDescent="0.3">
      <c r="B654" s="75"/>
      <c r="C654" s="130" t="s">
        <v>250</v>
      </c>
      <c r="D654" s="45">
        <v>0</v>
      </c>
      <c r="E654" s="45"/>
      <c r="F654" s="45"/>
      <c r="G654" s="45"/>
      <c r="H654" s="45">
        <f>+D654</f>
        <v>0</v>
      </c>
      <c r="I654" s="45"/>
      <c r="J654" s="46" t="s">
        <v>35</v>
      </c>
    </row>
    <row r="655" spans="2:10" x14ac:dyDescent="0.3">
      <c r="B655" s="75" t="s">
        <v>527</v>
      </c>
      <c r="C655" s="48" t="s">
        <v>506</v>
      </c>
      <c r="D655" s="103"/>
      <c r="E655" s="45"/>
      <c r="F655" s="45"/>
      <c r="G655" s="45"/>
      <c r="H655" s="45"/>
      <c r="I655" s="62">
        <f>SUM(H656:H658)*$E$83</f>
        <v>0</v>
      </c>
      <c r="J655" s="63" t="str">
        <f>+J656</f>
        <v>und</v>
      </c>
    </row>
    <row r="656" spans="2:10" x14ac:dyDescent="0.3">
      <c r="B656" s="75"/>
      <c r="C656" s="130" t="s">
        <v>248</v>
      </c>
      <c r="D656" s="45">
        <v>0</v>
      </c>
      <c r="E656" s="45"/>
      <c r="F656" s="45"/>
      <c r="G656" s="45"/>
      <c r="H656" s="45">
        <f>+D656</f>
        <v>0</v>
      </c>
      <c r="I656" s="45"/>
      <c r="J656" s="46" t="s">
        <v>35</v>
      </c>
    </row>
    <row r="657" spans="2:10" x14ac:dyDescent="0.3">
      <c r="B657" s="75"/>
      <c r="C657" s="130" t="s">
        <v>249</v>
      </c>
      <c r="D657" s="45">
        <v>0</v>
      </c>
      <c r="E657" s="45"/>
      <c r="F657" s="45"/>
      <c r="G657" s="45"/>
      <c r="H657" s="45">
        <f>+D657</f>
        <v>0</v>
      </c>
      <c r="I657" s="45"/>
      <c r="J657" s="46" t="s">
        <v>35</v>
      </c>
    </row>
    <row r="658" spans="2:10" x14ac:dyDescent="0.3">
      <c r="B658" s="75"/>
      <c r="C658" s="130" t="s">
        <v>250</v>
      </c>
      <c r="D658" s="45">
        <v>0</v>
      </c>
      <c r="E658" s="45"/>
      <c r="F658" s="45"/>
      <c r="G658" s="45"/>
      <c r="H658" s="45">
        <f>+D658</f>
        <v>0</v>
      </c>
      <c r="I658" s="45"/>
      <c r="J658" s="46" t="s">
        <v>35</v>
      </c>
    </row>
    <row r="659" spans="2:10" x14ac:dyDescent="0.3">
      <c r="B659" s="75" t="s">
        <v>528</v>
      </c>
      <c r="C659" s="48" t="s">
        <v>508</v>
      </c>
      <c r="D659" s="103"/>
      <c r="E659" s="45"/>
      <c r="F659" s="45"/>
      <c r="G659" s="45"/>
      <c r="H659" s="45"/>
      <c r="I659" s="62">
        <f>SUM(H660:H662)*$E$83</f>
        <v>2</v>
      </c>
      <c r="J659" s="63" t="str">
        <f>+J660</f>
        <v>und</v>
      </c>
    </row>
    <row r="660" spans="2:10" x14ac:dyDescent="0.3">
      <c r="B660" s="75"/>
      <c r="C660" s="130" t="s">
        <v>248</v>
      </c>
      <c r="D660" s="45">
        <v>1</v>
      </c>
      <c r="E660" s="45"/>
      <c r="F660" s="45"/>
      <c r="G660" s="45"/>
      <c r="H660" s="45">
        <f>+D660</f>
        <v>1</v>
      </c>
      <c r="I660" s="45"/>
      <c r="J660" s="46" t="s">
        <v>35</v>
      </c>
    </row>
    <row r="661" spans="2:10" x14ac:dyDescent="0.3">
      <c r="B661" s="75"/>
      <c r="C661" s="130" t="s">
        <v>249</v>
      </c>
      <c r="D661" s="45">
        <v>1</v>
      </c>
      <c r="E661" s="45"/>
      <c r="F661" s="45"/>
      <c r="G661" s="45"/>
      <c r="H661" s="45">
        <f>+D661</f>
        <v>1</v>
      </c>
      <c r="I661" s="45"/>
      <c r="J661" s="46" t="s">
        <v>35</v>
      </c>
    </row>
    <row r="662" spans="2:10" x14ac:dyDescent="0.3">
      <c r="B662" s="75"/>
      <c r="C662" s="130" t="s">
        <v>250</v>
      </c>
      <c r="D662" s="45">
        <v>0</v>
      </c>
      <c r="E662" s="45"/>
      <c r="F662" s="45"/>
      <c r="G662" s="45"/>
      <c r="H662" s="45">
        <f>+D662</f>
        <v>0</v>
      </c>
      <c r="I662" s="45"/>
      <c r="J662" s="46" t="s">
        <v>35</v>
      </c>
    </row>
    <row r="663" spans="2:10" x14ac:dyDescent="0.3">
      <c r="B663" s="75" t="s">
        <v>551</v>
      </c>
      <c r="C663" s="48" t="s">
        <v>553</v>
      </c>
      <c r="D663" s="103"/>
      <c r="E663" s="45"/>
      <c r="F663" s="45"/>
      <c r="G663" s="45"/>
      <c r="H663" s="45"/>
      <c r="I663" s="62">
        <f>SUM(H664:H666)*$E$83</f>
        <v>3</v>
      </c>
      <c r="J663" s="63" t="str">
        <f>+J664</f>
        <v>und</v>
      </c>
    </row>
    <row r="664" spans="2:10" x14ac:dyDescent="0.3">
      <c r="B664" s="75"/>
      <c r="C664" s="130" t="s">
        <v>248</v>
      </c>
      <c r="D664" s="45">
        <v>0</v>
      </c>
      <c r="E664" s="45"/>
      <c r="F664" s="45"/>
      <c r="G664" s="45"/>
      <c r="H664" s="45">
        <f>+D664</f>
        <v>0</v>
      </c>
      <c r="I664" s="45"/>
      <c r="J664" s="46" t="s">
        <v>35</v>
      </c>
    </row>
    <row r="665" spans="2:10" x14ac:dyDescent="0.3">
      <c r="B665" s="75"/>
      <c r="C665" s="130" t="s">
        <v>249</v>
      </c>
      <c r="D665" s="45">
        <v>0</v>
      </c>
      <c r="E665" s="45"/>
      <c r="F665" s="45"/>
      <c r="G665" s="45"/>
      <c r="H665" s="45">
        <f>+D665</f>
        <v>0</v>
      </c>
      <c r="I665" s="45"/>
      <c r="J665" s="46" t="s">
        <v>35</v>
      </c>
    </row>
    <row r="666" spans="2:10" x14ac:dyDescent="0.3">
      <c r="B666" s="75"/>
      <c r="C666" s="130" t="s">
        <v>250</v>
      </c>
      <c r="D666" s="45">
        <v>3</v>
      </c>
      <c r="E666" s="45"/>
      <c r="F666" s="45"/>
      <c r="G666" s="45"/>
      <c r="H666" s="45">
        <f>+D666</f>
        <v>3</v>
      </c>
      <c r="I666" s="45"/>
      <c r="J666" s="46" t="s">
        <v>35</v>
      </c>
    </row>
    <row r="667" spans="2:10" x14ac:dyDescent="0.3">
      <c r="B667" s="75" t="s">
        <v>552</v>
      </c>
      <c r="C667" s="48" t="s">
        <v>539</v>
      </c>
      <c r="D667" s="103"/>
      <c r="E667" s="45"/>
      <c r="F667" s="45"/>
      <c r="G667" s="45"/>
      <c r="H667" s="45"/>
      <c r="I667" s="62">
        <f>SUM(H668:H670)*$E$83</f>
        <v>1</v>
      </c>
      <c r="J667" s="63" t="str">
        <f>+J668</f>
        <v>und</v>
      </c>
    </row>
    <row r="668" spans="2:10" x14ac:dyDescent="0.3">
      <c r="B668" s="75"/>
      <c r="C668" s="130" t="s">
        <v>248</v>
      </c>
      <c r="D668" s="45">
        <v>0</v>
      </c>
      <c r="E668" s="45"/>
      <c r="F668" s="45"/>
      <c r="G668" s="45"/>
      <c r="H668" s="45">
        <f>+D668</f>
        <v>0</v>
      </c>
      <c r="I668" s="45"/>
      <c r="J668" s="46" t="s">
        <v>35</v>
      </c>
    </row>
    <row r="669" spans="2:10" x14ac:dyDescent="0.3">
      <c r="B669" s="75"/>
      <c r="C669" s="130" t="s">
        <v>249</v>
      </c>
      <c r="D669" s="45">
        <v>0</v>
      </c>
      <c r="E669" s="45"/>
      <c r="F669" s="45"/>
      <c r="G669" s="45"/>
      <c r="H669" s="45">
        <f>+D669</f>
        <v>0</v>
      </c>
      <c r="I669" s="45"/>
      <c r="J669" s="46" t="s">
        <v>35</v>
      </c>
    </row>
    <row r="670" spans="2:10" x14ac:dyDescent="0.3">
      <c r="B670" s="75"/>
      <c r="C670" s="130" t="s">
        <v>250</v>
      </c>
      <c r="D670" s="45">
        <v>1</v>
      </c>
      <c r="E670" s="45"/>
      <c r="F670" s="45"/>
      <c r="G670" s="45"/>
      <c r="H670" s="45">
        <f>+D670</f>
        <v>1</v>
      </c>
      <c r="I670" s="45"/>
      <c r="J670" s="46" t="s">
        <v>35</v>
      </c>
    </row>
    <row r="671" spans="2:10" x14ac:dyDescent="0.3">
      <c r="B671" s="100" t="s">
        <v>217</v>
      </c>
      <c r="C671" s="101" t="s">
        <v>509</v>
      </c>
      <c r="D671" s="103"/>
      <c r="E671" s="45"/>
      <c r="F671" s="45"/>
      <c r="G671" s="45"/>
      <c r="H671" s="45"/>
      <c r="I671" s="45"/>
      <c r="J671" s="46"/>
    </row>
    <row r="672" spans="2:10" x14ac:dyDescent="0.3">
      <c r="B672" s="75" t="s">
        <v>218</v>
      </c>
      <c r="C672" s="48" t="s">
        <v>510</v>
      </c>
      <c r="D672" s="103"/>
      <c r="E672" s="45"/>
      <c r="F672" s="45"/>
      <c r="G672" s="45"/>
      <c r="H672" s="45"/>
      <c r="I672" s="62">
        <f>SUM(H673:H678)*$E$83</f>
        <v>6</v>
      </c>
      <c r="J672" s="63" t="str">
        <f>+J673</f>
        <v>und</v>
      </c>
    </row>
    <row r="673" spans="2:10" x14ac:dyDescent="0.3">
      <c r="B673" s="75"/>
      <c r="C673" s="47" t="s">
        <v>781</v>
      </c>
      <c r="D673" s="45">
        <v>1</v>
      </c>
      <c r="E673" s="45"/>
      <c r="F673" s="45"/>
      <c r="G673" s="45"/>
      <c r="H673" s="45">
        <f t="shared" ref="H673:H675" si="22">+D673</f>
        <v>1</v>
      </c>
      <c r="I673" s="45"/>
      <c r="J673" s="46" t="s">
        <v>35</v>
      </c>
    </row>
    <row r="674" spans="2:10" x14ac:dyDescent="0.3">
      <c r="B674" s="75"/>
      <c r="C674" s="47" t="s">
        <v>782</v>
      </c>
      <c r="D674" s="45">
        <v>1</v>
      </c>
      <c r="E674" s="45"/>
      <c r="F674" s="45"/>
      <c r="G674" s="45"/>
      <c r="H674" s="45">
        <f t="shared" si="22"/>
        <v>1</v>
      </c>
      <c r="I674" s="45"/>
      <c r="J674" s="46" t="s">
        <v>35</v>
      </c>
    </row>
    <row r="675" spans="2:10" x14ac:dyDescent="0.3">
      <c r="B675" s="75"/>
      <c r="C675" s="47" t="s">
        <v>783</v>
      </c>
      <c r="D675" s="45">
        <v>1</v>
      </c>
      <c r="E675" s="45"/>
      <c r="F675" s="45"/>
      <c r="G675" s="45"/>
      <c r="H675" s="45">
        <f t="shared" si="22"/>
        <v>1</v>
      </c>
      <c r="I675" s="45"/>
      <c r="J675" s="46" t="s">
        <v>35</v>
      </c>
    </row>
    <row r="676" spans="2:10" x14ac:dyDescent="0.3">
      <c r="B676" s="75"/>
      <c r="C676" s="47" t="s">
        <v>784</v>
      </c>
      <c r="D676" s="45">
        <v>1</v>
      </c>
      <c r="E676" s="45"/>
      <c r="F676" s="45"/>
      <c r="G676" s="45"/>
      <c r="H676" s="45">
        <f t="shared" ref="H676:H677" si="23">+D676</f>
        <v>1</v>
      </c>
      <c r="I676" s="45"/>
      <c r="J676" s="46" t="s">
        <v>35</v>
      </c>
    </row>
    <row r="677" spans="2:10" x14ac:dyDescent="0.3">
      <c r="B677" s="75"/>
      <c r="C677" s="47" t="s">
        <v>785</v>
      </c>
      <c r="D677" s="45">
        <v>1</v>
      </c>
      <c r="E677" s="45"/>
      <c r="F677" s="45"/>
      <c r="G677" s="45"/>
      <c r="H677" s="45">
        <f t="shared" si="23"/>
        <v>1</v>
      </c>
      <c r="I677" s="45"/>
      <c r="J677" s="46" t="s">
        <v>35</v>
      </c>
    </row>
    <row r="678" spans="2:10" x14ac:dyDescent="0.3">
      <c r="B678" s="75"/>
      <c r="C678" s="47" t="s">
        <v>786</v>
      </c>
      <c r="D678" s="45">
        <v>1</v>
      </c>
      <c r="E678" s="45"/>
      <c r="F678" s="45"/>
      <c r="G678" s="45"/>
      <c r="H678" s="45">
        <f t="shared" ref="H678" si="24">+D678</f>
        <v>1</v>
      </c>
      <c r="I678" s="45"/>
      <c r="J678" s="46" t="s">
        <v>35</v>
      </c>
    </row>
    <row r="679" spans="2:10" x14ac:dyDescent="0.3">
      <c r="B679" s="75" t="s">
        <v>219</v>
      </c>
      <c r="C679" s="48" t="s">
        <v>512</v>
      </c>
      <c r="D679" s="103"/>
      <c r="E679" s="45"/>
      <c r="F679" s="45"/>
      <c r="G679" s="45"/>
      <c r="H679" s="45"/>
      <c r="I679" s="62">
        <f>SUM(H680:H680)*$E$83</f>
        <v>1</v>
      </c>
      <c r="J679" s="63" t="str">
        <f>+J680</f>
        <v>und</v>
      </c>
    </row>
    <row r="680" spans="2:10" x14ac:dyDescent="0.3">
      <c r="B680" s="75"/>
      <c r="C680" s="44" t="s">
        <v>795</v>
      </c>
      <c r="D680" s="45">
        <v>1</v>
      </c>
      <c r="E680" s="45"/>
      <c r="F680" s="45"/>
      <c r="G680" s="45"/>
      <c r="H680" s="45">
        <f t="shared" ref="H680" si="25">+D680</f>
        <v>1</v>
      </c>
      <c r="I680" s="45"/>
      <c r="J680" s="46" t="s">
        <v>35</v>
      </c>
    </row>
    <row r="681" spans="2:10" x14ac:dyDescent="0.3">
      <c r="B681" s="75" t="s">
        <v>529</v>
      </c>
      <c r="C681" s="48" t="s">
        <v>515</v>
      </c>
      <c r="D681" s="103"/>
      <c r="E681" s="45"/>
      <c r="F681" s="45"/>
      <c r="G681" s="45"/>
      <c r="H681" s="45"/>
      <c r="I681" s="62">
        <f>SUM(H682:H682)*$E$83</f>
        <v>0</v>
      </c>
      <c r="J681" s="63" t="str">
        <f>+J682</f>
        <v>und</v>
      </c>
    </row>
    <row r="682" spans="2:10" x14ac:dyDescent="0.3">
      <c r="B682" s="75"/>
      <c r="C682" s="44" t="s">
        <v>514</v>
      </c>
      <c r="D682" s="45">
        <v>0</v>
      </c>
      <c r="E682" s="45"/>
      <c r="F682" s="45"/>
      <c r="G682" s="45"/>
      <c r="H682" s="45">
        <f>+D682</f>
        <v>0</v>
      </c>
      <c r="I682" s="45"/>
      <c r="J682" s="46" t="s">
        <v>35</v>
      </c>
    </row>
    <row r="683" spans="2:10" x14ac:dyDescent="0.3">
      <c r="B683" s="75" t="s">
        <v>530</v>
      </c>
      <c r="C683" s="48" t="s">
        <v>516</v>
      </c>
      <c r="D683" s="103"/>
      <c r="E683" s="45"/>
      <c r="F683" s="45"/>
      <c r="G683" s="45"/>
      <c r="H683" s="45"/>
      <c r="I683" s="62">
        <f>SUM(H684:H684)*$E$83</f>
        <v>1</v>
      </c>
      <c r="J683" s="63" t="str">
        <f>+J684</f>
        <v>und</v>
      </c>
    </row>
    <row r="684" spans="2:10" x14ac:dyDescent="0.3">
      <c r="B684" s="75"/>
      <c r="C684" s="44" t="s">
        <v>801</v>
      </c>
      <c r="D684" s="45">
        <v>1</v>
      </c>
      <c r="E684" s="45"/>
      <c r="F684" s="45"/>
      <c r="G684" s="45"/>
      <c r="H684" s="45">
        <f>+D684</f>
        <v>1</v>
      </c>
      <c r="I684" s="45"/>
      <c r="J684" s="46" t="s">
        <v>35</v>
      </c>
    </row>
    <row r="685" spans="2:10" x14ac:dyDescent="0.3">
      <c r="B685" s="100" t="s">
        <v>221</v>
      </c>
      <c r="C685" s="101" t="s">
        <v>531</v>
      </c>
      <c r="D685" s="103"/>
      <c r="E685" s="45"/>
      <c r="F685" s="45"/>
      <c r="G685" s="45"/>
      <c r="H685" s="45"/>
      <c r="I685" s="45"/>
      <c r="J685" s="46"/>
    </row>
    <row r="686" spans="2:10" x14ac:dyDescent="0.3">
      <c r="B686" s="75" t="s">
        <v>220</v>
      </c>
      <c r="C686" s="48" t="s">
        <v>541</v>
      </c>
      <c r="D686" s="103"/>
      <c r="E686" s="45"/>
      <c r="F686" s="45"/>
      <c r="G686" s="45"/>
      <c r="H686" s="45"/>
      <c r="I686" s="62">
        <f>SUM(H687:H687)*$E$83</f>
        <v>0</v>
      </c>
      <c r="J686" s="63" t="str">
        <f>+J687</f>
        <v>und</v>
      </c>
    </row>
    <row r="687" spans="2:10" x14ac:dyDescent="0.3">
      <c r="B687" s="75"/>
      <c r="C687" s="44" t="s">
        <v>540</v>
      </c>
      <c r="D687" s="45">
        <v>0</v>
      </c>
      <c r="E687" s="45"/>
      <c r="F687" s="45"/>
      <c r="G687" s="45"/>
      <c r="H687" s="45">
        <f>+D687</f>
        <v>0</v>
      </c>
      <c r="I687" s="45"/>
      <c r="J687" s="46" t="s">
        <v>35</v>
      </c>
    </row>
    <row r="688" spans="2:10" x14ac:dyDescent="0.3">
      <c r="B688" s="100" t="s">
        <v>223</v>
      </c>
      <c r="C688" s="101" t="s">
        <v>532</v>
      </c>
      <c r="D688" s="103"/>
      <c r="E688" s="45"/>
      <c r="F688" s="45"/>
      <c r="G688" s="45"/>
      <c r="H688" s="45"/>
      <c r="I688" s="45"/>
      <c r="J688" s="46"/>
    </row>
    <row r="689" spans="2:10" x14ac:dyDescent="0.3">
      <c r="B689" s="75" t="s">
        <v>222</v>
      </c>
      <c r="C689" s="48" t="s">
        <v>533</v>
      </c>
      <c r="D689" s="103"/>
      <c r="E689" s="45"/>
      <c r="F689" s="45"/>
      <c r="G689" s="45"/>
      <c r="H689" s="45"/>
      <c r="I689" s="62">
        <f>SUM(H690:H690)*$E$83</f>
        <v>1</v>
      </c>
      <c r="J689" s="63" t="str">
        <f>+J690</f>
        <v>GBL</v>
      </c>
    </row>
    <row r="690" spans="2:10" x14ac:dyDescent="0.3">
      <c r="B690" s="75"/>
      <c r="C690" s="44" t="s">
        <v>637</v>
      </c>
      <c r="D690" s="45">
        <v>1</v>
      </c>
      <c r="E690" s="45"/>
      <c r="F690" s="45"/>
      <c r="G690" s="45"/>
      <c r="H690" s="45">
        <f>+D690</f>
        <v>1</v>
      </c>
      <c r="I690" s="45"/>
      <c r="J690" s="46" t="s">
        <v>4</v>
      </c>
    </row>
    <row r="691" spans="2:10" x14ac:dyDescent="0.3">
      <c r="B691" s="75" t="s">
        <v>534</v>
      </c>
      <c r="C691" s="48" t="s">
        <v>535</v>
      </c>
      <c r="D691" s="103"/>
      <c r="E691" s="45"/>
      <c r="F691" s="45"/>
      <c r="G691" s="45"/>
      <c r="H691" s="45"/>
      <c r="I691" s="62">
        <f>SUM(H692:H692)*$E$83</f>
        <v>1</v>
      </c>
      <c r="J691" s="63" t="str">
        <f>+J692</f>
        <v>GBL</v>
      </c>
    </row>
    <row r="692" spans="2:10" x14ac:dyDescent="0.3">
      <c r="B692" s="75"/>
      <c r="C692" s="44" t="s">
        <v>637</v>
      </c>
      <c r="D692" s="45">
        <v>1</v>
      </c>
      <c r="E692" s="45"/>
      <c r="F692" s="45"/>
      <c r="G692" s="45"/>
      <c r="H692" s="45">
        <f>+D692</f>
        <v>1</v>
      </c>
      <c r="I692" s="45"/>
      <c r="J692" s="46" t="s">
        <v>4</v>
      </c>
    </row>
    <row r="693" spans="2:10" x14ac:dyDescent="0.3">
      <c r="B693" s="75"/>
      <c r="C693" s="44"/>
      <c r="D693" s="103"/>
      <c r="E693" s="45"/>
      <c r="F693" s="45"/>
      <c r="G693" s="45"/>
      <c r="H693" s="45"/>
      <c r="I693" s="45"/>
      <c r="J693" s="46"/>
    </row>
    <row r="694" spans="2:10" x14ac:dyDescent="0.3">
      <c r="B694" s="75"/>
      <c r="C694" s="44"/>
      <c r="D694" s="103"/>
      <c r="E694" s="45"/>
      <c r="F694" s="45"/>
      <c r="G694" s="45"/>
      <c r="H694" s="45"/>
      <c r="I694" s="45"/>
      <c r="J694" s="46"/>
    </row>
    <row r="695" spans="2:10" x14ac:dyDescent="0.3">
      <c r="B695" s="75"/>
      <c r="C695" s="44"/>
      <c r="D695" s="103"/>
      <c r="E695" s="45"/>
      <c r="F695" s="45"/>
      <c r="G695" s="45"/>
      <c r="H695" s="45"/>
      <c r="I695" s="45"/>
      <c r="J695" s="46"/>
    </row>
    <row r="696" spans="2:10" x14ac:dyDescent="0.3">
      <c r="B696" s="75"/>
      <c r="C696" s="44"/>
      <c r="D696" s="103"/>
      <c r="E696" s="45"/>
      <c r="F696" s="45"/>
      <c r="G696" s="45"/>
      <c r="H696" s="45"/>
      <c r="I696" s="45"/>
      <c r="J696" s="46"/>
    </row>
    <row r="697" spans="2:10" x14ac:dyDescent="0.3">
      <c r="B697" s="75"/>
      <c r="C697" s="44"/>
      <c r="D697" s="103"/>
      <c r="E697" s="45"/>
      <c r="F697" s="45"/>
      <c r="G697" s="45"/>
      <c r="H697" s="45"/>
      <c r="I697" s="45"/>
      <c r="J697" s="46"/>
    </row>
    <row r="698" spans="2:10" x14ac:dyDescent="0.3">
      <c r="B698" s="75"/>
      <c r="C698" s="44"/>
      <c r="D698" s="103"/>
      <c r="E698" s="45"/>
      <c r="F698" s="45"/>
      <c r="G698" s="45"/>
      <c r="H698" s="45"/>
      <c r="I698" s="45"/>
      <c r="J698" s="46"/>
    </row>
    <row r="699" spans="2:10" x14ac:dyDescent="0.3">
      <c r="B699" s="75"/>
      <c r="C699" s="44"/>
      <c r="D699" s="103"/>
      <c r="E699" s="45"/>
      <c r="F699" s="45"/>
      <c r="G699" s="45"/>
      <c r="H699" s="45"/>
      <c r="I699" s="45"/>
      <c r="J699" s="46"/>
    </row>
    <row r="700" spans="2:10" x14ac:dyDescent="0.3">
      <c r="B700" s="75"/>
      <c r="C700" s="44"/>
      <c r="D700" s="103"/>
      <c r="E700" s="45"/>
      <c r="F700" s="45"/>
      <c r="G700" s="45"/>
      <c r="H700" s="45"/>
      <c r="I700" s="45"/>
      <c r="J700" s="46"/>
    </row>
    <row r="701" spans="2:10" x14ac:dyDescent="0.3">
      <c r="B701" s="75"/>
      <c r="C701" s="44"/>
      <c r="D701" s="103"/>
      <c r="E701" s="45"/>
      <c r="F701" s="45"/>
      <c r="G701" s="45"/>
      <c r="H701" s="45"/>
      <c r="I701" s="45"/>
      <c r="J701" s="46"/>
    </row>
    <row r="702" spans="2:10" x14ac:dyDescent="0.3">
      <c r="B702" s="75"/>
      <c r="C702" s="44"/>
      <c r="D702" s="103"/>
      <c r="E702" s="45"/>
      <c r="F702" s="45"/>
      <c r="G702" s="45"/>
      <c r="H702" s="45"/>
      <c r="I702" s="45"/>
      <c r="J702" s="46"/>
    </row>
    <row r="703" spans="2:10" x14ac:dyDescent="0.3">
      <c r="B703" s="75"/>
      <c r="C703" s="44"/>
      <c r="D703" s="103"/>
      <c r="E703" s="45"/>
      <c r="F703" s="45"/>
      <c r="G703" s="45"/>
      <c r="H703" s="45"/>
      <c r="I703" s="45"/>
      <c r="J703" s="46"/>
    </row>
    <row r="704" spans="2:10" x14ac:dyDescent="0.3">
      <c r="B704" s="75"/>
      <c r="C704" s="44"/>
      <c r="D704" s="103"/>
      <c r="E704" s="45"/>
      <c r="F704" s="45"/>
      <c r="G704" s="45"/>
      <c r="H704" s="45"/>
      <c r="I704" s="45"/>
      <c r="J704" s="46"/>
    </row>
    <row r="705" spans="2:10" x14ac:dyDescent="0.3">
      <c r="B705" s="75"/>
      <c r="C705" s="44"/>
      <c r="D705" s="103"/>
      <c r="E705" s="45"/>
      <c r="F705" s="45"/>
      <c r="G705" s="45"/>
      <c r="H705" s="45"/>
      <c r="I705" s="45"/>
      <c r="J705" s="46"/>
    </row>
    <row r="706" spans="2:10" x14ac:dyDescent="0.3">
      <c r="B706" s="75"/>
      <c r="C706" s="44"/>
      <c r="D706" s="103"/>
      <c r="E706" s="45"/>
      <c r="F706" s="45"/>
      <c r="G706" s="45"/>
      <c r="H706" s="45"/>
      <c r="I706" s="45"/>
      <c r="J706" s="46"/>
    </row>
    <row r="707" spans="2:10" x14ac:dyDescent="0.3">
      <c r="B707" s="75"/>
      <c r="C707" s="44"/>
      <c r="D707" s="103"/>
      <c r="E707" s="45"/>
      <c r="F707" s="45"/>
      <c r="G707" s="45"/>
      <c r="H707" s="45"/>
      <c r="I707" s="45"/>
      <c r="J707" s="46"/>
    </row>
    <row r="708" spans="2:10" x14ac:dyDescent="0.3">
      <c r="B708" s="75"/>
      <c r="C708" s="44"/>
      <c r="D708" s="103"/>
      <c r="E708" s="45"/>
      <c r="F708" s="45"/>
      <c r="G708" s="45"/>
      <c r="H708" s="45"/>
      <c r="I708" s="45"/>
      <c r="J708" s="46"/>
    </row>
    <row r="709" spans="2:10" x14ac:dyDescent="0.3">
      <c r="B709" s="75"/>
      <c r="C709" s="44"/>
      <c r="D709" s="103"/>
      <c r="E709" s="45"/>
      <c r="F709" s="45"/>
      <c r="G709" s="45"/>
      <c r="H709" s="45"/>
      <c r="I709" s="45"/>
      <c r="J709" s="46"/>
    </row>
    <row r="710" spans="2:10" x14ac:dyDescent="0.3">
      <c r="B710" s="75"/>
      <c r="C710" s="44"/>
      <c r="D710" s="103"/>
      <c r="E710" s="45"/>
      <c r="F710" s="45"/>
      <c r="G710" s="45"/>
      <c r="H710" s="45"/>
      <c r="I710" s="45"/>
      <c r="J710" s="46"/>
    </row>
    <row r="711" spans="2:10" x14ac:dyDescent="0.3">
      <c r="B711" s="75"/>
      <c r="C711" s="44"/>
      <c r="D711" s="103"/>
      <c r="E711" s="45"/>
      <c r="F711" s="45"/>
      <c r="G711" s="45"/>
      <c r="H711" s="45"/>
      <c r="I711" s="45"/>
      <c r="J711" s="46"/>
    </row>
    <row r="712" spans="2:10" x14ac:dyDescent="0.3">
      <c r="B712" s="75"/>
      <c r="C712" s="44"/>
      <c r="D712" s="103"/>
      <c r="E712" s="45"/>
      <c r="F712" s="45"/>
      <c r="G712" s="45"/>
      <c r="H712" s="45"/>
      <c r="I712" s="45"/>
      <c r="J712" s="46"/>
    </row>
    <row r="713" spans="2:10" x14ac:dyDescent="0.3">
      <c r="B713" s="75"/>
      <c r="C713" s="44"/>
      <c r="D713" s="103"/>
      <c r="E713" s="45"/>
      <c r="F713" s="45"/>
      <c r="G713" s="45"/>
      <c r="H713" s="45"/>
      <c r="I713" s="45"/>
      <c r="J713" s="46"/>
    </row>
    <row r="714" spans="2:10" x14ac:dyDescent="0.3">
      <c r="B714" s="75"/>
      <c r="C714" s="44"/>
      <c r="D714" s="103"/>
      <c r="E714" s="45"/>
      <c r="F714" s="45"/>
      <c r="G714" s="45"/>
      <c r="H714" s="45"/>
      <c r="I714" s="45"/>
      <c r="J714" s="46"/>
    </row>
    <row r="715" spans="2:10" x14ac:dyDescent="0.3">
      <c r="B715" s="75"/>
      <c r="C715" s="44"/>
      <c r="D715" s="103"/>
      <c r="E715" s="45"/>
      <c r="F715" s="45"/>
      <c r="G715" s="45"/>
      <c r="H715" s="45"/>
      <c r="I715" s="45"/>
      <c r="J715" s="46"/>
    </row>
    <row r="716" spans="2:10" x14ac:dyDescent="0.3">
      <c r="B716" s="75"/>
      <c r="C716" s="44"/>
      <c r="D716" s="103"/>
      <c r="E716" s="45"/>
      <c r="F716" s="45"/>
      <c r="G716" s="45"/>
      <c r="H716" s="45"/>
      <c r="I716" s="45"/>
      <c r="J716" s="46"/>
    </row>
    <row r="717" spans="2:10" x14ac:dyDescent="0.3">
      <c r="B717" s="75"/>
      <c r="C717" s="44"/>
      <c r="D717" s="103"/>
      <c r="E717" s="45"/>
      <c r="F717" s="45"/>
      <c r="G717" s="45"/>
      <c r="H717" s="45"/>
      <c r="I717" s="45"/>
      <c r="J717" s="46"/>
    </row>
    <row r="718" spans="2:10" x14ac:dyDescent="0.3">
      <c r="B718" s="75"/>
      <c r="C718" s="44"/>
      <c r="D718" s="103"/>
      <c r="E718" s="45"/>
      <c r="F718" s="45"/>
      <c r="G718" s="45"/>
      <c r="H718" s="45"/>
      <c r="I718" s="45"/>
      <c r="J718" s="46"/>
    </row>
    <row r="719" spans="2:10" x14ac:dyDescent="0.3">
      <c r="B719" s="75"/>
      <c r="C719" s="44"/>
      <c r="D719" s="103"/>
      <c r="E719" s="45"/>
      <c r="F719" s="45"/>
      <c r="G719" s="45"/>
      <c r="H719" s="45"/>
      <c r="I719" s="45"/>
      <c r="J719" s="46"/>
    </row>
    <row r="720" spans="2:10" x14ac:dyDescent="0.3">
      <c r="B720" s="75"/>
      <c r="C720" s="44"/>
      <c r="D720" s="103"/>
      <c r="E720" s="45"/>
      <c r="F720" s="45"/>
      <c r="G720" s="45"/>
      <c r="H720" s="45"/>
      <c r="I720" s="45"/>
      <c r="J720" s="46"/>
    </row>
    <row r="721" spans="2:10" x14ac:dyDescent="0.3">
      <c r="B721" s="75"/>
      <c r="C721" s="44"/>
      <c r="D721" s="103"/>
      <c r="E721" s="45"/>
      <c r="F721" s="45"/>
      <c r="G721" s="45"/>
      <c r="H721" s="45"/>
      <c r="I721" s="45"/>
      <c r="J721" s="46"/>
    </row>
    <row r="722" spans="2:10" x14ac:dyDescent="0.3">
      <c r="B722" s="75"/>
      <c r="C722" s="44"/>
      <c r="D722" s="103"/>
      <c r="E722" s="45"/>
      <c r="F722" s="45"/>
      <c r="G722" s="45"/>
      <c r="H722" s="45"/>
      <c r="I722" s="45"/>
      <c r="J722" s="46"/>
    </row>
    <row r="723" spans="2:10" x14ac:dyDescent="0.3">
      <c r="B723" s="75"/>
      <c r="C723" s="44"/>
      <c r="D723" s="103"/>
      <c r="E723" s="45"/>
      <c r="F723" s="45"/>
      <c r="G723" s="45"/>
      <c r="H723" s="45"/>
      <c r="I723" s="45"/>
      <c r="J723" s="46"/>
    </row>
    <row r="724" spans="2:10" x14ac:dyDescent="0.3">
      <c r="B724" s="75"/>
      <c r="C724" s="44"/>
      <c r="D724" s="103"/>
      <c r="E724" s="45"/>
      <c r="F724" s="45"/>
      <c r="G724" s="45"/>
      <c r="H724" s="45"/>
      <c r="I724" s="45"/>
      <c r="J724" s="46"/>
    </row>
    <row r="725" spans="2:10" x14ac:dyDescent="0.3">
      <c r="B725" s="75"/>
      <c r="C725" s="44"/>
      <c r="D725" s="103"/>
      <c r="E725" s="45"/>
      <c r="F725" s="45"/>
      <c r="G725" s="45"/>
      <c r="H725" s="45"/>
      <c r="I725" s="45"/>
      <c r="J725" s="46"/>
    </row>
    <row r="726" spans="2:10" x14ac:dyDescent="0.3">
      <c r="B726" s="75"/>
      <c r="C726" s="44"/>
      <c r="D726" s="103"/>
      <c r="E726" s="45"/>
      <c r="F726" s="45"/>
      <c r="G726" s="45"/>
      <c r="H726" s="45"/>
      <c r="I726" s="45"/>
      <c r="J726" s="46"/>
    </row>
    <row r="727" spans="2:10" x14ac:dyDescent="0.3">
      <c r="B727" s="75"/>
      <c r="C727" s="44"/>
      <c r="D727" s="103"/>
      <c r="E727" s="45"/>
      <c r="F727" s="45"/>
      <c r="G727" s="45"/>
      <c r="H727" s="45"/>
      <c r="I727" s="45"/>
      <c r="J727" s="46"/>
    </row>
    <row r="728" spans="2:10" x14ac:dyDescent="0.3">
      <c r="B728" s="75"/>
      <c r="C728" s="44"/>
      <c r="D728" s="103"/>
      <c r="E728" s="45"/>
      <c r="F728" s="45"/>
      <c r="G728" s="45"/>
      <c r="H728" s="45"/>
      <c r="I728" s="45"/>
      <c r="J728" s="46"/>
    </row>
    <row r="729" spans="2:10" x14ac:dyDescent="0.3">
      <c r="B729" s="75"/>
      <c r="C729" s="44"/>
      <c r="D729" s="103"/>
      <c r="E729" s="45"/>
      <c r="F729" s="45"/>
      <c r="G729" s="45"/>
      <c r="H729" s="45"/>
      <c r="I729" s="45"/>
      <c r="J729" s="46"/>
    </row>
    <row r="730" spans="2:10" x14ac:dyDescent="0.3">
      <c r="B730" s="75"/>
      <c r="C730" s="44"/>
      <c r="D730" s="103"/>
      <c r="E730" s="45"/>
      <c r="F730" s="45"/>
      <c r="G730" s="45"/>
      <c r="H730" s="45"/>
      <c r="I730" s="45"/>
      <c r="J730" s="46"/>
    </row>
    <row r="731" spans="2:10" x14ac:dyDescent="0.3">
      <c r="B731" s="75"/>
      <c r="C731" s="44"/>
      <c r="D731" s="103"/>
      <c r="E731" s="45"/>
      <c r="F731" s="45"/>
      <c r="G731" s="45"/>
      <c r="H731" s="45"/>
      <c r="I731" s="45"/>
      <c r="J731" s="46"/>
    </row>
    <row r="732" spans="2:10" x14ac:dyDescent="0.3">
      <c r="B732" s="75"/>
      <c r="C732" s="44"/>
      <c r="D732" s="103"/>
      <c r="E732" s="45"/>
      <c r="F732" s="45"/>
      <c r="G732" s="45"/>
      <c r="H732" s="45"/>
      <c r="I732" s="45"/>
      <c r="J732" s="46"/>
    </row>
    <row r="733" spans="2:10" x14ac:dyDescent="0.3">
      <c r="B733" s="75"/>
      <c r="C733" s="44"/>
      <c r="D733" s="103"/>
      <c r="E733" s="45"/>
      <c r="F733" s="45"/>
      <c r="G733" s="45"/>
      <c r="H733" s="45"/>
      <c r="I733" s="45"/>
      <c r="J733" s="46"/>
    </row>
    <row r="734" spans="2:10" x14ac:dyDescent="0.3">
      <c r="B734" s="75"/>
      <c r="C734" s="44"/>
      <c r="D734" s="103"/>
      <c r="E734" s="45"/>
      <c r="F734" s="45"/>
      <c r="G734" s="45"/>
      <c r="H734" s="45"/>
      <c r="I734" s="45"/>
      <c r="J734" s="46"/>
    </row>
    <row r="735" spans="2:10" x14ac:dyDescent="0.3">
      <c r="B735" s="75"/>
      <c r="C735" s="44"/>
      <c r="D735" s="103"/>
      <c r="E735" s="45"/>
      <c r="F735" s="45"/>
      <c r="G735" s="45"/>
      <c r="H735" s="45"/>
      <c r="I735" s="45"/>
      <c r="J735" s="46"/>
    </row>
    <row r="736" spans="2:10" x14ac:dyDescent="0.3">
      <c r="B736" s="75"/>
      <c r="C736" s="44"/>
      <c r="D736" s="103"/>
      <c r="E736" s="45"/>
      <c r="F736" s="45"/>
      <c r="G736" s="45"/>
      <c r="H736" s="45"/>
      <c r="I736" s="45"/>
      <c r="J736" s="46"/>
    </row>
    <row r="737" spans="2:10" x14ac:dyDescent="0.3">
      <c r="B737" s="75"/>
      <c r="C737" s="44"/>
      <c r="D737" s="103"/>
      <c r="E737" s="45"/>
      <c r="F737" s="45"/>
      <c r="G737" s="45"/>
      <c r="H737" s="45"/>
      <c r="I737" s="45"/>
      <c r="J737" s="46"/>
    </row>
    <row r="738" spans="2:10" x14ac:dyDescent="0.3">
      <c r="B738" s="75"/>
      <c r="C738" s="44"/>
      <c r="D738" s="103"/>
      <c r="E738" s="45"/>
      <c r="F738" s="45"/>
      <c r="G738" s="45"/>
      <c r="H738" s="45"/>
      <c r="I738" s="45"/>
      <c r="J738" s="46"/>
    </row>
    <row r="739" spans="2:10" x14ac:dyDescent="0.3">
      <c r="B739" s="75"/>
      <c r="C739" s="44"/>
      <c r="D739" s="103"/>
      <c r="E739" s="45"/>
      <c r="F739" s="45"/>
      <c r="G739" s="45"/>
      <c r="H739" s="45"/>
      <c r="I739" s="45"/>
      <c r="J739" s="46"/>
    </row>
    <row r="740" spans="2:10" x14ac:dyDescent="0.3">
      <c r="B740" s="75"/>
      <c r="C740" s="44"/>
      <c r="D740" s="103"/>
      <c r="E740" s="45"/>
      <c r="F740" s="45"/>
      <c r="G740" s="45"/>
      <c r="H740" s="45"/>
      <c r="I740" s="45"/>
      <c r="J740" s="46"/>
    </row>
    <row r="741" spans="2:10" x14ac:dyDescent="0.3">
      <c r="B741" s="75"/>
      <c r="C741" s="44"/>
      <c r="D741" s="103"/>
      <c r="E741" s="45"/>
      <c r="F741" s="45"/>
      <c r="G741" s="45"/>
      <c r="H741" s="45"/>
      <c r="I741" s="45"/>
      <c r="J741" s="46"/>
    </row>
    <row r="742" spans="2:10" x14ac:dyDescent="0.3">
      <c r="B742" s="75"/>
      <c r="C742" s="44"/>
      <c r="D742" s="103"/>
      <c r="E742" s="45"/>
      <c r="F742" s="45"/>
      <c r="G742" s="45"/>
      <c r="H742" s="45"/>
      <c r="I742" s="45"/>
      <c r="J742" s="46"/>
    </row>
    <row r="743" spans="2:10" x14ac:dyDescent="0.3">
      <c r="B743" s="75"/>
      <c r="C743" s="44"/>
      <c r="D743" s="103"/>
      <c r="E743" s="45"/>
      <c r="F743" s="45"/>
      <c r="G743" s="45"/>
      <c r="H743" s="45"/>
      <c r="I743" s="45"/>
      <c r="J743" s="46"/>
    </row>
    <row r="744" spans="2:10" x14ac:dyDescent="0.3">
      <c r="B744" s="75"/>
      <c r="C744" s="44"/>
      <c r="D744" s="103"/>
      <c r="E744" s="45"/>
      <c r="F744" s="45"/>
      <c r="G744" s="45"/>
      <c r="H744" s="45"/>
      <c r="I744" s="45"/>
      <c r="J744" s="46"/>
    </row>
    <row r="745" spans="2:10" x14ac:dyDescent="0.3">
      <c r="B745" s="75"/>
      <c r="C745" s="44"/>
      <c r="D745" s="103"/>
      <c r="E745" s="45"/>
      <c r="F745" s="45"/>
      <c r="G745" s="45"/>
      <c r="H745" s="45"/>
      <c r="I745" s="45"/>
      <c r="J745" s="46"/>
    </row>
    <row r="746" spans="2:10" x14ac:dyDescent="0.3">
      <c r="B746" s="75"/>
      <c r="C746" s="44"/>
      <c r="D746" s="103"/>
      <c r="E746" s="45"/>
      <c r="F746" s="45"/>
      <c r="G746" s="45"/>
      <c r="H746" s="45"/>
      <c r="I746" s="45"/>
      <c r="J746" s="46"/>
    </row>
    <row r="747" spans="2:10" x14ac:dyDescent="0.3">
      <c r="B747" s="75"/>
      <c r="C747" s="44"/>
      <c r="D747" s="103"/>
      <c r="E747" s="45"/>
      <c r="F747" s="45"/>
      <c r="G747" s="45"/>
      <c r="H747" s="45"/>
      <c r="I747" s="45"/>
      <c r="J747" s="46"/>
    </row>
    <row r="748" spans="2:10" x14ac:dyDescent="0.3">
      <c r="B748" s="75"/>
      <c r="C748" s="44"/>
      <c r="D748" s="103"/>
      <c r="E748" s="45"/>
      <c r="F748" s="45"/>
      <c r="G748" s="45"/>
      <c r="H748" s="45"/>
      <c r="I748" s="45"/>
      <c r="J748" s="46"/>
    </row>
    <row r="749" spans="2:10" x14ac:dyDescent="0.3">
      <c r="B749" s="75"/>
      <c r="C749" s="44"/>
      <c r="D749" s="103"/>
      <c r="E749" s="45"/>
      <c r="F749" s="45"/>
      <c r="G749" s="45"/>
      <c r="H749" s="45"/>
      <c r="I749" s="45"/>
      <c r="J749" s="46"/>
    </row>
    <row r="750" spans="2:10" x14ac:dyDescent="0.3">
      <c r="B750" s="75"/>
      <c r="C750" s="44"/>
      <c r="D750" s="103"/>
      <c r="E750" s="45"/>
      <c r="F750" s="45"/>
      <c r="G750" s="45"/>
      <c r="H750" s="45"/>
      <c r="I750" s="45"/>
      <c r="J750" s="46"/>
    </row>
    <row r="751" spans="2:10" ht="14.25" customHeight="1" x14ac:dyDescent="0.3">
      <c r="B751" s="75"/>
      <c r="C751" s="44"/>
      <c r="D751" s="103"/>
      <c r="E751" s="45"/>
      <c r="F751" s="45"/>
      <c r="G751" s="45"/>
      <c r="H751" s="45"/>
      <c r="I751" s="45"/>
      <c r="J751" s="46"/>
    </row>
    <row r="752" spans="2:10" x14ac:dyDescent="0.3">
      <c r="B752" s="75"/>
      <c r="C752" s="44"/>
      <c r="D752" s="103"/>
      <c r="E752" s="45"/>
      <c r="F752" s="45"/>
      <c r="G752" s="45"/>
      <c r="H752" s="45"/>
      <c r="I752" s="45"/>
      <c r="J752" s="46"/>
    </row>
    <row r="753" spans="2:10" x14ac:dyDescent="0.3">
      <c r="B753" s="75"/>
      <c r="C753" s="44"/>
      <c r="D753" s="103"/>
      <c r="E753" s="45"/>
      <c r="F753" s="45"/>
      <c r="G753" s="45"/>
      <c r="H753" s="45"/>
      <c r="I753" s="45"/>
      <c r="J753" s="46"/>
    </row>
    <row r="754" spans="2:10" x14ac:dyDescent="0.3">
      <c r="B754" s="75"/>
      <c r="C754" s="44"/>
      <c r="D754" s="103"/>
      <c r="E754" s="45"/>
      <c r="F754" s="45"/>
      <c r="G754" s="45"/>
      <c r="H754" s="45"/>
      <c r="I754" s="45"/>
      <c r="J754" s="46"/>
    </row>
    <row r="755" spans="2:10" x14ac:dyDescent="0.3">
      <c r="B755" s="75"/>
      <c r="C755" s="44"/>
      <c r="D755" s="103"/>
      <c r="E755" s="45"/>
      <c r="F755" s="45"/>
      <c r="G755" s="45"/>
      <c r="H755" s="45"/>
      <c r="I755" s="45"/>
      <c r="J755" s="46"/>
    </row>
    <row r="756" spans="2:10" ht="22.8" x14ac:dyDescent="0.3">
      <c r="B756" s="163" t="s">
        <v>678</v>
      </c>
      <c r="C756" s="164"/>
      <c r="D756" s="164"/>
      <c r="E756" s="164"/>
      <c r="F756" s="164"/>
      <c r="G756" s="164"/>
      <c r="H756" s="164"/>
      <c r="I756" s="164"/>
      <c r="J756" s="165"/>
    </row>
    <row r="757" spans="2:10" x14ac:dyDescent="0.3">
      <c r="B757" s="23" t="s">
        <v>7</v>
      </c>
      <c r="C757" s="24" t="s">
        <v>0</v>
      </c>
      <c r="D757" s="24" t="s">
        <v>23</v>
      </c>
      <c r="E757" s="24" t="s">
        <v>24</v>
      </c>
      <c r="F757" s="24" t="s">
        <v>2</v>
      </c>
      <c r="G757" s="24" t="s">
        <v>3</v>
      </c>
      <c r="H757" s="24" t="s">
        <v>25</v>
      </c>
      <c r="I757" s="24" t="s">
        <v>8</v>
      </c>
      <c r="J757" s="24" t="s">
        <v>9</v>
      </c>
    </row>
    <row r="758" spans="2:10" x14ac:dyDescent="0.3">
      <c r="B758" s="96">
        <v>4.04</v>
      </c>
      <c r="C758" s="97" t="s">
        <v>472</v>
      </c>
      <c r="D758" s="60"/>
      <c r="E758" s="56">
        <v>1</v>
      </c>
      <c r="F758" s="52"/>
      <c r="G758" s="52"/>
      <c r="H758" s="52"/>
      <c r="I758" s="52"/>
      <c r="J758" s="61"/>
    </row>
    <row r="759" spans="2:10" x14ac:dyDescent="0.3">
      <c r="B759" s="100" t="s">
        <v>165</v>
      </c>
      <c r="C759" s="101" t="s">
        <v>474</v>
      </c>
      <c r="D759" s="60"/>
      <c r="E759" s="59"/>
      <c r="F759" s="52"/>
      <c r="G759" s="52"/>
      <c r="H759" s="52"/>
      <c r="I759" s="52"/>
      <c r="J759" s="61"/>
    </row>
    <row r="760" spans="2:10" x14ac:dyDescent="0.3">
      <c r="B760" s="75" t="s">
        <v>166</v>
      </c>
      <c r="C760" s="48" t="s">
        <v>473</v>
      </c>
      <c r="D760" s="45"/>
      <c r="E760" s="45"/>
      <c r="F760" s="45"/>
      <c r="G760" s="45"/>
      <c r="H760" s="45"/>
      <c r="I760" s="62">
        <f>SUM(H761:H776)*$E$83</f>
        <v>25</v>
      </c>
      <c r="J760" s="63" t="str">
        <f>+J761</f>
        <v>Pto</v>
      </c>
    </row>
    <row r="761" spans="2:10" x14ac:dyDescent="0.3">
      <c r="B761" s="75"/>
      <c r="C761" s="130" t="s">
        <v>787</v>
      </c>
      <c r="D761" s="45"/>
      <c r="E761" s="45"/>
      <c r="F761" s="45"/>
      <c r="G761" s="45"/>
      <c r="H761" s="45"/>
      <c r="I761" s="45"/>
      <c r="J761" s="46" t="s">
        <v>298</v>
      </c>
    </row>
    <row r="762" spans="2:10" x14ac:dyDescent="0.3">
      <c r="B762" s="75"/>
      <c r="C762" s="44" t="s">
        <v>622</v>
      </c>
      <c r="D762" s="45">
        <v>2</v>
      </c>
      <c r="E762" s="45"/>
      <c r="F762" s="45"/>
      <c r="G762" s="45"/>
      <c r="H762" s="45">
        <f>+D762</f>
        <v>2</v>
      </c>
      <c r="I762" s="45"/>
      <c r="J762" s="46" t="s">
        <v>298</v>
      </c>
    </row>
    <row r="763" spans="2:10" x14ac:dyDescent="0.3">
      <c r="B763" s="75"/>
      <c r="C763" s="44" t="s">
        <v>628</v>
      </c>
      <c r="D763" s="45">
        <v>5</v>
      </c>
      <c r="E763" s="45"/>
      <c r="F763" s="45"/>
      <c r="G763" s="45"/>
      <c r="H763" s="45">
        <f>+D763</f>
        <v>5</v>
      </c>
      <c r="I763" s="45"/>
      <c r="J763" s="46" t="s">
        <v>298</v>
      </c>
    </row>
    <row r="764" spans="2:10" x14ac:dyDescent="0.3">
      <c r="B764" s="75"/>
      <c r="C764" s="44" t="s">
        <v>630</v>
      </c>
      <c r="D764" s="45">
        <v>2</v>
      </c>
      <c r="E764" s="45"/>
      <c r="F764" s="45"/>
      <c r="G764" s="45"/>
      <c r="H764" s="45">
        <f>+D764</f>
        <v>2</v>
      </c>
      <c r="I764" s="45"/>
      <c r="J764" s="46" t="s">
        <v>298</v>
      </c>
    </row>
    <row r="765" spans="2:10" x14ac:dyDescent="0.3">
      <c r="B765" s="75"/>
      <c r="C765" s="44" t="s">
        <v>619</v>
      </c>
      <c r="D765" s="45">
        <v>12</v>
      </c>
      <c r="E765" s="45"/>
      <c r="F765" s="45"/>
      <c r="G765" s="45"/>
      <c r="H765" s="45">
        <f>+D765</f>
        <v>12</v>
      </c>
      <c r="I765" s="45"/>
      <c r="J765" s="46" t="s">
        <v>298</v>
      </c>
    </row>
    <row r="766" spans="2:10" x14ac:dyDescent="0.3">
      <c r="B766" s="75"/>
      <c r="C766" s="130" t="s">
        <v>248</v>
      </c>
      <c r="D766" s="45"/>
      <c r="E766" s="45"/>
      <c r="F766" s="45"/>
      <c r="G766" s="45"/>
      <c r="H766" s="45"/>
      <c r="I766" s="45"/>
      <c r="J766" s="46" t="s">
        <v>298</v>
      </c>
    </row>
    <row r="767" spans="2:10" x14ac:dyDescent="0.3">
      <c r="B767" s="75"/>
      <c r="C767" s="44" t="s">
        <v>622</v>
      </c>
      <c r="D767" s="45">
        <v>1</v>
      </c>
      <c r="E767" s="45"/>
      <c r="F767" s="45"/>
      <c r="G767" s="45"/>
      <c r="H767" s="45">
        <f>+D767</f>
        <v>1</v>
      </c>
      <c r="I767" s="45"/>
      <c r="J767" s="46" t="s">
        <v>298</v>
      </c>
    </row>
    <row r="768" spans="2:10" x14ac:dyDescent="0.3">
      <c r="B768" s="75"/>
      <c r="C768" s="44" t="s">
        <v>628</v>
      </c>
      <c r="D768" s="45">
        <v>1</v>
      </c>
      <c r="E768" s="45"/>
      <c r="F768" s="45"/>
      <c r="G768" s="45"/>
      <c r="H768" s="45">
        <f>+D768</f>
        <v>1</v>
      </c>
      <c r="I768" s="45"/>
      <c r="J768" s="46" t="s">
        <v>298</v>
      </c>
    </row>
    <row r="769" spans="2:10" x14ac:dyDescent="0.3">
      <c r="B769" s="75"/>
      <c r="C769" s="44" t="s">
        <v>630</v>
      </c>
      <c r="D769" s="45">
        <v>0</v>
      </c>
      <c r="E769" s="45"/>
      <c r="F769" s="45"/>
      <c r="G769" s="45"/>
      <c r="H769" s="45">
        <f>+D769</f>
        <v>0</v>
      </c>
      <c r="I769" s="45"/>
      <c r="J769" s="46" t="s">
        <v>298</v>
      </c>
    </row>
    <row r="770" spans="2:10" x14ac:dyDescent="0.3">
      <c r="B770" s="75"/>
      <c r="C770" s="130" t="s">
        <v>249</v>
      </c>
      <c r="D770" s="45"/>
      <c r="E770" s="45"/>
      <c r="F770" s="45"/>
      <c r="G770" s="45"/>
      <c r="H770" s="45"/>
      <c r="I770" s="45"/>
      <c r="J770" s="46" t="s">
        <v>298</v>
      </c>
    </row>
    <row r="771" spans="2:10" x14ac:dyDescent="0.3">
      <c r="B771" s="75"/>
      <c r="C771" s="44" t="s">
        <v>622</v>
      </c>
      <c r="D771" s="45">
        <v>0</v>
      </c>
      <c r="E771" s="45"/>
      <c r="F771" s="45"/>
      <c r="G771" s="45"/>
      <c r="H771" s="45">
        <f>+D771</f>
        <v>0</v>
      </c>
      <c r="I771" s="45"/>
      <c r="J771" s="46" t="s">
        <v>298</v>
      </c>
    </row>
    <row r="772" spans="2:10" x14ac:dyDescent="0.3">
      <c r="B772" s="75"/>
      <c r="C772" s="44" t="s">
        <v>628</v>
      </c>
      <c r="D772" s="45">
        <v>0</v>
      </c>
      <c r="E772" s="45"/>
      <c r="F772" s="45"/>
      <c r="G772" s="45"/>
      <c r="H772" s="45">
        <f>+D772</f>
        <v>0</v>
      </c>
      <c r="I772" s="45"/>
      <c r="J772" s="46" t="s">
        <v>298</v>
      </c>
    </row>
    <row r="773" spans="2:10" x14ac:dyDescent="0.3">
      <c r="B773" s="75"/>
      <c r="C773" s="44" t="s">
        <v>630</v>
      </c>
      <c r="D773" s="45">
        <v>0</v>
      </c>
      <c r="E773" s="45"/>
      <c r="F773" s="45"/>
      <c r="G773" s="45"/>
      <c r="H773" s="45">
        <f>+D773</f>
        <v>0</v>
      </c>
      <c r="I773" s="45"/>
      <c r="J773" s="46" t="s">
        <v>298</v>
      </c>
    </row>
    <row r="774" spans="2:10" x14ac:dyDescent="0.3">
      <c r="B774" s="75"/>
      <c r="C774" s="130" t="s">
        <v>250</v>
      </c>
      <c r="D774" s="45"/>
      <c r="E774" s="45"/>
      <c r="F774" s="45"/>
      <c r="G774" s="45"/>
      <c r="H774" s="45"/>
      <c r="I774" s="45"/>
      <c r="J774" s="46" t="s">
        <v>298</v>
      </c>
    </row>
    <row r="775" spans="2:10" x14ac:dyDescent="0.3">
      <c r="B775" s="75"/>
      <c r="C775" s="44" t="s">
        <v>630</v>
      </c>
      <c r="D775" s="45">
        <v>2</v>
      </c>
      <c r="E775" s="45"/>
      <c r="F775" s="45"/>
      <c r="G775" s="45"/>
      <c r="H775" s="45">
        <f>+D775</f>
        <v>2</v>
      </c>
      <c r="I775" s="45"/>
      <c r="J775" s="46" t="s">
        <v>298</v>
      </c>
    </row>
    <row r="776" spans="2:10" x14ac:dyDescent="0.3">
      <c r="B776" s="75"/>
      <c r="C776" s="44" t="s">
        <v>628</v>
      </c>
      <c r="D776" s="45"/>
      <c r="E776" s="45"/>
      <c r="F776" s="45"/>
      <c r="G776" s="45"/>
      <c r="H776" s="45">
        <f>+D776</f>
        <v>0</v>
      </c>
      <c r="I776" s="45"/>
      <c r="J776" s="46" t="s">
        <v>298</v>
      </c>
    </row>
    <row r="777" spans="2:10" x14ac:dyDescent="0.3">
      <c r="B777" s="75" t="s">
        <v>475</v>
      </c>
      <c r="C777" s="48" t="s">
        <v>476</v>
      </c>
      <c r="D777" s="45"/>
      <c r="E777" s="45"/>
      <c r="F777" s="45"/>
      <c r="G777" s="45"/>
      <c r="H777" s="45"/>
      <c r="I777" s="62">
        <f>SUM(H778:H783)*$E$83</f>
        <v>0</v>
      </c>
      <c r="J777" s="63" t="str">
        <f>+J778</f>
        <v>Pto</v>
      </c>
    </row>
    <row r="778" spans="2:10" x14ac:dyDescent="0.3">
      <c r="B778" s="75"/>
      <c r="C778" s="130" t="s">
        <v>248</v>
      </c>
      <c r="D778" s="45"/>
      <c r="E778" s="45"/>
      <c r="F778" s="45"/>
      <c r="G778" s="45"/>
      <c r="H778" s="45"/>
      <c r="I778" s="45"/>
      <c r="J778" s="46" t="s">
        <v>298</v>
      </c>
    </row>
    <row r="779" spans="2:10" x14ac:dyDescent="0.3">
      <c r="B779" s="75"/>
      <c r="C779" s="44" t="s">
        <v>628</v>
      </c>
      <c r="D779" s="45"/>
      <c r="E779" s="45"/>
      <c r="F779" s="45"/>
      <c r="G779" s="45"/>
      <c r="H779" s="45">
        <f>+D779</f>
        <v>0</v>
      </c>
      <c r="I779" s="45"/>
      <c r="J779" s="46" t="s">
        <v>298</v>
      </c>
    </row>
    <row r="780" spans="2:10" x14ac:dyDescent="0.3">
      <c r="B780" s="75"/>
      <c r="C780" s="130" t="s">
        <v>249</v>
      </c>
      <c r="D780" s="45"/>
      <c r="E780" s="45"/>
      <c r="F780" s="45"/>
      <c r="G780" s="45"/>
      <c r="H780" s="45">
        <f>+D780</f>
        <v>0</v>
      </c>
      <c r="I780" s="45"/>
      <c r="J780" s="46" t="s">
        <v>298</v>
      </c>
    </row>
    <row r="781" spans="2:10" x14ac:dyDescent="0.3">
      <c r="B781" s="75"/>
      <c r="C781" s="44" t="s">
        <v>628</v>
      </c>
      <c r="D781" s="45"/>
      <c r="E781" s="45"/>
      <c r="F781" s="45"/>
      <c r="G781" s="45"/>
      <c r="H781" s="45">
        <f>+D781</f>
        <v>0</v>
      </c>
      <c r="I781" s="45"/>
      <c r="J781" s="46" t="s">
        <v>298</v>
      </c>
    </row>
    <row r="782" spans="2:10" x14ac:dyDescent="0.3">
      <c r="B782" s="75"/>
      <c r="C782" s="130" t="s">
        <v>250</v>
      </c>
      <c r="D782" s="45"/>
      <c r="E782" s="45"/>
      <c r="F782" s="45"/>
      <c r="G782" s="45"/>
      <c r="H782" s="45">
        <f>+D782</f>
        <v>0</v>
      </c>
      <c r="I782" s="45"/>
      <c r="J782" s="46" t="s">
        <v>298</v>
      </c>
    </row>
    <row r="783" spans="2:10" x14ac:dyDescent="0.3">
      <c r="B783" s="75"/>
      <c r="C783" s="44" t="s">
        <v>628</v>
      </c>
      <c r="D783" s="45"/>
      <c r="E783" s="45"/>
      <c r="F783" s="45"/>
      <c r="G783" s="45"/>
      <c r="H783" s="45">
        <f>+D783</f>
        <v>0</v>
      </c>
      <c r="I783" s="45"/>
      <c r="J783" s="46" t="s">
        <v>298</v>
      </c>
    </row>
    <row r="784" spans="2:10" x14ac:dyDescent="0.3">
      <c r="B784" s="75" t="s">
        <v>479</v>
      </c>
      <c r="C784" s="48" t="s">
        <v>477</v>
      </c>
      <c r="D784" s="45"/>
      <c r="E784" s="45"/>
      <c r="F784" s="45"/>
      <c r="G784" s="45"/>
      <c r="H784" s="45"/>
      <c r="I784" s="62">
        <f>SUM(H785:H796)*$E$83</f>
        <v>5</v>
      </c>
      <c r="J784" s="63" t="str">
        <f>+J785</f>
        <v>Pto</v>
      </c>
    </row>
    <row r="785" spans="2:10" x14ac:dyDescent="0.3">
      <c r="B785" s="75"/>
      <c r="C785" s="130" t="s">
        <v>787</v>
      </c>
      <c r="D785" s="45"/>
      <c r="E785" s="45"/>
      <c r="F785" s="45"/>
      <c r="G785" s="45"/>
      <c r="H785" s="45"/>
      <c r="I785" s="45"/>
      <c r="J785" s="46" t="s">
        <v>298</v>
      </c>
    </row>
    <row r="786" spans="2:10" x14ac:dyDescent="0.3">
      <c r="B786" s="75"/>
      <c r="C786" s="44" t="s">
        <v>621</v>
      </c>
      <c r="D786" s="45">
        <v>1</v>
      </c>
      <c r="E786" s="45"/>
      <c r="F786" s="45"/>
      <c r="G786" s="45"/>
      <c r="H786" s="45">
        <f t="shared" ref="H786:H796" si="26">+D786</f>
        <v>1</v>
      </c>
      <c r="I786" s="45"/>
      <c r="J786" s="46" t="s">
        <v>298</v>
      </c>
    </row>
    <row r="787" spans="2:10" x14ac:dyDescent="0.3">
      <c r="B787" s="75"/>
      <c r="C787" s="44" t="s">
        <v>631</v>
      </c>
      <c r="D787" s="45">
        <v>2</v>
      </c>
      <c r="E787" s="45"/>
      <c r="F787" s="45"/>
      <c r="G787" s="45"/>
      <c r="H787" s="45">
        <f t="shared" si="26"/>
        <v>2</v>
      </c>
      <c r="I787" s="45"/>
      <c r="J787" s="46" t="s">
        <v>298</v>
      </c>
    </row>
    <row r="788" spans="2:10" x14ac:dyDescent="0.3">
      <c r="B788" s="75"/>
      <c r="C788" s="130" t="s">
        <v>248</v>
      </c>
      <c r="D788" s="45"/>
      <c r="E788" s="45"/>
      <c r="F788" s="45"/>
      <c r="G788" s="45"/>
      <c r="H788" s="45"/>
      <c r="I788" s="45"/>
      <c r="J788" s="46" t="s">
        <v>298</v>
      </c>
    </row>
    <row r="789" spans="2:10" x14ac:dyDescent="0.3">
      <c r="B789" s="75"/>
      <c r="C789" s="44" t="s">
        <v>621</v>
      </c>
      <c r="D789" s="45">
        <v>1</v>
      </c>
      <c r="E789" s="45"/>
      <c r="F789" s="45"/>
      <c r="G789" s="45"/>
      <c r="H789" s="45">
        <f t="shared" ref="H789:H790" si="27">+D789</f>
        <v>1</v>
      </c>
      <c r="I789" s="45"/>
      <c r="J789" s="46" t="s">
        <v>298</v>
      </c>
    </row>
    <row r="790" spans="2:10" x14ac:dyDescent="0.3">
      <c r="B790" s="75"/>
      <c r="C790" s="44" t="s">
        <v>631</v>
      </c>
      <c r="D790" s="45">
        <v>1</v>
      </c>
      <c r="E790" s="45"/>
      <c r="F790" s="45"/>
      <c r="G790" s="45"/>
      <c r="H790" s="45">
        <f t="shared" si="27"/>
        <v>1</v>
      </c>
      <c r="I790" s="45"/>
      <c r="J790" s="46" t="s">
        <v>298</v>
      </c>
    </row>
    <row r="791" spans="2:10" x14ac:dyDescent="0.3">
      <c r="B791" s="75"/>
      <c r="C791" s="130" t="s">
        <v>249</v>
      </c>
      <c r="D791" s="45"/>
      <c r="E791" s="45"/>
      <c r="F791" s="45"/>
      <c r="G791" s="45"/>
      <c r="H791" s="45">
        <f t="shared" si="26"/>
        <v>0</v>
      </c>
      <c r="I791" s="45"/>
      <c r="J791" s="46" t="s">
        <v>298</v>
      </c>
    </row>
    <row r="792" spans="2:10" x14ac:dyDescent="0.3">
      <c r="B792" s="75"/>
      <c r="C792" s="44" t="s">
        <v>621</v>
      </c>
      <c r="D792" s="45"/>
      <c r="E792" s="45"/>
      <c r="F792" s="45"/>
      <c r="G792" s="45"/>
      <c r="H792" s="45">
        <f t="shared" si="26"/>
        <v>0</v>
      </c>
      <c r="I792" s="45"/>
      <c r="J792" s="46" t="s">
        <v>298</v>
      </c>
    </row>
    <row r="793" spans="2:10" x14ac:dyDescent="0.3">
      <c r="B793" s="75"/>
      <c r="C793" s="44" t="s">
        <v>631</v>
      </c>
      <c r="D793" s="45"/>
      <c r="E793" s="45"/>
      <c r="F793" s="45"/>
      <c r="G793" s="45"/>
      <c r="H793" s="45">
        <f t="shared" si="26"/>
        <v>0</v>
      </c>
      <c r="I793" s="45"/>
      <c r="J793" s="46" t="s">
        <v>298</v>
      </c>
    </row>
    <row r="794" spans="2:10" x14ac:dyDescent="0.3">
      <c r="B794" s="75"/>
      <c r="C794" s="130" t="s">
        <v>250</v>
      </c>
      <c r="D794" s="45"/>
      <c r="E794" s="45"/>
      <c r="F794" s="45"/>
      <c r="G794" s="45"/>
      <c r="H794" s="45">
        <f t="shared" si="26"/>
        <v>0</v>
      </c>
      <c r="I794" s="45"/>
      <c r="J794" s="46" t="s">
        <v>298</v>
      </c>
    </row>
    <row r="795" spans="2:10" x14ac:dyDescent="0.3">
      <c r="B795" s="75"/>
      <c r="C795" s="44" t="s">
        <v>621</v>
      </c>
      <c r="D795" s="45"/>
      <c r="E795" s="45"/>
      <c r="F795" s="45"/>
      <c r="G795" s="45"/>
      <c r="H795" s="45">
        <f t="shared" si="26"/>
        <v>0</v>
      </c>
      <c r="I795" s="45"/>
      <c r="J795" s="46" t="s">
        <v>298</v>
      </c>
    </row>
    <row r="796" spans="2:10" x14ac:dyDescent="0.3">
      <c r="B796" s="75"/>
      <c r="C796" s="44" t="s">
        <v>631</v>
      </c>
      <c r="D796" s="45"/>
      <c r="E796" s="45"/>
      <c r="F796" s="45"/>
      <c r="G796" s="45"/>
      <c r="H796" s="45">
        <f t="shared" si="26"/>
        <v>0</v>
      </c>
      <c r="I796" s="45"/>
      <c r="J796" s="46" t="s">
        <v>298</v>
      </c>
    </row>
    <row r="797" spans="2:10" x14ac:dyDescent="0.3">
      <c r="B797" s="75" t="s">
        <v>480</v>
      </c>
      <c r="C797" s="48" t="s">
        <v>478</v>
      </c>
      <c r="D797" s="45"/>
      <c r="E797" s="45"/>
      <c r="F797" s="45"/>
      <c r="G797" s="45"/>
      <c r="H797" s="45"/>
      <c r="I797" s="62">
        <f>SUM(H798:H803)*$E$83</f>
        <v>1</v>
      </c>
      <c r="J797" s="63" t="str">
        <f>+J799</f>
        <v>Pto</v>
      </c>
    </row>
    <row r="798" spans="2:10" x14ac:dyDescent="0.3">
      <c r="B798" s="75"/>
      <c r="C798" s="130" t="s">
        <v>248</v>
      </c>
      <c r="D798" s="45"/>
      <c r="E798" s="45"/>
      <c r="F798" s="45"/>
      <c r="G798" s="45"/>
      <c r="H798" s="45"/>
      <c r="I798" s="45"/>
      <c r="J798" s="46" t="s">
        <v>298</v>
      </c>
    </row>
    <row r="799" spans="2:10" x14ac:dyDescent="0.3">
      <c r="B799" s="75"/>
      <c r="C799" s="44" t="s">
        <v>621</v>
      </c>
      <c r="D799" s="45">
        <v>1</v>
      </c>
      <c r="E799" s="45"/>
      <c r="F799" s="45"/>
      <c r="G799" s="45"/>
      <c r="H799" s="45">
        <f>+D799</f>
        <v>1</v>
      </c>
      <c r="I799" s="45"/>
      <c r="J799" s="46" t="s">
        <v>298</v>
      </c>
    </row>
    <row r="800" spans="2:10" x14ac:dyDescent="0.3">
      <c r="B800" s="75"/>
      <c r="C800" s="130" t="s">
        <v>249</v>
      </c>
      <c r="D800" s="45"/>
      <c r="E800" s="45"/>
      <c r="F800" s="45"/>
      <c r="G800" s="45"/>
      <c r="H800" s="45">
        <f>+D800</f>
        <v>0</v>
      </c>
      <c r="I800" s="45"/>
      <c r="J800" s="46" t="s">
        <v>298</v>
      </c>
    </row>
    <row r="801" spans="2:10" x14ac:dyDescent="0.3">
      <c r="B801" s="75"/>
      <c r="C801" s="44" t="s">
        <v>621</v>
      </c>
      <c r="D801" s="45"/>
      <c r="E801" s="45"/>
      <c r="F801" s="45"/>
      <c r="G801" s="45"/>
      <c r="H801" s="45">
        <f>+D801</f>
        <v>0</v>
      </c>
      <c r="I801" s="45"/>
      <c r="J801" s="46" t="s">
        <v>298</v>
      </c>
    </row>
    <row r="802" spans="2:10" x14ac:dyDescent="0.3">
      <c r="B802" s="75"/>
      <c r="C802" s="130" t="s">
        <v>250</v>
      </c>
      <c r="D802" s="45"/>
      <c r="E802" s="45"/>
      <c r="F802" s="45"/>
      <c r="G802" s="45"/>
      <c r="H802" s="45">
        <f>+D802</f>
        <v>0</v>
      </c>
      <c r="I802" s="45"/>
      <c r="J802" s="46" t="s">
        <v>298</v>
      </c>
    </row>
    <row r="803" spans="2:10" x14ac:dyDescent="0.3">
      <c r="B803" s="75"/>
      <c r="C803" s="44" t="s">
        <v>621</v>
      </c>
      <c r="D803" s="45"/>
      <c r="E803" s="45"/>
      <c r="F803" s="45"/>
      <c r="G803" s="45"/>
      <c r="H803" s="45">
        <f>+D803</f>
        <v>0</v>
      </c>
      <c r="I803" s="45"/>
      <c r="J803" s="46" t="s">
        <v>298</v>
      </c>
    </row>
    <row r="804" spans="2:10" x14ac:dyDescent="0.3">
      <c r="B804" s="100" t="s">
        <v>168</v>
      </c>
      <c r="C804" s="101" t="s">
        <v>481</v>
      </c>
      <c r="D804" s="45"/>
      <c r="E804" s="45"/>
      <c r="F804" s="45"/>
      <c r="G804" s="45"/>
      <c r="H804" s="45"/>
      <c r="I804" s="45"/>
      <c r="J804" s="46"/>
    </row>
    <row r="805" spans="2:10" x14ac:dyDescent="0.3">
      <c r="B805" s="75" t="s">
        <v>210</v>
      </c>
      <c r="C805" s="48" t="s">
        <v>482</v>
      </c>
      <c r="D805" s="45"/>
      <c r="E805" s="45"/>
      <c r="F805" s="45"/>
      <c r="G805" s="45"/>
      <c r="H805" s="45"/>
      <c r="I805" s="62">
        <f>SUM(H806:H822)*$E$83</f>
        <v>102.8</v>
      </c>
      <c r="J805" s="63" t="str">
        <f>+J806</f>
        <v>ml</v>
      </c>
    </row>
    <row r="806" spans="2:10" x14ac:dyDescent="0.3">
      <c r="B806" s="75"/>
      <c r="C806" s="130" t="s">
        <v>787</v>
      </c>
      <c r="D806" s="45"/>
      <c r="E806" s="45"/>
      <c r="F806" s="45"/>
      <c r="G806" s="45"/>
      <c r="H806" s="45"/>
      <c r="I806" s="45"/>
      <c r="J806" s="46" t="str">
        <f t="shared" ref="J806:J814" si="28">IF(AND(E806=0,F806&lt;&gt;0,G806&lt;&gt;0),"m2",IF(AND(F806=0,E806&lt;&gt;0,G806&lt;&gt;0),"m2",IF(AND(G806=0,E806&lt;&gt;0,F806&lt;&gt;0),"m2",IF(AND(F806=0,G806=0),"ml",IF(AND(E806=0,G806=0),"ml",IF(AND(E806=0,F806=0),"ml",IF(AND(E806&lt;&gt;0,F806&lt;&gt;0,G806&lt;&gt;0),"m3",0)))))))</f>
        <v>ml</v>
      </c>
    </row>
    <row r="807" spans="2:10" x14ac:dyDescent="0.3">
      <c r="B807" s="75"/>
      <c r="C807" s="44" t="s">
        <v>622</v>
      </c>
      <c r="D807" s="45">
        <v>2</v>
      </c>
      <c r="E807" s="45">
        <v>1.5</v>
      </c>
      <c r="F807" s="45"/>
      <c r="G807" s="45"/>
      <c r="H807" s="45">
        <f>IF(AND(F807=0,G807=0),D807*E807,IF(AND(E807=0,G807=0),D807*F807,IF(AND(E807=0,F807=0),D807*G807,IF(AND(E807=0),D807*F807*G807,IF(AND(F807=0),D807*E807*G807,IF(AND(G807=0),D807*E807*F807,D807*E807*F807*G807))))))</f>
        <v>3</v>
      </c>
      <c r="I807" s="45"/>
      <c r="J807" s="46" t="str">
        <f t="shared" si="28"/>
        <v>ml</v>
      </c>
    </row>
    <row r="808" spans="2:10" x14ac:dyDescent="0.3">
      <c r="B808" s="75"/>
      <c r="C808" s="44" t="s">
        <v>628</v>
      </c>
      <c r="D808" s="45">
        <v>5</v>
      </c>
      <c r="E808" s="45">
        <v>2</v>
      </c>
      <c r="F808" s="45"/>
      <c r="G808" s="45"/>
      <c r="H808" s="45">
        <f>IF(AND(F808=0,G808=0),D808*E808,IF(AND(E808=0,G808=0),D808*F808,IF(AND(E808=0,F808=0),D808*G808,IF(AND(E808=0),D808*F808*G808,IF(AND(F808=0),D808*E808*G808,IF(AND(G808=0),D808*E808*F808,D808*E808*F808*G808))))))</f>
        <v>10</v>
      </c>
      <c r="I808" s="45"/>
      <c r="J808" s="46" t="str">
        <f t="shared" si="28"/>
        <v>ml</v>
      </c>
    </row>
    <row r="809" spans="2:10" x14ac:dyDescent="0.3">
      <c r="B809" s="75"/>
      <c r="C809" s="44" t="s">
        <v>630</v>
      </c>
      <c r="D809" s="45">
        <v>2</v>
      </c>
      <c r="E809" s="45">
        <v>1.5</v>
      </c>
      <c r="F809" s="45"/>
      <c r="G809" s="45"/>
      <c r="H809" s="45">
        <f>IF(AND(F809=0,G809=0),D809*E809,IF(AND(E809=0,G809=0),D809*F809,IF(AND(E809=0,F809=0),D809*G809,IF(AND(E809=0),D809*F809*G809,IF(AND(F809=0),D809*E809*G809,IF(AND(G809=0),D809*E809*F809,D809*E809*F809*G809))))))</f>
        <v>3</v>
      </c>
      <c r="I809" s="45"/>
      <c r="J809" s="46" t="str">
        <f t="shared" si="28"/>
        <v>ml</v>
      </c>
    </row>
    <row r="810" spans="2:10" x14ac:dyDescent="0.3">
      <c r="B810" s="75"/>
      <c r="C810" s="44" t="s">
        <v>619</v>
      </c>
      <c r="D810" s="45">
        <v>12</v>
      </c>
      <c r="E810" s="45">
        <v>1.5</v>
      </c>
      <c r="F810" s="45"/>
      <c r="G810" s="45"/>
      <c r="H810" s="45">
        <f>IF(AND(F810=0,G810=0),D810*E810,IF(AND(E810=0,G810=0),D810*F810,IF(AND(E810=0,F810=0),D810*G810,IF(AND(E810=0),D810*F810*G810,IF(AND(F810=0),D810*E810*G810,IF(AND(G810=0),D810*E810*F810,D810*E810*F810*G810))))))</f>
        <v>18</v>
      </c>
      <c r="I810" s="45"/>
      <c r="J810" s="46" t="str">
        <f t="shared" si="28"/>
        <v>ml</v>
      </c>
    </row>
    <row r="811" spans="2:10" x14ac:dyDescent="0.3">
      <c r="B811" s="75"/>
      <c r="C811" s="44" t="s">
        <v>788</v>
      </c>
      <c r="D811" s="45">
        <v>1</v>
      </c>
      <c r="E811" s="45">
        <v>15.3</v>
      </c>
      <c r="F811" s="45"/>
      <c r="G811" s="45"/>
      <c r="H811" s="45">
        <f>IF(AND(F811=0,G811=0),D811*E811,IF(AND(E811=0,G811=0),D811*F811,IF(AND(E811=0,F811=0),D811*G811,IF(AND(E811=0),D811*F811*G811,IF(AND(F811=0),D811*E811*G811,IF(AND(G811=0),D811*E811*F811,D811*E811*F811*G811))))))</f>
        <v>15.3</v>
      </c>
      <c r="I811" s="45"/>
      <c r="J811" s="46" t="str">
        <f t="shared" si="28"/>
        <v>ml</v>
      </c>
    </row>
    <row r="812" spans="2:10" x14ac:dyDescent="0.3">
      <c r="B812" s="75"/>
      <c r="C812" s="130" t="s">
        <v>248</v>
      </c>
      <c r="D812" s="45"/>
      <c r="E812" s="45"/>
      <c r="F812" s="45"/>
      <c r="G812" s="45"/>
      <c r="H812" s="45"/>
      <c r="I812" s="45"/>
      <c r="J812" s="46" t="str">
        <f t="shared" si="28"/>
        <v>ml</v>
      </c>
    </row>
    <row r="813" spans="2:10" x14ac:dyDescent="0.3">
      <c r="B813" s="75"/>
      <c r="C813" s="44" t="s">
        <v>622</v>
      </c>
      <c r="D813" s="45">
        <v>1</v>
      </c>
      <c r="E813" s="45">
        <v>1.5</v>
      </c>
      <c r="F813" s="45"/>
      <c r="G813" s="45"/>
      <c r="H813" s="45">
        <f>IF(AND(F813=0,G813=0),D813*E813,IF(AND(E813=0,G813=0),D813*F813,IF(AND(E813=0,F813=0),D813*G813,IF(AND(E813=0),D813*F813*G813,IF(AND(F813=0),D813*E813*G813,IF(AND(G813=0),D813*E813*F813,D813*E813*F813*G813))))))</f>
        <v>1.5</v>
      </c>
      <c r="I813" s="45"/>
      <c r="J813" s="46" t="str">
        <f t="shared" si="28"/>
        <v>ml</v>
      </c>
    </row>
    <row r="814" spans="2:10" x14ac:dyDescent="0.3">
      <c r="B814" s="75"/>
      <c r="C814" s="44" t="s">
        <v>628</v>
      </c>
      <c r="D814" s="45">
        <v>1</v>
      </c>
      <c r="E814" s="45">
        <v>6</v>
      </c>
      <c r="F814" s="45"/>
      <c r="G814" s="45"/>
      <c r="H814" s="45">
        <f>IF(AND(F814=0,G814=0),D814*E814,IF(AND(E814=0,G814=0),D814*F814,IF(AND(E814=0,F814=0),D814*G814,IF(AND(E814=0),D814*F814*G814,IF(AND(F814=0),D814*E814*G814,IF(AND(G814=0),D814*E814*F814,D814*E814*F814*G814))))))</f>
        <v>6</v>
      </c>
      <c r="I814" s="45"/>
      <c r="J814" s="46" t="str">
        <f t="shared" si="28"/>
        <v>ml</v>
      </c>
    </row>
    <row r="815" spans="2:10" x14ac:dyDescent="0.3">
      <c r="B815" s="75"/>
      <c r="C815" s="130" t="s">
        <v>249</v>
      </c>
      <c r="D815" s="45"/>
      <c r="E815" s="45"/>
      <c r="F815" s="45"/>
      <c r="G815" s="45"/>
      <c r="H815" s="45"/>
      <c r="I815" s="45"/>
      <c r="J815" s="46"/>
    </row>
    <row r="816" spans="2:10" x14ac:dyDescent="0.3">
      <c r="B816" s="75"/>
      <c r="C816" s="44" t="s">
        <v>622</v>
      </c>
      <c r="D816" s="45">
        <v>3</v>
      </c>
      <c r="E816" s="45">
        <v>1.5</v>
      </c>
      <c r="F816" s="45"/>
      <c r="G816" s="45"/>
      <c r="H816" s="45">
        <v>3</v>
      </c>
      <c r="I816" s="45"/>
      <c r="J816" s="46" t="s">
        <v>545</v>
      </c>
    </row>
    <row r="817" spans="2:10" x14ac:dyDescent="0.3">
      <c r="B817" s="75"/>
      <c r="C817" s="44" t="s">
        <v>630</v>
      </c>
      <c r="D817" s="45">
        <v>6</v>
      </c>
      <c r="E817" s="45">
        <v>5</v>
      </c>
      <c r="F817" s="45"/>
      <c r="G817" s="45"/>
      <c r="H817" s="45">
        <f>IF(AND(F817=0,G817=0),D817*E817,IF(AND(E817=0,G817=0),D817*F817,IF(AND(E817=0,F817=0),D817*G817,IF(AND(E817=0),D817*F817*G817,IF(AND(F817=0),D817*E817*G817,IF(AND(G817=0),D817*E817*F817,D817*E817*F817*G817))))))</f>
        <v>30</v>
      </c>
      <c r="I817" s="45"/>
      <c r="J817" s="46" t="str">
        <f>IF(AND(E817=0,F817&lt;&gt;0,G817&lt;&gt;0),"m2",IF(AND(F817=0,E817&lt;&gt;0,G817&lt;&gt;0),"m2",IF(AND(G817=0,E817&lt;&gt;0,F817&lt;&gt;0),"m2",IF(AND(F817=0,G817=0),"ml",IF(AND(E817=0,G817=0),"ml",IF(AND(E817=0,F817=0),"ml",IF(AND(E817&lt;&gt;0,F817&lt;&gt;0,G817&lt;&gt;0),"m3",0)))))))</f>
        <v>ml</v>
      </c>
    </row>
    <row r="818" spans="2:10" x14ac:dyDescent="0.3">
      <c r="B818" s="75"/>
      <c r="C818" s="44" t="s">
        <v>628</v>
      </c>
      <c r="D818" s="45">
        <v>4</v>
      </c>
      <c r="E818" s="45">
        <v>2</v>
      </c>
      <c r="F818" s="45"/>
      <c r="G818" s="45"/>
      <c r="H818" s="45">
        <f>IF(AND(F818=0,G818=0),D818*E818,IF(AND(E818=0,G818=0),D818*F818,IF(AND(E818=0,F818=0),D818*G818,IF(AND(E818=0),D818*F818*G818,IF(AND(F818=0),D818*E818*G818,IF(AND(G818=0),D818*E818*F818,D818*E818*F818*G818))))))</f>
        <v>8</v>
      </c>
      <c r="I818" s="45"/>
      <c r="J818" s="46" t="str">
        <f>IF(AND(E818=0,F818&lt;&gt;0,G818&lt;&gt;0),"m2",IF(AND(F818=0,E818&lt;&gt;0,G818&lt;&gt;0),"m2",IF(AND(G818=0,E818&lt;&gt;0,F818&lt;&gt;0),"m2",IF(AND(F818=0,G818=0),"ml",IF(AND(E818=0,G818=0),"ml",IF(AND(E818=0,F818=0),"ml",IF(AND(E818&lt;&gt;0,F818&lt;&gt;0,G818&lt;&gt;0),"m3",0)))))))</f>
        <v>ml</v>
      </c>
    </row>
    <row r="819" spans="2:10" x14ac:dyDescent="0.3">
      <c r="B819" s="75"/>
      <c r="C819" s="44" t="s">
        <v>770</v>
      </c>
      <c r="D819" s="45">
        <v>2</v>
      </c>
      <c r="E819" s="45">
        <v>1</v>
      </c>
      <c r="F819" s="45"/>
      <c r="G819" s="45"/>
      <c r="H819" s="45">
        <f>IF(AND(F819=0,G819=0),D819*E819,IF(AND(E819=0,G819=0),D819*F819,IF(AND(E819=0,F819=0),D819*G819,IF(AND(E819=0),D819*F819*G819,IF(AND(F819=0),D819*E819*G819,IF(AND(G819=0),D819*E819*F819,D819*E819*F819*G819))))))</f>
        <v>2</v>
      </c>
      <c r="I819" s="45"/>
      <c r="J819" s="46" t="str">
        <f>IF(AND(E819=0,F819&lt;&gt;0,G819&lt;&gt;0),"m2",IF(AND(F819=0,E819&lt;&gt;0,G819&lt;&gt;0),"m2",IF(AND(G819=0,E819&lt;&gt;0,F819&lt;&gt;0),"m2",IF(AND(F819=0,G819=0),"ml",IF(AND(E819=0,G819=0),"ml",IF(AND(E819=0,F819=0),"ml",IF(AND(E819&lt;&gt;0,F819&lt;&gt;0,G819&lt;&gt;0),"m3",0)))))))</f>
        <v>ml</v>
      </c>
    </row>
    <row r="820" spans="2:10" x14ac:dyDescent="0.3">
      <c r="B820" s="75"/>
      <c r="C820" s="130" t="s">
        <v>250</v>
      </c>
      <c r="D820" s="45"/>
      <c r="E820" s="45"/>
      <c r="F820" s="45"/>
      <c r="G820" s="45"/>
      <c r="H820" s="45"/>
      <c r="I820" s="45"/>
      <c r="J820" s="46"/>
    </row>
    <row r="821" spans="2:10" x14ac:dyDescent="0.3">
      <c r="B821" s="75"/>
      <c r="C821" s="44" t="s">
        <v>630</v>
      </c>
      <c r="D821" s="45">
        <v>2</v>
      </c>
      <c r="E821" s="45">
        <v>1.5</v>
      </c>
      <c r="F821" s="45"/>
      <c r="G821" s="45"/>
      <c r="H821" s="45">
        <f>IF(AND(F821=0,G821=0),D821*E821,IF(AND(E821=0,G821=0),D821*F821,IF(AND(E821=0,F821=0),D821*G821,IF(AND(E821=0),D821*F821*G821,IF(AND(F821=0),D821*E821*G821,IF(AND(G821=0),D821*E821*F821,D821*E821*F821*G821))))))</f>
        <v>3</v>
      </c>
      <c r="I821" s="45"/>
      <c r="J821" s="46" t="str">
        <f>IF(AND(E821=0,F821&lt;&gt;0,G821&lt;&gt;0),"m2",IF(AND(F821=0,E821&lt;&gt;0,G821&lt;&gt;0),"m2",IF(AND(G821=0,E821&lt;&gt;0,F821&lt;&gt;0),"m2",IF(AND(F821=0,G821=0),"ml",IF(AND(E821=0,G821=0),"ml",IF(AND(E821=0,F821=0),"ml",IF(AND(E821&lt;&gt;0,F821&lt;&gt;0,G821&lt;&gt;0),"m3",0)))))))</f>
        <v>ml</v>
      </c>
    </row>
    <row r="822" spans="2:10" x14ac:dyDescent="0.3">
      <c r="B822" s="75"/>
      <c r="C822" s="44" t="s">
        <v>628</v>
      </c>
      <c r="D822" s="45"/>
      <c r="E822" s="45"/>
      <c r="F822" s="45"/>
      <c r="G822" s="45"/>
      <c r="H822" s="45">
        <f>IF(AND(F822=0,G822=0),D822*E822,IF(AND(E822=0,G822=0),D822*F822,IF(AND(E822=0,F822=0),D822*G822,IF(AND(E822=0),D822*F822*G822,IF(AND(F822=0),D822*E822*G822,IF(AND(G822=0),D822*E822*F822,D822*E822*F822*G822))))))</f>
        <v>0</v>
      </c>
      <c r="I822" s="45"/>
      <c r="J822" s="46" t="str">
        <f>IF(AND(E822=0,F822&lt;&gt;0,G822&lt;&gt;0),"m2",IF(AND(F822=0,E822&lt;&gt;0,G822&lt;&gt;0),"m2",IF(AND(G822=0,E822&lt;&gt;0,F822&lt;&gt;0),"m2",IF(AND(F822=0,G822=0),"ml",IF(AND(E822=0,G822=0),"ml",IF(AND(E822=0,F822=0),"ml",IF(AND(E822&lt;&gt;0,F822&lt;&gt;0,G822&lt;&gt;0),"m3",0)))))))</f>
        <v>ml</v>
      </c>
    </row>
    <row r="823" spans="2:10" x14ac:dyDescent="0.3">
      <c r="B823" s="75" t="s">
        <v>236</v>
      </c>
      <c r="C823" s="48" t="s">
        <v>483</v>
      </c>
      <c r="D823" s="45"/>
      <c r="E823" s="45"/>
      <c r="F823" s="45"/>
      <c r="G823" s="45"/>
      <c r="H823" s="45"/>
      <c r="I823" s="62">
        <f>SUM(H824:H828)*$E$83</f>
        <v>0</v>
      </c>
      <c r="J823" s="63" t="str">
        <f>+J828</f>
        <v>ml</v>
      </c>
    </row>
    <row r="824" spans="2:10" x14ac:dyDescent="0.3">
      <c r="B824" s="75"/>
      <c r="C824" s="130" t="s">
        <v>248</v>
      </c>
      <c r="D824" s="45"/>
      <c r="E824" s="45"/>
      <c r="F824" s="45"/>
      <c r="G824" s="45"/>
      <c r="H824" s="45"/>
      <c r="I824" s="62"/>
      <c r="J824" s="63"/>
    </row>
    <row r="825" spans="2:10" x14ac:dyDescent="0.3">
      <c r="B825" s="75"/>
      <c r="C825" s="44" t="s">
        <v>628</v>
      </c>
      <c r="D825" s="45"/>
      <c r="E825" s="45"/>
      <c r="F825" s="45"/>
      <c r="G825" s="45"/>
      <c r="H825" s="45">
        <f>IF(AND(F825=0,G825=0),D825*E825,IF(AND(E825=0,G825=0),D825*F825,IF(AND(E825=0,F825=0),D825*G825,IF(AND(E825=0),D825*F825*G825,IF(AND(F825=0),D825*E825*G825,IF(AND(G825=0),D825*E825*F825,D825*E825*F825*G825))))))</f>
        <v>0</v>
      </c>
      <c r="I825" s="45"/>
      <c r="J825" s="46" t="str">
        <f>IF(AND(E825=0,F825&lt;&gt;0,G825&lt;&gt;0),"m2",IF(AND(F825=0,E825&lt;&gt;0,G825&lt;&gt;0),"m2",IF(AND(G825=0,E825&lt;&gt;0,F825&lt;&gt;0),"m2",IF(AND(F825=0,G825=0),"ml",IF(AND(E825=0,G825=0),"ml",IF(AND(E825=0,F825=0),"ml",IF(AND(E825&lt;&gt;0,F825&lt;&gt;0,G825&lt;&gt;0),"m3",0)))))))</f>
        <v>ml</v>
      </c>
    </row>
    <row r="826" spans="2:10" x14ac:dyDescent="0.3">
      <c r="B826" s="75"/>
      <c r="C826" s="130" t="s">
        <v>249</v>
      </c>
      <c r="D826" s="45"/>
      <c r="E826" s="45"/>
      <c r="F826" s="45"/>
      <c r="G826" s="45"/>
      <c r="H826" s="45"/>
      <c r="I826" s="62"/>
      <c r="J826" s="63"/>
    </row>
    <row r="827" spans="2:10" x14ac:dyDescent="0.3">
      <c r="B827" s="75"/>
      <c r="C827" s="44" t="s">
        <v>628</v>
      </c>
      <c r="D827" s="45"/>
      <c r="E827" s="45"/>
      <c r="F827" s="45"/>
      <c r="G827" s="45"/>
      <c r="H827" s="45">
        <f>IF(AND(F827=0,G827=0),D827*E827,IF(AND(E827=0,G827=0),D827*F827,IF(AND(E827=0,F827=0),D827*G827,IF(AND(E827=0),D827*F827*G827,IF(AND(F827=0),D827*E827*G827,IF(AND(G827=0),D827*E827*F827,D827*E827*F827*G827))))))</f>
        <v>0</v>
      </c>
      <c r="I827" s="45"/>
      <c r="J827" s="46" t="str">
        <f>IF(AND(E827=0,F827&lt;&gt;0,G827&lt;&gt;0),"m2",IF(AND(F827=0,E827&lt;&gt;0,G827&lt;&gt;0),"m2",IF(AND(G827=0,E827&lt;&gt;0,F827&lt;&gt;0),"m2",IF(AND(F827=0,G827=0),"ml",IF(AND(E827=0,G827=0),"ml",IF(AND(E827=0,F827=0),"ml",IF(AND(E827&lt;&gt;0,F827&lt;&gt;0,G827&lt;&gt;0),"m3",0)))))))</f>
        <v>ml</v>
      </c>
    </row>
    <row r="828" spans="2:10" x14ac:dyDescent="0.3">
      <c r="B828" s="75"/>
      <c r="C828" s="130" t="s">
        <v>250</v>
      </c>
      <c r="D828" s="45"/>
      <c r="E828" s="45"/>
      <c r="F828" s="45"/>
      <c r="G828" s="45"/>
      <c r="H828" s="45"/>
      <c r="I828" s="45"/>
      <c r="J828" s="46" t="str">
        <f>IF(AND(E828=0,F828&lt;&gt;0,G828&lt;&gt;0),"m2",IF(AND(F828=0,E828&lt;&gt;0,G828&lt;&gt;0),"m2",IF(AND(G828=0,E828&lt;&gt;0,F828&lt;&gt;0),"m2",IF(AND(F828=0,G828=0),"ml",IF(AND(E828=0,G828=0),"ml",IF(AND(E828=0,F828=0),"ml",IF(AND(E828&lt;&gt;0,F828&lt;&gt;0,G828&lt;&gt;0),"m3",0)))))))</f>
        <v>ml</v>
      </c>
    </row>
    <row r="829" spans="2:10" x14ac:dyDescent="0.3">
      <c r="B829" s="75"/>
      <c r="C829" s="44" t="s">
        <v>628</v>
      </c>
      <c r="D829" s="45"/>
      <c r="E829" s="45"/>
      <c r="F829" s="45"/>
      <c r="G829" s="45"/>
      <c r="H829" s="45">
        <f>IF(AND(F829=0,G829=0),D829*E829,IF(AND(E829=0,G829=0),D829*F829,IF(AND(E829=0,F829=0),D829*G829,IF(AND(E829=0),D829*F829*G829,IF(AND(F829=0),D829*E829*G829,IF(AND(G829=0),D829*E829*F829,D829*E829*F829*G829))))))</f>
        <v>0</v>
      </c>
      <c r="I829" s="45"/>
      <c r="J829" s="46" t="str">
        <f>IF(AND(E829=0,F829&lt;&gt;0,G829&lt;&gt;0),"m2",IF(AND(F829=0,E829&lt;&gt;0,G829&lt;&gt;0),"m2",IF(AND(G829=0,E829&lt;&gt;0,F829&lt;&gt;0),"m2",IF(AND(F829=0,G829=0),"ml",IF(AND(E829=0,G829=0),"ml",IF(AND(E829=0,F829=0),"ml",IF(AND(E829&lt;&gt;0,F829&lt;&gt;0,G829&lt;&gt;0),"m3",0)))))))</f>
        <v>ml</v>
      </c>
    </row>
    <row r="830" spans="2:10" x14ac:dyDescent="0.3">
      <c r="B830" s="75" t="s">
        <v>240</v>
      </c>
      <c r="C830" s="48" t="s">
        <v>485</v>
      </c>
      <c r="D830" s="45"/>
      <c r="E830" s="45"/>
      <c r="F830" s="45"/>
      <c r="G830" s="45"/>
      <c r="H830" s="45"/>
      <c r="I830" s="62">
        <f>SUM(H831:H842)*$E$83</f>
        <v>10.5</v>
      </c>
      <c r="J830" s="63" t="str">
        <f>+J831</f>
        <v>ml</v>
      </c>
    </row>
    <row r="831" spans="2:10" x14ac:dyDescent="0.3">
      <c r="B831" s="75"/>
      <c r="C831" s="130" t="s">
        <v>787</v>
      </c>
      <c r="D831" s="45"/>
      <c r="E831" s="45"/>
      <c r="F831" s="45"/>
      <c r="G831" s="45"/>
      <c r="H831" s="45"/>
      <c r="I831" s="45"/>
      <c r="J831" s="46" t="str">
        <f>IF(AND(E831=0,F831&lt;&gt;0,G831&lt;&gt;0),"m2",IF(AND(F831=0,E831&lt;&gt;0,G831&lt;&gt;0),"m2",IF(AND(G831=0,E831&lt;&gt;0,F831&lt;&gt;0),"m2",IF(AND(F831=0,G831=0),"ml",IF(AND(E831=0,G831=0),"ml",IF(AND(E831=0,F831=0),"ml",IF(AND(E831&lt;&gt;0,F831&lt;&gt;0,G831&lt;&gt;0),"m3",0)))))))</f>
        <v>ml</v>
      </c>
    </row>
    <row r="832" spans="2:10" x14ac:dyDescent="0.3">
      <c r="B832" s="75"/>
      <c r="C832" s="44" t="s">
        <v>621</v>
      </c>
      <c r="D832" s="45">
        <v>1</v>
      </c>
      <c r="E832" s="45">
        <v>1</v>
      </c>
      <c r="F832" s="45"/>
      <c r="G832" s="45"/>
      <c r="H832" s="45">
        <f t="shared" ref="H832:H837" si="29">IF(AND(F832=0,G832=0),D832*E832,IF(AND(E832=0,G832=0),D832*F832,IF(AND(E832=0,F832=0),D832*G832,IF(AND(E832=0),D832*F832*G832,IF(AND(F832=0),D832*E832*G832,IF(AND(G832=0),D832*E832*F832,D832*E832*F832*G832))))))</f>
        <v>1</v>
      </c>
      <c r="I832" s="45"/>
      <c r="J832" s="46" t="str">
        <f t="shared" ref="J832:J837" si="30">IF(AND(E832=0,F832&lt;&gt;0,G832&lt;&gt;0),"m2",IF(AND(F832=0,E832&lt;&gt;0,G832&lt;&gt;0),"m2",IF(AND(G832=0,E832&lt;&gt;0,F832&lt;&gt;0),"m2",IF(AND(F832=0,G832=0),"ml",IF(AND(E832=0,G832=0),"ml",IF(AND(E832=0,F832=0),"ml",IF(AND(E832&lt;&gt;0,F832&lt;&gt;0,G832&lt;&gt;0),"m3",0)))))))</f>
        <v>ml</v>
      </c>
    </row>
    <row r="833" spans="2:10" x14ac:dyDescent="0.3">
      <c r="B833" s="75"/>
      <c r="C833" s="44" t="s">
        <v>632</v>
      </c>
      <c r="D833" s="45">
        <v>1</v>
      </c>
      <c r="E833" s="45">
        <v>5.4</v>
      </c>
      <c r="F833" s="45"/>
      <c r="G833" s="45"/>
      <c r="H833" s="45">
        <f t="shared" si="29"/>
        <v>5.4</v>
      </c>
      <c r="I833" s="45"/>
      <c r="J833" s="46" t="str">
        <f t="shared" si="30"/>
        <v>ml</v>
      </c>
    </row>
    <row r="834" spans="2:10" x14ac:dyDescent="0.3">
      <c r="B834" s="75"/>
      <c r="C834" s="130" t="s">
        <v>248</v>
      </c>
      <c r="D834" s="45"/>
      <c r="E834" s="45"/>
      <c r="F834" s="45"/>
      <c r="G834" s="45"/>
      <c r="H834" s="45"/>
      <c r="I834" s="45"/>
      <c r="J834" s="46" t="str">
        <f>IF(AND(E834=0,F834&lt;&gt;0,G834&lt;&gt;0),"m2",IF(AND(F834=0,E834&lt;&gt;0,G834&lt;&gt;0),"m2",IF(AND(G834=0,E834&lt;&gt;0,F834&lt;&gt;0),"m2",IF(AND(F834=0,G834=0),"ml",IF(AND(E834=0,G834=0),"ml",IF(AND(E834=0,F834=0),"ml",IF(AND(E834&lt;&gt;0,F834&lt;&gt;0,G834&lt;&gt;0),"m3",0)))))))</f>
        <v>ml</v>
      </c>
    </row>
    <row r="835" spans="2:10" x14ac:dyDescent="0.3">
      <c r="B835" s="75"/>
      <c r="C835" s="44" t="s">
        <v>621</v>
      </c>
      <c r="D835" s="45">
        <v>1</v>
      </c>
      <c r="E835" s="45">
        <v>1</v>
      </c>
      <c r="F835" s="45"/>
      <c r="G835" s="45"/>
      <c r="H835" s="45">
        <f t="shared" ref="H835:H836" si="31">IF(AND(F835=0,G835=0),D835*E835,IF(AND(E835=0,G835=0),D835*F835,IF(AND(E835=0,F835=0),D835*G835,IF(AND(E835=0),D835*F835*G835,IF(AND(F835=0),D835*E835*G835,IF(AND(G835=0),D835*E835*F835,D835*E835*F835*G835))))))</f>
        <v>1</v>
      </c>
      <c r="I835" s="45"/>
      <c r="J835" s="46" t="str">
        <f t="shared" ref="J835:J836" si="32">IF(AND(E835=0,F835&lt;&gt;0,G835&lt;&gt;0),"m2",IF(AND(F835=0,E835&lt;&gt;0,G835&lt;&gt;0),"m2",IF(AND(G835=0,E835&lt;&gt;0,F835&lt;&gt;0),"m2",IF(AND(F835=0,G835=0),"ml",IF(AND(E835=0,G835=0),"ml",IF(AND(E835=0,F835=0),"ml",IF(AND(E835&lt;&gt;0,F835&lt;&gt;0,G835&lt;&gt;0),"m3",0)))))))</f>
        <v>ml</v>
      </c>
    </row>
    <row r="836" spans="2:10" x14ac:dyDescent="0.3">
      <c r="B836" s="75"/>
      <c r="C836" s="44" t="s">
        <v>632</v>
      </c>
      <c r="D836" s="45">
        <v>1</v>
      </c>
      <c r="E836" s="45">
        <v>3.1</v>
      </c>
      <c r="F836" s="45"/>
      <c r="G836" s="45"/>
      <c r="H836" s="45">
        <f t="shared" si="31"/>
        <v>3.1</v>
      </c>
      <c r="I836" s="45"/>
      <c r="J836" s="46" t="str">
        <f t="shared" si="32"/>
        <v>ml</v>
      </c>
    </row>
    <row r="837" spans="2:10" x14ac:dyDescent="0.3">
      <c r="B837" s="75"/>
      <c r="C837" s="130" t="s">
        <v>249</v>
      </c>
      <c r="D837" s="45"/>
      <c r="E837" s="45"/>
      <c r="F837" s="45"/>
      <c r="G837" s="45"/>
      <c r="H837" s="45">
        <f t="shared" si="29"/>
        <v>0</v>
      </c>
      <c r="I837" s="45"/>
      <c r="J837" s="46" t="str">
        <f t="shared" si="30"/>
        <v>ml</v>
      </c>
    </row>
    <row r="838" spans="2:10" x14ac:dyDescent="0.3">
      <c r="B838" s="75"/>
      <c r="C838" s="44" t="s">
        <v>621</v>
      </c>
      <c r="D838" s="45"/>
      <c r="E838" s="45"/>
      <c r="F838" s="45"/>
      <c r="G838" s="45"/>
      <c r="H838" s="45">
        <f>IF(AND(F838=0,G838=0),D838*E838,IF(AND(E838=0,G838=0),D838*F838,IF(AND(E838=0,F838=0),D838*G838,IF(AND(E838=0),D838*F838*G838,IF(AND(F838=0),D838*E838*G838,IF(AND(G838=0),D838*E838*F838,D838*E838*F838*G838))))))</f>
        <v>0</v>
      </c>
      <c r="I838" s="45"/>
      <c r="J838" s="46" t="str">
        <f>IF(AND(E838=0,F838&lt;&gt;0,G838&lt;&gt;0),"m2",IF(AND(F838=0,E838&lt;&gt;0,G838&lt;&gt;0),"m2",IF(AND(G838=0,E838&lt;&gt;0,F838&lt;&gt;0),"m2",IF(AND(F838=0,G838=0),"ml",IF(AND(E838=0,G838=0),"ml",IF(AND(E838=0,F838=0),"ml",IF(AND(E838&lt;&gt;0,F838&lt;&gt;0,G838&lt;&gt;0),"m3",0)))))))</f>
        <v>ml</v>
      </c>
    </row>
    <row r="839" spans="2:10" x14ac:dyDescent="0.3">
      <c r="B839" s="75"/>
      <c r="C839" s="44" t="s">
        <v>632</v>
      </c>
      <c r="D839" s="45"/>
      <c r="E839" s="45"/>
      <c r="F839" s="45"/>
      <c r="G839" s="45"/>
      <c r="H839" s="45">
        <f>IF(AND(F839=0,G839=0),D839*E839,IF(AND(E839=0,G839=0),D839*F839,IF(AND(E839=0,F839=0),D839*G839,IF(AND(E839=0),D839*F839*G839,IF(AND(F839=0),D839*E839*G839,IF(AND(G839=0),D839*E839*F839,D839*E839*F839*G839))))))</f>
        <v>0</v>
      </c>
      <c r="I839" s="45"/>
      <c r="J839" s="46" t="str">
        <f>IF(AND(E839=0,F839&lt;&gt;0,G839&lt;&gt;0),"m2",IF(AND(F839=0,E839&lt;&gt;0,G839&lt;&gt;0),"m2",IF(AND(G839=0,E839&lt;&gt;0,F839&lt;&gt;0),"m2",IF(AND(F839=0,G839=0),"ml",IF(AND(E839=0,G839=0),"ml",IF(AND(E839=0,F839=0),"ml",IF(AND(E839&lt;&gt;0,F839&lt;&gt;0,G839&lt;&gt;0),"m3",0)))))))</f>
        <v>ml</v>
      </c>
    </row>
    <row r="840" spans="2:10" x14ac:dyDescent="0.3">
      <c r="B840" s="75"/>
      <c r="C840" s="130" t="s">
        <v>250</v>
      </c>
      <c r="D840" s="45"/>
      <c r="E840" s="45"/>
      <c r="F840" s="45"/>
      <c r="G840" s="45"/>
      <c r="H840" s="45">
        <f t="shared" ref="H840" si="33">IF(AND(F840=0,G840=0),D840*E840,IF(AND(E840=0,G840=0),D840*F840,IF(AND(E840=0,F840=0),D840*G840,IF(AND(E840=0),D840*F840*G840,IF(AND(F840=0),D840*E840*G840,IF(AND(G840=0),D840*E840*F840,D840*E840*F840*G840))))))</f>
        <v>0</v>
      </c>
      <c r="I840" s="45"/>
      <c r="J840" s="46" t="str">
        <f t="shared" ref="J840" si="34">IF(AND(E840=0,F840&lt;&gt;0,G840&lt;&gt;0),"m2",IF(AND(F840=0,E840&lt;&gt;0,G840&lt;&gt;0),"m2",IF(AND(G840=0,E840&lt;&gt;0,F840&lt;&gt;0),"m2",IF(AND(F840=0,G840=0),"ml",IF(AND(E840=0,G840=0),"ml",IF(AND(E840=0,F840=0),"ml",IF(AND(E840&lt;&gt;0,F840&lt;&gt;0,G840&lt;&gt;0),"m3",0)))))))</f>
        <v>ml</v>
      </c>
    </row>
    <row r="841" spans="2:10" x14ac:dyDescent="0.3">
      <c r="B841" s="75"/>
      <c r="C841" s="44" t="s">
        <v>621</v>
      </c>
      <c r="D841" s="45"/>
      <c r="E841" s="45"/>
      <c r="F841" s="45"/>
      <c r="G841" s="45"/>
      <c r="H841" s="45">
        <f>IF(AND(F841=0,G841=0),D841*E841,IF(AND(E841=0,G841=0),D841*F841,IF(AND(E841=0,F841=0),D841*G841,IF(AND(E841=0),D841*F841*G841,IF(AND(F841=0),D841*E841*G841,IF(AND(G841=0),D841*E841*F841,D841*E841*F841*G841))))))</f>
        <v>0</v>
      </c>
      <c r="I841" s="45"/>
      <c r="J841" s="46" t="str">
        <f>IF(AND(E841=0,F841&lt;&gt;0,G841&lt;&gt;0),"m2",IF(AND(F841=0,E841&lt;&gt;0,G841&lt;&gt;0),"m2",IF(AND(G841=0,E841&lt;&gt;0,F841&lt;&gt;0),"m2",IF(AND(F841=0,G841=0),"ml",IF(AND(E841=0,G841=0),"ml",IF(AND(E841=0,F841=0),"ml",IF(AND(E841&lt;&gt;0,F841&lt;&gt;0,G841&lt;&gt;0),"m3",0)))))))</f>
        <v>ml</v>
      </c>
    </row>
    <row r="842" spans="2:10" x14ac:dyDescent="0.3">
      <c r="B842" s="75"/>
      <c r="C842" s="44" t="s">
        <v>632</v>
      </c>
      <c r="D842" s="45"/>
      <c r="E842" s="45"/>
      <c r="F842" s="45"/>
      <c r="G842" s="45"/>
      <c r="H842" s="45">
        <f>IF(AND(F842=0,G842=0),D842*E842,IF(AND(E842=0,G842=0),D842*F842,IF(AND(E842=0,F842=0),D842*G842,IF(AND(E842=0),D842*F842*G842,IF(AND(F842=0),D842*E842*G842,IF(AND(G842=0),D842*E842*F842,D842*E842*F842*G842))))))</f>
        <v>0</v>
      </c>
      <c r="I842" s="45"/>
      <c r="J842" s="46" t="str">
        <f>IF(AND(E842=0,F842&lt;&gt;0,G842&lt;&gt;0),"m2",IF(AND(F842=0,E842&lt;&gt;0,G842&lt;&gt;0),"m2",IF(AND(G842=0,E842&lt;&gt;0,F842&lt;&gt;0),"m2",IF(AND(F842=0,G842=0),"ml",IF(AND(E842=0,G842=0),"ml",IF(AND(E842=0,F842=0),"ml",IF(AND(E842&lt;&gt;0,F842&lt;&gt;0,G842&lt;&gt;0),"m3",0)))))))</f>
        <v>ml</v>
      </c>
    </row>
    <row r="843" spans="2:10" x14ac:dyDescent="0.3">
      <c r="B843" s="75" t="s">
        <v>517</v>
      </c>
      <c r="C843" s="48" t="s">
        <v>618</v>
      </c>
      <c r="D843" s="45"/>
      <c r="E843" s="45"/>
      <c r="F843" s="45"/>
      <c r="G843" s="45"/>
      <c r="H843" s="45"/>
      <c r="I843" s="62">
        <f>SUM(H844:H849)*$E$83</f>
        <v>3</v>
      </c>
      <c r="J843" s="63" t="str">
        <f>+J846</f>
        <v>ml</v>
      </c>
    </row>
    <row r="844" spans="2:10" x14ac:dyDescent="0.3">
      <c r="B844" s="75"/>
      <c r="C844" s="130" t="s">
        <v>248</v>
      </c>
      <c r="D844" s="45"/>
      <c r="E844" s="45"/>
      <c r="F844" s="45"/>
      <c r="G844" s="45"/>
      <c r="H844" s="45"/>
      <c r="I844" s="62"/>
      <c r="J844" s="63"/>
    </row>
    <row r="845" spans="2:10" x14ac:dyDescent="0.3">
      <c r="B845" s="75"/>
      <c r="C845" s="44" t="s">
        <v>621</v>
      </c>
      <c r="D845" s="45">
        <v>1</v>
      </c>
      <c r="E845" s="45">
        <v>3</v>
      </c>
      <c r="F845" s="45"/>
      <c r="G845" s="45"/>
      <c r="H845" s="45">
        <f>IF(AND(F845=0,G845=0),D845*E845,IF(AND(E845=0,G845=0),D845*F845,IF(AND(E845=0,F845=0),D845*G845,IF(AND(E845=0),D845*F845*G845,IF(AND(F845=0),D845*E845*G845,IF(AND(G845=0),D845*E845*F845,D845*E845*F845*G845))))))</f>
        <v>3</v>
      </c>
      <c r="I845" s="45"/>
      <c r="J845" s="46" t="str">
        <f>IF(AND(E845=0,F845&lt;&gt;0,G845&lt;&gt;0),"m2",IF(AND(F845=0,E845&lt;&gt;0,G845&lt;&gt;0),"m2",IF(AND(G845=0,E845&lt;&gt;0,F845&lt;&gt;0),"m2",IF(AND(F845=0,G845=0),"ml",IF(AND(E845=0,G845=0),"ml",IF(AND(E845=0,F845=0),"ml",IF(AND(E845&lt;&gt;0,F845&lt;&gt;0,G845&lt;&gt;0),"m3",0)))))))</f>
        <v>ml</v>
      </c>
    </row>
    <row r="846" spans="2:10" x14ac:dyDescent="0.3">
      <c r="B846" s="75"/>
      <c r="C846" s="130" t="s">
        <v>249</v>
      </c>
      <c r="D846" s="45"/>
      <c r="E846" s="45"/>
      <c r="F846" s="45"/>
      <c r="G846" s="45"/>
      <c r="H846" s="45">
        <f>IF(AND(F846=0,G846=0),D846*E846,IF(AND(E846=0,G846=0),D846*F846,IF(AND(E846=0,F846=0),D846*G846,IF(AND(E846=0),D846*F846*G846,IF(AND(F846=0),D846*E846*G846,IF(AND(G846=0),D846*E846*F846,D846*E846*F846*G846))))))</f>
        <v>0</v>
      </c>
      <c r="I846" s="45"/>
      <c r="J846" s="46" t="str">
        <f>IF(AND(E846=0,F846&lt;&gt;0,G846&lt;&gt;0),"m2",IF(AND(F846=0,E846&lt;&gt;0,G846&lt;&gt;0),"m2",IF(AND(G846=0,E846&lt;&gt;0,F846&lt;&gt;0),"m2",IF(AND(F846=0,G846=0),"ml",IF(AND(E846=0,G846=0),"ml",IF(AND(E846=0,F846=0),"ml",IF(AND(E846&lt;&gt;0,F846&lt;&gt;0,G846&lt;&gt;0),"m3",0)))))))</f>
        <v>ml</v>
      </c>
    </row>
    <row r="847" spans="2:10" x14ac:dyDescent="0.3">
      <c r="B847" s="75"/>
      <c r="C847" s="44" t="s">
        <v>621</v>
      </c>
      <c r="D847" s="45"/>
      <c r="E847" s="45"/>
      <c r="F847" s="45"/>
      <c r="G847" s="45"/>
      <c r="H847" s="45">
        <f>IF(AND(F847=0,G847=0),D847*E847,IF(AND(E847=0,G847=0),D847*F847,IF(AND(E847=0,F847=0),D847*G847,IF(AND(E847=0),D847*F847*G847,IF(AND(F847=0),D847*E847*G847,IF(AND(G847=0),D847*E847*F847,D847*E847*F847*G847))))))</f>
        <v>0</v>
      </c>
      <c r="I847" s="45"/>
      <c r="J847" s="46" t="str">
        <f>IF(AND(E847=0,F847&lt;&gt;0,G847&lt;&gt;0),"m2",IF(AND(F847=0,E847&lt;&gt;0,G847&lt;&gt;0),"m2",IF(AND(G847=0,E847&lt;&gt;0,F847&lt;&gt;0),"m2",IF(AND(F847=0,G847=0),"ml",IF(AND(E847=0,G847=0),"ml",IF(AND(E847=0,F847=0),"ml",IF(AND(E847&lt;&gt;0,F847&lt;&gt;0,G847&lt;&gt;0),"m3",0)))))))</f>
        <v>ml</v>
      </c>
    </row>
    <row r="848" spans="2:10" x14ac:dyDescent="0.3">
      <c r="B848" s="75"/>
      <c r="C848" s="130" t="s">
        <v>250</v>
      </c>
      <c r="D848" s="45"/>
      <c r="E848" s="45"/>
      <c r="F848" s="45"/>
      <c r="G848" s="45"/>
      <c r="H848" s="45">
        <f>IF(AND(F848=0,G848=0),D848*E848,IF(AND(E848=0,G848=0),D848*F848,IF(AND(E848=0,F848=0),D848*G848,IF(AND(E848=0),D848*F848*G848,IF(AND(F848=0),D848*E848*G848,IF(AND(G848=0),D848*E848*F848,D848*E848*F848*G848))))))</f>
        <v>0</v>
      </c>
      <c r="I848" s="45"/>
      <c r="J848" s="46" t="str">
        <f>IF(AND(E848=0,F848&lt;&gt;0,G848&lt;&gt;0),"m2",IF(AND(F848=0,E848&lt;&gt;0,G848&lt;&gt;0),"m2",IF(AND(G848=0,E848&lt;&gt;0,F848&lt;&gt;0),"m2",IF(AND(F848=0,G848=0),"ml",IF(AND(E848=0,G848=0),"ml",IF(AND(E848=0,F848=0),"ml",IF(AND(E848&lt;&gt;0,F848&lt;&gt;0,G848&lt;&gt;0),"m3",0)))))))</f>
        <v>ml</v>
      </c>
    </row>
    <row r="849" spans="2:10" x14ac:dyDescent="0.3">
      <c r="B849" s="75"/>
      <c r="C849" s="44" t="s">
        <v>621</v>
      </c>
      <c r="D849" s="45"/>
      <c r="E849" s="45"/>
      <c r="F849" s="45"/>
      <c r="G849" s="45"/>
      <c r="H849" s="45">
        <f>IF(AND(F849=0,G849=0),D849*E849,IF(AND(E849=0,G849=0),D849*F849,IF(AND(E849=0,F849=0),D849*G849,IF(AND(E849=0),D849*F849*G849,IF(AND(F849=0),D849*E849*G849,IF(AND(G849=0),D849*E849*F849,D849*E849*F849*G849))))))</f>
        <v>0</v>
      </c>
      <c r="I849" s="45"/>
      <c r="J849" s="46" t="str">
        <f>IF(AND(E849=0,F849&lt;&gt;0,G849&lt;&gt;0),"m2",IF(AND(F849=0,E849&lt;&gt;0,G849&lt;&gt;0),"m2",IF(AND(G849=0,E849&lt;&gt;0,F849&lt;&gt;0),"m2",IF(AND(F849=0,G849=0),"ml",IF(AND(E849=0,G849=0),"ml",IF(AND(E849=0,F849=0),"ml",IF(AND(E849&lt;&gt;0,F849&lt;&gt;0,G849&lt;&gt;0),"m3",0)))))))</f>
        <v>ml</v>
      </c>
    </row>
    <row r="850" spans="2:10" x14ac:dyDescent="0.3">
      <c r="B850" s="75" t="s">
        <v>518</v>
      </c>
      <c r="C850" s="48" t="s">
        <v>484</v>
      </c>
      <c r="D850" s="45"/>
      <c r="E850" s="45"/>
      <c r="F850" s="45"/>
      <c r="G850" s="45"/>
      <c r="H850" s="45"/>
      <c r="I850" s="62">
        <f>SUM(H851:H855)*$E$83</f>
        <v>13.55</v>
      </c>
      <c r="J850" s="63" t="str">
        <f>+J851</f>
        <v>ml</v>
      </c>
    </row>
    <row r="851" spans="2:10" x14ac:dyDescent="0.3">
      <c r="B851" s="75"/>
      <c r="C851" s="130" t="s">
        <v>787</v>
      </c>
      <c r="D851" s="45">
        <v>1</v>
      </c>
      <c r="E851" s="45">
        <v>2.8</v>
      </c>
      <c r="F851" s="45"/>
      <c r="G851" s="45"/>
      <c r="H851" s="45">
        <f>IF(AND(F851=0,G851=0),D851*E851,IF(AND(E851=0,G851=0),D851*F851,IF(AND(E851=0,F851=0),D851*G851,IF(AND(E851=0),D851*F851*G851,IF(AND(F851=0),D851*E851*G851,IF(AND(G851=0),D851*E851*F851,D851*E851*F851*G851))))))</f>
        <v>2.8</v>
      </c>
      <c r="I851" s="45"/>
      <c r="J851" s="46" t="str">
        <f>IF(AND(E851=0,F851&lt;&gt;0,G851&lt;&gt;0),"m2",IF(AND(F851=0,E851&lt;&gt;0,G851&lt;&gt;0),"m2",IF(AND(G851=0,E851&lt;&gt;0,F851&lt;&gt;0),"m2",IF(AND(F851=0,G851=0),"ml",IF(AND(E851=0,G851=0),"ml",IF(AND(E851=0,F851=0),"ml",IF(AND(E851&lt;&gt;0,F851&lt;&gt;0,G851&lt;&gt;0),"m3",0)))))))</f>
        <v>ml</v>
      </c>
    </row>
    <row r="852" spans="2:10" x14ac:dyDescent="0.3">
      <c r="B852" s="75"/>
      <c r="C852" s="130" t="s">
        <v>248</v>
      </c>
      <c r="D852" s="45">
        <v>1</v>
      </c>
      <c r="E852" s="45">
        <v>3.25</v>
      </c>
      <c r="F852" s="45"/>
      <c r="G852" s="45"/>
      <c r="H852" s="45">
        <f>IF(AND(F852=0,G852=0),D852*E852,IF(AND(E852=0,G852=0),D852*F852,IF(AND(E852=0,F852=0),D852*G852,IF(AND(E852=0),D852*F852*G852,IF(AND(F852=0),D852*E852*G852,IF(AND(G852=0),D852*E852*F852,D852*E852*F852*G852))))))</f>
        <v>3.25</v>
      </c>
      <c r="I852" s="45"/>
      <c r="J852" s="46" t="str">
        <f>IF(AND(E852=0,F852&lt;&gt;0,G852&lt;&gt;0),"m2",IF(AND(F852=0,E852&lt;&gt;0,G852&lt;&gt;0),"m2",IF(AND(G852=0,E852&lt;&gt;0,F852&lt;&gt;0),"m2",IF(AND(F852=0,G852=0),"ml",IF(AND(E852=0,G852=0),"ml",IF(AND(E852=0,F852=0),"ml",IF(AND(E852&lt;&gt;0,F852&lt;&gt;0,G852&lt;&gt;0),"m3",0)))))))</f>
        <v>ml</v>
      </c>
    </row>
    <row r="853" spans="2:10" x14ac:dyDescent="0.3">
      <c r="B853" s="75"/>
      <c r="C853" s="130" t="s">
        <v>249</v>
      </c>
      <c r="D853" s="45">
        <v>1</v>
      </c>
      <c r="E853" s="45">
        <v>3.25</v>
      </c>
      <c r="F853" s="45"/>
      <c r="G853" s="45"/>
      <c r="H853" s="45">
        <f>IF(AND(F853=0,G853=0),D853*E853,IF(AND(E853=0,G853=0),D853*F853,IF(AND(E853=0,F853=0),D853*G853,IF(AND(E853=0),D853*F853*G853,IF(AND(F853=0),D853*E853*G853,IF(AND(G853=0),D853*E853*F853,D853*E853*F853*G853))))))</f>
        <v>3.25</v>
      </c>
      <c r="I853" s="45"/>
      <c r="J853" s="46" t="str">
        <f>IF(AND(E853=0,F853&lt;&gt;0,G853&lt;&gt;0),"m2",IF(AND(F853=0,E853&lt;&gt;0,G853&lt;&gt;0),"m2",IF(AND(G853=0,E853&lt;&gt;0,F853&lt;&gt;0),"m2",IF(AND(F853=0,G853=0),"ml",IF(AND(E853=0,G853=0),"ml",IF(AND(E853=0,F853=0),"ml",IF(AND(E853&lt;&gt;0,F853&lt;&gt;0,G853&lt;&gt;0),"m3",0)))))))</f>
        <v>ml</v>
      </c>
    </row>
    <row r="854" spans="2:10" x14ac:dyDescent="0.3">
      <c r="B854" s="75"/>
      <c r="C854" s="130" t="s">
        <v>250</v>
      </c>
      <c r="D854" s="45">
        <v>1</v>
      </c>
      <c r="E854" s="45">
        <v>3.25</v>
      </c>
      <c r="F854" s="45"/>
      <c r="G854" s="45"/>
      <c r="H854" s="45">
        <f>IF(AND(F854=0,G854=0),D854*E854,IF(AND(E854=0,G854=0),D854*F854,IF(AND(E854=0,F854=0),D854*G854,IF(AND(E854=0),D854*F854*G854,IF(AND(F854=0),D854*E854*G854,IF(AND(G854=0),D854*E854*F854,D854*E854*F854*G854))))))</f>
        <v>3.25</v>
      </c>
      <c r="I854" s="45"/>
      <c r="J854" s="46" t="str">
        <f>IF(AND(E854=0,F854&lt;&gt;0,G854&lt;&gt;0),"m2",IF(AND(F854=0,E854&lt;&gt;0,G854&lt;&gt;0),"m2",IF(AND(G854=0,E854&lt;&gt;0,F854&lt;&gt;0),"m2",IF(AND(F854=0,G854=0),"ml",IF(AND(E854=0,G854=0),"ml",IF(AND(E854=0,F854=0),"ml",IF(AND(E854&lt;&gt;0,F854&lt;&gt;0,G854&lt;&gt;0),"m3",0)))))))</f>
        <v>ml</v>
      </c>
    </row>
    <row r="855" spans="2:10" x14ac:dyDescent="0.3">
      <c r="B855" s="75"/>
      <c r="C855" s="130" t="s">
        <v>633</v>
      </c>
      <c r="D855" s="45">
        <v>1</v>
      </c>
      <c r="E855" s="45">
        <v>1</v>
      </c>
      <c r="F855" s="45"/>
      <c r="G855" s="45"/>
      <c r="H855" s="45">
        <f>IF(AND(F855=0,G855=0),D855*E855,IF(AND(E855=0,G855=0),D855*F855,IF(AND(E855=0,F855=0),D855*G855,IF(AND(E855=0),D855*F855*G855,IF(AND(F855=0),D855*E855*G855,IF(AND(G855=0),D855*E855*F855,D855*E855*F855*G855))))))</f>
        <v>1</v>
      </c>
      <c r="I855" s="45"/>
      <c r="J855" s="46" t="str">
        <f>IF(AND(E855=0,F855&lt;&gt;0,G855&lt;&gt;0),"m2",IF(AND(F855=0,E855&lt;&gt;0,G855&lt;&gt;0),"m2",IF(AND(G855=0,E855&lt;&gt;0,F855&lt;&gt;0),"m2",IF(AND(F855=0,G855=0),"ml",IF(AND(E855=0,G855=0),"ml",IF(AND(E855=0,F855=0),"ml",IF(AND(E855&lt;&gt;0,F855&lt;&gt;0,G855&lt;&gt;0),"m3",0)))))))</f>
        <v>ml</v>
      </c>
    </row>
    <row r="856" spans="2:10" x14ac:dyDescent="0.3">
      <c r="B856" s="75" t="s">
        <v>617</v>
      </c>
      <c r="C856" s="48" t="s">
        <v>486</v>
      </c>
      <c r="D856" s="45"/>
      <c r="E856" s="45"/>
      <c r="F856" s="45"/>
      <c r="G856" s="45"/>
      <c r="H856" s="45"/>
      <c r="I856" s="62">
        <f>SUM(H857:H861)*$E$83</f>
        <v>0</v>
      </c>
      <c r="J856" s="63" t="str">
        <f>+J857</f>
        <v>ml</v>
      </c>
    </row>
    <row r="857" spans="2:10" x14ac:dyDescent="0.3">
      <c r="B857" s="75"/>
      <c r="C857" s="130" t="s">
        <v>787</v>
      </c>
      <c r="D857" s="45"/>
      <c r="E857" s="45"/>
      <c r="F857" s="45"/>
      <c r="G857" s="45"/>
      <c r="H857" s="45">
        <f>IF(AND(F857=0,G857=0),D857*E857,IF(AND(E857=0,G857=0),D857*F857,IF(AND(E857=0,F857=0),D857*G857,IF(AND(E857=0),D857*F857*G857,IF(AND(F857=0),D857*E857*G857,IF(AND(G857=0),D857*E857*F857,D857*E857*F857*G857))))))</f>
        <v>0</v>
      </c>
      <c r="I857" s="45"/>
      <c r="J857" s="46" t="str">
        <f>IF(AND(E857=0,F857&lt;&gt;0,G857&lt;&gt;0),"m2",IF(AND(F857=0,E857&lt;&gt;0,G857&lt;&gt;0),"m2",IF(AND(G857=0,E857&lt;&gt;0,F857&lt;&gt;0),"m2",IF(AND(F857=0,G857=0),"ml",IF(AND(E857=0,G857=0),"ml",IF(AND(E857=0,F857=0),"ml",IF(AND(E857&lt;&gt;0,F857&lt;&gt;0,G857&lt;&gt;0),"m3",0)))))))</f>
        <v>ml</v>
      </c>
    </row>
    <row r="858" spans="2:10" x14ac:dyDescent="0.3">
      <c r="B858" s="75"/>
      <c r="C858" s="130" t="s">
        <v>248</v>
      </c>
      <c r="D858" s="45"/>
      <c r="E858" s="45"/>
      <c r="F858" s="45"/>
      <c r="G858" s="45"/>
      <c r="H858" s="45">
        <f>IF(AND(F858=0,G858=0),D858*E858,IF(AND(E858=0,G858=0),D858*F858,IF(AND(E858=0,F858=0),D858*G858,IF(AND(E858=0),D858*F858*G858,IF(AND(F858=0),D858*E858*G858,IF(AND(G858=0),D858*E858*F858,D858*E858*F858*G858))))))</f>
        <v>0</v>
      </c>
      <c r="I858" s="45"/>
      <c r="J858" s="46" t="str">
        <f>IF(AND(E858=0,F858&lt;&gt;0,G858&lt;&gt;0),"m2",IF(AND(F858=0,E858&lt;&gt;0,G858&lt;&gt;0),"m2",IF(AND(G858=0,E858&lt;&gt;0,F858&lt;&gt;0),"m2",IF(AND(F858=0,G858=0),"ml",IF(AND(E858=0,G858=0),"ml",IF(AND(E858=0,F858=0),"ml",IF(AND(E858&lt;&gt;0,F858&lt;&gt;0,G858&lt;&gt;0),"m3",0)))))))</f>
        <v>ml</v>
      </c>
    </row>
    <row r="859" spans="2:10" x14ac:dyDescent="0.3">
      <c r="B859" s="75"/>
      <c r="C859" s="130" t="s">
        <v>249</v>
      </c>
      <c r="D859" s="45"/>
      <c r="E859" s="45"/>
      <c r="F859" s="45"/>
      <c r="G859" s="45"/>
      <c r="H859" s="45">
        <f>IF(AND(F859=0,G859=0),D859*E859,IF(AND(E859=0,G859=0),D859*F859,IF(AND(E859=0,F859=0),D859*G859,IF(AND(E859=0),D859*F859*G859,IF(AND(F859=0),D859*E859*G859,IF(AND(G859=0),D859*E859*F859,D859*E859*F859*G859))))))</f>
        <v>0</v>
      </c>
      <c r="I859" s="45"/>
      <c r="J859" s="46" t="str">
        <f>IF(AND(E859=0,F859&lt;&gt;0,G859&lt;&gt;0),"m2",IF(AND(F859=0,E859&lt;&gt;0,G859&lt;&gt;0),"m2",IF(AND(G859=0,E859&lt;&gt;0,F859&lt;&gt;0),"m2",IF(AND(F859=0,G859=0),"ml",IF(AND(E859=0,G859=0),"ml",IF(AND(E859=0,F859=0),"ml",IF(AND(E859&lt;&gt;0,F859&lt;&gt;0,G859&lt;&gt;0),"m3",0)))))))</f>
        <v>ml</v>
      </c>
    </row>
    <row r="860" spans="2:10" x14ac:dyDescent="0.3">
      <c r="B860" s="75"/>
      <c r="C860" s="130" t="s">
        <v>250</v>
      </c>
      <c r="D860" s="45"/>
      <c r="E860" s="45"/>
      <c r="F860" s="45"/>
      <c r="G860" s="45"/>
      <c r="H860" s="45">
        <f>IF(AND(F860=0,G860=0),D860*E860,IF(AND(E860=0,G860=0),D860*F860,IF(AND(E860=0,F860=0),D860*G860,IF(AND(E860=0),D860*F860*G860,IF(AND(F860=0),D860*E860*G860,IF(AND(G860=0),D860*E860*F860,D860*E860*F860*G860))))))</f>
        <v>0</v>
      </c>
      <c r="I860" s="45"/>
      <c r="J860" s="46" t="str">
        <f>IF(AND(E860=0,F860&lt;&gt;0,G860&lt;&gt;0),"m2",IF(AND(F860=0,E860&lt;&gt;0,G860&lt;&gt;0),"m2",IF(AND(G860=0,E860&lt;&gt;0,F860&lt;&gt;0),"m2",IF(AND(F860=0,G860=0),"ml",IF(AND(E860=0,G860=0),"ml",IF(AND(E860=0,F860=0),"ml",IF(AND(E860&lt;&gt;0,F860&lt;&gt;0,G860&lt;&gt;0),"m3",0)))))))</f>
        <v>ml</v>
      </c>
    </row>
    <row r="861" spans="2:10" x14ac:dyDescent="0.3">
      <c r="B861" s="75"/>
      <c r="C861" s="130" t="s">
        <v>633</v>
      </c>
      <c r="D861" s="45"/>
      <c r="E861" s="45"/>
      <c r="F861" s="45"/>
      <c r="G861" s="45"/>
      <c r="H861" s="45">
        <f>IF(AND(F861=0,G861=0),D861*E861,IF(AND(E861=0,G861=0),D861*F861,IF(AND(E861=0,F861=0),D861*G861,IF(AND(E861=0),D861*F861*G861,IF(AND(F861=0),D861*E861*G861,IF(AND(G861=0),D861*E861*F861,D861*E861*F861*G861))))))</f>
        <v>0</v>
      </c>
      <c r="I861" s="45"/>
      <c r="J861" s="46" t="str">
        <f>IF(AND(E861=0,F861&lt;&gt;0,G861&lt;&gt;0),"m2",IF(AND(F861=0,E861&lt;&gt;0,G861&lt;&gt;0),"m2",IF(AND(G861=0,E861&lt;&gt;0,F861&lt;&gt;0),"m2",IF(AND(F861=0,G861=0),"ml",IF(AND(E861=0,G861=0),"ml",IF(AND(E861=0,F861=0),"ml",IF(AND(E861&lt;&gt;0,F861&lt;&gt;0,G861&lt;&gt;0),"m3",0)))))))</f>
        <v>ml</v>
      </c>
    </row>
    <row r="862" spans="2:10" x14ac:dyDescent="0.3">
      <c r="B862" s="100" t="s">
        <v>211</v>
      </c>
      <c r="C862" s="101" t="s">
        <v>487</v>
      </c>
      <c r="D862" s="103"/>
      <c r="E862" s="45"/>
      <c r="F862" s="45"/>
      <c r="G862" s="45"/>
      <c r="H862" s="45"/>
      <c r="I862" s="62"/>
      <c r="J862" s="63"/>
    </row>
    <row r="863" spans="2:10" x14ac:dyDescent="0.3">
      <c r="B863" s="75" t="s">
        <v>212</v>
      </c>
      <c r="C863" s="48" t="s">
        <v>485</v>
      </c>
      <c r="D863" s="103"/>
      <c r="E863" s="45"/>
      <c r="F863" s="45"/>
      <c r="G863" s="45"/>
      <c r="H863" s="45"/>
      <c r="I863" s="62">
        <f>SUM(H864:H865)*$E$83</f>
        <v>7</v>
      </c>
      <c r="J863" s="63" t="str">
        <f>+J864</f>
        <v>ml</v>
      </c>
    </row>
    <row r="864" spans="2:10" x14ac:dyDescent="0.3">
      <c r="B864" s="75"/>
      <c r="C864" s="130" t="s">
        <v>248</v>
      </c>
      <c r="D864" s="45"/>
      <c r="E864" s="45"/>
      <c r="F864" s="45"/>
      <c r="G864" s="45"/>
      <c r="H864" s="45"/>
      <c r="I864" s="45"/>
      <c r="J864" s="46" t="str">
        <f>IF(AND(E864=0,F864&lt;&gt;0,G864&lt;&gt;0),"m2",IF(AND(F864=0,E864&lt;&gt;0,G864&lt;&gt;0),"m2",IF(AND(G864=0,E864&lt;&gt;0,F864&lt;&gt;0),"m2",IF(AND(F864=0,G864=0),"ml",IF(AND(E864=0,G864=0),"ml",IF(AND(E864=0,F864=0),"ml",IF(AND(E864&lt;&gt;0,F864&lt;&gt;0,G864&lt;&gt;0),"m3",0)))))))</f>
        <v>ml</v>
      </c>
    </row>
    <row r="865" spans="2:10" x14ac:dyDescent="0.3">
      <c r="B865" s="75"/>
      <c r="C865" s="44" t="s">
        <v>790</v>
      </c>
      <c r="D865" s="45">
        <v>1</v>
      </c>
      <c r="E865" s="45">
        <v>7</v>
      </c>
      <c r="F865" s="45"/>
      <c r="G865" s="45"/>
      <c r="H865" s="45">
        <f>IF(AND(F865=0,G865=0),D865*E865,IF(AND(E865=0,G865=0),D865*F865,IF(AND(E865=0,F865=0),D865*G865,IF(AND(E865=0),D865*F865*G865,IF(AND(F865=0),D865*E865*G865,IF(AND(G865=0),D865*E865*F865,D865*E865*F865*G865))))))</f>
        <v>7</v>
      </c>
      <c r="I865" s="45"/>
      <c r="J865" s="46" t="str">
        <f>IF(AND(E865=0,F865&lt;&gt;0,G865&lt;&gt;0),"m2",IF(AND(F865=0,E865&lt;&gt;0,G865&lt;&gt;0),"m2",IF(AND(G865=0,E865&lt;&gt;0,F865&lt;&gt;0),"m2",IF(AND(F865=0,G865=0),"ml",IF(AND(E865=0,G865=0),"ml",IF(AND(E865=0,F865=0),"ml",IF(AND(E865&lt;&gt;0,F865&lt;&gt;0,G865&lt;&gt;0),"m3",0)))))))</f>
        <v>ml</v>
      </c>
    </row>
    <row r="866" spans="2:10" x14ac:dyDescent="0.3">
      <c r="B866" s="75" t="s">
        <v>519</v>
      </c>
      <c r="C866" s="48" t="s">
        <v>488</v>
      </c>
      <c r="D866" s="103"/>
      <c r="E866" s="45"/>
      <c r="F866" s="45"/>
      <c r="G866" s="45"/>
      <c r="H866" s="45"/>
      <c r="I866" s="62">
        <f>SUM(H867:H871)*$E$83</f>
        <v>48.4</v>
      </c>
      <c r="J866" s="63" t="str">
        <f>+J867</f>
        <v>ml</v>
      </c>
    </row>
    <row r="867" spans="2:10" x14ac:dyDescent="0.3">
      <c r="B867" s="75"/>
      <c r="C867" s="130" t="s">
        <v>248</v>
      </c>
      <c r="D867" s="45"/>
      <c r="E867" s="45"/>
      <c r="F867" s="45"/>
      <c r="G867" s="45"/>
      <c r="H867" s="45"/>
      <c r="I867" s="45"/>
      <c r="J867" s="46" t="str">
        <f>IF(AND(E867=0,F867&lt;&gt;0,G867&lt;&gt;0),"m2",IF(AND(F867=0,E867&lt;&gt;0,G867&lt;&gt;0),"m2",IF(AND(G867=0,E867&lt;&gt;0,F867&lt;&gt;0),"m2",IF(AND(F867=0,G867=0),"ml",IF(AND(E867=0,G867=0),"ml",IF(AND(E867=0,F867=0),"ml",IF(AND(E867&lt;&gt;0,F867&lt;&gt;0,G867&lt;&gt;0),"m3",0)))))))</f>
        <v>ml</v>
      </c>
    </row>
    <row r="868" spans="2:10" x14ac:dyDescent="0.3">
      <c r="B868" s="75"/>
      <c r="C868" s="44" t="s">
        <v>789</v>
      </c>
      <c r="D868" s="45">
        <v>1</v>
      </c>
      <c r="E868" s="45">
        <v>9.4</v>
      </c>
      <c r="F868" s="45"/>
      <c r="G868" s="45"/>
      <c r="H868" s="45">
        <f>IF(AND(F868=0,G868=0),D868*E868,IF(AND(E868=0,G868=0),D868*F868,IF(AND(E868=0,F868=0),D868*G868,IF(AND(E868=0),D868*F868*G868,IF(AND(F868=0),D868*E868*G868,IF(AND(G868=0),D868*E868*F868,D868*E868*F868*G868))))))</f>
        <v>9.4</v>
      </c>
      <c r="I868" s="45"/>
      <c r="J868" s="46" t="str">
        <f>IF(AND(E868=0,F868&lt;&gt;0,G868&lt;&gt;0),"m2",IF(AND(F868=0,E868&lt;&gt;0,G868&lt;&gt;0),"m2",IF(AND(G868=0,E868&lt;&gt;0,F868&lt;&gt;0),"m2",IF(AND(F868=0,G868=0),"ml",IF(AND(E868=0,G868=0),"ml",IF(AND(E868=0,F868=0),"ml",IF(AND(E868&lt;&gt;0,F868&lt;&gt;0,G868&lt;&gt;0),"m3",0)))))))</f>
        <v>ml</v>
      </c>
    </row>
    <row r="869" spans="2:10" x14ac:dyDescent="0.3">
      <c r="B869" s="75"/>
      <c r="C869" s="44" t="s">
        <v>791</v>
      </c>
      <c r="D869" s="45">
        <v>1</v>
      </c>
      <c r="E869" s="45">
        <v>17.7</v>
      </c>
      <c r="F869" s="45"/>
      <c r="G869" s="45"/>
      <c r="H869" s="45">
        <f>IF(AND(F869=0,G869=0),D869*E869,IF(AND(E869=0,G869=0),D869*F869,IF(AND(E869=0,F869=0),D869*G869,IF(AND(E869=0),D869*F869*G869,IF(AND(F869=0),D869*E869*G869,IF(AND(G869=0),D869*E869*F869,D869*E869*F869*G869))))))</f>
        <v>17.7</v>
      </c>
      <c r="I869" s="45"/>
      <c r="J869" s="46" t="str">
        <f>IF(AND(E869=0,F869&lt;&gt;0,G869&lt;&gt;0),"m2",IF(AND(F869=0,E869&lt;&gt;0,G869&lt;&gt;0),"m2",IF(AND(G869=0,E869&lt;&gt;0,F869&lt;&gt;0),"m2",IF(AND(F869=0,G869=0),"ml",IF(AND(E869=0,G869=0),"ml",IF(AND(E869=0,F869=0),"ml",IF(AND(E869&lt;&gt;0,F869&lt;&gt;0,G869&lt;&gt;0),"m3",0)))))))</f>
        <v>ml</v>
      </c>
    </row>
    <row r="870" spans="2:10" x14ac:dyDescent="0.3">
      <c r="B870" s="75"/>
      <c r="C870" s="44" t="s">
        <v>792</v>
      </c>
      <c r="D870" s="45">
        <v>1</v>
      </c>
      <c r="E870" s="45">
        <v>18.399999999999999</v>
      </c>
      <c r="F870" s="45"/>
      <c r="G870" s="45"/>
      <c r="H870" s="45">
        <f>IF(AND(F870=0,G870=0),D870*E870,IF(AND(E870=0,G870=0),D870*F870,IF(AND(E870=0,F870=0),D870*G870,IF(AND(E870=0),D870*F870*G870,IF(AND(F870=0),D870*E870*G870,IF(AND(G870=0),D870*E870*F870,D870*E870*F870*G870))))))</f>
        <v>18.399999999999999</v>
      </c>
      <c r="I870" s="45"/>
      <c r="J870" s="46" t="str">
        <f>IF(AND(E870=0,F870&lt;&gt;0,G870&lt;&gt;0),"m2",IF(AND(F870=0,E870&lt;&gt;0,G870&lt;&gt;0),"m2",IF(AND(G870=0,E870&lt;&gt;0,F870&lt;&gt;0),"m2",IF(AND(F870=0,G870=0),"ml",IF(AND(E870=0,G870=0),"ml",IF(AND(E870=0,F870=0),"ml",IF(AND(E870&lt;&gt;0,F870&lt;&gt;0,G870&lt;&gt;0),"m3",0)))))))</f>
        <v>ml</v>
      </c>
    </row>
    <row r="871" spans="2:10" x14ac:dyDescent="0.3">
      <c r="B871" s="75"/>
      <c r="C871" s="44" t="s">
        <v>793</v>
      </c>
      <c r="D871" s="45">
        <v>1</v>
      </c>
      <c r="E871" s="45">
        <v>2.9</v>
      </c>
      <c r="F871" s="45"/>
      <c r="G871" s="45"/>
      <c r="H871" s="45">
        <f>IF(AND(F871=0,G871=0),D871*E871,IF(AND(E871=0,G871=0),D871*F871,IF(AND(E871=0,F871=0),D871*G871,IF(AND(E871=0),D871*F871*G871,IF(AND(F871=0),D871*E871*G871,IF(AND(G871=0),D871*E871*F871,D871*E871*F871*G871))))))</f>
        <v>2.9</v>
      </c>
      <c r="I871" s="45"/>
      <c r="J871" s="46" t="str">
        <f>IF(AND(E871=0,F871&lt;&gt;0,G871&lt;&gt;0),"m2",IF(AND(F871=0,E871&lt;&gt;0,G871&lt;&gt;0),"m2",IF(AND(G871=0,E871&lt;&gt;0,F871&lt;&gt;0),"m2",IF(AND(F871=0,G871=0),"ml",IF(AND(E871=0,G871=0),"ml",IF(AND(E871=0,F871=0),"ml",IF(AND(E871&lt;&gt;0,F871&lt;&gt;0,G871&lt;&gt;0),"m3",0)))))))</f>
        <v>ml</v>
      </c>
    </row>
    <row r="872" spans="2:10" x14ac:dyDescent="0.3">
      <c r="B872" s="75"/>
      <c r="C872" s="44"/>
      <c r="D872" s="45"/>
      <c r="E872" s="45"/>
      <c r="F872" s="45"/>
      <c r="G872" s="45"/>
      <c r="H872" s="45"/>
      <c r="I872" s="45"/>
      <c r="J872" s="46"/>
    </row>
    <row r="873" spans="2:10" x14ac:dyDescent="0.3">
      <c r="B873" s="75" t="s">
        <v>822</v>
      </c>
      <c r="C873" s="48" t="s">
        <v>823</v>
      </c>
      <c r="D873" s="103"/>
      <c r="E873" s="45"/>
      <c r="F873" s="45"/>
      <c r="G873" s="45"/>
      <c r="H873" s="45"/>
      <c r="I873" s="62">
        <f>SUM(H874:H879)*$E$83</f>
        <v>102.22999999999999</v>
      </c>
      <c r="J873" s="63" t="str">
        <f>+J874</f>
        <v>ml</v>
      </c>
    </row>
    <row r="874" spans="2:10" x14ac:dyDescent="0.3">
      <c r="B874" s="75"/>
      <c r="C874" s="44" t="s">
        <v>821</v>
      </c>
      <c r="D874" s="45">
        <v>1</v>
      </c>
      <c r="E874" s="45">
        <v>3</v>
      </c>
      <c r="F874" s="45"/>
      <c r="G874" s="45"/>
      <c r="H874" s="45">
        <f>IF(AND(F874=0,G874=0),D874*E874,IF(AND(E874=0,G874=0),D874*F874,IF(AND(E874=0,F874=0),D874*G874,IF(AND(E874=0),D874*F874*G874,IF(AND(F874=0),D874*E874*G874,IF(AND(G874=0),D874*E874*F874,D874*E874*F874*G874))))))</f>
        <v>3</v>
      </c>
      <c r="I874" s="45"/>
      <c r="J874" s="46" t="str">
        <f>IF(AND(E874=0,F874&lt;&gt;0,G874&lt;&gt;0),"m2",IF(AND(F874=0,E874&lt;&gt;0,G874&lt;&gt;0),"m2",IF(AND(G874=0,E874&lt;&gt;0,F874&lt;&gt;0),"m2",IF(AND(F874=0,G874=0),"ml",IF(AND(E874=0,G874=0),"ml",IF(AND(E874=0,F874=0),"ml",IF(AND(E874&lt;&gt;0,F874&lt;&gt;0,G874&lt;&gt;0),"m3",0)))))))</f>
        <v>ml</v>
      </c>
    </row>
    <row r="875" spans="2:10" x14ac:dyDescent="0.3">
      <c r="B875" s="75"/>
      <c r="C875" s="44" t="s">
        <v>816</v>
      </c>
      <c r="D875" s="45">
        <v>1</v>
      </c>
      <c r="E875" s="45">
        <v>20</v>
      </c>
      <c r="F875" s="45"/>
      <c r="G875" s="45"/>
      <c r="H875" s="45">
        <f>IF(AND(F875=0,G875=0),D875*E875,IF(AND(E875=0,G875=0),D875*F875,IF(AND(E875=0,F875=0),D875*G875,IF(AND(E875=0),D875*F875*G875,IF(AND(F875=0),D875*E875*G875,IF(AND(G875=0),D875*E875*F875,D875*E875*F875*G875))))))</f>
        <v>20</v>
      </c>
      <c r="I875" s="45"/>
      <c r="J875" s="46" t="str">
        <f>IF(AND(E875=0,F875&lt;&gt;0,G875&lt;&gt;0),"m2",IF(AND(F875=0,E875&lt;&gt;0,G875&lt;&gt;0),"m2",IF(AND(G875=0,E875&lt;&gt;0,F875&lt;&gt;0),"m2",IF(AND(F875=0,G875=0),"ml",IF(AND(E875=0,G875=0),"ml",IF(AND(E875=0,F875=0),"ml",IF(AND(E875&lt;&gt;0,F875&lt;&gt;0,G875&lt;&gt;0),"m3",0)))))))</f>
        <v>ml</v>
      </c>
    </row>
    <row r="876" spans="2:10" x14ac:dyDescent="0.3">
      <c r="B876" s="75"/>
      <c r="C876" s="44" t="s">
        <v>817</v>
      </c>
      <c r="D876" s="45">
        <v>1</v>
      </c>
      <c r="E876" s="45">
        <v>21.58</v>
      </c>
      <c r="F876" s="45"/>
      <c r="G876" s="45"/>
      <c r="H876" s="45">
        <f t="shared" ref="H876:H878" si="35">IF(AND(F876=0,G876=0),D876*E876,IF(AND(E876=0,G876=0),D876*F876,IF(AND(E876=0,F876=0),D876*G876,IF(AND(E876=0),D876*F876*G876,IF(AND(F876=0),D876*E876*G876,IF(AND(G876=0),D876*E876*F876,D876*E876*F876*G876))))))</f>
        <v>21.58</v>
      </c>
      <c r="I876" s="45"/>
      <c r="J876" s="46" t="str">
        <f t="shared" ref="J876:J878" si="36">IF(AND(E876=0,F876&lt;&gt;0,G876&lt;&gt;0),"m2",IF(AND(F876=0,E876&lt;&gt;0,G876&lt;&gt;0),"m2",IF(AND(G876=0,E876&lt;&gt;0,F876&lt;&gt;0),"m2",IF(AND(F876=0,G876=0),"ml",IF(AND(E876=0,G876=0),"ml",IF(AND(E876=0,F876=0),"ml",IF(AND(E876&lt;&gt;0,F876&lt;&gt;0,G876&lt;&gt;0),"m3",0)))))))</f>
        <v>ml</v>
      </c>
    </row>
    <row r="877" spans="2:10" x14ac:dyDescent="0.3">
      <c r="B877" s="75"/>
      <c r="C877" s="44" t="s">
        <v>818</v>
      </c>
      <c r="D877" s="45">
        <v>1</v>
      </c>
      <c r="E877" s="45">
        <v>14.9</v>
      </c>
      <c r="F877" s="45"/>
      <c r="G877" s="45"/>
      <c r="H877" s="45">
        <f t="shared" si="35"/>
        <v>14.9</v>
      </c>
      <c r="I877" s="45"/>
      <c r="J877" s="46" t="str">
        <f t="shared" si="36"/>
        <v>ml</v>
      </c>
    </row>
    <row r="878" spans="2:10" x14ac:dyDescent="0.3">
      <c r="B878" s="75"/>
      <c r="C878" s="44" t="s">
        <v>819</v>
      </c>
      <c r="D878" s="45">
        <v>1</v>
      </c>
      <c r="E878" s="45">
        <v>14.25</v>
      </c>
      <c r="F878" s="45"/>
      <c r="G878" s="45"/>
      <c r="H878" s="45">
        <f t="shared" si="35"/>
        <v>14.25</v>
      </c>
      <c r="I878" s="45"/>
      <c r="J878" s="46" t="str">
        <f t="shared" si="36"/>
        <v>ml</v>
      </c>
    </row>
    <row r="879" spans="2:10" x14ac:dyDescent="0.3">
      <c r="B879" s="75"/>
      <c r="C879" s="44" t="s">
        <v>820</v>
      </c>
      <c r="D879" s="45">
        <v>1</v>
      </c>
      <c r="E879" s="45">
        <v>28.5</v>
      </c>
      <c r="F879" s="45"/>
      <c r="G879" s="45"/>
      <c r="H879" s="45">
        <f t="shared" ref="H879" si="37">IF(AND(F879=0,G879=0),D879*E879,IF(AND(E879=0,G879=0),D879*F879,IF(AND(E879=0,F879=0),D879*G879,IF(AND(E879=0),D879*F879*G879,IF(AND(F879=0),D879*E879*G879,IF(AND(G879=0),D879*E879*F879,D879*E879*F879*G879))))))</f>
        <v>28.5</v>
      </c>
      <c r="I879" s="45"/>
      <c r="J879" s="46" t="str">
        <f t="shared" ref="J879" si="38">IF(AND(E879=0,F879&lt;&gt;0,G879&lt;&gt;0),"m2",IF(AND(F879=0,E879&lt;&gt;0,G879&lt;&gt;0),"m2",IF(AND(G879=0,E879&lt;&gt;0,F879&lt;&gt;0),"m2",IF(AND(F879=0,G879=0),"ml",IF(AND(E879=0,G879=0),"ml",IF(AND(E879=0,F879=0),"ml",IF(AND(E879&lt;&gt;0,F879&lt;&gt;0,G879&lt;&gt;0),"m3",0)))))))</f>
        <v>ml</v>
      </c>
    </row>
    <row r="880" spans="2:10" x14ac:dyDescent="0.3">
      <c r="B880" s="100" t="s">
        <v>213</v>
      </c>
      <c r="C880" s="101" t="s">
        <v>489</v>
      </c>
      <c r="D880" s="103"/>
      <c r="E880" s="45"/>
      <c r="F880" s="45"/>
      <c r="G880" s="45"/>
      <c r="H880" s="45"/>
      <c r="I880" s="62"/>
      <c r="J880" s="63"/>
    </row>
    <row r="881" spans="2:10" x14ac:dyDescent="0.3">
      <c r="B881" s="75" t="s">
        <v>214</v>
      </c>
      <c r="C881" s="48" t="s">
        <v>491</v>
      </c>
      <c r="D881" s="103"/>
      <c r="E881" s="45"/>
      <c r="F881" s="45"/>
      <c r="G881" s="45"/>
      <c r="H881" s="45"/>
      <c r="I881" s="62">
        <f>SUM(H882:H885)*$E$83</f>
        <v>5</v>
      </c>
      <c r="J881" s="63" t="str">
        <f>+J882</f>
        <v>und</v>
      </c>
    </row>
    <row r="882" spans="2:10" x14ac:dyDescent="0.3">
      <c r="B882" s="75"/>
      <c r="C882" s="130" t="s">
        <v>787</v>
      </c>
      <c r="D882" s="45">
        <v>2</v>
      </c>
      <c r="E882" s="45"/>
      <c r="F882" s="45"/>
      <c r="G882" s="45"/>
      <c r="H882" s="45">
        <f>+D882</f>
        <v>2</v>
      </c>
      <c r="I882" s="45"/>
      <c r="J882" s="46" t="s">
        <v>35</v>
      </c>
    </row>
    <row r="883" spans="2:10" x14ac:dyDescent="0.3">
      <c r="B883" s="75"/>
      <c r="C883" s="130" t="s">
        <v>248</v>
      </c>
      <c r="D883" s="45">
        <v>3</v>
      </c>
      <c r="E883" s="45"/>
      <c r="F883" s="45"/>
      <c r="G883" s="45"/>
      <c r="H883" s="45">
        <f>+D883</f>
        <v>3</v>
      </c>
      <c r="I883" s="45"/>
      <c r="J883" s="46" t="s">
        <v>35</v>
      </c>
    </row>
    <row r="884" spans="2:10" x14ac:dyDescent="0.3">
      <c r="B884" s="75"/>
      <c r="C884" s="130" t="s">
        <v>249</v>
      </c>
      <c r="D884" s="45">
        <v>0</v>
      </c>
      <c r="E884" s="45"/>
      <c r="F884" s="45"/>
      <c r="G884" s="45"/>
      <c r="H884" s="45">
        <f>+D884</f>
        <v>0</v>
      </c>
      <c r="I884" s="45"/>
      <c r="J884" s="46" t="s">
        <v>35</v>
      </c>
    </row>
    <row r="885" spans="2:10" x14ac:dyDescent="0.3">
      <c r="B885" s="75"/>
      <c r="C885" s="130" t="s">
        <v>250</v>
      </c>
      <c r="D885" s="45">
        <v>0</v>
      </c>
      <c r="E885" s="45"/>
      <c r="F885" s="45"/>
      <c r="G885" s="45"/>
      <c r="H885" s="45">
        <f>+D885</f>
        <v>0</v>
      </c>
      <c r="I885" s="45"/>
      <c r="J885" s="46" t="s">
        <v>35</v>
      </c>
    </row>
    <row r="886" spans="2:10" x14ac:dyDescent="0.3">
      <c r="B886" s="75" t="s">
        <v>215</v>
      </c>
      <c r="C886" s="48" t="s">
        <v>492</v>
      </c>
      <c r="D886" s="103"/>
      <c r="E886" s="45"/>
      <c r="F886" s="45"/>
      <c r="G886" s="45"/>
      <c r="H886" s="45"/>
      <c r="I886" s="62">
        <f>SUM(H887:H889)*$E$83</f>
        <v>0</v>
      </c>
      <c r="J886" s="63" t="str">
        <f>+J887</f>
        <v>und</v>
      </c>
    </row>
    <row r="887" spans="2:10" x14ac:dyDescent="0.3">
      <c r="B887" s="75"/>
      <c r="C887" s="130" t="s">
        <v>248</v>
      </c>
      <c r="D887" s="45"/>
      <c r="E887" s="45"/>
      <c r="F887" s="45"/>
      <c r="G887" s="45"/>
      <c r="H887" s="45">
        <f>+D887</f>
        <v>0</v>
      </c>
      <c r="I887" s="45"/>
      <c r="J887" s="46" t="s">
        <v>35</v>
      </c>
    </row>
    <row r="888" spans="2:10" x14ac:dyDescent="0.3">
      <c r="B888" s="75"/>
      <c r="C888" s="130" t="s">
        <v>249</v>
      </c>
      <c r="D888" s="45"/>
      <c r="E888" s="45"/>
      <c r="F888" s="45"/>
      <c r="G888" s="45"/>
      <c r="H888" s="45">
        <f>+D888</f>
        <v>0</v>
      </c>
      <c r="I888" s="45"/>
      <c r="J888" s="46" t="s">
        <v>35</v>
      </c>
    </row>
    <row r="889" spans="2:10" x14ac:dyDescent="0.3">
      <c r="B889" s="75"/>
      <c r="C889" s="130" t="s">
        <v>250</v>
      </c>
      <c r="D889" s="45"/>
      <c r="E889" s="45"/>
      <c r="F889" s="45"/>
      <c r="G889" s="45"/>
      <c r="H889" s="45">
        <f>+D889</f>
        <v>0</v>
      </c>
      <c r="I889" s="45"/>
      <c r="J889" s="46" t="s">
        <v>35</v>
      </c>
    </row>
    <row r="890" spans="2:10" x14ac:dyDescent="0.3">
      <c r="B890" s="75" t="s">
        <v>216</v>
      </c>
      <c r="C890" s="48" t="s">
        <v>493</v>
      </c>
      <c r="D890" s="103"/>
      <c r="E890" s="45"/>
      <c r="F890" s="45"/>
      <c r="G890" s="45"/>
      <c r="H890" s="45"/>
      <c r="I890" s="62">
        <f>SUM(H891:H893)*$E$83</f>
        <v>0</v>
      </c>
      <c r="J890" s="63" t="str">
        <f>+J891</f>
        <v>und</v>
      </c>
    </row>
    <row r="891" spans="2:10" x14ac:dyDescent="0.3">
      <c r="B891" s="75"/>
      <c r="C891" s="130" t="s">
        <v>248</v>
      </c>
      <c r="D891" s="45">
        <v>0</v>
      </c>
      <c r="E891" s="45"/>
      <c r="F891" s="45"/>
      <c r="G891" s="45"/>
      <c r="H891" s="45">
        <f>+D891</f>
        <v>0</v>
      </c>
      <c r="I891" s="45"/>
      <c r="J891" s="46" t="s">
        <v>35</v>
      </c>
    </row>
    <row r="892" spans="2:10" x14ac:dyDescent="0.3">
      <c r="B892" s="75"/>
      <c r="C892" s="130" t="s">
        <v>249</v>
      </c>
      <c r="D892" s="45">
        <v>0</v>
      </c>
      <c r="E892" s="45"/>
      <c r="F892" s="45"/>
      <c r="G892" s="45"/>
      <c r="H892" s="45">
        <f>+D892</f>
        <v>0</v>
      </c>
      <c r="I892" s="45"/>
      <c r="J892" s="46" t="s">
        <v>35</v>
      </c>
    </row>
    <row r="893" spans="2:10" x14ac:dyDescent="0.3">
      <c r="B893" s="75"/>
      <c r="C893" s="130" t="s">
        <v>250</v>
      </c>
      <c r="D893" s="45">
        <v>0</v>
      </c>
      <c r="E893" s="45"/>
      <c r="F893" s="45"/>
      <c r="G893" s="45"/>
      <c r="H893" s="45">
        <f>+D893</f>
        <v>0</v>
      </c>
      <c r="I893" s="45"/>
      <c r="J893" s="46" t="s">
        <v>35</v>
      </c>
    </row>
    <row r="894" spans="2:10" x14ac:dyDescent="0.3">
      <c r="B894" s="75" t="s">
        <v>496</v>
      </c>
      <c r="C894" s="48" t="s">
        <v>494</v>
      </c>
      <c r="D894" s="103"/>
      <c r="E894" s="45"/>
      <c r="F894" s="45"/>
      <c r="G894" s="45"/>
      <c r="H894" s="45"/>
      <c r="I894" s="62">
        <f>SUM(H895:H898)*$E$83</f>
        <v>1</v>
      </c>
      <c r="J894" s="63" t="str">
        <f>+J895</f>
        <v>und</v>
      </c>
    </row>
    <row r="895" spans="2:10" x14ac:dyDescent="0.3">
      <c r="B895" s="75"/>
      <c r="C895" s="130" t="s">
        <v>787</v>
      </c>
      <c r="D895" s="45">
        <v>0</v>
      </c>
      <c r="E895" s="45"/>
      <c r="F895" s="45"/>
      <c r="G895" s="45"/>
      <c r="H895" s="45">
        <f>+D895</f>
        <v>0</v>
      </c>
      <c r="I895" s="45"/>
      <c r="J895" s="46" t="s">
        <v>35</v>
      </c>
    </row>
    <row r="896" spans="2:10" x14ac:dyDescent="0.3">
      <c r="B896" s="75"/>
      <c r="C896" s="130" t="s">
        <v>248</v>
      </c>
      <c r="D896" s="45">
        <v>1</v>
      </c>
      <c r="E896" s="45"/>
      <c r="F896" s="45"/>
      <c r="G896" s="45"/>
      <c r="H896" s="45">
        <f>+D896</f>
        <v>1</v>
      </c>
      <c r="I896" s="45"/>
      <c r="J896" s="46" t="s">
        <v>35</v>
      </c>
    </row>
    <row r="897" spans="2:10" x14ac:dyDescent="0.3">
      <c r="B897" s="75"/>
      <c r="C897" s="130" t="s">
        <v>249</v>
      </c>
      <c r="D897" s="45">
        <v>0</v>
      </c>
      <c r="E897" s="45"/>
      <c r="F897" s="45"/>
      <c r="G897" s="45"/>
      <c r="H897" s="45">
        <f>+D897</f>
        <v>0</v>
      </c>
      <c r="I897" s="45"/>
      <c r="J897" s="46" t="s">
        <v>35</v>
      </c>
    </row>
    <row r="898" spans="2:10" x14ac:dyDescent="0.3">
      <c r="B898" s="75"/>
      <c r="C898" s="130" t="s">
        <v>250</v>
      </c>
      <c r="D898" s="45">
        <v>0</v>
      </c>
      <c r="E898" s="45"/>
      <c r="F898" s="45"/>
      <c r="G898" s="45"/>
      <c r="H898" s="45">
        <f>+D898</f>
        <v>0</v>
      </c>
      <c r="I898" s="45"/>
      <c r="J898" s="46" t="s">
        <v>35</v>
      </c>
    </row>
    <row r="899" spans="2:10" x14ac:dyDescent="0.3">
      <c r="B899" s="75" t="s">
        <v>497</v>
      </c>
      <c r="C899" s="48" t="s">
        <v>636</v>
      </c>
      <c r="D899" s="103"/>
      <c r="E899" s="45"/>
      <c r="F899" s="45"/>
      <c r="G899" s="45"/>
      <c r="H899" s="45"/>
      <c r="I899" s="62">
        <f>SUM(H900:H903)*$E$83</f>
        <v>6</v>
      </c>
      <c r="J899" s="63" t="str">
        <f>+J900</f>
        <v>und</v>
      </c>
    </row>
    <row r="900" spans="2:10" x14ac:dyDescent="0.3">
      <c r="B900" s="75"/>
      <c r="C900" s="130" t="s">
        <v>787</v>
      </c>
      <c r="D900" s="45">
        <v>6</v>
      </c>
      <c r="E900" s="45"/>
      <c r="F900" s="45"/>
      <c r="G900" s="45"/>
      <c r="H900" s="45">
        <f>+D900</f>
        <v>6</v>
      </c>
      <c r="I900" s="45"/>
      <c r="J900" s="46" t="s">
        <v>35</v>
      </c>
    </row>
    <row r="901" spans="2:10" x14ac:dyDescent="0.3">
      <c r="B901" s="75"/>
      <c r="C901" s="130" t="s">
        <v>248</v>
      </c>
      <c r="D901" s="45">
        <v>0</v>
      </c>
      <c r="E901" s="45"/>
      <c r="F901" s="45"/>
      <c r="G901" s="45"/>
      <c r="H901" s="45">
        <f>+D901</f>
        <v>0</v>
      </c>
      <c r="I901" s="45"/>
      <c r="J901" s="46" t="s">
        <v>35</v>
      </c>
    </row>
    <row r="902" spans="2:10" x14ac:dyDescent="0.3">
      <c r="B902" s="75"/>
      <c r="C902" s="130" t="s">
        <v>249</v>
      </c>
      <c r="D902" s="45">
        <v>0</v>
      </c>
      <c r="E902" s="45"/>
      <c r="F902" s="45"/>
      <c r="G902" s="45"/>
      <c r="H902" s="45">
        <f>+D902</f>
        <v>0</v>
      </c>
      <c r="I902" s="45"/>
      <c r="J902" s="46" t="s">
        <v>35</v>
      </c>
    </row>
    <row r="903" spans="2:10" x14ac:dyDescent="0.3">
      <c r="B903" s="75"/>
      <c r="C903" s="130" t="s">
        <v>250</v>
      </c>
      <c r="D903" s="45">
        <v>0</v>
      </c>
      <c r="E903" s="45"/>
      <c r="F903" s="45"/>
      <c r="G903" s="45"/>
      <c r="H903" s="45">
        <f>+D903</f>
        <v>0</v>
      </c>
      <c r="I903" s="45"/>
      <c r="J903" s="46" t="s">
        <v>35</v>
      </c>
    </row>
    <row r="904" spans="2:10" x14ac:dyDescent="0.3">
      <c r="B904" s="75" t="s">
        <v>498</v>
      </c>
      <c r="C904" s="48" t="s">
        <v>495</v>
      </c>
      <c r="D904" s="103"/>
      <c r="E904" s="45"/>
      <c r="F904" s="45"/>
      <c r="G904" s="45"/>
      <c r="H904" s="45"/>
      <c r="I904" s="62">
        <f>SUM(H905:H907)*$E$83</f>
        <v>0</v>
      </c>
      <c r="J904" s="63" t="str">
        <f>+J905</f>
        <v>und</v>
      </c>
    </row>
    <row r="905" spans="2:10" x14ac:dyDescent="0.3">
      <c r="B905" s="75"/>
      <c r="C905" s="130" t="s">
        <v>248</v>
      </c>
      <c r="D905" s="45">
        <v>0</v>
      </c>
      <c r="E905" s="45"/>
      <c r="F905" s="45"/>
      <c r="G905" s="45"/>
      <c r="H905" s="45">
        <f>+D905</f>
        <v>0</v>
      </c>
      <c r="I905" s="45"/>
      <c r="J905" s="46" t="s">
        <v>35</v>
      </c>
    </row>
    <row r="906" spans="2:10" x14ac:dyDescent="0.3">
      <c r="B906" s="75"/>
      <c r="C906" s="130" t="s">
        <v>249</v>
      </c>
      <c r="D906" s="45">
        <v>0</v>
      </c>
      <c r="E906" s="45"/>
      <c r="F906" s="45"/>
      <c r="G906" s="45"/>
      <c r="H906" s="45">
        <f>+D906</f>
        <v>0</v>
      </c>
      <c r="I906" s="45"/>
      <c r="J906" s="46" t="s">
        <v>35</v>
      </c>
    </row>
    <row r="907" spans="2:10" x14ac:dyDescent="0.3">
      <c r="B907" s="75"/>
      <c r="C907" s="130" t="s">
        <v>250</v>
      </c>
      <c r="D907" s="45">
        <v>0</v>
      </c>
      <c r="E907" s="45"/>
      <c r="F907" s="45"/>
      <c r="G907" s="45"/>
      <c r="H907" s="45">
        <f>+D907</f>
        <v>0</v>
      </c>
      <c r="I907" s="45"/>
      <c r="J907" s="46" t="s">
        <v>35</v>
      </c>
    </row>
    <row r="908" spans="2:10" x14ac:dyDescent="0.3">
      <c r="B908" s="75" t="s">
        <v>520</v>
      </c>
      <c r="C908" s="48" t="s">
        <v>499</v>
      </c>
      <c r="D908" s="103"/>
      <c r="E908" s="45"/>
      <c r="F908" s="45"/>
      <c r="G908" s="45"/>
      <c r="H908" s="45"/>
      <c r="I908" s="62">
        <f>SUM(H909:H912)*$E$83</f>
        <v>2</v>
      </c>
      <c r="J908" s="63" t="str">
        <f>+J909</f>
        <v>und</v>
      </c>
    </row>
    <row r="909" spans="2:10" x14ac:dyDescent="0.3">
      <c r="B909" s="75"/>
      <c r="C909" s="130" t="s">
        <v>787</v>
      </c>
      <c r="D909" s="45">
        <v>1</v>
      </c>
      <c r="E909" s="45"/>
      <c r="F909" s="45"/>
      <c r="G909" s="45"/>
      <c r="H909" s="45">
        <f>+D909</f>
        <v>1</v>
      </c>
      <c r="I909" s="45"/>
      <c r="J909" s="46" t="s">
        <v>35</v>
      </c>
    </row>
    <row r="910" spans="2:10" x14ac:dyDescent="0.3">
      <c r="B910" s="75"/>
      <c r="C910" s="130" t="s">
        <v>248</v>
      </c>
      <c r="D910" s="45">
        <v>1</v>
      </c>
      <c r="E910" s="45"/>
      <c r="F910" s="45"/>
      <c r="G910" s="45"/>
      <c r="H910" s="45">
        <f>+D910</f>
        <v>1</v>
      </c>
      <c r="I910" s="45"/>
      <c r="J910" s="46" t="s">
        <v>35</v>
      </c>
    </row>
    <row r="911" spans="2:10" x14ac:dyDescent="0.3">
      <c r="B911" s="75"/>
      <c r="C911" s="130" t="s">
        <v>249</v>
      </c>
      <c r="D911" s="45">
        <v>0</v>
      </c>
      <c r="E911" s="45"/>
      <c r="F911" s="45"/>
      <c r="G911" s="45"/>
      <c r="H911" s="45">
        <f>+D911</f>
        <v>0</v>
      </c>
      <c r="I911" s="45"/>
      <c r="J911" s="46" t="s">
        <v>35</v>
      </c>
    </row>
    <row r="912" spans="2:10" x14ac:dyDescent="0.3">
      <c r="B912" s="75"/>
      <c r="C912" s="130" t="s">
        <v>250</v>
      </c>
      <c r="D912" s="45">
        <v>0</v>
      </c>
      <c r="E912" s="45"/>
      <c r="F912" s="45"/>
      <c r="G912" s="45"/>
      <c r="H912" s="45">
        <f>+D912</f>
        <v>0</v>
      </c>
      <c r="I912" s="45"/>
      <c r="J912" s="46" t="s">
        <v>35</v>
      </c>
    </row>
    <row r="913" spans="2:10" x14ac:dyDescent="0.3">
      <c r="B913" s="75" t="s">
        <v>521</v>
      </c>
      <c r="C913" s="48" t="s">
        <v>500</v>
      </c>
      <c r="D913" s="103"/>
      <c r="E913" s="45"/>
      <c r="F913" s="45"/>
      <c r="G913" s="45"/>
      <c r="H913" s="45"/>
      <c r="I913" s="62">
        <f>SUM(H914:H916)*$E$83</f>
        <v>0</v>
      </c>
      <c r="J913" s="63" t="str">
        <f>+J914</f>
        <v>und</v>
      </c>
    </row>
    <row r="914" spans="2:10" x14ac:dyDescent="0.3">
      <c r="B914" s="75"/>
      <c r="C914" s="130" t="s">
        <v>248</v>
      </c>
      <c r="D914" s="45">
        <v>0</v>
      </c>
      <c r="E914" s="45"/>
      <c r="F914" s="45"/>
      <c r="G914" s="45"/>
      <c r="H914" s="45">
        <f>+D914</f>
        <v>0</v>
      </c>
      <c r="I914" s="45"/>
      <c r="J914" s="46" t="s">
        <v>35</v>
      </c>
    </row>
    <row r="915" spans="2:10" x14ac:dyDescent="0.3">
      <c r="B915" s="75"/>
      <c r="C915" s="130" t="s">
        <v>249</v>
      </c>
      <c r="D915" s="45">
        <v>0</v>
      </c>
      <c r="E915" s="45"/>
      <c r="F915" s="45"/>
      <c r="G915" s="45"/>
      <c r="H915" s="45">
        <f>+D915</f>
        <v>0</v>
      </c>
      <c r="I915" s="45"/>
      <c r="J915" s="46" t="s">
        <v>35</v>
      </c>
    </row>
    <row r="916" spans="2:10" x14ac:dyDescent="0.3">
      <c r="B916" s="75"/>
      <c r="C916" s="130" t="s">
        <v>250</v>
      </c>
      <c r="D916" s="45">
        <v>0</v>
      </c>
      <c r="E916" s="45"/>
      <c r="F916" s="45"/>
      <c r="G916" s="45"/>
      <c r="H916" s="45">
        <f>+D916</f>
        <v>0</v>
      </c>
      <c r="I916" s="45"/>
      <c r="J916" s="46" t="s">
        <v>35</v>
      </c>
    </row>
    <row r="917" spans="2:10" x14ac:dyDescent="0.3">
      <c r="B917" s="75" t="s">
        <v>522</v>
      </c>
      <c r="C917" s="48" t="s">
        <v>501</v>
      </c>
      <c r="D917" s="103"/>
      <c r="E917" s="45"/>
      <c r="F917" s="45"/>
      <c r="G917" s="45"/>
      <c r="H917" s="45"/>
      <c r="I917" s="62">
        <f>SUM(H918:H921)*$E$83</f>
        <v>11</v>
      </c>
      <c r="J917" s="63" t="str">
        <f>+J918</f>
        <v>und</v>
      </c>
    </row>
    <row r="918" spans="2:10" x14ac:dyDescent="0.3">
      <c r="B918" s="75"/>
      <c r="C918" s="130" t="s">
        <v>787</v>
      </c>
      <c r="D918" s="45">
        <v>10</v>
      </c>
      <c r="E918" s="45"/>
      <c r="F918" s="45"/>
      <c r="G918" s="45"/>
      <c r="H918" s="45">
        <f>+D918</f>
        <v>10</v>
      </c>
      <c r="I918" s="45"/>
      <c r="J918" s="46" t="s">
        <v>35</v>
      </c>
    </row>
    <row r="919" spans="2:10" x14ac:dyDescent="0.3">
      <c r="B919" s="75"/>
      <c r="C919" s="130" t="s">
        <v>248</v>
      </c>
      <c r="D919" s="45">
        <v>1</v>
      </c>
      <c r="E919" s="45"/>
      <c r="F919" s="45"/>
      <c r="G919" s="45"/>
      <c r="H919" s="45">
        <f>+D919</f>
        <v>1</v>
      </c>
      <c r="I919" s="45"/>
      <c r="J919" s="46" t="s">
        <v>35</v>
      </c>
    </row>
    <row r="920" spans="2:10" x14ac:dyDescent="0.3">
      <c r="B920" s="75"/>
      <c r="C920" s="130" t="s">
        <v>249</v>
      </c>
      <c r="D920" s="45">
        <v>0</v>
      </c>
      <c r="E920" s="45"/>
      <c r="F920" s="45"/>
      <c r="G920" s="45"/>
      <c r="H920" s="45">
        <f>+D920</f>
        <v>0</v>
      </c>
      <c r="I920" s="45"/>
      <c r="J920" s="46" t="s">
        <v>35</v>
      </c>
    </row>
    <row r="921" spans="2:10" x14ac:dyDescent="0.3">
      <c r="B921" s="75"/>
      <c r="C921" s="130" t="s">
        <v>250</v>
      </c>
      <c r="D921" s="45">
        <v>0</v>
      </c>
      <c r="E921" s="45"/>
      <c r="F921" s="45"/>
      <c r="G921" s="45"/>
      <c r="H921" s="45">
        <f>+D921</f>
        <v>0</v>
      </c>
      <c r="I921" s="45"/>
      <c r="J921" s="46" t="s">
        <v>35</v>
      </c>
    </row>
    <row r="922" spans="2:10" x14ac:dyDescent="0.3">
      <c r="B922" s="75" t="s">
        <v>523</v>
      </c>
      <c r="C922" s="48" t="s">
        <v>502</v>
      </c>
      <c r="D922" s="103"/>
      <c r="E922" s="45"/>
      <c r="F922" s="45"/>
      <c r="G922" s="45"/>
      <c r="H922" s="45"/>
      <c r="I922" s="62">
        <f>SUM(H923:H925)*$E$83</f>
        <v>0</v>
      </c>
      <c r="J922" s="63" t="str">
        <f>+J923</f>
        <v>und</v>
      </c>
    </row>
    <row r="923" spans="2:10" x14ac:dyDescent="0.3">
      <c r="B923" s="75"/>
      <c r="C923" s="130" t="s">
        <v>248</v>
      </c>
      <c r="D923" s="45">
        <v>0</v>
      </c>
      <c r="E923" s="45"/>
      <c r="F923" s="45"/>
      <c r="G923" s="45"/>
      <c r="H923" s="45">
        <f>+D923</f>
        <v>0</v>
      </c>
      <c r="I923" s="45"/>
      <c r="J923" s="46" t="s">
        <v>35</v>
      </c>
    </row>
    <row r="924" spans="2:10" x14ac:dyDescent="0.3">
      <c r="B924" s="75"/>
      <c r="C924" s="130" t="s">
        <v>249</v>
      </c>
      <c r="D924" s="45">
        <v>0</v>
      </c>
      <c r="E924" s="45"/>
      <c r="F924" s="45"/>
      <c r="G924" s="45"/>
      <c r="H924" s="45">
        <f>+D924</f>
        <v>0</v>
      </c>
      <c r="I924" s="45"/>
      <c r="J924" s="46" t="s">
        <v>35</v>
      </c>
    </row>
    <row r="925" spans="2:10" x14ac:dyDescent="0.3">
      <c r="B925" s="75"/>
      <c r="C925" s="130" t="s">
        <v>250</v>
      </c>
      <c r="D925" s="45">
        <v>0</v>
      </c>
      <c r="E925" s="45"/>
      <c r="F925" s="45"/>
      <c r="G925" s="45"/>
      <c r="H925" s="45">
        <f>+D925</f>
        <v>0</v>
      </c>
      <c r="I925" s="45"/>
      <c r="J925" s="46" t="s">
        <v>35</v>
      </c>
    </row>
    <row r="926" spans="2:10" x14ac:dyDescent="0.3">
      <c r="B926" s="75" t="s">
        <v>524</v>
      </c>
      <c r="C926" s="48" t="s">
        <v>503</v>
      </c>
      <c r="D926" s="103"/>
      <c r="E926" s="45"/>
      <c r="F926" s="45"/>
      <c r="G926" s="45"/>
      <c r="H926" s="45"/>
      <c r="I926" s="62">
        <f>SUM(H927:H929)*$E$83</f>
        <v>0</v>
      </c>
      <c r="J926" s="63" t="str">
        <f>+J927</f>
        <v>und</v>
      </c>
    </row>
    <row r="927" spans="2:10" x14ac:dyDescent="0.3">
      <c r="B927" s="75"/>
      <c r="C927" s="130" t="s">
        <v>248</v>
      </c>
      <c r="D927" s="45">
        <v>0</v>
      </c>
      <c r="E927" s="45"/>
      <c r="F927" s="45"/>
      <c r="G927" s="45"/>
      <c r="H927" s="45">
        <f>+D927</f>
        <v>0</v>
      </c>
      <c r="I927" s="45"/>
      <c r="J927" s="46" t="s">
        <v>35</v>
      </c>
    </row>
    <row r="928" spans="2:10" x14ac:dyDescent="0.3">
      <c r="B928" s="75"/>
      <c r="C928" s="130" t="s">
        <v>249</v>
      </c>
      <c r="D928" s="45">
        <v>0</v>
      </c>
      <c r="E928" s="45"/>
      <c r="F928" s="45"/>
      <c r="G928" s="45"/>
      <c r="H928" s="45">
        <f>+D928</f>
        <v>0</v>
      </c>
      <c r="I928" s="45"/>
      <c r="J928" s="46" t="s">
        <v>35</v>
      </c>
    </row>
    <row r="929" spans="2:10" x14ac:dyDescent="0.3">
      <c r="B929" s="75"/>
      <c r="C929" s="130" t="s">
        <v>250</v>
      </c>
      <c r="D929" s="45">
        <v>0</v>
      </c>
      <c r="E929" s="45"/>
      <c r="F929" s="45"/>
      <c r="G929" s="45"/>
      <c r="H929" s="45">
        <f>+D929</f>
        <v>0</v>
      </c>
      <c r="I929" s="45"/>
      <c r="J929" s="46" t="s">
        <v>35</v>
      </c>
    </row>
    <row r="930" spans="2:10" x14ac:dyDescent="0.3">
      <c r="B930" s="75" t="s">
        <v>525</v>
      </c>
      <c r="C930" s="48" t="s">
        <v>504</v>
      </c>
      <c r="D930" s="103"/>
      <c r="E930" s="45"/>
      <c r="F930" s="45"/>
      <c r="G930" s="45"/>
      <c r="H930" s="45"/>
      <c r="I930" s="62">
        <f>SUM(H931:H934)*$E$83</f>
        <v>1</v>
      </c>
      <c r="J930" s="63" t="str">
        <f>+J931</f>
        <v>und</v>
      </c>
    </row>
    <row r="931" spans="2:10" x14ac:dyDescent="0.3">
      <c r="B931" s="75"/>
      <c r="C931" s="130" t="s">
        <v>787</v>
      </c>
      <c r="D931" s="45">
        <v>1</v>
      </c>
      <c r="E931" s="45"/>
      <c r="F931" s="45"/>
      <c r="G931" s="45"/>
      <c r="H931" s="45">
        <f>+D931</f>
        <v>1</v>
      </c>
      <c r="I931" s="45"/>
      <c r="J931" s="46" t="s">
        <v>35</v>
      </c>
    </row>
    <row r="932" spans="2:10" x14ac:dyDescent="0.3">
      <c r="B932" s="75"/>
      <c r="C932" s="130" t="s">
        <v>248</v>
      </c>
      <c r="D932" s="45">
        <v>0</v>
      </c>
      <c r="E932" s="45"/>
      <c r="F932" s="45"/>
      <c r="G932" s="45"/>
      <c r="H932" s="45">
        <f>+D932</f>
        <v>0</v>
      </c>
      <c r="I932" s="45"/>
      <c r="J932" s="46" t="s">
        <v>35</v>
      </c>
    </row>
    <row r="933" spans="2:10" x14ac:dyDescent="0.3">
      <c r="B933" s="75"/>
      <c r="C933" s="130" t="s">
        <v>249</v>
      </c>
      <c r="D933" s="45">
        <v>0</v>
      </c>
      <c r="E933" s="45"/>
      <c r="F933" s="45"/>
      <c r="G933" s="45"/>
      <c r="H933" s="45">
        <f>+D933</f>
        <v>0</v>
      </c>
      <c r="I933" s="45"/>
      <c r="J933" s="46" t="s">
        <v>35</v>
      </c>
    </row>
    <row r="934" spans="2:10" x14ac:dyDescent="0.3">
      <c r="B934" s="75"/>
      <c r="C934" s="130" t="s">
        <v>250</v>
      </c>
      <c r="D934" s="45">
        <v>0</v>
      </c>
      <c r="E934" s="45"/>
      <c r="F934" s="45"/>
      <c r="G934" s="45"/>
      <c r="H934" s="45">
        <f>+D934</f>
        <v>0</v>
      </c>
      <c r="I934" s="45"/>
      <c r="J934" s="46" t="s">
        <v>35</v>
      </c>
    </row>
    <row r="935" spans="2:10" x14ac:dyDescent="0.3">
      <c r="B935" s="75" t="s">
        <v>526</v>
      </c>
      <c r="C935" s="48" t="s">
        <v>505</v>
      </c>
      <c r="D935" s="103"/>
      <c r="E935" s="45"/>
      <c r="F935" s="45"/>
      <c r="G935" s="45"/>
      <c r="H935" s="45"/>
      <c r="I935" s="62">
        <f>SUM(H936:H939)*$E$83</f>
        <v>6</v>
      </c>
      <c r="J935" s="63" t="str">
        <f>+J936</f>
        <v>und</v>
      </c>
    </row>
    <row r="936" spans="2:10" x14ac:dyDescent="0.3">
      <c r="B936" s="75"/>
      <c r="C936" s="130" t="s">
        <v>787</v>
      </c>
      <c r="D936" s="45">
        <v>5</v>
      </c>
      <c r="E936" s="45"/>
      <c r="F936" s="45"/>
      <c r="G936" s="45"/>
      <c r="H936" s="45">
        <f>+D936</f>
        <v>5</v>
      </c>
      <c r="I936" s="45"/>
      <c r="J936" s="46" t="s">
        <v>35</v>
      </c>
    </row>
    <row r="937" spans="2:10" x14ac:dyDescent="0.3">
      <c r="B937" s="75"/>
      <c r="C937" s="130" t="s">
        <v>248</v>
      </c>
      <c r="D937" s="45">
        <v>1</v>
      </c>
      <c r="E937" s="45"/>
      <c r="F937" s="45"/>
      <c r="G937" s="45"/>
      <c r="H937" s="45">
        <f>+D937</f>
        <v>1</v>
      </c>
      <c r="I937" s="45"/>
      <c r="J937" s="46" t="s">
        <v>35</v>
      </c>
    </row>
    <row r="938" spans="2:10" x14ac:dyDescent="0.3">
      <c r="B938" s="75"/>
      <c r="C938" s="130" t="s">
        <v>249</v>
      </c>
      <c r="D938" s="45">
        <v>0</v>
      </c>
      <c r="E938" s="45"/>
      <c r="F938" s="45"/>
      <c r="G938" s="45"/>
      <c r="H938" s="45">
        <f>+D938</f>
        <v>0</v>
      </c>
      <c r="I938" s="45"/>
      <c r="J938" s="46" t="s">
        <v>35</v>
      </c>
    </row>
    <row r="939" spans="2:10" x14ac:dyDescent="0.3">
      <c r="B939" s="75"/>
      <c r="C939" s="130" t="s">
        <v>250</v>
      </c>
      <c r="D939" s="45">
        <v>0</v>
      </c>
      <c r="E939" s="45"/>
      <c r="F939" s="45"/>
      <c r="G939" s="45"/>
      <c r="H939" s="45">
        <f>+D939</f>
        <v>0</v>
      </c>
      <c r="I939" s="45"/>
      <c r="J939" s="46" t="s">
        <v>35</v>
      </c>
    </row>
    <row r="940" spans="2:10" x14ac:dyDescent="0.3">
      <c r="B940" s="75" t="s">
        <v>527</v>
      </c>
      <c r="C940" s="48" t="s">
        <v>506</v>
      </c>
      <c r="D940" s="103"/>
      <c r="E940" s="45"/>
      <c r="F940" s="45"/>
      <c r="G940" s="45"/>
      <c r="H940" s="45"/>
      <c r="I940" s="62">
        <f>SUM(H941:H943)*$E$83</f>
        <v>0</v>
      </c>
      <c r="J940" s="63" t="str">
        <f>+J941</f>
        <v>und</v>
      </c>
    </row>
    <row r="941" spans="2:10" x14ac:dyDescent="0.3">
      <c r="B941" s="75"/>
      <c r="C941" s="130" t="s">
        <v>248</v>
      </c>
      <c r="D941" s="45">
        <v>0</v>
      </c>
      <c r="E941" s="45"/>
      <c r="F941" s="45"/>
      <c r="G941" s="45"/>
      <c r="H941" s="45">
        <f>+D941</f>
        <v>0</v>
      </c>
      <c r="I941" s="45"/>
      <c r="J941" s="46" t="s">
        <v>35</v>
      </c>
    </row>
    <row r="942" spans="2:10" x14ac:dyDescent="0.3">
      <c r="B942" s="75"/>
      <c r="C942" s="130" t="s">
        <v>249</v>
      </c>
      <c r="D942" s="45">
        <v>0</v>
      </c>
      <c r="E942" s="45"/>
      <c r="F942" s="45"/>
      <c r="G942" s="45"/>
      <c r="H942" s="45">
        <f>+D942</f>
        <v>0</v>
      </c>
      <c r="I942" s="45"/>
      <c r="J942" s="46" t="s">
        <v>35</v>
      </c>
    </row>
    <row r="943" spans="2:10" x14ac:dyDescent="0.3">
      <c r="B943" s="75"/>
      <c r="C943" s="130" t="s">
        <v>250</v>
      </c>
      <c r="D943" s="45">
        <v>0</v>
      </c>
      <c r="E943" s="45"/>
      <c r="F943" s="45"/>
      <c r="G943" s="45"/>
      <c r="H943" s="45">
        <f>+D943</f>
        <v>0</v>
      </c>
      <c r="I943" s="45"/>
      <c r="J943" s="46" t="s">
        <v>35</v>
      </c>
    </row>
    <row r="944" spans="2:10" x14ac:dyDescent="0.3">
      <c r="B944" s="75" t="s">
        <v>528</v>
      </c>
      <c r="C944" s="48" t="s">
        <v>508</v>
      </c>
      <c r="D944" s="103"/>
      <c r="E944" s="45"/>
      <c r="F944" s="45"/>
      <c r="G944" s="45"/>
      <c r="H944" s="45"/>
      <c r="I944" s="62">
        <f>SUM(H945:H948)*$E$83</f>
        <v>3</v>
      </c>
      <c r="J944" s="63" t="str">
        <f>+J945</f>
        <v>und</v>
      </c>
    </row>
    <row r="945" spans="2:10" x14ac:dyDescent="0.3">
      <c r="B945" s="75"/>
      <c r="C945" s="130" t="s">
        <v>787</v>
      </c>
      <c r="D945" s="45">
        <v>2</v>
      </c>
      <c r="E945" s="45"/>
      <c r="F945" s="45"/>
      <c r="G945" s="45"/>
      <c r="H945" s="45">
        <f>+D945</f>
        <v>2</v>
      </c>
      <c r="I945" s="45"/>
      <c r="J945" s="46" t="s">
        <v>35</v>
      </c>
    </row>
    <row r="946" spans="2:10" x14ac:dyDescent="0.3">
      <c r="B946" s="75"/>
      <c r="C946" s="130" t="s">
        <v>248</v>
      </c>
      <c r="D946" s="45">
        <v>1</v>
      </c>
      <c r="E946" s="45"/>
      <c r="F946" s="45"/>
      <c r="G946" s="45"/>
      <c r="H946" s="45">
        <f>+D946</f>
        <v>1</v>
      </c>
      <c r="I946" s="45"/>
      <c r="J946" s="46" t="s">
        <v>35</v>
      </c>
    </row>
    <row r="947" spans="2:10" x14ac:dyDescent="0.3">
      <c r="B947" s="75"/>
      <c r="C947" s="130" t="s">
        <v>249</v>
      </c>
      <c r="D947" s="45">
        <v>0</v>
      </c>
      <c r="E947" s="45"/>
      <c r="F947" s="45"/>
      <c r="G947" s="45"/>
      <c r="H947" s="45">
        <f>+D947</f>
        <v>0</v>
      </c>
      <c r="I947" s="45"/>
      <c r="J947" s="46" t="s">
        <v>35</v>
      </c>
    </row>
    <row r="948" spans="2:10" x14ac:dyDescent="0.3">
      <c r="B948" s="75"/>
      <c r="C948" s="130" t="s">
        <v>250</v>
      </c>
      <c r="D948" s="45">
        <v>0</v>
      </c>
      <c r="E948" s="45"/>
      <c r="F948" s="45"/>
      <c r="G948" s="45"/>
      <c r="H948" s="45">
        <f>+D948</f>
        <v>0</v>
      </c>
      <c r="I948" s="45"/>
      <c r="J948" s="46" t="s">
        <v>35</v>
      </c>
    </row>
    <row r="949" spans="2:10" x14ac:dyDescent="0.3">
      <c r="B949" s="75" t="s">
        <v>551</v>
      </c>
      <c r="C949" s="48" t="s">
        <v>553</v>
      </c>
      <c r="D949" s="103"/>
      <c r="E949" s="45"/>
      <c r="F949" s="45"/>
      <c r="G949" s="45"/>
      <c r="H949" s="45"/>
      <c r="I949" s="62">
        <f>SUM(H950:H952)*$E$83</f>
        <v>2</v>
      </c>
      <c r="J949" s="63" t="str">
        <f>+J950</f>
        <v>und</v>
      </c>
    </row>
    <row r="950" spans="2:10" x14ac:dyDescent="0.3">
      <c r="B950" s="75"/>
      <c r="C950" s="130" t="s">
        <v>248</v>
      </c>
      <c r="D950" s="45">
        <v>1</v>
      </c>
      <c r="E950" s="45"/>
      <c r="F950" s="45"/>
      <c r="G950" s="45"/>
      <c r="H950" s="45">
        <f>+D950</f>
        <v>1</v>
      </c>
      <c r="I950" s="45"/>
      <c r="J950" s="46" t="s">
        <v>35</v>
      </c>
    </row>
    <row r="951" spans="2:10" x14ac:dyDescent="0.3">
      <c r="B951" s="75"/>
      <c r="C951" s="130" t="s">
        <v>249</v>
      </c>
      <c r="D951" s="45">
        <v>0</v>
      </c>
      <c r="E951" s="45"/>
      <c r="F951" s="45"/>
      <c r="G951" s="45"/>
      <c r="H951" s="45">
        <f>+D951</f>
        <v>0</v>
      </c>
      <c r="I951" s="45"/>
      <c r="J951" s="46" t="s">
        <v>35</v>
      </c>
    </row>
    <row r="952" spans="2:10" x14ac:dyDescent="0.3">
      <c r="B952" s="75"/>
      <c r="C952" s="130" t="s">
        <v>250</v>
      </c>
      <c r="D952" s="45">
        <v>1</v>
      </c>
      <c r="E952" s="45"/>
      <c r="F952" s="45"/>
      <c r="G952" s="45"/>
      <c r="H952" s="45">
        <f>+D952</f>
        <v>1</v>
      </c>
      <c r="I952" s="45"/>
      <c r="J952" s="46" t="s">
        <v>35</v>
      </c>
    </row>
    <row r="953" spans="2:10" x14ac:dyDescent="0.3">
      <c r="B953" s="75" t="s">
        <v>552</v>
      </c>
      <c r="C953" s="48" t="s">
        <v>539</v>
      </c>
      <c r="D953" s="103"/>
      <c r="E953" s="45"/>
      <c r="F953" s="45"/>
      <c r="G953" s="45"/>
      <c r="H953" s="45"/>
      <c r="I953" s="62">
        <f>SUM(H954:H956)*$E$83</f>
        <v>0</v>
      </c>
      <c r="J953" s="63" t="str">
        <f>+J954</f>
        <v>und</v>
      </c>
    </row>
    <row r="954" spans="2:10" x14ac:dyDescent="0.3">
      <c r="B954" s="75"/>
      <c r="C954" s="130" t="s">
        <v>248</v>
      </c>
      <c r="D954" s="45">
        <v>0</v>
      </c>
      <c r="E954" s="45"/>
      <c r="F954" s="45"/>
      <c r="G954" s="45"/>
      <c r="H954" s="45">
        <f>+D954</f>
        <v>0</v>
      </c>
      <c r="I954" s="45"/>
      <c r="J954" s="46" t="s">
        <v>35</v>
      </c>
    </row>
    <row r="955" spans="2:10" x14ac:dyDescent="0.3">
      <c r="B955" s="75"/>
      <c r="C955" s="130" t="s">
        <v>249</v>
      </c>
      <c r="D955" s="45">
        <v>0</v>
      </c>
      <c r="E955" s="45"/>
      <c r="F955" s="45"/>
      <c r="G955" s="45"/>
      <c r="H955" s="45">
        <f>+D955</f>
        <v>0</v>
      </c>
      <c r="I955" s="45"/>
      <c r="J955" s="46" t="s">
        <v>35</v>
      </c>
    </row>
    <row r="956" spans="2:10" x14ac:dyDescent="0.3">
      <c r="B956" s="75"/>
      <c r="C956" s="130" t="s">
        <v>250</v>
      </c>
      <c r="D956" s="45">
        <v>0</v>
      </c>
      <c r="E956" s="45"/>
      <c r="F956" s="45"/>
      <c r="G956" s="45"/>
      <c r="H956" s="45">
        <f>+D956</f>
        <v>0</v>
      </c>
      <c r="I956" s="45"/>
      <c r="J956" s="46" t="s">
        <v>35</v>
      </c>
    </row>
    <row r="957" spans="2:10" x14ac:dyDescent="0.3">
      <c r="B957" s="100" t="s">
        <v>217</v>
      </c>
      <c r="C957" s="101" t="s">
        <v>509</v>
      </c>
      <c r="D957" s="103"/>
      <c r="E957" s="45"/>
      <c r="F957" s="45"/>
      <c r="G957" s="45"/>
      <c r="H957" s="45"/>
      <c r="I957" s="45"/>
      <c r="J957" s="46"/>
    </row>
    <row r="958" spans="2:10" x14ac:dyDescent="0.3">
      <c r="B958" s="75" t="s">
        <v>218</v>
      </c>
      <c r="C958" s="48" t="s">
        <v>510</v>
      </c>
      <c r="D958" s="103"/>
      <c r="E958" s="45"/>
      <c r="F958" s="45"/>
      <c r="G958" s="45"/>
      <c r="H958" s="45"/>
      <c r="I958" s="62">
        <f>SUM(H959:H959)*$E$83</f>
        <v>1</v>
      </c>
      <c r="J958" s="63" t="str">
        <f>+J959</f>
        <v>und</v>
      </c>
    </row>
    <row r="959" spans="2:10" x14ac:dyDescent="0.3">
      <c r="B959" s="75"/>
      <c r="C959" s="47" t="s">
        <v>794</v>
      </c>
      <c r="D959" s="45">
        <v>1</v>
      </c>
      <c r="E959" s="45"/>
      <c r="F959" s="45"/>
      <c r="G959" s="45"/>
      <c r="H959" s="45">
        <f>+D959</f>
        <v>1</v>
      </c>
      <c r="I959" s="45"/>
      <c r="J959" s="46" t="s">
        <v>35</v>
      </c>
    </row>
    <row r="960" spans="2:10" x14ac:dyDescent="0.3">
      <c r="B960" s="75" t="s">
        <v>219</v>
      </c>
      <c r="C960" s="48" t="s">
        <v>512</v>
      </c>
      <c r="D960" s="103"/>
      <c r="E960" s="45"/>
      <c r="F960" s="45"/>
      <c r="G960" s="45"/>
      <c r="H960" s="45"/>
      <c r="I960" s="62">
        <f>SUM(H961:H962)*$E$83</f>
        <v>2</v>
      </c>
      <c r="J960" s="63" t="str">
        <f>+J961</f>
        <v>und</v>
      </c>
    </row>
    <row r="961" spans="2:10" x14ac:dyDescent="0.3">
      <c r="B961" s="75"/>
      <c r="C961" s="44" t="s">
        <v>802</v>
      </c>
      <c r="D961" s="45">
        <v>1</v>
      </c>
      <c r="E961" s="45"/>
      <c r="F961" s="45"/>
      <c r="G961" s="45"/>
      <c r="H961" s="45">
        <f t="shared" ref="H961" si="39">+D961</f>
        <v>1</v>
      </c>
      <c r="I961" s="45"/>
      <c r="J961" s="46" t="s">
        <v>35</v>
      </c>
    </row>
    <row r="962" spans="2:10" x14ac:dyDescent="0.3">
      <c r="B962" s="75"/>
      <c r="C962" s="44" t="s">
        <v>803</v>
      </c>
      <c r="D962" s="45">
        <v>1</v>
      </c>
      <c r="E962" s="45"/>
      <c r="F962" s="45"/>
      <c r="G962" s="45"/>
      <c r="H962" s="45">
        <f t="shared" ref="H962" si="40">+D962</f>
        <v>1</v>
      </c>
      <c r="I962" s="45"/>
      <c r="J962" s="46" t="s">
        <v>35</v>
      </c>
    </row>
    <row r="963" spans="2:10" x14ac:dyDescent="0.3">
      <c r="B963" s="75" t="s">
        <v>529</v>
      </c>
      <c r="C963" s="48" t="s">
        <v>515</v>
      </c>
      <c r="D963" s="103"/>
      <c r="E963" s="45"/>
      <c r="F963" s="45"/>
      <c r="G963" s="45"/>
      <c r="H963" s="45"/>
      <c r="I963" s="62">
        <f>SUM(H964:H969)*$E$83</f>
        <v>6</v>
      </c>
      <c r="J963" s="63" t="str">
        <f>+J964</f>
        <v>und</v>
      </c>
    </row>
    <row r="964" spans="2:10" x14ac:dyDescent="0.3">
      <c r="B964" s="75"/>
      <c r="C964" s="44" t="s">
        <v>796</v>
      </c>
      <c r="D964" s="45">
        <v>1</v>
      </c>
      <c r="E964" s="45"/>
      <c r="F964" s="45"/>
      <c r="G964" s="45"/>
      <c r="H964" s="45">
        <f>+D964</f>
        <v>1</v>
      </c>
      <c r="I964" s="45"/>
      <c r="J964" s="46" t="s">
        <v>35</v>
      </c>
    </row>
    <row r="965" spans="2:10" x14ac:dyDescent="0.3">
      <c r="B965" s="75"/>
      <c r="C965" s="44" t="s">
        <v>797</v>
      </c>
      <c r="D965" s="45">
        <v>1</v>
      </c>
      <c r="E965" s="45"/>
      <c r="F965" s="45"/>
      <c r="G965" s="45"/>
      <c r="H965" s="45">
        <f>+D965</f>
        <v>1</v>
      </c>
      <c r="I965" s="45"/>
      <c r="J965" s="46" t="s">
        <v>35</v>
      </c>
    </row>
    <row r="966" spans="2:10" x14ac:dyDescent="0.3">
      <c r="B966" s="75"/>
      <c r="C966" s="44" t="s">
        <v>798</v>
      </c>
      <c r="D966" s="45">
        <v>1</v>
      </c>
      <c r="E966" s="45"/>
      <c r="F966" s="45"/>
      <c r="G966" s="45"/>
      <c r="H966" s="45">
        <f t="shared" ref="H966:H968" si="41">+D966</f>
        <v>1</v>
      </c>
      <c r="I966" s="45"/>
      <c r="J966" s="46" t="s">
        <v>35</v>
      </c>
    </row>
    <row r="967" spans="2:10" x14ac:dyDescent="0.3">
      <c r="B967" s="75"/>
      <c r="C967" s="44" t="s">
        <v>799</v>
      </c>
      <c r="D967" s="45">
        <v>1</v>
      </c>
      <c r="E967" s="45"/>
      <c r="F967" s="45"/>
      <c r="G967" s="45"/>
      <c r="H967" s="45">
        <f t="shared" si="41"/>
        <v>1</v>
      </c>
      <c r="I967" s="45"/>
      <c r="J967" s="46" t="s">
        <v>35</v>
      </c>
    </row>
    <row r="968" spans="2:10" x14ac:dyDescent="0.3">
      <c r="B968" s="75"/>
      <c r="C968" s="44" t="s">
        <v>800</v>
      </c>
      <c r="D968" s="45">
        <v>1</v>
      </c>
      <c r="E968" s="45"/>
      <c r="F968" s="45"/>
      <c r="G968" s="45"/>
      <c r="H968" s="45">
        <f t="shared" si="41"/>
        <v>1</v>
      </c>
      <c r="I968" s="45"/>
      <c r="J968" s="46" t="s">
        <v>35</v>
      </c>
    </row>
    <row r="969" spans="2:10" x14ac:dyDescent="0.3">
      <c r="B969" s="75"/>
      <c r="C969" s="44" t="s">
        <v>804</v>
      </c>
      <c r="D969" s="45">
        <v>1</v>
      </c>
      <c r="E969" s="45"/>
      <c r="F969" s="45"/>
      <c r="G969" s="45"/>
      <c r="H969" s="45">
        <f t="shared" ref="H969" si="42">+D969</f>
        <v>1</v>
      </c>
      <c r="I969" s="45"/>
      <c r="J969" s="46" t="s">
        <v>35</v>
      </c>
    </row>
    <row r="970" spans="2:10" x14ac:dyDescent="0.3">
      <c r="B970" s="75" t="s">
        <v>530</v>
      </c>
      <c r="C970" s="48" t="s">
        <v>516</v>
      </c>
      <c r="D970" s="103"/>
      <c r="E970" s="45"/>
      <c r="F970" s="45"/>
      <c r="G970" s="45"/>
      <c r="H970" s="45"/>
      <c r="I970" s="62">
        <f>SUM(H971:H971)*$E$83</f>
        <v>1</v>
      </c>
      <c r="J970" s="63" t="str">
        <f>+J971</f>
        <v>und</v>
      </c>
    </row>
    <row r="971" spans="2:10" x14ac:dyDescent="0.3">
      <c r="B971" s="75"/>
      <c r="C971" s="44" t="s">
        <v>796</v>
      </c>
      <c r="D971" s="45">
        <v>1</v>
      </c>
      <c r="E971" s="45"/>
      <c r="F971" s="45"/>
      <c r="G971" s="45"/>
      <c r="H971" s="45">
        <f>+D971</f>
        <v>1</v>
      </c>
      <c r="I971" s="45"/>
      <c r="J971" s="46" t="s">
        <v>35</v>
      </c>
    </row>
    <row r="972" spans="2:10" x14ac:dyDescent="0.3">
      <c r="B972" s="100" t="s">
        <v>221</v>
      </c>
      <c r="C972" s="101" t="s">
        <v>531</v>
      </c>
      <c r="D972" s="103"/>
      <c r="E972" s="45"/>
      <c r="F972" s="45"/>
      <c r="G972" s="45"/>
      <c r="H972" s="45"/>
      <c r="I972" s="45"/>
      <c r="J972" s="46"/>
    </row>
    <row r="973" spans="2:10" x14ac:dyDescent="0.3">
      <c r="B973" s="75" t="s">
        <v>220</v>
      </c>
      <c r="C973" s="48" t="s">
        <v>541</v>
      </c>
      <c r="D973" s="103"/>
      <c r="E973" s="45"/>
      <c r="F973" s="45"/>
      <c r="G973" s="45"/>
      <c r="H973" s="45"/>
      <c r="I973" s="62">
        <f>SUM(H974:H974)*$E$83</f>
        <v>1</v>
      </c>
      <c r="J973" s="63" t="str">
        <f>+J974</f>
        <v>und</v>
      </c>
    </row>
    <row r="974" spans="2:10" x14ac:dyDescent="0.3">
      <c r="B974" s="75"/>
      <c r="C974" s="44" t="s">
        <v>540</v>
      </c>
      <c r="D974" s="45">
        <v>1</v>
      </c>
      <c r="E974" s="45"/>
      <c r="F974" s="45"/>
      <c r="G974" s="45"/>
      <c r="H974" s="45">
        <f>+D974</f>
        <v>1</v>
      </c>
      <c r="I974" s="45"/>
      <c r="J974" s="46" t="s">
        <v>35</v>
      </c>
    </row>
    <row r="975" spans="2:10" x14ac:dyDescent="0.3">
      <c r="B975" s="100" t="s">
        <v>223</v>
      </c>
      <c r="C975" s="101" t="s">
        <v>532</v>
      </c>
      <c r="D975" s="103"/>
      <c r="E975" s="45"/>
      <c r="F975" s="45"/>
      <c r="G975" s="45"/>
      <c r="H975" s="45"/>
      <c r="I975" s="45"/>
      <c r="J975" s="46"/>
    </row>
    <row r="976" spans="2:10" x14ac:dyDescent="0.3">
      <c r="B976" s="75" t="s">
        <v>222</v>
      </c>
      <c r="C976" s="48" t="s">
        <v>533</v>
      </c>
      <c r="D976" s="103"/>
      <c r="E976" s="45"/>
      <c r="F976" s="45"/>
      <c r="G976" s="45"/>
      <c r="H976" s="45"/>
      <c r="I976" s="62">
        <f>SUM(H977:H977)*$E$83</f>
        <v>1</v>
      </c>
      <c r="J976" s="63" t="str">
        <f>+J977</f>
        <v>GBL</v>
      </c>
    </row>
    <row r="977" spans="2:10" x14ac:dyDescent="0.3">
      <c r="B977" s="75"/>
      <c r="C977" s="44" t="s">
        <v>637</v>
      </c>
      <c r="D977" s="45">
        <v>1</v>
      </c>
      <c r="E977" s="45"/>
      <c r="F977" s="45"/>
      <c r="G977" s="45"/>
      <c r="H977" s="45">
        <f>+D977</f>
        <v>1</v>
      </c>
      <c r="I977" s="45"/>
      <c r="J977" s="46" t="s">
        <v>4</v>
      </c>
    </row>
    <row r="978" spans="2:10" x14ac:dyDescent="0.3">
      <c r="B978" s="75" t="s">
        <v>534</v>
      </c>
      <c r="C978" s="48" t="s">
        <v>535</v>
      </c>
      <c r="D978" s="103"/>
      <c r="E978" s="45"/>
      <c r="F978" s="45"/>
      <c r="G978" s="45"/>
      <c r="H978" s="45"/>
      <c r="I978" s="62">
        <f>SUM(H979:H979)*$E$83</f>
        <v>1</v>
      </c>
      <c r="J978" s="63" t="str">
        <f>+J979</f>
        <v>GBL</v>
      </c>
    </row>
    <row r="979" spans="2:10" x14ac:dyDescent="0.3">
      <c r="B979" s="75"/>
      <c r="C979" s="44" t="s">
        <v>637</v>
      </c>
      <c r="D979" s="45">
        <v>1</v>
      </c>
      <c r="E979" s="45"/>
      <c r="F979" s="45"/>
      <c r="G979" s="45"/>
      <c r="H979" s="45">
        <f>+D979</f>
        <v>1</v>
      </c>
      <c r="I979" s="45"/>
      <c r="J979" s="46" t="s">
        <v>4</v>
      </c>
    </row>
    <row r="980" spans="2:10" x14ac:dyDescent="0.3">
      <c r="B980" s="75"/>
      <c r="C980" s="44"/>
      <c r="D980" s="103"/>
      <c r="E980" s="45"/>
      <c r="F980" s="45"/>
      <c r="G980" s="45"/>
      <c r="H980" s="45"/>
      <c r="I980" s="45"/>
      <c r="J980" s="46"/>
    </row>
    <row r="981" spans="2:10" x14ac:dyDescent="0.3">
      <c r="B981" s="75"/>
      <c r="C981" s="44"/>
      <c r="D981" s="103"/>
      <c r="E981" s="45"/>
      <c r="F981" s="45"/>
      <c r="G981" s="45"/>
      <c r="H981" s="45"/>
      <c r="I981" s="45"/>
      <c r="J981" s="46"/>
    </row>
    <row r="982" spans="2:10" x14ac:dyDescent="0.3">
      <c r="B982" s="75"/>
      <c r="C982" s="44"/>
      <c r="D982" s="103"/>
      <c r="E982" s="45"/>
      <c r="F982" s="45"/>
      <c r="G982" s="45"/>
      <c r="H982" s="45"/>
      <c r="I982" s="45"/>
      <c r="J982" s="46"/>
    </row>
    <row r="983" spans="2:10" x14ac:dyDescent="0.3">
      <c r="B983" s="75"/>
      <c r="C983" s="44"/>
      <c r="D983" s="103"/>
      <c r="E983" s="45"/>
      <c r="F983" s="45"/>
      <c r="G983" s="45"/>
      <c r="H983" s="45"/>
      <c r="I983" s="45"/>
      <c r="J983" s="46"/>
    </row>
    <row r="984" spans="2:10" x14ac:dyDescent="0.3">
      <c r="B984" s="75"/>
      <c r="C984" s="44"/>
      <c r="D984" s="103"/>
      <c r="E984" s="45"/>
      <c r="F984" s="45"/>
      <c r="G984" s="45"/>
      <c r="H984" s="45"/>
      <c r="I984" s="45"/>
      <c r="J984" s="46"/>
    </row>
    <row r="985" spans="2:10" x14ac:dyDescent="0.3">
      <c r="B985" s="75"/>
      <c r="C985" s="44"/>
      <c r="D985" s="103"/>
      <c r="E985" s="45"/>
      <c r="F985" s="45"/>
      <c r="G985" s="45"/>
      <c r="H985" s="45"/>
      <c r="I985" s="45"/>
      <c r="J985" s="46"/>
    </row>
    <row r="986" spans="2:10" x14ac:dyDescent="0.3">
      <c r="B986" s="75"/>
      <c r="C986" s="44"/>
      <c r="D986" s="103"/>
      <c r="E986" s="45"/>
      <c r="F986" s="45"/>
      <c r="G986" s="45"/>
      <c r="H986" s="45"/>
      <c r="I986" s="45"/>
      <c r="J986" s="46"/>
    </row>
    <row r="987" spans="2:10" x14ac:dyDescent="0.3">
      <c r="B987" s="75"/>
      <c r="C987" s="44"/>
      <c r="D987" s="103"/>
      <c r="E987" s="45"/>
      <c r="F987" s="45"/>
      <c r="G987" s="45"/>
      <c r="H987" s="45"/>
      <c r="I987" s="45"/>
      <c r="J987" s="46"/>
    </row>
    <row r="988" spans="2:10" x14ac:dyDescent="0.3">
      <c r="B988" s="75"/>
      <c r="C988" s="44"/>
      <c r="D988" s="103"/>
      <c r="E988" s="45"/>
      <c r="F988" s="45"/>
      <c r="G988" s="45"/>
      <c r="H988" s="45"/>
      <c r="I988" s="45"/>
      <c r="J988" s="46"/>
    </row>
    <row r="989" spans="2:10" x14ac:dyDescent="0.3">
      <c r="B989" s="75"/>
      <c r="C989" s="44"/>
      <c r="D989" s="103"/>
      <c r="E989" s="45"/>
      <c r="F989" s="45"/>
      <c r="G989" s="45"/>
      <c r="H989" s="45"/>
      <c r="I989" s="45"/>
      <c r="J989" s="46"/>
    </row>
    <row r="990" spans="2:10" x14ac:dyDescent="0.3">
      <c r="B990" s="75"/>
      <c r="C990" s="44"/>
      <c r="D990" s="103"/>
      <c r="E990" s="45"/>
      <c r="F990" s="45"/>
      <c r="G990" s="45"/>
      <c r="H990" s="45"/>
      <c r="I990" s="45"/>
      <c r="J990" s="46"/>
    </row>
    <row r="991" spans="2:10" x14ac:dyDescent="0.3">
      <c r="B991" s="75"/>
      <c r="C991" s="44"/>
      <c r="D991" s="103"/>
      <c r="E991" s="45"/>
      <c r="F991" s="45"/>
      <c r="G991" s="45"/>
      <c r="H991" s="45"/>
      <c r="I991" s="45"/>
      <c r="J991" s="46"/>
    </row>
    <row r="992" spans="2:10" x14ac:dyDescent="0.3">
      <c r="B992" s="75"/>
      <c r="C992" s="44"/>
      <c r="D992" s="103"/>
      <c r="E992" s="45"/>
      <c r="F992" s="45"/>
      <c r="G992" s="45"/>
      <c r="H992" s="45"/>
      <c r="I992" s="45"/>
      <c r="J992" s="46"/>
    </row>
    <row r="993" spans="2:10" x14ac:dyDescent="0.3">
      <c r="B993" s="75"/>
      <c r="C993" s="44"/>
      <c r="D993" s="103"/>
      <c r="E993" s="45"/>
      <c r="F993" s="45"/>
      <c r="G993" s="45"/>
      <c r="H993" s="45"/>
      <c r="I993" s="45"/>
      <c r="J993" s="46"/>
    </row>
    <row r="994" spans="2:10" x14ac:dyDescent="0.3">
      <c r="B994" s="75"/>
      <c r="C994" s="44"/>
      <c r="D994" s="103"/>
      <c r="E994" s="45"/>
      <c r="F994" s="45"/>
      <c r="G994" s="45"/>
      <c r="H994" s="45"/>
      <c r="I994" s="45"/>
      <c r="J994" s="46"/>
    </row>
    <row r="995" spans="2:10" x14ac:dyDescent="0.3">
      <c r="B995" s="75"/>
      <c r="C995" s="44"/>
      <c r="D995" s="103"/>
      <c r="E995" s="45"/>
      <c r="F995" s="45"/>
      <c r="G995" s="45"/>
      <c r="H995" s="45"/>
      <c r="I995" s="45"/>
      <c r="J995" s="46"/>
    </row>
    <row r="996" spans="2:10" x14ac:dyDescent="0.3">
      <c r="B996" s="75"/>
      <c r="C996" s="44"/>
      <c r="D996" s="103"/>
      <c r="E996" s="45"/>
      <c r="F996" s="45"/>
      <c r="G996" s="45"/>
      <c r="H996" s="45"/>
      <c r="I996" s="45"/>
      <c r="J996" s="46"/>
    </row>
    <row r="997" spans="2:10" x14ac:dyDescent="0.3">
      <c r="B997" s="75"/>
      <c r="C997" s="44"/>
      <c r="D997" s="103"/>
      <c r="E997" s="45"/>
      <c r="F997" s="45"/>
      <c r="G997" s="45"/>
      <c r="H997" s="45"/>
      <c r="I997" s="45"/>
      <c r="J997" s="46"/>
    </row>
    <row r="998" spans="2:10" x14ac:dyDescent="0.3">
      <c r="B998" s="75"/>
      <c r="C998" s="44"/>
      <c r="D998" s="103"/>
      <c r="E998" s="45"/>
      <c r="F998" s="45"/>
      <c r="G998" s="45"/>
      <c r="H998" s="45"/>
      <c r="I998" s="45"/>
      <c r="J998" s="46"/>
    </row>
    <row r="999" spans="2:10" x14ac:dyDescent="0.3">
      <c r="B999" s="75"/>
      <c r="C999" s="44"/>
      <c r="D999" s="103"/>
      <c r="E999" s="45"/>
      <c r="F999" s="45"/>
      <c r="G999" s="45"/>
      <c r="H999" s="45"/>
      <c r="I999" s="45"/>
      <c r="J999" s="46"/>
    </row>
    <row r="1000" spans="2:10" x14ac:dyDescent="0.3">
      <c r="B1000" s="75"/>
      <c r="C1000" s="44"/>
      <c r="D1000" s="103"/>
      <c r="E1000" s="45"/>
      <c r="F1000" s="45"/>
      <c r="G1000" s="45"/>
      <c r="H1000" s="45"/>
      <c r="I1000" s="45"/>
      <c r="J1000" s="46"/>
    </row>
    <row r="1001" spans="2:10" x14ac:dyDescent="0.3">
      <c r="B1001" s="75"/>
      <c r="C1001" s="44"/>
      <c r="D1001" s="103"/>
      <c r="E1001" s="45"/>
      <c r="F1001" s="45"/>
      <c r="G1001" s="45"/>
      <c r="H1001" s="45"/>
      <c r="I1001" s="45"/>
      <c r="J1001" s="46"/>
    </row>
    <row r="1002" spans="2:10" x14ac:dyDescent="0.3">
      <c r="B1002" s="75"/>
      <c r="C1002" s="44"/>
      <c r="D1002" s="103"/>
      <c r="E1002" s="45"/>
      <c r="F1002" s="45"/>
      <c r="G1002" s="45"/>
      <c r="H1002" s="45"/>
      <c r="I1002" s="45"/>
      <c r="J1002" s="46"/>
    </row>
    <row r="1003" spans="2:10" x14ac:dyDescent="0.3">
      <c r="B1003" s="75"/>
      <c r="C1003" s="44"/>
      <c r="D1003" s="103"/>
      <c r="E1003" s="45"/>
      <c r="F1003" s="45"/>
      <c r="G1003" s="45"/>
      <c r="H1003" s="45"/>
      <c r="I1003" s="45"/>
      <c r="J1003" s="46"/>
    </row>
    <row r="1004" spans="2:10" x14ac:dyDescent="0.3">
      <c r="B1004" s="75"/>
      <c r="C1004" s="44"/>
      <c r="D1004" s="103"/>
      <c r="E1004" s="45"/>
      <c r="F1004" s="45"/>
      <c r="G1004" s="45"/>
      <c r="H1004" s="45"/>
      <c r="I1004" s="45"/>
      <c r="J1004" s="46"/>
    </row>
    <row r="1005" spans="2:10" x14ac:dyDescent="0.3">
      <c r="B1005" s="75"/>
      <c r="C1005" s="44"/>
      <c r="D1005" s="103"/>
      <c r="E1005" s="45"/>
      <c r="F1005" s="45"/>
      <c r="G1005" s="45"/>
      <c r="H1005" s="45"/>
      <c r="I1005" s="45"/>
      <c r="J1005" s="46"/>
    </row>
    <row r="1006" spans="2:10" x14ac:dyDescent="0.3">
      <c r="B1006" s="75"/>
      <c r="C1006" s="44"/>
      <c r="D1006" s="103"/>
      <c r="E1006" s="45"/>
      <c r="F1006" s="45"/>
      <c r="G1006" s="45"/>
      <c r="H1006" s="45"/>
      <c r="I1006" s="45"/>
      <c r="J1006" s="46"/>
    </row>
    <row r="1007" spans="2:10" x14ac:dyDescent="0.3">
      <c r="B1007" s="75"/>
      <c r="C1007" s="44"/>
      <c r="D1007" s="103"/>
      <c r="E1007" s="45"/>
      <c r="F1007" s="45"/>
      <c r="G1007" s="45"/>
      <c r="H1007" s="45"/>
      <c r="I1007" s="45"/>
      <c r="J1007" s="46"/>
    </row>
    <row r="1008" spans="2:10" x14ac:dyDescent="0.3">
      <c r="B1008" s="75"/>
      <c r="C1008" s="44"/>
      <c r="D1008" s="103"/>
      <c r="E1008" s="45"/>
      <c r="F1008" s="45"/>
      <c r="G1008" s="45"/>
      <c r="H1008" s="45"/>
      <c r="I1008" s="45"/>
      <c r="J1008" s="46"/>
    </row>
    <row r="1009" spans="2:10" x14ac:dyDescent="0.3">
      <c r="B1009" s="75"/>
      <c r="C1009" s="44"/>
      <c r="D1009" s="103"/>
      <c r="E1009" s="45"/>
      <c r="F1009" s="45"/>
      <c r="G1009" s="45"/>
      <c r="H1009" s="45"/>
      <c r="I1009" s="45"/>
      <c r="J1009" s="46"/>
    </row>
    <row r="1010" spans="2:10" x14ac:dyDescent="0.3">
      <c r="B1010" s="75"/>
      <c r="C1010" s="44"/>
      <c r="D1010" s="103"/>
      <c r="E1010" s="45"/>
      <c r="F1010" s="45"/>
      <c r="G1010" s="45"/>
      <c r="H1010" s="45"/>
      <c r="I1010" s="45"/>
      <c r="J1010" s="46"/>
    </row>
    <row r="1011" spans="2:10" x14ac:dyDescent="0.3">
      <c r="B1011" s="75"/>
      <c r="C1011" s="44"/>
      <c r="D1011" s="103"/>
      <c r="E1011" s="45"/>
      <c r="F1011" s="45"/>
      <c r="G1011" s="45"/>
      <c r="H1011" s="45"/>
      <c r="I1011" s="45"/>
      <c r="J1011" s="46"/>
    </row>
    <row r="1012" spans="2:10" x14ac:dyDescent="0.3">
      <c r="B1012" s="75"/>
      <c r="C1012" s="44"/>
      <c r="D1012" s="103"/>
      <c r="E1012" s="45"/>
      <c r="F1012" s="45"/>
      <c r="G1012" s="45"/>
      <c r="H1012" s="45"/>
      <c r="I1012" s="45"/>
      <c r="J1012" s="46"/>
    </row>
    <row r="1013" spans="2:10" x14ac:dyDescent="0.3">
      <c r="B1013" s="75"/>
      <c r="C1013" s="44"/>
      <c r="D1013" s="103"/>
      <c r="E1013" s="45"/>
      <c r="F1013" s="45"/>
      <c r="G1013" s="45"/>
      <c r="H1013" s="45"/>
      <c r="I1013" s="45"/>
      <c r="J1013" s="46"/>
    </row>
    <row r="1014" spans="2:10" x14ac:dyDescent="0.3">
      <c r="B1014" s="75"/>
      <c r="C1014" s="44"/>
      <c r="D1014" s="103"/>
      <c r="E1014" s="45"/>
      <c r="F1014" s="45"/>
      <c r="G1014" s="45"/>
      <c r="H1014" s="45"/>
      <c r="I1014" s="45"/>
      <c r="J1014" s="46"/>
    </row>
    <row r="1015" spans="2:10" x14ac:dyDescent="0.3">
      <c r="B1015" s="75"/>
      <c r="C1015" s="44"/>
      <c r="D1015" s="103"/>
      <c r="E1015" s="45"/>
      <c r="F1015" s="45"/>
      <c r="G1015" s="45"/>
      <c r="H1015" s="45"/>
      <c r="I1015" s="45"/>
      <c r="J1015" s="46"/>
    </row>
    <row r="1016" spans="2:10" ht="22.8" x14ac:dyDescent="0.3">
      <c r="B1016" s="163" t="s">
        <v>686</v>
      </c>
      <c r="C1016" s="164"/>
      <c r="D1016" s="164"/>
      <c r="E1016" s="164"/>
      <c r="F1016" s="164"/>
      <c r="G1016" s="164"/>
      <c r="H1016" s="164"/>
      <c r="I1016" s="164"/>
      <c r="J1016" s="165"/>
    </row>
    <row r="1017" spans="2:10" x14ac:dyDescent="0.3">
      <c r="B1017" s="23" t="s">
        <v>7</v>
      </c>
      <c r="C1017" s="24" t="s">
        <v>0</v>
      </c>
      <c r="D1017" s="24" t="s">
        <v>23</v>
      </c>
      <c r="E1017" s="24" t="s">
        <v>24</v>
      </c>
      <c r="F1017" s="24" t="s">
        <v>2</v>
      </c>
      <c r="G1017" s="24" t="s">
        <v>3</v>
      </c>
      <c r="H1017" s="24" t="s">
        <v>25</v>
      </c>
      <c r="I1017" s="24" t="s">
        <v>8</v>
      </c>
      <c r="J1017" s="24" t="s">
        <v>9</v>
      </c>
    </row>
    <row r="1018" spans="2:10" x14ac:dyDescent="0.3">
      <c r="B1018" s="96">
        <v>4.04</v>
      </c>
      <c r="C1018" s="97" t="s">
        <v>472</v>
      </c>
      <c r="D1018" s="60"/>
      <c r="E1018" s="56">
        <v>1</v>
      </c>
      <c r="F1018" s="52"/>
      <c r="G1018" s="52"/>
      <c r="H1018" s="52"/>
      <c r="I1018" s="52"/>
      <c r="J1018" s="61"/>
    </row>
    <row r="1019" spans="2:10" x14ac:dyDescent="0.3">
      <c r="B1019" s="100" t="s">
        <v>165</v>
      </c>
      <c r="C1019" s="101" t="s">
        <v>474</v>
      </c>
      <c r="D1019" s="60"/>
      <c r="E1019" s="59"/>
      <c r="F1019" s="52"/>
      <c r="G1019" s="52"/>
      <c r="H1019" s="52"/>
      <c r="I1019" s="52"/>
      <c r="J1019" s="61"/>
    </row>
    <row r="1020" spans="2:10" x14ac:dyDescent="0.3">
      <c r="B1020" s="75" t="s">
        <v>166</v>
      </c>
      <c r="C1020" s="48" t="s">
        <v>473</v>
      </c>
      <c r="D1020" s="45"/>
      <c r="E1020" s="45"/>
      <c r="F1020" s="45"/>
      <c r="G1020" s="45"/>
      <c r="H1020" s="45"/>
      <c r="I1020" s="62">
        <f>SUM(H1021:H1029)*$E$83</f>
        <v>15</v>
      </c>
      <c r="J1020" s="63" t="str">
        <f>+J1021</f>
        <v>Pto</v>
      </c>
    </row>
    <row r="1021" spans="2:10" x14ac:dyDescent="0.3">
      <c r="B1021" s="75"/>
      <c r="C1021" s="130" t="s">
        <v>248</v>
      </c>
      <c r="D1021" s="45"/>
      <c r="E1021" s="45"/>
      <c r="F1021" s="45"/>
      <c r="G1021" s="45"/>
      <c r="H1021" s="45"/>
      <c r="I1021" s="45"/>
      <c r="J1021" s="46" t="s">
        <v>298</v>
      </c>
    </row>
    <row r="1022" spans="2:10" x14ac:dyDescent="0.3">
      <c r="B1022" s="75"/>
      <c r="C1022" s="44" t="s">
        <v>622</v>
      </c>
      <c r="D1022" s="45">
        <v>4</v>
      </c>
      <c r="E1022" s="45"/>
      <c r="F1022" s="45"/>
      <c r="G1022" s="45"/>
      <c r="H1022" s="45">
        <f>+D1022</f>
        <v>4</v>
      </c>
      <c r="I1022" s="45"/>
      <c r="J1022" s="46" t="s">
        <v>298</v>
      </c>
    </row>
    <row r="1023" spans="2:10" x14ac:dyDescent="0.3">
      <c r="B1023" s="75"/>
      <c r="C1023" s="44" t="s">
        <v>628</v>
      </c>
      <c r="D1023" s="45">
        <v>1</v>
      </c>
      <c r="E1023" s="45"/>
      <c r="F1023" s="45"/>
      <c r="G1023" s="45"/>
      <c r="H1023" s="45">
        <f>+D1023</f>
        <v>1</v>
      </c>
      <c r="I1023" s="45"/>
      <c r="J1023" s="46" t="s">
        <v>298</v>
      </c>
    </row>
    <row r="1024" spans="2:10" x14ac:dyDescent="0.3">
      <c r="B1024" s="75"/>
      <c r="C1024" s="130" t="s">
        <v>249</v>
      </c>
      <c r="D1024" s="45"/>
      <c r="E1024" s="45"/>
      <c r="F1024" s="45"/>
      <c r="G1024" s="45"/>
      <c r="H1024" s="45"/>
      <c r="I1024" s="45"/>
      <c r="J1024" s="46" t="s">
        <v>298</v>
      </c>
    </row>
    <row r="1025" spans="2:10" x14ac:dyDescent="0.3">
      <c r="B1025" s="75"/>
      <c r="C1025" s="44" t="s">
        <v>630</v>
      </c>
      <c r="D1025" s="45">
        <v>4</v>
      </c>
      <c r="E1025" s="45"/>
      <c r="F1025" s="45"/>
      <c r="G1025" s="45"/>
      <c r="H1025" s="45">
        <f>+D1025</f>
        <v>4</v>
      </c>
      <c r="I1025" s="45"/>
      <c r="J1025" s="46" t="s">
        <v>298</v>
      </c>
    </row>
    <row r="1026" spans="2:10" x14ac:dyDescent="0.3">
      <c r="B1026" s="75"/>
      <c r="C1026" s="44" t="s">
        <v>628</v>
      </c>
      <c r="D1026" s="45">
        <v>1</v>
      </c>
      <c r="E1026" s="45"/>
      <c r="F1026" s="45"/>
      <c r="G1026" s="45"/>
      <c r="H1026" s="45">
        <f>+D1026</f>
        <v>1</v>
      </c>
      <c r="I1026" s="45"/>
      <c r="J1026" s="46" t="s">
        <v>298</v>
      </c>
    </row>
    <row r="1027" spans="2:10" x14ac:dyDescent="0.3">
      <c r="B1027" s="75"/>
      <c r="C1027" s="130" t="s">
        <v>250</v>
      </c>
      <c r="D1027" s="45"/>
      <c r="E1027" s="45"/>
      <c r="F1027" s="45"/>
      <c r="G1027" s="45"/>
      <c r="H1027" s="45"/>
      <c r="I1027" s="45"/>
      <c r="J1027" s="46" t="s">
        <v>298</v>
      </c>
    </row>
    <row r="1028" spans="2:10" x14ac:dyDescent="0.3">
      <c r="B1028" s="75"/>
      <c r="C1028" s="44" t="s">
        <v>630</v>
      </c>
      <c r="D1028" s="45">
        <v>4</v>
      </c>
      <c r="E1028" s="45"/>
      <c r="F1028" s="45"/>
      <c r="G1028" s="45"/>
      <c r="H1028" s="45">
        <f>+D1028</f>
        <v>4</v>
      </c>
      <c r="I1028" s="45"/>
      <c r="J1028" s="46" t="s">
        <v>298</v>
      </c>
    </row>
    <row r="1029" spans="2:10" x14ac:dyDescent="0.3">
      <c r="B1029" s="75"/>
      <c r="C1029" s="44" t="s">
        <v>628</v>
      </c>
      <c r="D1029" s="45">
        <v>1</v>
      </c>
      <c r="E1029" s="45"/>
      <c r="F1029" s="45"/>
      <c r="G1029" s="45"/>
      <c r="H1029" s="45">
        <f>+D1029</f>
        <v>1</v>
      </c>
      <c r="I1029" s="45"/>
      <c r="J1029" s="46" t="s">
        <v>298</v>
      </c>
    </row>
    <row r="1030" spans="2:10" x14ac:dyDescent="0.3">
      <c r="B1030" s="75" t="s">
        <v>475</v>
      </c>
      <c r="C1030" s="48" t="s">
        <v>476</v>
      </c>
      <c r="D1030" s="45"/>
      <c r="E1030" s="45"/>
      <c r="F1030" s="45"/>
      <c r="G1030" s="45"/>
      <c r="H1030" s="45"/>
      <c r="I1030" s="62">
        <f>SUM(H1031:H1036)*$E$83</f>
        <v>6</v>
      </c>
      <c r="J1030" s="63" t="str">
        <f>+J1031</f>
        <v>Pto</v>
      </c>
    </row>
    <row r="1031" spans="2:10" x14ac:dyDescent="0.3">
      <c r="B1031" s="75"/>
      <c r="C1031" s="130" t="s">
        <v>248</v>
      </c>
      <c r="D1031" s="45"/>
      <c r="E1031" s="45"/>
      <c r="F1031" s="45"/>
      <c r="G1031" s="45"/>
      <c r="H1031" s="45"/>
      <c r="I1031" s="45"/>
      <c r="J1031" s="46" t="s">
        <v>298</v>
      </c>
    </row>
    <row r="1032" spans="2:10" x14ac:dyDescent="0.3">
      <c r="B1032" s="75"/>
      <c r="C1032" s="44" t="s">
        <v>628</v>
      </c>
      <c r="D1032" s="45">
        <v>2</v>
      </c>
      <c r="E1032" s="45"/>
      <c r="F1032" s="45"/>
      <c r="G1032" s="45"/>
      <c r="H1032" s="45">
        <f>+D1032</f>
        <v>2</v>
      </c>
      <c r="I1032" s="45"/>
      <c r="J1032" s="46" t="s">
        <v>298</v>
      </c>
    </row>
    <row r="1033" spans="2:10" x14ac:dyDescent="0.3">
      <c r="B1033" s="75"/>
      <c r="C1033" s="130" t="s">
        <v>249</v>
      </c>
      <c r="D1033" s="45"/>
      <c r="E1033" s="45"/>
      <c r="F1033" s="45"/>
      <c r="G1033" s="45"/>
      <c r="H1033" s="45">
        <f>+D1033</f>
        <v>0</v>
      </c>
      <c r="I1033" s="45"/>
      <c r="J1033" s="46" t="s">
        <v>298</v>
      </c>
    </row>
    <row r="1034" spans="2:10" x14ac:dyDescent="0.3">
      <c r="B1034" s="75"/>
      <c r="C1034" s="44" t="s">
        <v>628</v>
      </c>
      <c r="D1034" s="45">
        <v>2</v>
      </c>
      <c r="E1034" s="45"/>
      <c r="F1034" s="45"/>
      <c r="G1034" s="45"/>
      <c r="H1034" s="45">
        <f>+D1034</f>
        <v>2</v>
      </c>
      <c r="I1034" s="45"/>
      <c r="J1034" s="46" t="s">
        <v>298</v>
      </c>
    </row>
    <row r="1035" spans="2:10" x14ac:dyDescent="0.3">
      <c r="B1035" s="75"/>
      <c r="C1035" s="130" t="s">
        <v>250</v>
      </c>
      <c r="D1035" s="45"/>
      <c r="E1035" s="45"/>
      <c r="F1035" s="45"/>
      <c r="G1035" s="45"/>
      <c r="H1035" s="45">
        <f>+D1035</f>
        <v>0</v>
      </c>
      <c r="I1035" s="45"/>
      <c r="J1035" s="46" t="s">
        <v>298</v>
      </c>
    </row>
    <row r="1036" spans="2:10" x14ac:dyDescent="0.3">
      <c r="B1036" s="75"/>
      <c r="C1036" s="44" t="s">
        <v>628</v>
      </c>
      <c r="D1036" s="45">
        <v>2</v>
      </c>
      <c r="E1036" s="45"/>
      <c r="F1036" s="45"/>
      <c r="G1036" s="45"/>
      <c r="H1036" s="45">
        <f>+D1036</f>
        <v>2</v>
      </c>
      <c r="I1036" s="45"/>
      <c r="J1036" s="46" t="s">
        <v>298</v>
      </c>
    </row>
    <row r="1037" spans="2:10" x14ac:dyDescent="0.3">
      <c r="B1037" s="75" t="s">
        <v>479</v>
      </c>
      <c r="C1037" s="48" t="s">
        <v>477</v>
      </c>
      <c r="D1037" s="45"/>
      <c r="E1037" s="45"/>
      <c r="F1037" s="45"/>
      <c r="G1037" s="45"/>
      <c r="H1037" s="45"/>
      <c r="I1037" s="62">
        <f>SUM(H1038:H1046)*$E$83</f>
        <v>20</v>
      </c>
      <c r="J1037" s="63" t="str">
        <f>+J1038</f>
        <v>Pto</v>
      </c>
    </row>
    <row r="1038" spans="2:10" x14ac:dyDescent="0.3">
      <c r="B1038" s="75"/>
      <c r="C1038" s="130" t="s">
        <v>248</v>
      </c>
      <c r="D1038" s="45"/>
      <c r="E1038" s="45"/>
      <c r="F1038" s="45"/>
      <c r="G1038" s="45"/>
      <c r="H1038" s="45"/>
      <c r="I1038" s="45"/>
      <c r="J1038" s="46" t="s">
        <v>298</v>
      </c>
    </row>
    <row r="1039" spans="2:10" x14ac:dyDescent="0.3">
      <c r="B1039" s="75"/>
      <c r="C1039" s="44" t="s">
        <v>621</v>
      </c>
      <c r="D1039" s="45">
        <v>5</v>
      </c>
      <c r="E1039" s="45"/>
      <c r="F1039" s="45"/>
      <c r="G1039" s="45"/>
      <c r="H1039" s="45">
        <f t="shared" ref="H1039:H1046" si="43">+D1039</f>
        <v>5</v>
      </c>
      <c r="I1039" s="45"/>
      <c r="J1039" s="46" t="s">
        <v>298</v>
      </c>
    </row>
    <row r="1040" spans="2:10" x14ac:dyDescent="0.3">
      <c r="B1040" s="75"/>
      <c r="C1040" s="44" t="s">
        <v>631</v>
      </c>
      <c r="D1040" s="45">
        <v>1</v>
      </c>
      <c r="E1040" s="45"/>
      <c r="F1040" s="45"/>
      <c r="G1040" s="45"/>
      <c r="H1040" s="45">
        <f t="shared" si="43"/>
        <v>1</v>
      </c>
      <c r="I1040" s="45"/>
      <c r="J1040" s="46" t="s">
        <v>298</v>
      </c>
    </row>
    <row r="1041" spans="2:10" x14ac:dyDescent="0.3">
      <c r="B1041" s="75"/>
      <c r="C1041" s="130" t="s">
        <v>249</v>
      </c>
      <c r="D1041" s="45"/>
      <c r="E1041" s="45"/>
      <c r="F1041" s="45"/>
      <c r="G1041" s="45"/>
      <c r="H1041" s="45">
        <f t="shared" si="43"/>
        <v>0</v>
      </c>
      <c r="I1041" s="45"/>
      <c r="J1041" s="46" t="s">
        <v>298</v>
      </c>
    </row>
    <row r="1042" spans="2:10" x14ac:dyDescent="0.3">
      <c r="B1042" s="75"/>
      <c r="C1042" s="44" t="s">
        <v>621</v>
      </c>
      <c r="D1042" s="45">
        <v>5</v>
      </c>
      <c r="E1042" s="45"/>
      <c r="F1042" s="45"/>
      <c r="G1042" s="45"/>
      <c r="H1042" s="45">
        <f t="shared" si="43"/>
        <v>5</v>
      </c>
      <c r="I1042" s="45"/>
      <c r="J1042" s="46" t="s">
        <v>298</v>
      </c>
    </row>
    <row r="1043" spans="2:10" x14ac:dyDescent="0.3">
      <c r="B1043" s="75"/>
      <c r="C1043" s="44" t="s">
        <v>631</v>
      </c>
      <c r="D1043" s="45">
        <v>2</v>
      </c>
      <c r="E1043" s="45"/>
      <c r="F1043" s="45"/>
      <c r="G1043" s="45"/>
      <c r="H1043" s="45">
        <f t="shared" si="43"/>
        <v>2</v>
      </c>
      <c r="I1043" s="45"/>
      <c r="J1043" s="46" t="s">
        <v>298</v>
      </c>
    </row>
    <row r="1044" spans="2:10" x14ac:dyDescent="0.3">
      <c r="B1044" s="75"/>
      <c r="C1044" s="130" t="s">
        <v>250</v>
      </c>
      <c r="D1044" s="45"/>
      <c r="E1044" s="45"/>
      <c r="F1044" s="45"/>
      <c r="G1044" s="45"/>
      <c r="H1044" s="45">
        <f t="shared" si="43"/>
        <v>0</v>
      </c>
      <c r="I1044" s="45"/>
      <c r="J1044" s="46" t="s">
        <v>298</v>
      </c>
    </row>
    <row r="1045" spans="2:10" x14ac:dyDescent="0.3">
      <c r="B1045" s="75"/>
      <c r="C1045" s="44" t="s">
        <v>621</v>
      </c>
      <c r="D1045" s="45">
        <v>5</v>
      </c>
      <c r="E1045" s="45"/>
      <c r="F1045" s="45"/>
      <c r="G1045" s="45"/>
      <c r="H1045" s="45">
        <f t="shared" si="43"/>
        <v>5</v>
      </c>
      <c r="I1045" s="45"/>
      <c r="J1045" s="46" t="s">
        <v>298</v>
      </c>
    </row>
    <row r="1046" spans="2:10" x14ac:dyDescent="0.3">
      <c r="B1046" s="75"/>
      <c r="C1046" s="44" t="s">
        <v>631</v>
      </c>
      <c r="D1046" s="45">
        <v>2</v>
      </c>
      <c r="E1046" s="45"/>
      <c r="F1046" s="45"/>
      <c r="G1046" s="45"/>
      <c r="H1046" s="45">
        <f t="shared" si="43"/>
        <v>2</v>
      </c>
      <c r="I1046" s="45"/>
      <c r="J1046" s="46" t="s">
        <v>298</v>
      </c>
    </row>
    <row r="1047" spans="2:10" x14ac:dyDescent="0.3">
      <c r="B1047" s="75" t="s">
        <v>480</v>
      </c>
      <c r="C1047" s="48" t="s">
        <v>478</v>
      </c>
      <c r="D1047" s="45"/>
      <c r="E1047" s="45"/>
      <c r="F1047" s="45"/>
      <c r="G1047" s="45"/>
      <c r="H1047" s="45"/>
      <c r="I1047" s="62">
        <f>SUM(H1048:H1053)*$E$83</f>
        <v>15</v>
      </c>
      <c r="J1047" s="63" t="str">
        <f>+J1049</f>
        <v>Pto</v>
      </c>
    </row>
    <row r="1048" spans="2:10" x14ac:dyDescent="0.3">
      <c r="B1048" s="75"/>
      <c r="C1048" s="130" t="s">
        <v>248</v>
      </c>
      <c r="D1048" s="45"/>
      <c r="E1048" s="45"/>
      <c r="F1048" s="45"/>
      <c r="G1048" s="45"/>
      <c r="H1048" s="45"/>
      <c r="I1048" s="45"/>
      <c r="J1048" s="46" t="s">
        <v>298</v>
      </c>
    </row>
    <row r="1049" spans="2:10" x14ac:dyDescent="0.3">
      <c r="B1049" s="75"/>
      <c r="C1049" s="44" t="s">
        <v>621</v>
      </c>
      <c r="D1049" s="45">
        <v>5</v>
      </c>
      <c r="E1049" s="45"/>
      <c r="F1049" s="45"/>
      <c r="G1049" s="45"/>
      <c r="H1049" s="45">
        <f>+D1049</f>
        <v>5</v>
      </c>
      <c r="I1049" s="45"/>
      <c r="J1049" s="46" t="s">
        <v>298</v>
      </c>
    </row>
    <row r="1050" spans="2:10" x14ac:dyDescent="0.3">
      <c r="B1050" s="75"/>
      <c r="C1050" s="130" t="s">
        <v>249</v>
      </c>
      <c r="D1050" s="45"/>
      <c r="E1050" s="45"/>
      <c r="F1050" s="45"/>
      <c r="G1050" s="45"/>
      <c r="H1050" s="45">
        <f>+D1050</f>
        <v>0</v>
      </c>
      <c r="I1050" s="45"/>
      <c r="J1050" s="46" t="s">
        <v>298</v>
      </c>
    </row>
    <row r="1051" spans="2:10" x14ac:dyDescent="0.3">
      <c r="B1051" s="75"/>
      <c r="C1051" s="44" t="s">
        <v>621</v>
      </c>
      <c r="D1051" s="45">
        <v>5</v>
      </c>
      <c r="E1051" s="45"/>
      <c r="F1051" s="45"/>
      <c r="G1051" s="45"/>
      <c r="H1051" s="45">
        <f>+D1051</f>
        <v>5</v>
      </c>
      <c r="I1051" s="45"/>
      <c r="J1051" s="46" t="s">
        <v>298</v>
      </c>
    </row>
    <row r="1052" spans="2:10" x14ac:dyDescent="0.3">
      <c r="B1052" s="75"/>
      <c r="C1052" s="130" t="s">
        <v>250</v>
      </c>
      <c r="D1052" s="45"/>
      <c r="E1052" s="45"/>
      <c r="F1052" s="45"/>
      <c r="G1052" s="45"/>
      <c r="H1052" s="45">
        <f>+D1052</f>
        <v>0</v>
      </c>
      <c r="I1052" s="45"/>
      <c r="J1052" s="46" t="s">
        <v>298</v>
      </c>
    </row>
    <row r="1053" spans="2:10" x14ac:dyDescent="0.3">
      <c r="B1053" s="75"/>
      <c r="C1053" s="44" t="s">
        <v>621</v>
      </c>
      <c r="D1053" s="45">
        <v>5</v>
      </c>
      <c r="E1053" s="45"/>
      <c r="F1053" s="45"/>
      <c r="G1053" s="45"/>
      <c r="H1053" s="45">
        <f>+D1053</f>
        <v>5</v>
      </c>
      <c r="I1053" s="45"/>
      <c r="J1053" s="46" t="s">
        <v>298</v>
      </c>
    </row>
    <row r="1054" spans="2:10" x14ac:dyDescent="0.3">
      <c r="B1054" s="100" t="s">
        <v>168</v>
      </c>
      <c r="C1054" s="101" t="s">
        <v>481</v>
      </c>
      <c r="D1054" s="45"/>
      <c r="E1054" s="45"/>
      <c r="F1054" s="45"/>
      <c r="G1054" s="45"/>
      <c r="H1054" s="45"/>
      <c r="I1054" s="45"/>
      <c r="J1054" s="46"/>
    </row>
    <row r="1055" spans="2:10" x14ac:dyDescent="0.3">
      <c r="B1055" s="75" t="s">
        <v>210</v>
      </c>
      <c r="C1055" s="48" t="s">
        <v>482</v>
      </c>
      <c r="D1055" s="45"/>
      <c r="E1055" s="45"/>
      <c r="F1055" s="45"/>
      <c r="G1055" s="45"/>
      <c r="H1055" s="45"/>
      <c r="I1055" s="62">
        <f>SUM(H1056:H1064)*$E$83</f>
        <v>40.5</v>
      </c>
      <c r="J1055" s="63" t="str">
        <f>+J1056</f>
        <v>ml</v>
      </c>
    </row>
    <row r="1056" spans="2:10" x14ac:dyDescent="0.3">
      <c r="B1056" s="75"/>
      <c r="C1056" s="130" t="s">
        <v>248</v>
      </c>
      <c r="D1056" s="45"/>
      <c r="E1056" s="45"/>
      <c r="F1056" s="45"/>
      <c r="G1056" s="45"/>
      <c r="H1056" s="45"/>
      <c r="I1056" s="45"/>
      <c r="J1056" s="46" t="str">
        <f>IF(AND(E1056=0,F1056&lt;&gt;0,G1056&lt;&gt;0),"m2",IF(AND(F1056=0,E1056&lt;&gt;0,G1056&lt;&gt;0),"m2",IF(AND(G1056=0,E1056&lt;&gt;0,F1056&lt;&gt;0),"m2",IF(AND(F1056=0,G1056=0),"ml",IF(AND(E1056=0,G1056=0),"ml",IF(AND(E1056=0,F1056=0),"ml",IF(AND(E1056&lt;&gt;0,F1056&lt;&gt;0,G1056&lt;&gt;0),"m3",0)))))))</f>
        <v>ml</v>
      </c>
    </row>
    <row r="1057" spans="2:10" x14ac:dyDescent="0.3">
      <c r="B1057" s="75"/>
      <c r="C1057" s="44" t="s">
        <v>622</v>
      </c>
      <c r="D1057" s="45">
        <v>5</v>
      </c>
      <c r="E1057" s="45">
        <v>1.5</v>
      </c>
      <c r="F1057" s="45"/>
      <c r="G1057" s="45"/>
      <c r="H1057" s="45">
        <f>IF(AND(F1057=0,G1057=0),D1057*E1057,IF(AND(E1057=0,G1057=0),D1057*F1057,IF(AND(E1057=0,F1057=0),D1057*G1057,IF(AND(E1057=0),D1057*F1057*G1057,IF(AND(F1057=0),D1057*E1057*G1057,IF(AND(G1057=0),D1057*E1057*F1057,D1057*E1057*F1057*G1057))))))</f>
        <v>7.5</v>
      </c>
      <c r="I1057" s="45"/>
      <c r="J1057" s="46" t="str">
        <f>IF(AND(E1057=0,F1057&lt;&gt;0,G1057&lt;&gt;0),"m2",IF(AND(F1057=0,E1057&lt;&gt;0,G1057&lt;&gt;0),"m2",IF(AND(G1057=0,E1057&lt;&gt;0,F1057&lt;&gt;0),"m2",IF(AND(F1057=0,G1057=0),"ml",IF(AND(E1057=0,G1057=0),"ml",IF(AND(E1057=0,F1057=0),"ml",IF(AND(E1057&lt;&gt;0,F1057&lt;&gt;0,G1057&lt;&gt;0),"m3",0)))))))</f>
        <v>ml</v>
      </c>
    </row>
    <row r="1058" spans="2:10" x14ac:dyDescent="0.3">
      <c r="B1058" s="75"/>
      <c r="C1058" s="44" t="s">
        <v>628</v>
      </c>
      <c r="D1058" s="45">
        <v>1</v>
      </c>
      <c r="E1058" s="45">
        <v>6</v>
      </c>
      <c r="F1058" s="45"/>
      <c r="G1058" s="45"/>
      <c r="H1058" s="45">
        <f>IF(AND(F1058=0,G1058=0),D1058*E1058,IF(AND(E1058=0,G1058=0),D1058*F1058,IF(AND(E1058=0,F1058=0),D1058*G1058,IF(AND(E1058=0),D1058*F1058*G1058,IF(AND(F1058=0),D1058*E1058*G1058,IF(AND(G1058=0),D1058*E1058*F1058,D1058*E1058*F1058*G1058))))))</f>
        <v>6</v>
      </c>
      <c r="I1058" s="45"/>
      <c r="J1058" s="46" t="str">
        <f>IF(AND(E1058=0,F1058&lt;&gt;0,G1058&lt;&gt;0),"m2",IF(AND(F1058=0,E1058&lt;&gt;0,G1058&lt;&gt;0),"m2",IF(AND(G1058=0,E1058&lt;&gt;0,F1058&lt;&gt;0),"m2",IF(AND(F1058=0,G1058=0),"ml",IF(AND(E1058=0,G1058=0),"ml",IF(AND(E1058=0,F1058=0),"ml",IF(AND(E1058&lt;&gt;0,F1058&lt;&gt;0,G1058&lt;&gt;0),"m3",0)))))))</f>
        <v>ml</v>
      </c>
    </row>
    <row r="1059" spans="2:10" x14ac:dyDescent="0.3">
      <c r="B1059" s="75"/>
      <c r="C1059" s="130" t="s">
        <v>249</v>
      </c>
      <c r="D1059" s="45"/>
      <c r="E1059" s="45"/>
      <c r="F1059" s="45"/>
      <c r="G1059" s="45"/>
      <c r="H1059" s="45"/>
      <c r="I1059" s="45"/>
      <c r="J1059" s="46"/>
    </row>
    <row r="1060" spans="2:10" x14ac:dyDescent="0.3">
      <c r="B1060" s="75"/>
      <c r="C1060" s="44" t="s">
        <v>630</v>
      </c>
      <c r="D1060" s="45">
        <v>5</v>
      </c>
      <c r="E1060" s="45">
        <v>1.5</v>
      </c>
      <c r="F1060" s="45"/>
      <c r="G1060" s="45"/>
      <c r="H1060" s="45">
        <f>IF(AND(F1060=0,G1060=0),D1060*E1060,IF(AND(E1060=0,G1060=0),D1060*F1060,IF(AND(E1060=0,F1060=0),D1060*G1060,IF(AND(E1060=0),D1060*F1060*G1060,IF(AND(F1060=0),D1060*E1060*G1060,IF(AND(G1060=0),D1060*E1060*F1060,D1060*E1060*F1060*G1060))))))</f>
        <v>7.5</v>
      </c>
      <c r="I1060" s="45"/>
      <c r="J1060" s="46" t="str">
        <f>IF(AND(E1060=0,F1060&lt;&gt;0,G1060&lt;&gt;0),"m2",IF(AND(F1060=0,E1060&lt;&gt;0,G1060&lt;&gt;0),"m2",IF(AND(G1060=0,E1060&lt;&gt;0,F1060&lt;&gt;0),"m2",IF(AND(F1060=0,G1060=0),"ml",IF(AND(E1060=0,G1060=0),"ml",IF(AND(E1060=0,F1060=0),"ml",IF(AND(E1060&lt;&gt;0,F1060&lt;&gt;0,G1060&lt;&gt;0),"m3",0)))))))</f>
        <v>ml</v>
      </c>
    </row>
    <row r="1061" spans="2:10" x14ac:dyDescent="0.3">
      <c r="B1061" s="75"/>
      <c r="C1061" s="44" t="s">
        <v>628</v>
      </c>
      <c r="D1061" s="45">
        <v>1</v>
      </c>
      <c r="E1061" s="45">
        <v>6</v>
      </c>
      <c r="F1061" s="45"/>
      <c r="G1061" s="45"/>
      <c r="H1061" s="45">
        <f>IF(AND(F1061=0,G1061=0),D1061*E1061,IF(AND(E1061=0,G1061=0),D1061*F1061,IF(AND(E1061=0,F1061=0),D1061*G1061,IF(AND(E1061=0),D1061*F1061*G1061,IF(AND(F1061=0),D1061*E1061*G1061,IF(AND(G1061=0),D1061*E1061*F1061,D1061*E1061*F1061*G1061))))))</f>
        <v>6</v>
      </c>
      <c r="I1061" s="45"/>
      <c r="J1061" s="46" t="str">
        <f>IF(AND(E1061=0,F1061&lt;&gt;0,G1061&lt;&gt;0),"m2",IF(AND(F1061=0,E1061&lt;&gt;0,G1061&lt;&gt;0),"m2",IF(AND(G1061=0,E1061&lt;&gt;0,F1061&lt;&gt;0),"m2",IF(AND(F1061=0,G1061=0),"ml",IF(AND(E1061=0,G1061=0),"ml",IF(AND(E1061=0,F1061=0),"ml",IF(AND(E1061&lt;&gt;0,F1061&lt;&gt;0,G1061&lt;&gt;0),"m3",0)))))))</f>
        <v>ml</v>
      </c>
    </row>
    <row r="1062" spans="2:10" x14ac:dyDescent="0.3">
      <c r="B1062" s="75"/>
      <c r="C1062" s="130" t="s">
        <v>250</v>
      </c>
      <c r="D1062" s="45"/>
      <c r="E1062" s="45"/>
      <c r="F1062" s="45"/>
      <c r="G1062" s="45"/>
      <c r="H1062" s="45"/>
      <c r="I1062" s="45"/>
      <c r="J1062" s="46"/>
    </row>
    <row r="1063" spans="2:10" x14ac:dyDescent="0.3">
      <c r="B1063" s="75"/>
      <c r="C1063" s="44" t="s">
        <v>630</v>
      </c>
      <c r="D1063" s="45">
        <v>5</v>
      </c>
      <c r="E1063" s="45">
        <v>1.5</v>
      </c>
      <c r="F1063" s="45"/>
      <c r="G1063" s="45"/>
      <c r="H1063" s="45">
        <f>IF(AND(F1063=0,G1063=0),D1063*E1063,IF(AND(E1063=0,G1063=0),D1063*F1063,IF(AND(E1063=0,F1063=0),D1063*G1063,IF(AND(E1063=0),D1063*F1063*G1063,IF(AND(F1063=0),D1063*E1063*G1063,IF(AND(G1063=0),D1063*E1063*F1063,D1063*E1063*F1063*G1063))))))</f>
        <v>7.5</v>
      </c>
      <c r="I1063" s="45"/>
      <c r="J1063" s="46" t="str">
        <f>IF(AND(E1063=0,F1063&lt;&gt;0,G1063&lt;&gt;0),"m2",IF(AND(F1063=0,E1063&lt;&gt;0,G1063&lt;&gt;0),"m2",IF(AND(G1063=0,E1063&lt;&gt;0,F1063&lt;&gt;0),"m2",IF(AND(F1063=0,G1063=0),"ml",IF(AND(E1063=0,G1063=0),"ml",IF(AND(E1063=0,F1063=0),"ml",IF(AND(E1063&lt;&gt;0,F1063&lt;&gt;0,G1063&lt;&gt;0),"m3",0)))))))</f>
        <v>ml</v>
      </c>
    </row>
    <row r="1064" spans="2:10" x14ac:dyDescent="0.3">
      <c r="B1064" s="75"/>
      <c r="C1064" s="44" t="s">
        <v>628</v>
      </c>
      <c r="D1064" s="45">
        <v>1</v>
      </c>
      <c r="E1064" s="45">
        <v>6</v>
      </c>
      <c r="F1064" s="45"/>
      <c r="G1064" s="45"/>
      <c r="H1064" s="45">
        <f>IF(AND(F1064=0,G1064=0),D1064*E1064,IF(AND(E1064=0,G1064=0),D1064*F1064,IF(AND(E1064=0,F1064=0),D1064*G1064,IF(AND(E1064=0),D1064*F1064*G1064,IF(AND(F1064=0),D1064*E1064*G1064,IF(AND(G1064=0),D1064*E1064*F1064,D1064*E1064*F1064*G1064))))))</f>
        <v>6</v>
      </c>
      <c r="I1064" s="45"/>
      <c r="J1064" s="46" t="str">
        <f>IF(AND(E1064=0,F1064&lt;&gt;0,G1064&lt;&gt;0),"m2",IF(AND(F1064=0,E1064&lt;&gt;0,G1064&lt;&gt;0),"m2",IF(AND(G1064=0,E1064&lt;&gt;0,F1064&lt;&gt;0),"m2",IF(AND(F1064=0,G1064=0),"ml",IF(AND(E1064=0,G1064=0),"ml",IF(AND(E1064=0,F1064=0),"ml",IF(AND(E1064&lt;&gt;0,F1064&lt;&gt;0,G1064&lt;&gt;0),"m3",0)))))))</f>
        <v>ml</v>
      </c>
    </row>
    <row r="1065" spans="2:10" x14ac:dyDescent="0.3">
      <c r="B1065" s="75" t="s">
        <v>236</v>
      </c>
      <c r="C1065" s="48" t="s">
        <v>483</v>
      </c>
      <c r="D1065" s="45"/>
      <c r="E1065" s="45"/>
      <c r="F1065" s="45"/>
      <c r="G1065" s="45"/>
      <c r="H1065" s="45"/>
      <c r="I1065" s="62">
        <f>SUM(H1066:H1070)*$E$83</f>
        <v>8</v>
      </c>
      <c r="J1065" s="63" t="str">
        <f>+J1070</f>
        <v>ml</v>
      </c>
    </row>
    <row r="1066" spans="2:10" x14ac:dyDescent="0.3">
      <c r="B1066" s="75"/>
      <c r="C1066" s="130" t="s">
        <v>248</v>
      </c>
      <c r="D1066" s="45"/>
      <c r="E1066" s="45"/>
      <c r="F1066" s="45"/>
      <c r="G1066" s="45"/>
      <c r="H1066" s="45"/>
      <c r="I1066" s="62"/>
      <c r="J1066" s="63"/>
    </row>
    <row r="1067" spans="2:10" x14ac:dyDescent="0.3">
      <c r="B1067" s="75"/>
      <c r="C1067" s="44" t="s">
        <v>628</v>
      </c>
      <c r="D1067" s="45">
        <v>2</v>
      </c>
      <c r="E1067" s="45">
        <v>2</v>
      </c>
      <c r="F1067" s="45"/>
      <c r="G1067" s="45"/>
      <c r="H1067" s="45">
        <f>IF(AND(F1067=0,G1067=0),D1067*E1067,IF(AND(E1067=0,G1067=0),D1067*F1067,IF(AND(E1067=0,F1067=0),D1067*G1067,IF(AND(E1067=0),D1067*F1067*G1067,IF(AND(F1067=0),D1067*E1067*G1067,IF(AND(G1067=0),D1067*E1067*F1067,D1067*E1067*F1067*G1067))))))</f>
        <v>4</v>
      </c>
      <c r="I1067" s="45"/>
      <c r="J1067" s="46" t="str">
        <f>IF(AND(E1067=0,F1067&lt;&gt;0,G1067&lt;&gt;0),"m2",IF(AND(F1067=0,E1067&lt;&gt;0,G1067&lt;&gt;0),"m2",IF(AND(G1067=0,E1067&lt;&gt;0,F1067&lt;&gt;0),"m2",IF(AND(F1067=0,G1067=0),"ml",IF(AND(E1067=0,G1067=0),"ml",IF(AND(E1067=0,F1067=0),"ml",IF(AND(E1067&lt;&gt;0,F1067&lt;&gt;0,G1067&lt;&gt;0),"m3",0)))))))</f>
        <v>ml</v>
      </c>
    </row>
    <row r="1068" spans="2:10" x14ac:dyDescent="0.3">
      <c r="B1068" s="75"/>
      <c r="C1068" s="130" t="s">
        <v>249</v>
      </c>
      <c r="D1068" s="45"/>
      <c r="E1068" s="45"/>
      <c r="F1068" s="45"/>
      <c r="G1068" s="45"/>
      <c r="H1068" s="45"/>
      <c r="I1068" s="62"/>
      <c r="J1068" s="63"/>
    </row>
    <row r="1069" spans="2:10" x14ac:dyDescent="0.3">
      <c r="B1069" s="75"/>
      <c r="C1069" s="44" t="s">
        <v>628</v>
      </c>
      <c r="D1069" s="45">
        <v>2</v>
      </c>
      <c r="E1069" s="45">
        <v>2</v>
      </c>
      <c r="F1069" s="45"/>
      <c r="G1069" s="45"/>
      <c r="H1069" s="45">
        <f>IF(AND(F1069=0,G1069=0),D1069*E1069,IF(AND(E1069=0,G1069=0),D1069*F1069,IF(AND(E1069=0,F1069=0),D1069*G1069,IF(AND(E1069=0),D1069*F1069*G1069,IF(AND(F1069=0),D1069*E1069*G1069,IF(AND(G1069=0),D1069*E1069*F1069,D1069*E1069*F1069*G1069))))))</f>
        <v>4</v>
      </c>
      <c r="I1069" s="45"/>
      <c r="J1069" s="46" t="str">
        <f>IF(AND(E1069=0,F1069&lt;&gt;0,G1069&lt;&gt;0),"m2",IF(AND(F1069=0,E1069&lt;&gt;0,G1069&lt;&gt;0),"m2",IF(AND(G1069=0,E1069&lt;&gt;0,F1069&lt;&gt;0),"m2",IF(AND(F1069=0,G1069=0),"ml",IF(AND(E1069=0,G1069=0),"ml",IF(AND(E1069=0,F1069=0),"ml",IF(AND(E1069&lt;&gt;0,F1069&lt;&gt;0,G1069&lt;&gt;0),"m3",0)))))))</f>
        <v>ml</v>
      </c>
    </row>
    <row r="1070" spans="2:10" x14ac:dyDescent="0.3">
      <c r="B1070" s="75"/>
      <c r="C1070" s="130" t="s">
        <v>250</v>
      </c>
      <c r="D1070" s="45"/>
      <c r="E1070" s="45"/>
      <c r="F1070" s="45"/>
      <c r="G1070" s="45"/>
      <c r="H1070" s="45"/>
      <c r="I1070" s="45"/>
      <c r="J1070" s="46" t="str">
        <f>IF(AND(E1070=0,F1070&lt;&gt;0,G1070&lt;&gt;0),"m2",IF(AND(F1070=0,E1070&lt;&gt;0,G1070&lt;&gt;0),"m2",IF(AND(G1070=0,E1070&lt;&gt;0,F1070&lt;&gt;0),"m2",IF(AND(F1070=0,G1070=0),"ml",IF(AND(E1070=0,G1070=0),"ml",IF(AND(E1070=0,F1070=0),"ml",IF(AND(E1070&lt;&gt;0,F1070&lt;&gt;0,G1070&lt;&gt;0),"m3",0)))))))</f>
        <v>ml</v>
      </c>
    </row>
    <row r="1071" spans="2:10" x14ac:dyDescent="0.3">
      <c r="B1071" s="75"/>
      <c r="C1071" s="44" t="s">
        <v>628</v>
      </c>
      <c r="D1071" s="45">
        <v>2</v>
      </c>
      <c r="E1071" s="45">
        <v>2</v>
      </c>
      <c r="F1071" s="45"/>
      <c r="G1071" s="45"/>
      <c r="H1071" s="45">
        <f>IF(AND(F1071=0,G1071=0),D1071*E1071,IF(AND(E1071=0,G1071=0),D1071*F1071,IF(AND(E1071=0,F1071=0),D1071*G1071,IF(AND(E1071=0),D1071*F1071*G1071,IF(AND(F1071=0),D1071*E1071*G1071,IF(AND(G1071=0),D1071*E1071*F1071,D1071*E1071*F1071*G1071))))))</f>
        <v>4</v>
      </c>
      <c r="I1071" s="45"/>
      <c r="J1071" s="46" t="str">
        <f>IF(AND(E1071=0,F1071&lt;&gt;0,G1071&lt;&gt;0),"m2",IF(AND(F1071=0,E1071&lt;&gt;0,G1071&lt;&gt;0),"m2",IF(AND(G1071=0,E1071&lt;&gt;0,F1071&lt;&gt;0),"m2",IF(AND(F1071=0,G1071=0),"ml",IF(AND(E1071=0,G1071=0),"ml",IF(AND(E1071=0,F1071=0),"ml",IF(AND(E1071&lt;&gt;0,F1071&lt;&gt;0,G1071&lt;&gt;0),"m3",0)))))))</f>
        <v>ml</v>
      </c>
    </row>
    <row r="1072" spans="2:10" x14ac:dyDescent="0.3">
      <c r="B1072" s="75" t="s">
        <v>240</v>
      </c>
      <c r="C1072" s="48" t="s">
        <v>485</v>
      </c>
      <c r="D1072" s="45"/>
      <c r="E1072" s="45"/>
      <c r="F1072" s="45"/>
      <c r="G1072" s="45"/>
      <c r="H1072" s="45"/>
      <c r="I1072" s="62">
        <f>SUM(H1073:H1081)*$E$83</f>
        <v>33.6</v>
      </c>
      <c r="J1072" s="63" t="str">
        <f>+J1073</f>
        <v>ml</v>
      </c>
    </row>
    <row r="1073" spans="2:10" x14ac:dyDescent="0.3">
      <c r="B1073" s="75"/>
      <c r="C1073" s="130" t="s">
        <v>248</v>
      </c>
      <c r="D1073" s="45"/>
      <c r="E1073" s="45"/>
      <c r="F1073" s="45"/>
      <c r="G1073" s="45"/>
      <c r="H1073" s="45"/>
      <c r="I1073" s="45"/>
      <c r="J1073" s="46" t="str">
        <f>IF(AND(E1073=0,F1073&lt;&gt;0,G1073&lt;&gt;0),"m2",IF(AND(F1073=0,E1073&lt;&gt;0,G1073&lt;&gt;0),"m2",IF(AND(G1073=0,E1073&lt;&gt;0,F1073&lt;&gt;0),"m2",IF(AND(F1073=0,G1073=0),"ml",IF(AND(E1073=0,G1073=0),"ml",IF(AND(E1073=0,F1073=0),"ml",IF(AND(E1073&lt;&gt;0,F1073&lt;&gt;0,G1073&lt;&gt;0),"m3",0)))))))</f>
        <v>ml</v>
      </c>
    </row>
    <row r="1074" spans="2:10" x14ac:dyDescent="0.3">
      <c r="B1074" s="75"/>
      <c r="C1074" s="44" t="s">
        <v>621</v>
      </c>
      <c r="D1074" s="45">
        <v>5</v>
      </c>
      <c r="E1074" s="45">
        <v>0.8</v>
      </c>
      <c r="F1074" s="45"/>
      <c r="G1074" s="45"/>
      <c r="H1074" s="45">
        <f t="shared" ref="H1074:H1076" si="44">IF(AND(F1074=0,G1074=0),D1074*E1074,IF(AND(E1074=0,G1074=0),D1074*F1074,IF(AND(E1074=0,F1074=0),D1074*G1074,IF(AND(E1074=0),D1074*F1074*G1074,IF(AND(F1074=0),D1074*E1074*G1074,IF(AND(G1074=0),D1074*E1074*F1074,D1074*E1074*F1074*G1074))))))</f>
        <v>4</v>
      </c>
      <c r="I1074" s="45"/>
      <c r="J1074" s="46" t="str">
        <f t="shared" ref="J1074:J1076" si="45">IF(AND(E1074=0,F1074&lt;&gt;0,G1074&lt;&gt;0),"m2",IF(AND(F1074=0,E1074&lt;&gt;0,G1074&lt;&gt;0),"m2",IF(AND(G1074=0,E1074&lt;&gt;0,F1074&lt;&gt;0),"m2",IF(AND(F1074=0,G1074=0),"ml",IF(AND(E1074=0,G1074=0),"ml",IF(AND(E1074=0,F1074=0),"ml",IF(AND(E1074&lt;&gt;0,F1074&lt;&gt;0,G1074&lt;&gt;0),"m3",0)))))))</f>
        <v>ml</v>
      </c>
    </row>
    <row r="1075" spans="2:10" x14ac:dyDescent="0.3">
      <c r="B1075" s="75"/>
      <c r="C1075" s="44" t="s">
        <v>632</v>
      </c>
      <c r="D1075" s="45">
        <v>1</v>
      </c>
      <c r="E1075" s="45">
        <v>7.2</v>
      </c>
      <c r="F1075" s="45"/>
      <c r="G1075" s="45"/>
      <c r="H1075" s="45">
        <f t="shared" si="44"/>
        <v>7.2</v>
      </c>
      <c r="I1075" s="45"/>
      <c r="J1075" s="46" t="str">
        <f t="shared" si="45"/>
        <v>ml</v>
      </c>
    </row>
    <row r="1076" spans="2:10" x14ac:dyDescent="0.3">
      <c r="B1076" s="75"/>
      <c r="C1076" s="130" t="s">
        <v>249</v>
      </c>
      <c r="D1076" s="45"/>
      <c r="E1076" s="45"/>
      <c r="F1076" s="45"/>
      <c r="G1076" s="45"/>
      <c r="H1076" s="45">
        <f t="shared" si="44"/>
        <v>0</v>
      </c>
      <c r="I1076" s="45"/>
      <c r="J1076" s="46" t="str">
        <f t="shared" si="45"/>
        <v>ml</v>
      </c>
    </row>
    <row r="1077" spans="2:10" x14ac:dyDescent="0.3">
      <c r="B1077" s="75"/>
      <c r="C1077" s="44" t="s">
        <v>621</v>
      </c>
      <c r="D1077" s="45">
        <v>5</v>
      </c>
      <c r="E1077" s="45">
        <v>0.8</v>
      </c>
      <c r="F1077" s="45"/>
      <c r="G1077" s="45"/>
      <c r="H1077" s="45">
        <f>IF(AND(F1077=0,G1077=0),D1077*E1077,IF(AND(E1077=0,G1077=0),D1077*F1077,IF(AND(E1077=0,F1077=0),D1077*G1077,IF(AND(E1077=0),D1077*F1077*G1077,IF(AND(F1077=0),D1077*E1077*G1077,IF(AND(G1077=0),D1077*E1077*F1077,D1077*E1077*F1077*G1077))))))</f>
        <v>4</v>
      </c>
      <c r="I1077" s="45"/>
      <c r="J1077" s="46" t="str">
        <f>IF(AND(E1077=0,F1077&lt;&gt;0,G1077&lt;&gt;0),"m2",IF(AND(F1077=0,E1077&lt;&gt;0,G1077&lt;&gt;0),"m2",IF(AND(G1077=0,E1077&lt;&gt;0,F1077&lt;&gt;0),"m2",IF(AND(F1077=0,G1077=0),"ml",IF(AND(E1077=0,G1077=0),"ml",IF(AND(E1077=0,F1077=0),"ml",IF(AND(E1077&lt;&gt;0,F1077&lt;&gt;0,G1077&lt;&gt;0),"m3",0)))))))</f>
        <v>ml</v>
      </c>
    </row>
    <row r="1078" spans="2:10" x14ac:dyDescent="0.3">
      <c r="B1078" s="75"/>
      <c r="C1078" s="44" t="s">
        <v>632</v>
      </c>
      <c r="D1078" s="45">
        <v>1</v>
      </c>
      <c r="E1078" s="45">
        <v>7.2</v>
      </c>
      <c r="F1078" s="45"/>
      <c r="G1078" s="45"/>
      <c r="H1078" s="45">
        <f>IF(AND(F1078=0,G1078=0),D1078*E1078,IF(AND(E1078=0,G1078=0),D1078*F1078,IF(AND(E1078=0,F1078=0),D1078*G1078,IF(AND(E1078=0),D1078*F1078*G1078,IF(AND(F1078=0),D1078*E1078*G1078,IF(AND(G1078=0),D1078*E1078*F1078,D1078*E1078*F1078*G1078))))))</f>
        <v>7.2</v>
      </c>
      <c r="I1078" s="45"/>
      <c r="J1078" s="46" t="str">
        <f>IF(AND(E1078=0,F1078&lt;&gt;0,G1078&lt;&gt;0),"m2",IF(AND(F1078=0,E1078&lt;&gt;0,G1078&lt;&gt;0),"m2",IF(AND(G1078=0,E1078&lt;&gt;0,F1078&lt;&gt;0),"m2",IF(AND(F1078=0,G1078=0),"ml",IF(AND(E1078=0,G1078=0),"ml",IF(AND(E1078=0,F1078=0),"ml",IF(AND(E1078&lt;&gt;0,F1078&lt;&gt;0,G1078&lt;&gt;0),"m3",0)))))))</f>
        <v>ml</v>
      </c>
    </row>
    <row r="1079" spans="2:10" x14ac:dyDescent="0.3">
      <c r="B1079" s="75"/>
      <c r="C1079" s="130" t="s">
        <v>250</v>
      </c>
      <c r="D1079" s="45"/>
      <c r="E1079" s="45"/>
      <c r="F1079" s="45"/>
      <c r="G1079" s="45"/>
      <c r="H1079" s="45">
        <f t="shared" ref="H1079" si="46">IF(AND(F1079=0,G1079=0),D1079*E1079,IF(AND(E1079=0,G1079=0),D1079*F1079,IF(AND(E1079=0,F1079=0),D1079*G1079,IF(AND(E1079=0),D1079*F1079*G1079,IF(AND(F1079=0),D1079*E1079*G1079,IF(AND(G1079=0),D1079*E1079*F1079,D1079*E1079*F1079*G1079))))))</f>
        <v>0</v>
      </c>
      <c r="I1079" s="45"/>
      <c r="J1079" s="46" t="str">
        <f t="shared" ref="J1079" si="47">IF(AND(E1079=0,F1079&lt;&gt;0,G1079&lt;&gt;0),"m2",IF(AND(F1079=0,E1079&lt;&gt;0,G1079&lt;&gt;0),"m2",IF(AND(G1079=0,E1079&lt;&gt;0,F1079&lt;&gt;0),"m2",IF(AND(F1079=0,G1079=0),"ml",IF(AND(E1079=0,G1079=0),"ml",IF(AND(E1079=0,F1079=0),"ml",IF(AND(E1079&lt;&gt;0,F1079&lt;&gt;0,G1079&lt;&gt;0),"m3",0)))))))</f>
        <v>ml</v>
      </c>
    </row>
    <row r="1080" spans="2:10" x14ac:dyDescent="0.3">
      <c r="B1080" s="75"/>
      <c r="C1080" s="44" t="s">
        <v>621</v>
      </c>
      <c r="D1080" s="45">
        <v>5</v>
      </c>
      <c r="E1080" s="45">
        <v>0.8</v>
      </c>
      <c r="F1080" s="45"/>
      <c r="G1080" s="45"/>
      <c r="H1080" s="45">
        <f>IF(AND(F1080=0,G1080=0),D1080*E1080,IF(AND(E1080=0,G1080=0),D1080*F1080,IF(AND(E1080=0,F1080=0),D1080*G1080,IF(AND(E1080=0),D1080*F1080*G1080,IF(AND(F1080=0),D1080*E1080*G1080,IF(AND(G1080=0),D1080*E1080*F1080,D1080*E1080*F1080*G1080))))))</f>
        <v>4</v>
      </c>
      <c r="I1080" s="45"/>
      <c r="J1080" s="46" t="str">
        <f>IF(AND(E1080=0,F1080&lt;&gt;0,G1080&lt;&gt;0),"m2",IF(AND(F1080=0,E1080&lt;&gt;0,G1080&lt;&gt;0),"m2",IF(AND(G1080=0,E1080&lt;&gt;0,F1080&lt;&gt;0),"m2",IF(AND(F1080=0,G1080=0),"ml",IF(AND(E1080=0,G1080=0),"ml",IF(AND(E1080=0,F1080=0),"ml",IF(AND(E1080&lt;&gt;0,F1080&lt;&gt;0,G1080&lt;&gt;0),"m3",0)))))))</f>
        <v>ml</v>
      </c>
    </row>
    <row r="1081" spans="2:10" x14ac:dyDescent="0.3">
      <c r="B1081" s="75"/>
      <c r="C1081" s="44" t="s">
        <v>632</v>
      </c>
      <c r="D1081" s="45">
        <v>1</v>
      </c>
      <c r="E1081" s="45">
        <v>7.2</v>
      </c>
      <c r="F1081" s="45"/>
      <c r="G1081" s="45"/>
      <c r="H1081" s="45">
        <f>IF(AND(F1081=0,G1081=0),D1081*E1081,IF(AND(E1081=0,G1081=0),D1081*F1081,IF(AND(E1081=0,F1081=0),D1081*G1081,IF(AND(E1081=0),D1081*F1081*G1081,IF(AND(F1081=0),D1081*E1081*G1081,IF(AND(G1081=0),D1081*E1081*F1081,D1081*E1081*F1081*G1081))))))</f>
        <v>7.2</v>
      </c>
      <c r="I1081" s="45"/>
      <c r="J1081" s="46" t="str">
        <f>IF(AND(E1081=0,F1081&lt;&gt;0,G1081&lt;&gt;0),"m2",IF(AND(F1081=0,E1081&lt;&gt;0,G1081&lt;&gt;0),"m2",IF(AND(G1081=0,E1081&lt;&gt;0,F1081&lt;&gt;0),"m2",IF(AND(F1081=0,G1081=0),"ml",IF(AND(E1081=0,G1081=0),"ml",IF(AND(E1081=0,F1081=0),"ml",IF(AND(E1081&lt;&gt;0,F1081&lt;&gt;0,G1081&lt;&gt;0),"m3",0)))))))</f>
        <v>ml</v>
      </c>
    </row>
    <row r="1082" spans="2:10" x14ac:dyDescent="0.3">
      <c r="B1082" s="75" t="s">
        <v>517</v>
      </c>
      <c r="C1082" s="48" t="s">
        <v>618</v>
      </c>
      <c r="D1082" s="45"/>
      <c r="E1082" s="45"/>
      <c r="F1082" s="45"/>
      <c r="G1082" s="45"/>
      <c r="H1082" s="45"/>
      <c r="I1082" s="62">
        <f>SUM(H1083:H1088)*$E$83</f>
        <v>30</v>
      </c>
      <c r="J1082" s="63" t="str">
        <f>+J1085</f>
        <v>ml</v>
      </c>
    </row>
    <row r="1083" spans="2:10" x14ac:dyDescent="0.3">
      <c r="B1083" s="75"/>
      <c r="C1083" s="130" t="s">
        <v>248</v>
      </c>
      <c r="D1083" s="45"/>
      <c r="E1083" s="45"/>
      <c r="F1083" s="45"/>
      <c r="G1083" s="45"/>
      <c r="H1083" s="45"/>
      <c r="I1083" s="62"/>
      <c r="J1083" s="63"/>
    </row>
    <row r="1084" spans="2:10" x14ac:dyDescent="0.3">
      <c r="B1084" s="75"/>
      <c r="C1084" s="44" t="s">
        <v>621</v>
      </c>
      <c r="D1084" s="45">
        <v>5</v>
      </c>
      <c r="E1084" s="45">
        <v>2</v>
      </c>
      <c r="F1084" s="45"/>
      <c r="G1084" s="45"/>
      <c r="H1084" s="45">
        <f>IF(AND(F1084=0,G1084=0),D1084*E1084,IF(AND(E1084=0,G1084=0),D1084*F1084,IF(AND(E1084=0,F1084=0),D1084*G1084,IF(AND(E1084=0),D1084*F1084*G1084,IF(AND(F1084=0),D1084*E1084*G1084,IF(AND(G1084=0),D1084*E1084*F1084,D1084*E1084*F1084*G1084))))))</f>
        <v>10</v>
      </c>
      <c r="I1084" s="45"/>
      <c r="J1084" s="46" t="str">
        <f>IF(AND(E1084=0,F1084&lt;&gt;0,G1084&lt;&gt;0),"m2",IF(AND(F1084=0,E1084&lt;&gt;0,G1084&lt;&gt;0),"m2",IF(AND(G1084=0,E1084&lt;&gt;0,F1084&lt;&gt;0),"m2",IF(AND(F1084=0,G1084=0),"ml",IF(AND(E1084=0,G1084=0),"ml",IF(AND(E1084=0,F1084=0),"ml",IF(AND(E1084&lt;&gt;0,F1084&lt;&gt;0,G1084&lt;&gt;0),"m3",0)))))))</f>
        <v>ml</v>
      </c>
    </row>
    <row r="1085" spans="2:10" x14ac:dyDescent="0.3">
      <c r="B1085" s="75"/>
      <c r="C1085" s="130" t="s">
        <v>249</v>
      </c>
      <c r="D1085" s="45"/>
      <c r="E1085" s="45"/>
      <c r="F1085" s="45"/>
      <c r="G1085" s="45"/>
      <c r="H1085" s="45">
        <f>IF(AND(F1085=0,G1085=0),D1085*E1085,IF(AND(E1085=0,G1085=0),D1085*F1085,IF(AND(E1085=0,F1085=0),D1085*G1085,IF(AND(E1085=0),D1085*F1085*G1085,IF(AND(F1085=0),D1085*E1085*G1085,IF(AND(G1085=0),D1085*E1085*F1085,D1085*E1085*F1085*G1085))))))</f>
        <v>0</v>
      </c>
      <c r="I1085" s="45"/>
      <c r="J1085" s="46" t="str">
        <f>IF(AND(E1085=0,F1085&lt;&gt;0,G1085&lt;&gt;0),"m2",IF(AND(F1085=0,E1085&lt;&gt;0,G1085&lt;&gt;0),"m2",IF(AND(G1085=0,E1085&lt;&gt;0,F1085&lt;&gt;0),"m2",IF(AND(F1085=0,G1085=0),"ml",IF(AND(E1085=0,G1085=0),"ml",IF(AND(E1085=0,F1085=0),"ml",IF(AND(E1085&lt;&gt;0,F1085&lt;&gt;0,G1085&lt;&gt;0),"m3",0)))))))</f>
        <v>ml</v>
      </c>
    </row>
    <row r="1086" spans="2:10" x14ac:dyDescent="0.3">
      <c r="B1086" s="75"/>
      <c r="C1086" s="44" t="s">
        <v>621</v>
      </c>
      <c r="D1086" s="45">
        <v>5</v>
      </c>
      <c r="E1086" s="45">
        <v>2</v>
      </c>
      <c r="F1086" s="45"/>
      <c r="G1086" s="45"/>
      <c r="H1086" s="45">
        <f>IF(AND(F1086=0,G1086=0),D1086*E1086,IF(AND(E1086=0,G1086=0),D1086*F1086,IF(AND(E1086=0,F1086=0),D1086*G1086,IF(AND(E1086=0),D1086*F1086*G1086,IF(AND(F1086=0),D1086*E1086*G1086,IF(AND(G1086=0),D1086*E1086*F1086,D1086*E1086*F1086*G1086))))))</f>
        <v>10</v>
      </c>
      <c r="I1086" s="45"/>
      <c r="J1086" s="46" t="str">
        <f>IF(AND(E1086=0,F1086&lt;&gt;0,G1086&lt;&gt;0),"m2",IF(AND(F1086=0,E1086&lt;&gt;0,G1086&lt;&gt;0),"m2",IF(AND(G1086=0,E1086&lt;&gt;0,F1086&lt;&gt;0),"m2",IF(AND(F1086=0,G1086=0),"ml",IF(AND(E1086=0,G1086=0),"ml",IF(AND(E1086=0,F1086=0),"ml",IF(AND(E1086&lt;&gt;0,F1086&lt;&gt;0,G1086&lt;&gt;0),"m3",0)))))))</f>
        <v>ml</v>
      </c>
    </row>
    <row r="1087" spans="2:10" x14ac:dyDescent="0.3">
      <c r="B1087" s="75"/>
      <c r="C1087" s="130" t="s">
        <v>250</v>
      </c>
      <c r="D1087" s="45"/>
      <c r="E1087" s="45"/>
      <c r="F1087" s="45"/>
      <c r="G1087" s="45"/>
      <c r="H1087" s="45">
        <f>IF(AND(F1087=0,G1087=0),D1087*E1087,IF(AND(E1087=0,G1087=0),D1087*F1087,IF(AND(E1087=0,F1087=0),D1087*G1087,IF(AND(E1087=0),D1087*F1087*G1087,IF(AND(F1087=0),D1087*E1087*G1087,IF(AND(G1087=0),D1087*E1087*F1087,D1087*E1087*F1087*G1087))))))</f>
        <v>0</v>
      </c>
      <c r="I1087" s="45"/>
      <c r="J1087" s="46" t="str">
        <f>IF(AND(E1087=0,F1087&lt;&gt;0,G1087&lt;&gt;0),"m2",IF(AND(F1087=0,E1087&lt;&gt;0,G1087&lt;&gt;0),"m2",IF(AND(G1087=0,E1087&lt;&gt;0,F1087&lt;&gt;0),"m2",IF(AND(F1087=0,G1087=0),"ml",IF(AND(E1087=0,G1087=0),"ml",IF(AND(E1087=0,F1087=0),"ml",IF(AND(E1087&lt;&gt;0,F1087&lt;&gt;0,G1087&lt;&gt;0),"m3",0)))))))</f>
        <v>ml</v>
      </c>
    </row>
    <row r="1088" spans="2:10" x14ac:dyDescent="0.3">
      <c r="B1088" s="75"/>
      <c r="C1088" s="44" t="s">
        <v>621</v>
      </c>
      <c r="D1088" s="45">
        <v>5</v>
      </c>
      <c r="E1088" s="45">
        <v>2</v>
      </c>
      <c r="F1088" s="45"/>
      <c r="G1088" s="45"/>
      <c r="H1088" s="45">
        <f>IF(AND(F1088=0,G1088=0),D1088*E1088,IF(AND(E1088=0,G1088=0),D1088*F1088,IF(AND(E1088=0,F1088=0),D1088*G1088,IF(AND(E1088=0),D1088*F1088*G1088,IF(AND(F1088=0),D1088*E1088*G1088,IF(AND(G1088=0),D1088*E1088*F1088,D1088*E1088*F1088*G1088))))))</f>
        <v>10</v>
      </c>
      <c r="I1088" s="45"/>
      <c r="J1088" s="46" t="str">
        <f>IF(AND(E1088=0,F1088&lt;&gt;0,G1088&lt;&gt;0),"m2",IF(AND(F1088=0,E1088&lt;&gt;0,G1088&lt;&gt;0),"m2",IF(AND(G1088=0,E1088&lt;&gt;0,F1088&lt;&gt;0),"m2",IF(AND(F1088=0,G1088=0),"ml",IF(AND(E1088=0,G1088=0),"ml",IF(AND(E1088=0,F1088=0),"ml",IF(AND(E1088&lt;&gt;0,F1088&lt;&gt;0,G1088&lt;&gt;0),"m3",0)))))))</f>
        <v>ml</v>
      </c>
    </row>
    <row r="1089" spans="2:10" x14ac:dyDescent="0.3">
      <c r="B1089" s="75" t="s">
        <v>518</v>
      </c>
      <c r="C1089" s="48" t="s">
        <v>484</v>
      </c>
      <c r="D1089" s="45"/>
      <c r="E1089" s="45"/>
      <c r="F1089" s="45"/>
      <c r="G1089" s="45"/>
      <c r="H1089" s="45"/>
      <c r="I1089" s="62">
        <f>SUM(H1090:H1093)*$E$83</f>
        <v>10.75</v>
      </c>
      <c r="J1089" s="63" t="str">
        <f>+J1090</f>
        <v>ml</v>
      </c>
    </row>
    <row r="1090" spans="2:10" x14ac:dyDescent="0.3">
      <c r="B1090" s="75"/>
      <c r="C1090" s="130" t="s">
        <v>248</v>
      </c>
      <c r="D1090" s="45">
        <v>1</v>
      </c>
      <c r="E1090" s="45">
        <v>3.25</v>
      </c>
      <c r="F1090" s="45"/>
      <c r="G1090" s="45"/>
      <c r="H1090" s="45">
        <f>IF(AND(F1090=0,G1090=0),D1090*E1090,IF(AND(E1090=0,G1090=0),D1090*F1090,IF(AND(E1090=0,F1090=0),D1090*G1090,IF(AND(E1090=0),D1090*F1090*G1090,IF(AND(F1090=0),D1090*E1090*G1090,IF(AND(G1090=0),D1090*E1090*F1090,D1090*E1090*F1090*G1090))))))</f>
        <v>3.25</v>
      </c>
      <c r="I1090" s="45"/>
      <c r="J1090" s="46" t="str">
        <f>IF(AND(E1090=0,F1090&lt;&gt;0,G1090&lt;&gt;0),"m2",IF(AND(F1090=0,E1090&lt;&gt;0,G1090&lt;&gt;0),"m2",IF(AND(G1090=0,E1090&lt;&gt;0,F1090&lt;&gt;0),"m2",IF(AND(F1090=0,G1090=0),"ml",IF(AND(E1090=0,G1090=0),"ml",IF(AND(E1090=0,F1090=0),"ml",IF(AND(E1090&lt;&gt;0,F1090&lt;&gt;0,G1090&lt;&gt;0),"m3",0)))))))</f>
        <v>ml</v>
      </c>
    </row>
    <row r="1091" spans="2:10" x14ac:dyDescent="0.3">
      <c r="B1091" s="75"/>
      <c r="C1091" s="130" t="s">
        <v>249</v>
      </c>
      <c r="D1091" s="45">
        <v>1</v>
      </c>
      <c r="E1091" s="45">
        <v>3.25</v>
      </c>
      <c r="F1091" s="45"/>
      <c r="G1091" s="45"/>
      <c r="H1091" s="45">
        <f>IF(AND(F1091=0,G1091=0),D1091*E1091,IF(AND(E1091=0,G1091=0),D1091*F1091,IF(AND(E1091=0,F1091=0),D1091*G1091,IF(AND(E1091=0),D1091*F1091*G1091,IF(AND(F1091=0),D1091*E1091*G1091,IF(AND(G1091=0),D1091*E1091*F1091,D1091*E1091*F1091*G1091))))))</f>
        <v>3.25</v>
      </c>
      <c r="I1091" s="45"/>
      <c r="J1091" s="46" t="str">
        <f>IF(AND(E1091=0,F1091&lt;&gt;0,G1091&lt;&gt;0),"m2",IF(AND(F1091=0,E1091&lt;&gt;0,G1091&lt;&gt;0),"m2",IF(AND(G1091=0,E1091&lt;&gt;0,F1091&lt;&gt;0),"m2",IF(AND(F1091=0,G1091=0),"ml",IF(AND(E1091=0,G1091=0),"ml",IF(AND(E1091=0,F1091=0),"ml",IF(AND(E1091&lt;&gt;0,F1091&lt;&gt;0,G1091&lt;&gt;0),"m3",0)))))))</f>
        <v>ml</v>
      </c>
    </row>
    <row r="1092" spans="2:10" x14ac:dyDescent="0.3">
      <c r="B1092" s="75"/>
      <c r="C1092" s="130" t="s">
        <v>250</v>
      </c>
      <c r="D1092" s="45">
        <v>1</v>
      </c>
      <c r="E1092" s="45">
        <v>3.25</v>
      </c>
      <c r="F1092" s="45"/>
      <c r="G1092" s="45"/>
      <c r="H1092" s="45">
        <f>IF(AND(F1092=0,G1092=0),D1092*E1092,IF(AND(E1092=0,G1092=0),D1092*F1092,IF(AND(E1092=0,F1092=0),D1092*G1092,IF(AND(E1092=0),D1092*F1092*G1092,IF(AND(F1092=0),D1092*E1092*G1092,IF(AND(G1092=0),D1092*E1092*F1092,D1092*E1092*F1092*G1092))))))</f>
        <v>3.25</v>
      </c>
      <c r="I1092" s="45"/>
      <c r="J1092" s="46" t="str">
        <f>IF(AND(E1092=0,F1092&lt;&gt;0,G1092&lt;&gt;0),"m2",IF(AND(F1092=0,E1092&lt;&gt;0,G1092&lt;&gt;0),"m2",IF(AND(G1092=0,E1092&lt;&gt;0,F1092&lt;&gt;0),"m2",IF(AND(F1092=0,G1092=0),"ml",IF(AND(E1092=0,G1092=0),"ml",IF(AND(E1092=0,F1092=0),"ml",IF(AND(E1092&lt;&gt;0,F1092&lt;&gt;0,G1092&lt;&gt;0),"m3",0)))))))</f>
        <v>ml</v>
      </c>
    </row>
    <row r="1093" spans="2:10" x14ac:dyDescent="0.3">
      <c r="B1093" s="75"/>
      <c r="C1093" s="130" t="s">
        <v>633</v>
      </c>
      <c r="D1093" s="45">
        <v>1</v>
      </c>
      <c r="E1093" s="45">
        <v>1</v>
      </c>
      <c r="F1093" s="45"/>
      <c r="G1093" s="45"/>
      <c r="H1093" s="45">
        <f>IF(AND(F1093=0,G1093=0),D1093*E1093,IF(AND(E1093=0,G1093=0),D1093*F1093,IF(AND(E1093=0,F1093=0),D1093*G1093,IF(AND(E1093=0),D1093*F1093*G1093,IF(AND(F1093=0),D1093*E1093*G1093,IF(AND(G1093=0),D1093*E1093*F1093,D1093*E1093*F1093*G1093))))))</f>
        <v>1</v>
      </c>
      <c r="I1093" s="45"/>
      <c r="J1093" s="46" t="str">
        <f>IF(AND(E1093=0,F1093&lt;&gt;0,G1093&lt;&gt;0),"m2",IF(AND(F1093=0,E1093&lt;&gt;0,G1093&lt;&gt;0),"m2",IF(AND(G1093=0,E1093&lt;&gt;0,F1093&lt;&gt;0),"m2",IF(AND(F1093=0,G1093=0),"ml",IF(AND(E1093=0,G1093=0),"ml",IF(AND(E1093=0,F1093=0),"ml",IF(AND(E1093&lt;&gt;0,F1093&lt;&gt;0,G1093&lt;&gt;0),"m3",0)))))))</f>
        <v>ml</v>
      </c>
    </row>
    <row r="1094" spans="2:10" x14ac:dyDescent="0.3">
      <c r="B1094" s="75" t="s">
        <v>617</v>
      </c>
      <c r="C1094" s="48" t="s">
        <v>486</v>
      </c>
      <c r="D1094" s="45"/>
      <c r="E1094" s="45"/>
      <c r="F1094" s="45"/>
      <c r="G1094" s="45"/>
      <c r="H1094" s="45"/>
      <c r="I1094" s="62">
        <f>SUM(H1095:H1098)*$E$83</f>
        <v>10.75</v>
      </c>
      <c r="J1094" s="63" t="str">
        <f>+J1095</f>
        <v>ml</v>
      </c>
    </row>
    <row r="1095" spans="2:10" x14ac:dyDescent="0.3">
      <c r="B1095" s="75"/>
      <c r="C1095" s="130" t="s">
        <v>248</v>
      </c>
      <c r="D1095" s="45">
        <v>1</v>
      </c>
      <c r="E1095" s="45">
        <v>3.25</v>
      </c>
      <c r="F1095" s="45"/>
      <c r="G1095" s="45"/>
      <c r="H1095" s="45">
        <f>IF(AND(F1095=0,G1095=0),D1095*E1095,IF(AND(E1095=0,G1095=0),D1095*F1095,IF(AND(E1095=0,F1095=0),D1095*G1095,IF(AND(E1095=0),D1095*F1095*G1095,IF(AND(F1095=0),D1095*E1095*G1095,IF(AND(G1095=0),D1095*E1095*F1095,D1095*E1095*F1095*G1095))))))</f>
        <v>3.25</v>
      </c>
      <c r="I1095" s="45"/>
      <c r="J1095" s="46" t="str">
        <f>IF(AND(E1095=0,F1095&lt;&gt;0,G1095&lt;&gt;0),"m2",IF(AND(F1095=0,E1095&lt;&gt;0,G1095&lt;&gt;0),"m2",IF(AND(G1095=0,E1095&lt;&gt;0,F1095&lt;&gt;0),"m2",IF(AND(F1095=0,G1095=0),"ml",IF(AND(E1095=0,G1095=0),"ml",IF(AND(E1095=0,F1095=0),"ml",IF(AND(E1095&lt;&gt;0,F1095&lt;&gt;0,G1095&lt;&gt;0),"m3",0)))))))</f>
        <v>ml</v>
      </c>
    </row>
    <row r="1096" spans="2:10" x14ac:dyDescent="0.3">
      <c r="B1096" s="75"/>
      <c r="C1096" s="130" t="s">
        <v>249</v>
      </c>
      <c r="D1096" s="45">
        <v>1</v>
      </c>
      <c r="E1096" s="45">
        <v>3.25</v>
      </c>
      <c r="F1096" s="45"/>
      <c r="G1096" s="45"/>
      <c r="H1096" s="45">
        <f>IF(AND(F1096=0,G1096=0),D1096*E1096,IF(AND(E1096=0,G1096=0),D1096*F1096,IF(AND(E1096=0,F1096=0),D1096*G1096,IF(AND(E1096=0),D1096*F1096*G1096,IF(AND(F1096=0),D1096*E1096*G1096,IF(AND(G1096=0),D1096*E1096*F1096,D1096*E1096*F1096*G1096))))))</f>
        <v>3.25</v>
      </c>
      <c r="I1096" s="45"/>
      <c r="J1096" s="46" t="str">
        <f>IF(AND(E1096=0,F1096&lt;&gt;0,G1096&lt;&gt;0),"m2",IF(AND(F1096=0,E1096&lt;&gt;0,G1096&lt;&gt;0),"m2",IF(AND(G1096=0,E1096&lt;&gt;0,F1096&lt;&gt;0),"m2",IF(AND(F1096=0,G1096=0),"ml",IF(AND(E1096=0,G1096=0),"ml",IF(AND(E1096=0,F1096=0),"ml",IF(AND(E1096&lt;&gt;0,F1096&lt;&gt;0,G1096&lt;&gt;0),"m3",0)))))))</f>
        <v>ml</v>
      </c>
    </row>
    <row r="1097" spans="2:10" x14ac:dyDescent="0.3">
      <c r="B1097" s="75"/>
      <c r="C1097" s="130" t="s">
        <v>250</v>
      </c>
      <c r="D1097" s="45">
        <v>1</v>
      </c>
      <c r="E1097" s="45">
        <v>3.25</v>
      </c>
      <c r="F1097" s="45"/>
      <c r="G1097" s="45"/>
      <c r="H1097" s="45">
        <f>IF(AND(F1097=0,G1097=0),D1097*E1097,IF(AND(E1097=0,G1097=0),D1097*F1097,IF(AND(E1097=0,F1097=0),D1097*G1097,IF(AND(E1097=0),D1097*F1097*G1097,IF(AND(F1097=0),D1097*E1097*G1097,IF(AND(G1097=0),D1097*E1097*F1097,D1097*E1097*F1097*G1097))))))</f>
        <v>3.25</v>
      </c>
      <c r="I1097" s="45"/>
      <c r="J1097" s="46" t="str">
        <f>IF(AND(E1097=0,F1097&lt;&gt;0,G1097&lt;&gt;0),"m2",IF(AND(F1097=0,E1097&lt;&gt;0,G1097&lt;&gt;0),"m2",IF(AND(G1097=0,E1097&lt;&gt;0,F1097&lt;&gt;0),"m2",IF(AND(F1097=0,G1097=0),"ml",IF(AND(E1097=0,G1097=0),"ml",IF(AND(E1097=0,F1097=0),"ml",IF(AND(E1097&lt;&gt;0,F1097&lt;&gt;0,G1097&lt;&gt;0),"m3",0)))))))</f>
        <v>ml</v>
      </c>
    </row>
    <row r="1098" spans="2:10" x14ac:dyDescent="0.3">
      <c r="B1098" s="75"/>
      <c r="C1098" s="130" t="s">
        <v>633</v>
      </c>
      <c r="D1098" s="45">
        <v>1</v>
      </c>
      <c r="E1098" s="45">
        <v>1</v>
      </c>
      <c r="F1098" s="45"/>
      <c r="G1098" s="45"/>
      <c r="H1098" s="45">
        <f>IF(AND(F1098=0,G1098=0),D1098*E1098,IF(AND(E1098=0,G1098=0),D1098*F1098,IF(AND(E1098=0,F1098=0),D1098*G1098,IF(AND(E1098=0),D1098*F1098*G1098,IF(AND(F1098=0),D1098*E1098*G1098,IF(AND(G1098=0),D1098*E1098*F1098,D1098*E1098*F1098*G1098))))))</f>
        <v>1</v>
      </c>
      <c r="I1098" s="45"/>
      <c r="J1098" s="46" t="str">
        <f>IF(AND(E1098=0,F1098&lt;&gt;0,G1098&lt;&gt;0),"m2",IF(AND(F1098=0,E1098&lt;&gt;0,G1098&lt;&gt;0),"m2",IF(AND(G1098=0,E1098&lt;&gt;0,F1098&lt;&gt;0),"m2",IF(AND(F1098=0,G1098=0),"ml",IF(AND(E1098=0,G1098=0),"ml",IF(AND(E1098=0,F1098=0),"ml",IF(AND(E1098&lt;&gt;0,F1098&lt;&gt;0,G1098&lt;&gt;0),"m3",0)))))))</f>
        <v>ml</v>
      </c>
    </row>
    <row r="1099" spans="2:10" x14ac:dyDescent="0.3">
      <c r="B1099" s="100" t="s">
        <v>211</v>
      </c>
      <c r="C1099" s="101" t="s">
        <v>487</v>
      </c>
      <c r="D1099" s="103"/>
      <c r="E1099" s="45"/>
      <c r="F1099" s="45"/>
      <c r="G1099" s="45"/>
      <c r="H1099" s="45"/>
      <c r="I1099" s="62"/>
      <c r="J1099" s="63"/>
    </row>
    <row r="1100" spans="2:10" x14ac:dyDescent="0.3">
      <c r="B1100" s="75" t="s">
        <v>212</v>
      </c>
      <c r="C1100" s="48" t="s">
        <v>485</v>
      </c>
      <c r="D1100" s="103"/>
      <c r="E1100" s="45"/>
      <c r="F1100" s="45"/>
      <c r="G1100" s="45"/>
      <c r="H1100" s="45"/>
      <c r="I1100" s="62">
        <f>SUM(H1101:H1106)*$E$83</f>
        <v>48.9</v>
      </c>
      <c r="J1100" s="63" t="str">
        <f>+J1101</f>
        <v>ml</v>
      </c>
    </row>
    <row r="1101" spans="2:10" x14ac:dyDescent="0.3">
      <c r="B1101" s="75"/>
      <c r="C1101" s="130" t="s">
        <v>248</v>
      </c>
      <c r="D1101" s="45"/>
      <c r="E1101" s="45"/>
      <c r="F1101" s="45"/>
      <c r="G1101" s="45"/>
      <c r="H1101" s="45"/>
      <c r="I1101" s="45"/>
      <c r="J1101" s="46" t="str">
        <f t="shared" ref="J1101:J1106" si="48">IF(AND(E1101=0,F1101&lt;&gt;0,G1101&lt;&gt;0),"m2",IF(AND(F1101=0,E1101&lt;&gt;0,G1101&lt;&gt;0),"m2",IF(AND(G1101=0,E1101&lt;&gt;0,F1101&lt;&gt;0),"m2",IF(AND(F1101=0,G1101=0),"ml",IF(AND(E1101=0,G1101=0),"ml",IF(AND(E1101=0,F1101=0),"ml",IF(AND(E1101&lt;&gt;0,F1101&lt;&gt;0,G1101&lt;&gt;0),"m3",0)))))))</f>
        <v>ml</v>
      </c>
    </row>
    <row r="1102" spans="2:10" x14ac:dyDescent="0.3">
      <c r="B1102" s="75"/>
      <c r="C1102" s="44" t="s">
        <v>805</v>
      </c>
      <c r="D1102" s="45">
        <v>1</v>
      </c>
      <c r="E1102" s="45">
        <v>12.8</v>
      </c>
      <c r="F1102" s="45"/>
      <c r="G1102" s="45"/>
      <c r="H1102" s="45">
        <f>IF(AND(F1102=0,G1102=0),D1102*E1102,IF(AND(E1102=0,G1102=0),D1102*F1102,IF(AND(E1102=0,F1102=0),D1102*G1102,IF(AND(E1102=0),D1102*F1102*G1102,IF(AND(F1102=0),D1102*E1102*G1102,IF(AND(G1102=0),D1102*E1102*F1102,D1102*E1102*F1102*G1102))))))</f>
        <v>12.8</v>
      </c>
      <c r="I1102" s="45"/>
      <c r="J1102" s="46" t="str">
        <f t="shared" si="48"/>
        <v>ml</v>
      </c>
    </row>
    <row r="1103" spans="2:10" x14ac:dyDescent="0.3">
      <c r="B1103" s="75"/>
      <c r="C1103" s="44" t="s">
        <v>806</v>
      </c>
      <c r="D1103" s="45">
        <v>1</v>
      </c>
      <c r="E1103" s="45">
        <v>12.6</v>
      </c>
      <c r="F1103" s="45"/>
      <c r="G1103" s="45"/>
      <c r="H1103" s="45">
        <f>IF(AND(F1103=0,G1103=0),D1103*E1103,IF(AND(E1103=0,G1103=0),D1103*F1103,IF(AND(E1103=0,F1103=0),D1103*G1103,IF(AND(E1103=0),D1103*F1103*G1103,IF(AND(F1103=0),D1103*E1103*G1103,IF(AND(G1103=0),D1103*E1103*F1103,D1103*E1103*F1103*G1103))))))</f>
        <v>12.6</v>
      </c>
      <c r="I1103" s="45"/>
      <c r="J1103" s="46" t="str">
        <f t="shared" si="48"/>
        <v>ml</v>
      </c>
    </row>
    <row r="1104" spans="2:10" x14ac:dyDescent="0.3">
      <c r="B1104" s="75"/>
      <c r="C1104" s="44" t="s">
        <v>807</v>
      </c>
      <c r="D1104" s="45">
        <v>1</v>
      </c>
      <c r="E1104" s="45">
        <v>1.4</v>
      </c>
      <c r="F1104" s="45"/>
      <c r="G1104" s="45"/>
      <c r="H1104" s="45">
        <f>IF(AND(F1104=0,G1104=0),D1104*E1104,IF(AND(E1104=0,G1104=0),D1104*F1104,IF(AND(E1104=0,F1104=0),D1104*G1104,IF(AND(E1104=0),D1104*F1104*G1104,IF(AND(F1104=0),D1104*E1104*G1104,IF(AND(G1104=0),D1104*E1104*F1104,D1104*E1104*F1104*G1104))))))</f>
        <v>1.4</v>
      </c>
      <c r="I1104" s="45"/>
      <c r="J1104" s="46" t="str">
        <f t="shared" si="48"/>
        <v>ml</v>
      </c>
    </row>
    <row r="1105" spans="2:10" x14ac:dyDescent="0.3">
      <c r="B1105" s="75"/>
      <c r="C1105" s="44" t="s">
        <v>808</v>
      </c>
      <c r="D1105" s="45">
        <v>1</v>
      </c>
      <c r="E1105" s="45">
        <v>10.5</v>
      </c>
      <c r="F1105" s="45"/>
      <c r="G1105" s="45"/>
      <c r="H1105" s="45">
        <f>IF(AND(F1105=0,G1105=0),D1105*E1105,IF(AND(E1105=0,G1105=0),D1105*F1105,IF(AND(E1105=0,F1105=0),D1105*G1105,IF(AND(E1105=0),D1105*F1105*G1105,IF(AND(F1105=0),D1105*E1105*G1105,IF(AND(G1105=0),D1105*E1105*F1105,D1105*E1105*F1105*G1105))))))</f>
        <v>10.5</v>
      </c>
      <c r="I1105" s="45"/>
      <c r="J1105" s="46" t="str">
        <f t="shared" si="48"/>
        <v>ml</v>
      </c>
    </row>
    <row r="1106" spans="2:10" x14ac:dyDescent="0.3">
      <c r="B1106" s="75"/>
      <c r="C1106" s="44" t="s">
        <v>809</v>
      </c>
      <c r="D1106" s="45">
        <v>1</v>
      </c>
      <c r="E1106" s="45">
        <v>11.6</v>
      </c>
      <c r="F1106" s="45"/>
      <c r="G1106" s="45"/>
      <c r="H1106" s="45">
        <f>IF(AND(F1106=0,G1106=0),D1106*E1106,IF(AND(E1106=0,G1106=0),D1106*F1106,IF(AND(E1106=0,F1106=0),D1106*G1106,IF(AND(E1106=0),D1106*F1106*G1106,IF(AND(F1106=0),D1106*E1106*G1106,IF(AND(G1106=0),D1106*E1106*F1106,D1106*E1106*F1106*G1106))))))</f>
        <v>11.6</v>
      </c>
      <c r="I1106" s="45"/>
      <c r="J1106" s="46" t="str">
        <f t="shared" si="48"/>
        <v>ml</v>
      </c>
    </row>
    <row r="1107" spans="2:10" x14ac:dyDescent="0.3">
      <c r="B1107" s="75" t="s">
        <v>519</v>
      </c>
      <c r="C1107" s="48" t="s">
        <v>488</v>
      </c>
      <c r="D1107" s="103"/>
      <c r="E1107" s="45"/>
      <c r="F1107" s="45"/>
      <c r="G1107" s="45"/>
      <c r="H1107" s="45"/>
      <c r="I1107" s="62">
        <f>SUM(H1108:H1109)*$E$83</f>
        <v>0</v>
      </c>
      <c r="J1107" s="63" t="str">
        <f>+J1108</f>
        <v>ml</v>
      </c>
    </row>
    <row r="1108" spans="2:10" x14ac:dyDescent="0.3">
      <c r="B1108" s="75"/>
      <c r="C1108" s="130" t="s">
        <v>248</v>
      </c>
      <c r="D1108" s="45"/>
      <c r="E1108" s="45"/>
      <c r="F1108" s="45"/>
      <c r="G1108" s="45"/>
      <c r="H1108" s="45"/>
      <c r="I1108" s="45"/>
      <c r="J1108" s="46" t="str">
        <f>IF(AND(E1108=0,F1108&lt;&gt;0,G1108&lt;&gt;0),"m2",IF(AND(F1108=0,E1108&lt;&gt;0,G1108&lt;&gt;0),"m2",IF(AND(G1108=0,E1108&lt;&gt;0,F1108&lt;&gt;0),"m2",IF(AND(F1108=0,G1108=0),"ml",IF(AND(E1108=0,G1108=0),"ml",IF(AND(E1108=0,F1108=0),"ml",IF(AND(E1108&lt;&gt;0,F1108&lt;&gt;0,G1108&lt;&gt;0),"m3",0)))))))</f>
        <v>ml</v>
      </c>
    </row>
    <row r="1109" spans="2:10" x14ac:dyDescent="0.3">
      <c r="B1109" s="75"/>
      <c r="C1109" s="44" t="s">
        <v>434</v>
      </c>
      <c r="D1109" s="45"/>
      <c r="E1109" s="45"/>
      <c r="F1109" s="45"/>
      <c r="G1109" s="45"/>
      <c r="H1109" s="45">
        <f>IF(AND(F1109=0,G1109=0),D1109*E1109,IF(AND(E1109=0,G1109=0),D1109*F1109,IF(AND(E1109=0,F1109=0),D1109*G1109,IF(AND(E1109=0),D1109*F1109*G1109,IF(AND(F1109=0),D1109*E1109*G1109,IF(AND(G1109=0),D1109*E1109*F1109,D1109*E1109*F1109*G1109))))))</f>
        <v>0</v>
      </c>
      <c r="I1109" s="45"/>
      <c r="J1109" s="46" t="str">
        <f>IF(AND(E1109=0,F1109&lt;&gt;0,G1109&lt;&gt;0),"m2",IF(AND(F1109=0,E1109&lt;&gt;0,G1109&lt;&gt;0),"m2",IF(AND(G1109=0,E1109&lt;&gt;0,F1109&lt;&gt;0),"m2",IF(AND(F1109=0,G1109=0),"ml",IF(AND(E1109=0,G1109=0),"ml",IF(AND(E1109=0,F1109=0),"ml",IF(AND(E1109&lt;&gt;0,F1109&lt;&gt;0,G1109&lt;&gt;0),"m3",0)))))))</f>
        <v>ml</v>
      </c>
    </row>
    <row r="1110" spans="2:10" x14ac:dyDescent="0.3">
      <c r="B1110" s="100" t="s">
        <v>213</v>
      </c>
      <c r="C1110" s="101" t="s">
        <v>489</v>
      </c>
      <c r="D1110" s="103"/>
      <c r="E1110" s="45"/>
      <c r="F1110" s="45"/>
      <c r="G1110" s="45"/>
      <c r="H1110" s="45"/>
      <c r="I1110" s="62"/>
      <c r="J1110" s="63"/>
    </row>
    <row r="1111" spans="2:10" x14ac:dyDescent="0.3">
      <c r="B1111" s="75" t="s">
        <v>214</v>
      </c>
      <c r="C1111" s="48" t="s">
        <v>491</v>
      </c>
      <c r="D1111" s="103"/>
      <c r="E1111" s="45"/>
      <c r="F1111" s="45"/>
      <c r="G1111" s="45"/>
      <c r="H1111" s="45"/>
      <c r="I1111" s="62">
        <f>SUM(H1112:H1114)*$E$83</f>
        <v>3</v>
      </c>
      <c r="J1111" s="63" t="str">
        <f>+J1112</f>
        <v>und</v>
      </c>
    </row>
    <row r="1112" spans="2:10" x14ac:dyDescent="0.3">
      <c r="B1112" s="75"/>
      <c r="C1112" s="130" t="s">
        <v>248</v>
      </c>
      <c r="D1112" s="45">
        <v>1</v>
      </c>
      <c r="E1112" s="45"/>
      <c r="F1112" s="45"/>
      <c r="G1112" s="45"/>
      <c r="H1112" s="45">
        <f>+D1112</f>
        <v>1</v>
      </c>
      <c r="I1112" s="45"/>
      <c r="J1112" s="46" t="s">
        <v>35</v>
      </c>
    </row>
    <row r="1113" spans="2:10" x14ac:dyDescent="0.3">
      <c r="B1113" s="75"/>
      <c r="C1113" s="130" t="s">
        <v>249</v>
      </c>
      <c r="D1113" s="45">
        <v>1</v>
      </c>
      <c r="E1113" s="45"/>
      <c r="F1113" s="45"/>
      <c r="G1113" s="45"/>
      <c r="H1113" s="45">
        <f>+D1113</f>
        <v>1</v>
      </c>
      <c r="I1113" s="45"/>
      <c r="J1113" s="46" t="s">
        <v>35</v>
      </c>
    </row>
    <row r="1114" spans="2:10" x14ac:dyDescent="0.3">
      <c r="B1114" s="75"/>
      <c r="C1114" s="130" t="s">
        <v>250</v>
      </c>
      <c r="D1114" s="45">
        <v>1</v>
      </c>
      <c r="E1114" s="45"/>
      <c r="F1114" s="45"/>
      <c r="G1114" s="45"/>
      <c r="H1114" s="45">
        <f>+D1114</f>
        <v>1</v>
      </c>
      <c r="I1114" s="45"/>
      <c r="J1114" s="46" t="s">
        <v>35</v>
      </c>
    </row>
    <row r="1115" spans="2:10" x14ac:dyDescent="0.3">
      <c r="B1115" s="75" t="s">
        <v>215</v>
      </c>
      <c r="C1115" s="48" t="s">
        <v>492</v>
      </c>
      <c r="D1115" s="103"/>
      <c r="E1115" s="45"/>
      <c r="F1115" s="45"/>
      <c r="G1115" s="45"/>
      <c r="H1115" s="45"/>
      <c r="I1115" s="62">
        <f>SUM(H1116:H1118)*$E$83</f>
        <v>6</v>
      </c>
      <c r="J1115" s="63" t="str">
        <f>+J1116</f>
        <v>und</v>
      </c>
    </row>
    <row r="1116" spans="2:10" x14ac:dyDescent="0.3">
      <c r="B1116" s="75"/>
      <c r="C1116" s="130" t="s">
        <v>248</v>
      </c>
      <c r="D1116" s="45">
        <v>2</v>
      </c>
      <c r="E1116" s="45"/>
      <c r="F1116" s="45"/>
      <c r="G1116" s="45"/>
      <c r="H1116" s="45">
        <f>+D1116</f>
        <v>2</v>
      </c>
      <c r="I1116" s="45"/>
      <c r="J1116" s="46" t="s">
        <v>35</v>
      </c>
    </row>
    <row r="1117" spans="2:10" x14ac:dyDescent="0.3">
      <c r="B1117" s="75"/>
      <c r="C1117" s="130" t="s">
        <v>249</v>
      </c>
      <c r="D1117" s="45">
        <v>2</v>
      </c>
      <c r="E1117" s="45"/>
      <c r="F1117" s="45"/>
      <c r="G1117" s="45"/>
      <c r="H1117" s="45">
        <f>+D1117</f>
        <v>2</v>
      </c>
      <c r="I1117" s="45"/>
      <c r="J1117" s="46" t="s">
        <v>35</v>
      </c>
    </row>
    <row r="1118" spans="2:10" x14ac:dyDescent="0.3">
      <c r="B1118" s="75"/>
      <c r="C1118" s="130" t="s">
        <v>250</v>
      </c>
      <c r="D1118" s="45">
        <v>2</v>
      </c>
      <c r="E1118" s="45"/>
      <c r="F1118" s="45"/>
      <c r="G1118" s="45"/>
      <c r="H1118" s="45">
        <f>+D1118</f>
        <v>2</v>
      </c>
      <c r="I1118" s="45"/>
      <c r="J1118" s="46" t="s">
        <v>35</v>
      </c>
    </row>
    <row r="1119" spans="2:10" x14ac:dyDescent="0.3">
      <c r="B1119" s="75" t="s">
        <v>216</v>
      </c>
      <c r="C1119" s="48" t="s">
        <v>493</v>
      </c>
      <c r="D1119" s="103"/>
      <c r="E1119" s="45"/>
      <c r="F1119" s="45"/>
      <c r="G1119" s="45"/>
      <c r="H1119" s="45"/>
      <c r="I1119" s="62">
        <f>SUM(H1120:H1122)*$E$83</f>
        <v>3</v>
      </c>
      <c r="J1119" s="63" t="str">
        <f>+J1120</f>
        <v>und</v>
      </c>
    </row>
    <row r="1120" spans="2:10" x14ac:dyDescent="0.3">
      <c r="B1120" s="75"/>
      <c r="C1120" s="130" t="s">
        <v>248</v>
      </c>
      <c r="D1120" s="45">
        <v>1</v>
      </c>
      <c r="E1120" s="45"/>
      <c r="F1120" s="45"/>
      <c r="G1120" s="45"/>
      <c r="H1120" s="45">
        <f>+D1120</f>
        <v>1</v>
      </c>
      <c r="I1120" s="45"/>
      <c r="J1120" s="46" t="s">
        <v>35</v>
      </c>
    </row>
    <row r="1121" spans="2:10" x14ac:dyDescent="0.3">
      <c r="B1121" s="75"/>
      <c r="C1121" s="130" t="s">
        <v>249</v>
      </c>
      <c r="D1121" s="45">
        <v>1</v>
      </c>
      <c r="E1121" s="45"/>
      <c r="F1121" s="45"/>
      <c r="G1121" s="45"/>
      <c r="H1121" s="45">
        <f>+D1121</f>
        <v>1</v>
      </c>
      <c r="I1121" s="45"/>
      <c r="J1121" s="46" t="s">
        <v>35</v>
      </c>
    </row>
    <row r="1122" spans="2:10" x14ac:dyDescent="0.3">
      <c r="B1122" s="75"/>
      <c r="C1122" s="130" t="s">
        <v>250</v>
      </c>
      <c r="D1122" s="45">
        <v>1</v>
      </c>
      <c r="E1122" s="45"/>
      <c r="F1122" s="45"/>
      <c r="G1122" s="45"/>
      <c r="H1122" s="45">
        <f>+D1122</f>
        <v>1</v>
      </c>
      <c r="I1122" s="45"/>
      <c r="J1122" s="46" t="s">
        <v>35</v>
      </c>
    </row>
    <row r="1123" spans="2:10" x14ac:dyDescent="0.3">
      <c r="B1123" s="75" t="s">
        <v>496</v>
      </c>
      <c r="C1123" s="48" t="s">
        <v>494</v>
      </c>
      <c r="D1123" s="103"/>
      <c r="E1123" s="45"/>
      <c r="F1123" s="45"/>
      <c r="G1123" s="45"/>
      <c r="H1123" s="45"/>
      <c r="I1123" s="62">
        <f>SUM(H1124:H1126)*$E$83</f>
        <v>6</v>
      </c>
      <c r="J1123" s="63" t="str">
        <f>+J1124</f>
        <v>und</v>
      </c>
    </row>
    <row r="1124" spans="2:10" x14ac:dyDescent="0.3">
      <c r="B1124" s="75"/>
      <c r="C1124" s="130" t="s">
        <v>248</v>
      </c>
      <c r="D1124" s="45">
        <v>2</v>
      </c>
      <c r="E1124" s="45"/>
      <c r="F1124" s="45"/>
      <c r="G1124" s="45"/>
      <c r="H1124" s="45">
        <f>+D1124</f>
        <v>2</v>
      </c>
      <c r="I1124" s="45"/>
      <c r="J1124" s="46" t="s">
        <v>35</v>
      </c>
    </row>
    <row r="1125" spans="2:10" x14ac:dyDescent="0.3">
      <c r="B1125" s="75"/>
      <c r="C1125" s="130" t="s">
        <v>249</v>
      </c>
      <c r="D1125" s="45">
        <v>2</v>
      </c>
      <c r="E1125" s="45"/>
      <c r="F1125" s="45"/>
      <c r="G1125" s="45"/>
      <c r="H1125" s="45">
        <f>+D1125</f>
        <v>2</v>
      </c>
      <c r="I1125" s="45"/>
      <c r="J1125" s="46" t="s">
        <v>35</v>
      </c>
    </row>
    <row r="1126" spans="2:10" x14ac:dyDescent="0.3">
      <c r="B1126" s="75"/>
      <c r="C1126" s="130" t="s">
        <v>250</v>
      </c>
      <c r="D1126" s="45">
        <v>2</v>
      </c>
      <c r="E1126" s="45"/>
      <c r="F1126" s="45"/>
      <c r="G1126" s="45"/>
      <c r="H1126" s="45">
        <f>+D1126</f>
        <v>2</v>
      </c>
      <c r="I1126" s="45"/>
      <c r="J1126" s="46" t="s">
        <v>35</v>
      </c>
    </row>
    <row r="1127" spans="2:10" x14ac:dyDescent="0.3">
      <c r="B1127" s="75" t="s">
        <v>497</v>
      </c>
      <c r="C1127" s="48" t="s">
        <v>636</v>
      </c>
      <c r="D1127" s="103"/>
      <c r="E1127" s="45"/>
      <c r="F1127" s="45"/>
      <c r="G1127" s="45"/>
      <c r="H1127" s="45"/>
      <c r="I1127" s="62">
        <f>SUM(H1128:H1130)*$E$83</f>
        <v>0</v>
      </c>
      <c r="J1127" s="63" t="str">
        <f>+J1128</f>
        <v>und</v>
      </c>
    </row>
    <row r="1128" spans="2:10" x14ac:dyDescent="0.3">
      <c r="B1128" s="75"/>
      <c r="C1128" s="130" t="s">
        <v>248</v>
      </c>
      <c r="D1128" s="45">
        <v>0</v>
      </c>
      <c r="E1128" s="45"/>
      <c r="F1128" s="45"/>
      <c r="G1128" s="45"/>
      <c r="H1128" s="45">
        <f>+D1128</f>
        <v>0</v>
      </c>
      <c r="I1128" s="45"/>
      <c r="J1128" s="46" t="s">
        <v>35</v>
      </c>
    </row>
    <row r="1129" spans="2:10" x14ac:dyDescent="0.3">
      <c r="B1129" s="75"/>
      <c r="C1129" s="130" t="s">
        <v>249</v>
      </c>
      <c r="D1129" s="45">
        <v>0</v>
      </c>
      <c r="E1129" s="45"/>
      <c r="F1129" s="45"/>
      <c r="G1129" s="45"/>
      <c r="H1129" s="45">
        <f>+D1129</f>
        <v>0</v>
      </c>
      <c r="I1129" s="45"/>
      <c r="J1129" s="46" t="s">
        <v>35</v>
      </c>
    </row>
    <row r="1130" spans="2:10" x14ac:dyDescent="0.3">
      <c r="B1130" s="75"/>
      <c r="C1130" s="130" t="s">
        <v>250</v>
      </c>
      <c r="D1130" s="45">
        <v>0</v>
      </c>
      <c r="E1130" s="45"/>
      <c r="F1130" s="45"/>
      <c r="G1130" s="45"/>
      <c r="H1130" s="45">
        <f>+D1130</f>
        <v>0</v>
      </c>
      <c r="I1130" s="45"/>
      <c r="J1130" s="46" t="s">
        <v>35</v>
      </c>
    </row>
    <row r="1131" spans="2:10" x14ac:dyDescent="0.3">
      <c r="B1131" s="75" t="s">
        <v>498</v>
      </c>
      <c r="C1131" s="48" t="s">
        <v>495</v>
      </c>
      <c r="D1131" s="103"/>
      <c r="E1131" s="45"/>
      <c r="F1131" s="45"/>
      <c r="G1131" s="45"/>
      <c r="H1131" s="45"/>
      <c r="I1131" s="62">
        <f>SUM(H1132:H1134)*$E$83</f>
        <v>6</v>
      </c>
      <c r="J1131" s="63" t="str">
        <f>+J1132</f>
        <v>und</v>
      </c>
    </row>
    <row r="1132" spans="2:10" x14ac:dyDescent="0.3">
      <c r="B1132" s="75"/>
      <c r="C1132" s="130" t="s">
        <v>248</v>
      </c>
      <c r="D1132" s="45">
        <v>2</v>
      </c>
      <c r="E1132" s="45"/>
      <c r="F1132" s="45"/>
      <c r="G1132" s="45"/>
      <c r="H1132" s="45">
        <f>+D1132</f>
        <v>2</v>
      </c>
      <c r="I1132" s="45"/>
      <c r="J1132" s="46" t="s">
        <v>35</v>
      </c>
    </row>
    <row r="1133" spans="2:10" x14ac:dyDescent="0.3">
      <c r="B1133" s="75"/>
      <c r="C1133" s="130" t="s">
        <v>249</v>
      </c>
      <c r="D1133" s="45">
        <v>2</v>
      </c>
      <c r="E1133" s="45"/>
      <c r="F1133" s="45"/>
      <c r="G1133" s="45"/>
      <c r="H1133" s="45">
        <f>+D1133</f>
        <v>2</v>
      </c>
      <c r="I1133" s="45"/>
      <c r="J1133" s="46" t="s">
        <v>35</v>
      </c>
    </row>
    <row r="1134" spans="2:10" x14ac:dyDescent="0.3">
      <c r="B1134" s="75"/>
      <c r="C1134" s="130" t="s">
        <v>250</v>
      </c>
      <c r="D1134" s="45">
        <v>2</v>
      </c>
      <c r="E1134" s="45"/>
      <c r="F1134" s="45"/>
      <c r="G1134" s="45"/>
      <c r="H1134" s="45">
        <f>+D1134</f>
        <v>2</v>
      </c>
      <c r="I1134" s="45"/>
      <c r="J1134" s="46" t="s">
        <v>35</v>
      </c>
    </row>
    <row r="1135" spans="2:10" x14ac:dyDescent="0.3">
      <c r="B1135" s="75" t="s">
        <v>520</v>
      </c>
      <c r="C1135" s="48" t="s">
        <v>499</v>
      </c>
      <c r="D1135" s="103"/>
      <c r="E1135" s="45"/>
      <c r="F1135" s="45"/>
      <c r="G1135" s="45"/>
      <c r="H1135" s="45"/>
      <c r="I1135" s="62">
        <f>SUM(H1136:H1138)*$E$83</f>
        <v>15</v>
      </c>
      <c r="J1135" s="63" t="str">
        <f>+J1136</f>
        <v>und</v>
      </c>
    </row>
    <row r="1136" spans="2:10" x14ac:dyDescent="0.3">
      <c r="B1136" s="75"/>
      <c r="C1136" s="130" t="s">
        <v>248</v>
      </c>
      <c r="D1136" s="45">
        <v>5</v>
      </c>
      <c r="E1136" s="45"/>
      <c r="F1136" s="45"/>
      <c r="G1136" s="45"/>
      <c r="H1136" s="45">
        <f>+D1136</f>
        <v>5</v>
      </c>
      <c r="I1136" s="45"/>
      <c r="J1136" s="46" t="s">
        <v>35</v>
      </c>
    </row>
    <row r="1137" spans="2:10" x14ac:dyDescent="0.3">
      <c r="B1137" s="75"/>
      <c r="C1137" s="130" t="s">
        <v>249</v>
      </c>
      <c r="D1137" s="45">
        <v>5</v>
      </c>
      <c r="E1137" s="45"/>
      <c r="F1137" s="45"/>
      <c r="G1137" s="45"/>
      <c r="H1137" s="45">
        <f>+D1137</f>
        <v>5</v>
      </c>
      <c r="I1137" s="45"/>
      <c r="J1137" s="46" t="s">
        <v>35</v>
      </c>
    </row>
    <row r="1138" spans="2:10" x14ac:dyDescent="0.3">
      <c r="B1138" s="75"/>
      <c r="C1138" s="130" t="s">
        <v>250</v>
      </c>
      <c r="D1138" s="45">
        <v>5</v>
      </c>
      <c r="E1138" s="45"/>
      <c r="F1138" s="45"/>
      <c r="G1138" s="45"/>
      <c r="H1138" s="45">
        <f>+D1138</f>
        <v>5</v>
      </c>
      <c r="I1138" s="45"/>
      <c r="J1138" s="46" t="s">
        <v>35</v>
      </c>
    </row>
    <row r="1139" spans="2:10" x14ac:dyDescent="0.3">
      <c r="B1139" s="75" t="s">
        <v>521</v>
      </c>
      <c r="C1139" s="48" t="s">
        <v>500</v>
      </c>
      <c r="D1139" s="103"/>
      <c r="E1139" s="45"/>
      <c r="F1139" s="45"/>
      <c r="G1139" s="45"/>
      <c r="H1139" s="45"/>
      <c r="I1139" s="62">
        <f>SUM(H1140:H1142)*$E$83</f>
        <v>3</v>
      </c>
      <c r="J1139" s="63" t="str">
        <f>+J1140</f>
        <v>und</v>
      </c>
    </row>
    <row r="1140" spans="2:10" x14ac:dyDescent="0.3">
      <c r="B1140" s="75"/>
      <c r="C1140" s="130" t="s">
        <v>248</v>
      </c>
      <c r="D1140" s="45">
        <v>1</v>
      </c>
      <c r="E1140" s="45"/>
      <c r="F1140" s="45"/>
      <c r="G1140" s="45"/>
      <c r="H1140" s="45">
        <f>+D1140</f>
        <v>1</v>
      </c>
      <c r="I1140" s="45"/>
      <c r="J1140" s="46" t="s">
        <v>35</v>
      </c>
    </row>
    <row r="1141" spans="2:10" x14ac:dyDescent="0.3">
      <c r="B1141" s="75"/>
      <c r="C1141" s="130" t="s">
        <v>249</v>
      </c>
      <c r="D1141" s="45">
        <v>1</v>
      </c>
      <c r="E1141" s="45"/>
      <c r="F1141" s="45"/>
      <c r="G1141" s="45"/>
      <c r="H1141" s="45">
        <f>+D1141</f>
        <v>1</v>
      </c>
      <c r="I1141" s="45"/>
      <c r="J1141" s="46" t="s">
        <v>35</v>
      </c>
    </row>
    <row r="1142" spans="2:10" x14ac:dyDescent="0.3">
      <c r="B1142" s="75"/>
      <c r="C1142" s="130" t="s">
        <v>250</v>
      </c>
      <c r="D1142" s="45">
        <v>1</v>
      </c>
      <c r="E1142" s="45"/>
      <c r="F1142" s="45"/>
      <c r="G1142" s="45"/>
      <c r="H1142" s="45">
        <f>+D1142</f>
        <v>1</v>
      </c>
      <c r="I1142" s="45"/>
      <c r="J1142" s="46" t="s">
        <v>35</v>
      </c>
    </row>
    <row r="1143" spans="2:10" x14ac:dyDescent="0.3">
      <c r="B1143" s="75" t="s">
        <v>522</v>
      </c>
      <c r="C1143" s="48" t="s">
        <v>501</v>
      </c>
      <c r="D1143" s="103"/>
      <c r="E1143" s="45"/>
      <c r="F1143" s="45"/>
      <c r="G1143" s="45"/>
      <c r="H1143" s="45"/>
      <c r="I1143" s="62">
        <f>SUM(H1144:H1146)*$E$83</f>
        <v>6</v>
      </c>
      <c r="J1143" s="63" t="str">
        <f>+J1144</f>
        <v>und</v>
      </c>
    </row>
    <row r="1144" spans="2:10" x14ac:dyDescent="0.3">
      <c r="B1144" s="75"/>
      <c r="C1144" s="130" t="s">
        <v>248</v>
      </c>
      <c r="D1144" s="45">
        <v>2</v>
      </c>
      <c r="E1144" s="45"/>
      <c r="F1144" s="45"/>
      <c r="G1144" s="45"/>
      <c r="H1144" s="45">
        <f>+D1144</f>
        <v>2</v>
      </c>
      <c r="I1144" s="45"/>
      <c r="J1144" s="46" t="s">
        <v>35</v>
      </c>
    </row>
    <row r="1145" spans="2:10" x14ac:dyDescent="0.3">
      <c r="B1145" s="75"/>
      <c r="C1145" s="130" t="s">
        <v>249</v>
      </c>
      <c r="D1145" s="45">
        <v>2</v>
      </c>
      <c r="E1145" s="45"/>
      <c r="F1145" s="45"/>
      <c r="G1145" s="45"/>
      <c r="H1145" s="45">
        <f>+D1145</f>
        <v>2</v>
      </c>
      <c r="I1145" s="45"/>
      <c r="J1145" s="46" t="s">
        <v>35</v>
      </c>
    </row>
    <row r="1146" spans="2:10" x14ac:dyDescent="0.3">
      <c r="B1146" s="75"/>
      <c r="C1146" s="130" t="s">
        <v>250</v>
      </c>
      <c r="D1146" s="45">
        <v>2</v>
      </c>
      <c r="E1146" s="45"/>
      <c r="F1146" s="45"/>
      <c r="G1146" s="45"/>
      <c r="H1146" s="45">
        <f>+D1146</f>
        <v>2</v>
      </c>
      <c r="I1146" s="45"/>
      <c r="J1146" s="46" t="s">
        <v>35</v>
      </c>
    </row>
    <row r="1147" spans="2:10" x14ac:dyDescent="0.3">
      <c r="B1147" s="75" t="s">
        <v>523</v>
      </c>
      <c r="C1147" s="48" t="s">
        <v>502</v>
      </c>
      <c r="D1147" s="103"/>
      <c r="E1147" s="45"/>
      <c r="F1147" s="45"/>
      <c r="G1147" s="45"/>
      <c r="H1147" s="45"/>
      <c r="I1147" s="62">
        <f>SUM(H1148:H1150)*$E$83</f>
        <v>6</v>
      </c>
      <c r="J1147" s="63" t="str">
        <f>+J1148</f>
        <v>und</v>
      </c>
    </row>
    <row r="1148" spans="2:10" x14ac:dyDescent="0.3">
      <c r="B1148" s="75"/>
      <c r="C1148" s="130" t="s">
        <v>248</v>
      </c>
      <c r="D1148" s="45">
        <v>2</v>
      </c>
      <c r="E1148" s="45"/>
      <c r="F1148" s="45"/>
      <c r="G1148" s="45"/>
      <c r="H1148" s="45">
        <f>+D1148</f>
        <v>2</v>
      </c>
      <c r="I1148" s="45"/>
      <c r="J1148" s="46" t="s">
        <v>35</v>
      </c>
    </row>
    <row r="1149" spans="2:10" x14ac:dyDescent="0.3">
      <c r="B1149" s="75"/>
      <c r="C1149" s="130" t="s">
        <v>249</v>
      </c>
      <c r="D1149" s="45">
        <v>2</v>
      </c>
      <c r="E1149" s="45"/>
      <c r="F1149" s="45"/>
      <c r="G1149" s="45"/>
      <c r="H1149" s="45">
        <f>+D1149</f>
        <v>2</v>
      </c>
      <c r="I1149" s="45"/>
      <c r="J1149" s="46" t="s">
        <v>35</v>
      </c>
    </row>
    <row r="1150" spans="2:10" x14ac:dyDescent="0.3">
      <c r="B1150" s="75"/>
      <c r="C1150" s="130" t="s">
        <v>250</v>
      </c>
      <c r="D1150" s="45">
        <v>2</v>
      </c>
      <c r="E1150" s="45"/>
      <c r="F1150" s="45"/>
      <c r="G1150" s="45"/>
      <c r="H1150" s="45">
        <f>+D1150</f>
        <v>2</v>
      </c>
      <c r="I1150" s="45"/>
      <c r="J1150" s="46" t="s">
        <v>35</v>
      </c>
    </row>
    <row r="1151" spans="2:10" x14ac:dyDescent="0.3">
      <c r="B1151" s="75" t="s">
        <v>524</v>
      </c>
      <c r="C1151" s="48" t="s">
        <v>503</v>
      </c>
      <c r="D1151" s="103"/>
      <c r="E1151" s="45"/>
      <c r="F1151" s="45"/>
      <c r="G1151" s="45"/>
      <c r="H1151" s="45"/>
      <c r="I1151" s="62">
        <f>SUM(H1152:H1154)*$E$83</f>
        <v>3</v>
      </c>
      <c r="J1151" s="63" t="str">
        <f>+J1152</f>
        <v>und</v>
      </c>
    </row>
    <row r="1152" spans="2:10" x14ac:dyDescent="0.3">
      <c r="B1152" s="75"/>
      <c r="C1152" s="130" t="s">
        <v>248</v>
      </c>
      <c r="D1152" s="45">
        <v>1</v>
      </c>
      <c r="E1152" s="45"/>
      <c r="F1152" s="45"/>
      <c r="G1152" s="45"/>
      <c r="H1152" s="45">
        <f>+D1152</f>
        <v>1</v>
      </c>
      <c r="I1152" s="45"/>
      <c r="J1152" s="46" t="s">
        <v>35</v>
      </c>
    </row>
    <row r="1153" spans="2:10" x14ac:dyDescent="0.3">
      <c r="B1153" s="75"/>
      <c r="C1153" s="130" t="s">
        <v>249</v>
      </c>
      <c r="D1153" s="45">
        <v>1</v>
      </c>
      <c r="E1153" s="45"/>
      <c r="F1153" s="45"/>
      <c r="G1153" s="45"/>
      <c r="H1153" s="45">
        <f>+D1153</f>
        <v>1</v>
      </c>
      <c r="I1153" s="45"/>
      <c r="J1153" s="46" t="s">
        <v>35</v>
      </c>
    </row>
    <row r="1154" spans="2:10" x14ac:dyDescent="0.3">
      <c r="B1154" s="75"/>
      <c r="C1154" s="130" t="s">
        <v>250</v>
      </c>
      <c r="D1154" s="45">
        <v>1</v>
      </c>
      <c r="E1154" s="45"/>
      <c r="F1154" s="45"/>
      <c r="G1154" s="45"/>
      <c r="H1154" s="45">
        <f>+D1154</f>
        <v>1</v>
      </c>
      <c r="I1154" s="45"/>
      <c r="J1154" s="46" t="s">
        <v>35</v>
      </c>
    </row>
    <row r="1155" spans="2:10" x14ac:dyDescent="0.3">
      <c r="B1155" s="75" t="s">
        <v>525</v>
      </c>
      <c r="C1155" s="48" t="s">
        <v>504</v>
      </c>
      <c r="D1155" s="103"/>
      <c r="E1155" s="45"/>
      <c r="F1155" s="45"/>
      <c r="G1155" s="45"/>
      <c r="H1155" s="45"/>
      <c r="I1155" s="62">
        <f>SUM(H1156:H1158)*$E$83</f>
        <v>3</v>
      </c>
      <c r="J1155" s="63" t="str">
        <f>+J1156</f>
        <v>und</v>
      </c>
    </row>
    <row r="1156" spans="2:10" x14ac:dyDescent="0.3">
      <c r="B1156" s="75"/>
      <c r="C1156" s="130" t="s">
        <v>248</v>
      </c>
      <c r="D1156" s="45">
        <v>1</v>
      </c>
      <c r="E1156" s="45"/>
      <c r="F1156" s="45"/>
      <c r="G1156" s="45"/>
      <c r="H1156" s="45">
        <f>+D1156</f>
        <v>1</v>
      </c>
      <c r="I1156" s="45"/>
      <c r="J1156" s="46" t="s">
        <v>35</v>
      </c>
    </row>
    <row r="1157" spans="2:10" x14ac:dyDescent="0.3">
      <c r="B1157" s="75"/>
      <c r="C1157" s="130" t="s">
        <v>249</v>
      </c>
      <c r="D1157" s="45">
        <v>1</v>
      </c>
      <c r="E1157" s="45"/>
      <c r="F1157" s="45"/>
      <c r="G1157" s="45"/>
      <c r="H1157" s="45">
        <f>+D1157</f>
        <v>1</v>
      </c>
      <c r="I1157" s="45"/>
      <c r="J1157" s="46" t="s">
        <v>35</v>
      </c>
    </row>
    <row r="1158" spans="2:10" x14ac:dyDescent="0.3">
      <c r="B1158" s="75"/>
      <c r="C1158" s="130" t="s">
        <v>250</v>
      </c>
      <c r="D1158" s="45">
        <v>1</v>
      </c>
      <c r="E1158" s="45"/>
      <c r="F1158" s="45"/>
      <c r="G1158" s="45"/>
      <c r="H1158" s="45">
        <f>+D1158</f>
        <v>1</v>
      </c>
      <c r="I1158" s="45"/>
      <c r="J1158" s="46" t="s">
        <v>35</v>
      </c>
    </row>
    <row r="1159" spans="2:10" x14ac:dyDescent="0.3">
      <c r="B1159" s="75" t="s">
        <v>526</v>
      </c>
      <c r="C1159" s="48" t="s">
        <v>505</v>
      </c>
      <c r="D1159" s="103"/>
      <c r="E1159" s="45"/>
      <c r="F1159" s="45"/>
      <c r="G1159" s="45"/>
      <c r="H1159" s="45"/>
      <c r="I1159" s="62">
        <f>SUM(H1160:H1162)*$E$83</f>
        <v>3</v>
      </c>
      <c r="J1159" s="63" t="str">
        <f>+J1160</f>
        <v>und</v>
      </c>
    </row>
    <row r="1160" spans="2:10" x14ac:dyDescent="0.3">
      <c r="B1160" s="75"/>
      <c r="C1160" s="130" t="s">
        <v>248</v>
      </c>
      <c r="D1160" s="45">
        <v>1</v>
      </c>
      <c r="E1160" s="45"/>
      <c r="F1160" s="45"/>
      <c r="G1160" s="45"/>
      <c r="H1160" s="45">
        <f>+D1160</f>
        <v>1</v>
      </c>
      <c r="I1160" s="45"/>
      <c r="J1160" s="46" t="s">
        <v>35</v>
      </c>
    </row>
    <row r="1161" spans="2:10" x14ac:dyDescent="0.3">
      <c r="B1161" s="75"/>
      <c r="C1161" s="130" t="s">
        <v>249</v>
      </c>
      <c r="D1161" s="45">
        <v>1</v>
      </c>
      <c r="E1161" s="45"/>
      <c r="F1161" s="45"/>
      <c r="G1161" s="45"/>
      <c r="H1161" s="45">
        <f>+D1161</f>
        <v>1</v>
      </c>
      <c r="I1161" s="45"/>
      <c r="J1161" s="46" t="s">
        <v>35</v>
      </c>
    </row>
    <row r="1162" spans="2:10" x14ac:dyDescent="0.3">
      <c r="B1162" s="75"/>
      <c r="C1162" s="130" t="s">
        <v>250</v>
      </c>
      <c r="D1162" s="45">
        <v>1</v>
      </c>
      <c r="E1162" s="45"/>
      <c r="F1162" s="45"/>
      <c r="G1162" s="45"/>
      <c r="H1162" s="45">
        <f>+D1162</f>
        <v>1</v>
      </c>
      <c r="I1162" s="45"/>
      <c r="J1162" s="46" t="s">
        <v>35</v>
      </c>
    </row>
    <row r="1163" spans="2:10" x14ac:dyDescent="0.3">
      <c r="B1163" s="75" t="s">
        <v>527</v>
      </c>
      <c r="C1163" s="48" t="s">
        <v>506</v>
      </c>
      <c r="D1163" s="103"/>
      <c r="E1163" s="45"/>
      <c r="F1163" s="45"/>
      <c r="G1163" s="45"/>
      <c r="H1163" s="45"/>
      <c r="I1163" s="62">
        <f>SUM(H1164:H1166)*$E$83</f>
        <v>6</v>
      </c>
      <c r="J1163" s="63" t="str">
        <f>+J1164</f>
        <v>und</v>
      </c>
    </row>
    <row r="1164" spans="2:10" x14ac:dyDescent="0.3">
      <c r="B1164" s="75"/>
      <c r="C1164" s="130" t="s">
        <v>248</v>
      </c>
      <c r="D1164" s="45">
        <v>2</v>
      </c>
      <c r="E1164" s="45"/>
      <c r="F1164" s="45"/>
      <c r="G1164" s="45"/>
      <c r="H1164" s="45">
        <f>+D1164</f>
        <v>2</v>
      </c>
      <c r="I1164" s="45"/>
      <c r="J1164" s="46" t="s">
        <v>35</v>
      </c>
    </row>
    <row r="1165" spans="2:10" x14ac:dyDescent="0.3">
      <c r="B1165" s="75"/>
      <c r="C1165" s="130" t="s">
        <v>249</v>
      </c>
      <c r="D1165" s="45">
        <v>2</v>
      </c>
      <c r="E1165" s="45"/>
      <c r="F1165" s="45"/>
      <c r="G1165" s="45"/>
      <c r="H1165" s="45">
        <f>+D1165</f>
        <v>2</v>
      </c>
      <c r="I1165" s="45"/>
      <c r="J1165" s="46" t="s">
        <v>35</v>
      </c>
    </row>
    <row r="1166" spans="2:10" x14ac:dyDescent="0.3">
      <c r="B1166" s="75"/>
      <c r="C1166" s="130" t="s">
        <v>250</v>
      </c>
      <c r="D1166" s="45">
        <v>2</v>
      </c>
      <c r="E1166" s="45"/>
      <c r="F1166" s="45"/>
      <c r="G1166" s="45"/>
      <c r="H1166" s="45">
        <f>+D1166</f>
        <v>2</v>
      </c>
      <c r="I1166" s="45"/>
      <c r="J1166" s="46" t="s">
        <v>35</v>
      </c>
    </row>
    <row r="1167" spans="2:10" x14ac:dyDescent="0.3">
      <c r="B1167" s="75" t="s">
        <v>528</v>
      </c>
      <c r="C1167" s="48" t="s">
        <v>508</v>
      </c>
      <c r="D1167" s="103"/>
      <c r="E1167" s="45"/>
      <c r="F1167" s="45"/>
      <c r="G1167" s="45"/>
      <c r="H1167" s="45"/>
      <c r="I1167" s="62">
        <f>SUM(H1168:H1170)*$E$83</f>
        <v>6</v>
      </c>
      <c r="J1167" s="63" t="str">
        <f>+J1168</f>
        <v>und</v>
      </c>
    </row>
    <row r="1168" spans="2:10" x14ac:dyDescent="0.3">
      <c r="B1168" s="75"/>
      <c r="C1168" s="130" t="s">
        <v>248</v>
      </c>
      <c r="D1168" s="45">
        <v>2</v>
      </c>
      <c r="E1168" s="45"/>
      <c r="F1168" s="45"/>
      <c r="G1168" s="45"/>
      <c r="H1168" s="45">
        <f>+D1168</f>
        <v>2</v>
      </c>
      <c r="I1168" s="45"/>
      <c r="J1168" s="46" t="s">
        <v>35</v>
      </c>
    </row>
    <row r="1169" spans="2:10" x14ac:dyDescent="0.3">
      <c r="B1169" s="75"/>
      <c r="C1169" s="130" t="s">
        <v>249</v>
      </c>
      <c r="D1169" s="45">
        <v>2</v>
      </c>
      <c r="E1169" s="45"/>
      <c r="F1169" s="45"/>
      <c r="G1169" s="45"/>
      <c r="H1169" s="45">
        <f>+D1169</f>
        <v>2</v>
      </c>
      <c r="I1169" s="45"/>
      <c r="J1169" s="46" t="s">
        <v>35</v>
      </c>
    </row>
    <row r="1170" spans="2:10" x14ac:dyDescent="0.3">
      <c r="B1170" s="75"/>
      <c r="C1170" s="130" t="s">
        <v>250</v>
      </c>
      <c r="D1170" s="45">
        <v>2</v>
      </c>
      <c r="E1170" s="45"/>
      <c r="F1170" s="45"/>
      <c r="G1170" s="45"/>
      <c r="H1170" s="45">
        <f>+D1170</f>
        <v>2</v>
      </c>
      <c r="I1170" s="45"/>
      <c r="J1170" s="46" t="s">
        <v>35</v>
      </c>
    </row>
    <row r="1171" spans="2:10" x14ac:dyDescent="0.3">
      <c r="B1171" s="75" t="s">
        <v>551</v>
      </c>
      <c r="C1171" s="48" t="s">
        <v>553</v>
      </c>
      <c r="D1171" s="103"/>
      <c r="E1171" s="45"/>
      <c r="F1171" s="45"/>
      <c r="G1171" s="45"/>
      <c r="H1171" s="45"/>
      <c r="I1171" s="62">
        <f>SUM(H1172:H1174)*$E$83</f>
        <v>1</v>
      </c>
      <c r="J1171" s="63" t="str">
        <f>+J1172</f>
        <v>und</v>
      </c>
    </row>
    <row r="1172" spans="2:10" x14ac:dyDescent="0.3">
      <c r="B1172" s="75"/>
      <c r="C1172" s="130" t="s">
        <v>248</v>
      </c>
      <c r="D1172" s="45">
        <v>0</v>
      </c>
      <c r="E1172" s="45"/>
      <c r="F1172" s="45"/>
      <c r="G1172" s="45"/>
      <c r="H1172" s="45">
        <f>+D1172</f>
        <v>0</v>
      </c>
      <c r="I1172" s="45"/>
      <c r="J1172" s="46" t="s">
        <v>35</v>
      </c>
    </row>
    <row r="1173" spans="2:10" x14ac:dyDescent="0.3">
      <c r="B1173" s="75"/>
      <c r="C1173" s="130" t="s">
        <v>249</v>
      </c>
      <c r="D1173" s="45">
        <v>0</v>
      </c>
      <c r="E1173" s="45"/>
      <c r="F1173" s="45"/>
      <c r="G1173" s="45"/>
      <c r="H1173" s="45">
        <f>+D1173</f>
        <v>0</v>
      </c>
      <c r="I1173" s="45"/>
      <c r="J1173" s="46" t="s">
        <v>35</v>
      </c>
    </row>
    <row r="1174" spans="2:10" x14ac:dyDescent="0.3">
      <c r="B1174" s="75"/>
      <c r="C1174" s="130" t="s">
        <v>250</v>
      </c>
      <c r="D1174" s="45">
        <v>1</v>
      </c>
      <c r="E1174" s="45"/>
      <c r="F1174" s="45"/>
      <c r="G1174" s="45"/>
      <c r="H1174" s="45">
        <f>+D1174</f>
        <v>1</v>
      </c>
      <c r="I1174" s="45"/>
      <c r="J1174" s="46" t="s">
        <v>35</v>
      </c>
    </row>
    <row r="1175" spans="2:10" x14ac:dyDescent="0.3">
      <c r="B1175" s="75" t="s">
        <v>552</v>
      </c>
      <c r="C1175" s="48" t="s">
        <v>539</v>
      </c>
      <c r="D1175" s="103"/>
      <c r="E1175" s="45"/>
      <c r="F1175" s="45"/>
      <c r="G1175" s="45"/>
      <c r="H1175" s="45"/>
      <c r="I1175" s="62">
        <f>SUM(H1176:H1178)*$E$83</f>
        <v>1</v>
      </c>
      <c r="J1175" s="63" t="str">
        <f>+J1176</f>
        <v>und</v>
      </c>
    </row>
    <row r="1176" spans="2:10" x14ac:dyDescent="0.3">
      <c r="B1176" s="75"/>
      <c r="C1176" s="130" t="s">
        <v>248</v>
      </c>
      <c r="D1176" s="45">
        <v>0</v>
      </c>
      <c r="E1176" s="45"/>
      <c r="F1176" s="45"/>
      <c r="G1176" s="45"/>
      <c r="H1176" s="45">
        <f>+D1176</f>
        <v>0</v>
      </c>
      <c r="I1176" s="45"/>
      <c r="J1176" s="46" t="s">
        <v>35</v>
      </c>
    </row>
    <row r="1177" spans="2:10" x14ac:dyDescent="0.3">
      <c r="B1177" s="75"/>
      <c r="C1177" s="130" t="s">
        <v>249</v>
      </c>
      <c r="D1177" s="45">
        <v>0</v>
      </c>
      <c r="E1177" s="45"/>
      <c r="F1177" s="45"/>
      <c r="G1177" s="45"/>
      <c r="H1177" s="45">
        <f>+D1177</f>
        <v>0</v>
      </c>
      <c r="I1177" s="45"/>
      <c r="J1177" s="46" t="s">
        <v>35</v>
      </c>
    </row>
    <row r="1178" spans="2:10" x14ac:dyDescent="0.3">
      <c r="B1178" s="75"/>
      <c r="C1178" s="130" t="s">
        <v>250</v>
      </c>
      <c r="D1178" s="45">
        <v>1</v>
      </c>
      <c r="E1178" s="45"/>
      <c r="F1178" s="45"/>
      <c r="G1178" s="45"/>
      <c r="H1178" s="45">
        <f>+D1178</f>
        <v>1</v>
      </c>
      <c r="I1178" s="45"/>
      <c r="J1178" s="46" t="s">
        <v>35</v>
      </c>
    </row>
    <row r="1179" spans="2:10" x14ac:dyDescent="0.3">
      <c r="B1179" s="100" t="s">
        <v>217</v>
      </c>
      <c r="C1179" s="101" t="s">
        <v>509</v>
      </c>
      <c r="D1179" s="103"/>
      <c r="E1179" s="45"/>
      <c r="F1179" s="45"/>
      <c r="G1179" s="45"/>
      <c r="H1179" s="45"/>
      <c r="I1179" s="45"/>
      <c r="J1179" s="46"/>
    </row>
    <row r="1180" spans="2:10" x14ac:dyDescent="0.3">
      <c r="B1180" s="75" t="s">
        <v>218</v>
      </c>
      <c r="C1180" s="48" t="s">
        <v>510</v>
      </c>
      <c r="D1180" s="103"/>
      <c r="E1180" s="45"/>
      <c r="F1180" s="45"/>
      <c r="G1180" s="45"/>
      <c r="H1180" s="45"/>
      <c r="I1180" s="62">
        <f>SUM(H1181:H1184)*$E$83</f>
        <v>4</v>
      </c>
      <c r="J1180" s="63" t="str">
        <f>+J1181</f>
        <v>und</v>
      </c>
    </row>
    <row r="1181" spans="2:10" x14ac:dyDescent="0.3">
      <c r="B1181" s="75"/>
      <c r="C1181" s="47" t="s">
        <v>811</v>
      </c>
      <c r="D1181" s="45">
        <v>1</v>
      </c>
      <c r="E1181" s="45"/>
      <c r="F1181" s="45"/>
      <c r="G1181" s="45"/>
      <c r="H1181" s="45">
        <f t="shared" ref="H1181:H1183" si="49">+D1181</f>
        <v>1</v>
      </c>
      <c r="I1181" s="45"/>
      <c r="J1181" s="46" t="s">
        <v>35</v>
      </c>
    </row>
    <row r="1182" spans="2:10" x14ac:dyDescent="0.3">
      <c r="B1182" s="75"/>
      <c r="C1182" s="47" t="s">
        <v>812</v>
      </c>
      <c r="D1182" s="45">
        <v>1</v>
      </c>
      <c r="E1182" s="45"/>
      <c r="F1182" s="45"/>
      <c r="G1182" s="45"/>
      <c r="H1182" s="45">
        <f t="shared" si="49"/>
        <v>1</v>
      </c>
      <c r="I1182" s="45"/>
      <c r="J1182" s="46" t="s">
        <v>35</v>
      </c>
    </row>
    <row r="1183" spans="2:10" x14ac:dyDescent="0.3">
      <c r="B1183" s="75"/>
      <c r="C1183" s="47" t="s">
        <v>813</v>
      </c>
      <c r="D1183" s="45">
        <v>1</v>
      </c>
      <c r="E1183" s="45"/>
      <c r="F1183" s="45"/>
      <c r="G1183" s="45"/>
      <c r="H1183" s="45">
        <f t="shared" si="49"/>
        <v>1</v>
      </c>
      <c r="I1183" s="45"/>
      <c r="J1183" s="46" t="s">
        <v>35</v>
      </c>
    </row>
    <row r="1184" spans="2:10" x14ac:dyDescent="0.3">
      <c r="B1184" s="75"/>
      <c r="C1184" s="47" t="s">
        <v>814</v>
      </c>
      <c r="D1184" s="45">
        <v>1</v>
      </c>
      <c r="E1184" s="45"/>
      <c r="F1184" s="45"/>
      <c r="G1184" s="45"/>
      <c r="H1184" s="45">
        <f t="shared" ref="H1184" si="50">+D1184</f>
        <v>1</v>
      </c>
      <c r="I1184" s="45"/>
      <c r="J1184" s="46" t="s">
        <v>35</v>
      </c>
    </row>
    <row r="1185" spans="2:10" x14ac:dyDescent="0.3">
      <c r="B1185" s="75" t="s">
        <v>219</v>
      </c>
      <c r="C1185" s="48" t="s">
        <v>512</v>
      </c>
      <c r="D1185" s="103"/>
      <c r="E1185" s="45"/>
      <c r="F1185" s="45"/>
      <c r="G1185" s="45"/>
      <c r="H1185" s="45"/>
      <c r="I1185" s="62">
        <f>SUM(H1186:H1186)*$E$83</f>
        <v>1</v>
      </c>
      <c r="J1185" s="63" t="str">
        <f>+J1186</f>
        <v>und</v>
      </c>
    </row>
    <row r="1186" spans="2:10" x14ac:dyDescent="0.3">
      <c r="B1186" s="75"/>
      <c r="C1186" s="44" t="s">
        <v>513</v>
      </c>
      <c r="D1186" s="45">
        <v>1</v>
      </c>
      <c r="E1186" s="45"/>
      <c r="F1186" s="45"/>
      <c r="G1186" s="45"/>
      <c r="H1186" s="45">
        <f>+D1186</f>
        <v>1</v>
      </c>
      <c r="I1186" s="45"/>
      <c r="J1186" s="46" t="s">
        <v>35</v>
      </c>
    </row>
    <row r="1187" spans="2:10" x14ac:dyDescent="0.3">
      <c r="B1187" s="75" t="s">
        <v>529</v>
      </c>
      <c r="C1187" s="48" t="s">
        <v>515</v>
      </c>
      <c r="D1187" s="103"/>
      <c r="E1187" s="45"/>
      <c r="F1187" s="45"/>
      <c r="G1187" s="45"/>
      <c r="H1187" s="45"/>
      <c r="I1187" s="62">
        <f>SUM(H1188:H1188)*$E$83</f>
        <v>0</v>
      </c>
      <c r="J1187" s="63" t="str">
        <f>+J1188</f>
        <v>und</v>
      </c>
    </row>
    <row r="1188" spans="2:10" x14ac:dyDescent="0.3">
      <c r="B1188" s="75"/>
      <c r="C1188" s="44" t="s">
        <v>514</v>
      </c>
      <c r="D1188" s="45">
        <v>0</v>
      </c>
      <c r="E1188" s="45"/>
      <c r="F1188" s="45"/>
      <c r="G1188" s="45"/>
      <c r="H1188" s="45">
        <f>+D1188</f>
        <v>0</v>
      </c>
      <c r="I1188" s="45"/>
      <c r="J1188" s="46" t="s">
        <v>35</v>
      </c>
    </row>
    <row r="1189" spans="2:10" x14ac:dyDescent="0.3">
      <c r="B1189" s="75" t="s">
        <v>530</v>
      </c>
      <c r="C1189" s="48" t="s">
        <v>516</v>
      </c>
      <c r="D1189" s="103"/>
      <c r="E1189" s="45"/>
      <c r="F1189" s="45"/>
      <c r="G1189" s="45"/>
      <c r="H1189" s="45"/>
      <c r="I1189" s="62">
        <f>SUM(H1190:H1190)*$E$83</f>
        <v>0</v>
      </c>
      <c r="J1189" s="63" t="str">
        <f>+J1190</f>
        <v>und</v>
      </c>
    </row>
    <row r="1190" spans="2:10" x14ac:dyDescent="0.3">
      <c r="B1190" s="75"/>
      <c r="C1190" s="44" t="s">
        <v>514</v>
      </c>
      <c r="D1190" s="45">
        <v>0</v>
      </c>
      <c r="E1190" s="45"/>
      <c r="F1190" s="45"/>
      <c r="G1190" s="45"/>
      <c r="H1190" s="45">
        <f>+D1190</f>
        <v>0</v>
      </c>
      <c r="I1190" s="45"/>
      <c r="J1190" s="46" t="s">
        <v>35</v>
      </c>
    </row>
    <row r="1191" spans="2:10" x14ac:dyDescent="0.3">
      <c r="B1191" s="100" t="s">
        <v>221</v>
      </c>
      <c r="C1191" s="101" t="s">
        <v>531</v>
      </c>
      <c r="D1191" s="103"/>
      <c r="E1191" s="45"/>
      <c r="F1191" s="45"/>
      <c r="G1191" s="45"/>
      <c r="H1191" s="45"/>
      <c r="I1191" s="45"/>
      <c r="J1191" s="46"/>
    </row>
    <row r="1192" spans="2:10" x14ac:dyDescent="0.3">
      <c r="B1192" s="75" t="s">
        <v>220</v>
      </c>
      <c r="C1192" s="48" t="s">
        <v>541</v>
      </c>
      <c r="D1192" s="103"/>
      <c r="E1192" s="45"/>
      <c r="F1192" s="45"/>
      <c r="G1192" s="45"/>
      <c r="H1192" s="45"/>
      <c r="I1192" s="62">
        <f>SUM(H1193:H1193)*$E$83</f>
        <v>0</v>
      </c>
      <c r="J1192" s="63" t="str">
        <f>+J1193</f>
        <v>und</v>
      </c>
    </row>
    <row r="1193" spans="2:10" x14ac:dyDescent="0.3">
      <c r="B1193" s="75"/>
      <c r="C1193" s="44" t="s">
        <v>540</v>
      </c>
      <c r="D1193" s="45">
        <v>0</v>
      </c>
      <c r="E1193" s="45"/>
      <c r="F1193" s="45"/>
      <c r="G1193" s="45"/>
      <c r="H1193" s="45">
        <f>+D1193</f>
        <v>0</v>
      </c>
      <c r="I1193" s="45"/>
      <c r="J1193" s="46" t="s">
        <v>35</v>
      </c>
    </row>
    <row r="1194" spans="2:10" x14ac:dyDescent="0.3">
      <c r="B1194" s="100" t="s">
        <v>223</v>
      </c>
      <c r="C1194" s="101" t="s">
        <v>532</v>
      </c>
      <c r="D1194" s="103"/>
      <c r="E1194" s="45"/>
      <c r="F1194" s="45"/>
      <c r="G1194" s="45"/>
      <c r="H1194" s="45"/>
      <c r="I1194" s="45"/>
      <c r="J1194" s="46"/>
    </row>
    <row r="1195" spans="2:10" x14ac:dyDescent="0.3">
      <c r="B1195" s="75" t="s">
        <v>222</v>
      </c>
      <c r="C1195" s="48" t="s">
        <v>533</v>
      </c>
      <c r="D1195" s="103"/>
      <c r="E1195" s="45"/>
      <c r="F1195" s="45"/>
      <c r="G1195" s="45"/>
      <c r="H1195" s="45"/>
      <c r="I1195" s="62">
        <f>SUM(H1196:H1196)*$E$83</f>
        <v>1</v>
      </c>
      <c r="J1195" s="63" t="str">
        <f>+J1196</f>
        <v>GBL</v>
      </c>
    </row>
    <row r="1196" spans="2:10" x14ac:dyDescent="0.3">
      <c r="B1196" s="75"/>
      <c r="C1196" s="44" t="s">
        <v>637</v>
      </c>
      <c r="D1196" s="45">
        <v>1</v>
      </c>
      <c r="E1196" s="45"/>
      <c r="F1196" s="45"/>
      <c r="G1196" s="45"/>
      <c r="H1196" s="45">
        <f>+D1196</f>
        <v>1</v>
      </c>
      <c r="I1196" s="45"/>
      <c r="J1196" s="46" t="s">
        <v>4</v>
      </c>
    </row>
    <row r="1197" spans="2:10" x14ac:dyDescent="0.3">
      <c r="B1197" s="75" t="s">
        <v>534</v>
      </c>
      <c r="C1197" s="48" t="s">
        <v>535</v>
      </c>
      <c r="D1197" s="103"/>
      <c r="E1197" s="45"/>
      <c r="F1197" s="45"/>
      <c r="G1197" s="45"/>
      <c r="H1197" s="45"/>
      <c r="I1197" s="62">
        <f>SUM(H1198:H1198)*$E$83</f>
        <v>1</v>
      </c>
      <c r="J1197" s="63" t="str">
        <f>+J1198</f>
        <v>GBL</v>
      </c>
    </row>
    <row r="1198" spans="2:10" x14ac:dyDescent="0.3">
      <c r="B1198" s="75"/>
      <c r="C1198" s="44" t="s">
        <v>637</v>
      </c>
      <c r="D1198" s="45">
        <v>1</v>
      </c>
      <c r="E1198" s="45"/>
      <c r="F1198" s="45"/>
      <c r="G1198" s="45"/>
      <c r="H1198" s="45">
        <f>+D1198</f>
        <v>1</v>
      </c>
      <c r="I1198" s="45"/>
      <c r="J1198" s="46" t="s">
        <v>4</v>
      </c>
    </row>
    <row r="1199" spans="2:10" x14ac:dyDescent="0.3">
      <c r="B1199" s="75"/>
      <c r="C1199" s="44"/>
      <c r="D1199" s="103"/>
      <c r="E1199" s="45"/>
      <c r="F1199" s="45"/>
      <c r="G1199" s="45"/>
      <c r="H1199" s="45"/>
      <c r="I1199" s="45"/>
      <c r="J1199" s="46"/>
    </row>
    <row r="1200" spans="2:10" x14ac:dyDescent="0.3">
      <c r="B1200" s="75"/>
      <c r="C1200" s="44"/>
      <c r="D1200" s="103"/>
      <c r="E1200" s="45"/>
      <c r="F1200" s="45"/>
      <c r="G1200" s="45"/>
      <c r="H1200" s="45"/>
      <c r="I1200" s="45"/>
      <c r="J1200" s="46"/>
    </row>
    <row r="1201" spans="2:10" x14ac:dyDescent="0.3">
      <c r="B1201" s="75"/>
      <c r="C1201" s="44"/>
      <c r="D1201" s="103"/>
      <c r="E1201" s="45"/>
      <c r="F1201" s="45"/>
      <c r="G1201" s="45"/>
      <c r="H1201" s="45"/>
      <c r="I1201" s="45"/>
      <c r="J1201" s="46"/>
    </row>
    <row r="1202" spans="2:10" x14ac:dyDescent="0.3">
      <c r="B1202" s="75"/>
      <c r="C1202" s="44"/>
      <c r="D1202" s="103"/>
      <c r="E1202" s="45"/>
      <c r="F1202" s="45"/>
      <c r="G1202" s="45"/>
      <c r="H1202" s="45"/>
      <c r="I1202" s="45"/>
      <c r="J1202" s="46"/>
    </row>
    <row r="1203" spans="2:10" x14ac:dyDescent="0.3">
      <c r="B1203" s="75"/>
      <c r="C1203" s="44"/>
      <c r="D1203" s="103"/>
      <c r="E1203" s="45"/>
      <c r="F1203" s="45"/>
      <c r="G1203" s="45"/>
      <c r="H1203" s="45"/>
      <c r="I1203" s="45"/>
      <c r="J1203" s="46"/>
    </row>
    <row r="1204" spans="2:10" x14ac:dyDescent="0.3">
      <c r="B1204" s="75"/>
      <c r="C1204" s="44"/>
      <c r="D1204" s="103"/>
      <c r="E1204" s="45"/>
      <c r="F1204" s="45"/>
      <c r="G1204" s="45"/>
      <c r="H1204" s="45"/>
      <c r="I1204" s="45"/>
      <c r="J1204" s="46"/>
    </row>
    <row r="1205" spans="2:10" x14ac:dyDescent="0.3">
      <c r="B1205" s="75"/>
      <c r="C1205" s="44"/>
      <c r="D1205" s="103"/>
      <c r="E1205" s="45"/>
      <c r="F1205" s="45"/>
      <c r="G1205" s="45"/>
      <c r="H1205" s="45"/>
      <c r="I1205" s="45"/>
      <c r="J1205" s="46"/>
    </row>
    <row r="1206" spans="2:10" x14ac:dyDescent="0.3">
      <c r="B1206" s="75"/>
      <c r="C1206" s="44"/>
      <c r="D1206" s="103"/>
      <c r="E1206" s="45"/>
      <c r="F1206" s="45"/>
      <c r="G1206" s="45"/>
      <c r="H1206" s="45"/>
      <c r="I1206" s="45"/>
      <c r="J1206" s="46"/>
    </row>
    <row r="1207" spans="2:10" x14ac:dyDescent="0.3">
      <c r="B1207" s="75"/>
      <c r="C1207" s="44"/>
      <c r="D1207" s="103"/>
      <c r="E1207" s="45"/>
      <c r="F1207" s="45"/>
      <c r="G1207" s="45"/>
      <c r="H1207" s="45"/>
      <c r="I1207" s="45"/>
      <c r="J1207" s="46"/>
    </row>
    <row r="1208" spans="2:10" x14ac:dyDescent="0.3">
      <c r="B1208" s="75"/>
      <c r="C1208" s="44"/>
      <c r="D1208" s="103"/>
      <c r="E1208" s="45"/>
      <c r="F1208" s="45"/>
      <c r="G1208" s="45"/>
      <c r="H1208" s="45"/>
      <c r="I1208" s="45"/>
      <c r="J1208" s="46"/>
    </row>
    <row r="1209" spans="2:10" x14ac:dyDescent="0.3">
      <c r="B1209" s="75"/>
      <c r="C1209" s="44"/>
      <c r="D1209" s="103"/>
      <c r="E1209" s="45"/>
      <c r="F1209" s="45"/>
      <c r="G1209" s="45"/>
      <c r="H1209" s="45"/>
      <c r="I1209" s="45"/>
      <c r="J1209" s="46"/>
    </row>
    <row r="1210" spans="2:10" x14ac:dyDescent="0.3">
      <c r="B1210" s="75"/>
      <c r="C1210" s="44"/>
      <c r="D1210" s="103"/>
      <c r="E1210" s="45"/>
      <c r="F1210" s="45"/>
      <c r="G1210" s="45"/>
      <c r="H1210" s="45"/>
      <c r="I1210" s="45"/>
      <c r="J1210" s="46"/>
    </row>
    <row r="1211" spans="2:10" ht="22.8" x14ac:dyDescent="0.3">
      <c r="B1211" s="163" t="s">
        <v>687</v>
      </c>
      <c r="C1211" s="164"/>
      <c r="D1211" s="164"/>
      <c r="E1211" s="164"/>
      <c r="F1211" s="164"/>
      <c r="G1211" s="164"/>
      <c r="H1211" s="164"/>
      <c r="I1211" s="164"/>
      <c r="J1211" s="165"/>
    </row>
    <row r="1212" spans="2:10" x14ac:dyDescent="0.3">
      <c r="B1212" s="23" t="s">
        <v>7</v>
      </c>
      <c r="C1212" s="24" t="s">
        <v>0</v>
      </c>
      <c r="D1212" s="24" t="s">
        <v>23</v>
      </c>
      <c r="E1212" s="24" t="s">
        <v>24</v>
      </c>
      <c r="F1212" s="24" t="s">
        <v>2</v>
      </c>
      <c r="G1212" s="24" t="s">
        <v>3</v>
      </c>
      <c r="H1212" s="24" t="s">
        <v>25</v>
      </c>
      <c r="I1212" s="24" t="s">
        <v>8</v>
      </c>
      <c r="J1212" s="24" t="s">
        <v>9</v>
      </c>
    </row>
    <row r="1213" spans="2:10" x14ac:dyDescent="0.3">
      <c r="B1213" s="96">
        <v>4.04</v>
      </c>
      <c r="C1213" s="97" t="s">
        <v>472</v>
      </c>
      <c r="D1213" s="60"/>
      <c r="E1213" s="56">
        <v>1</v>
      </c>
      <c r="F1213" s="52"/>
      <c r="G1213" s="52"/>
      <c r="H1213" s="52"/>
      <c r="I1213" s="52"/>
      <c r="J1213" s="61"/>
    </row>
    <row r="1214" spans="2:10" x14ac:dyDescent="0.3">
      <c r="B1214" s="100" t="s">
        <v>165</v>
      </c>
      <c r="C1214" s="101" t="s">
        <v>474</v>
      </c>
      <c r="D1214" s="60"/>
      <c r="E1214" s="59"/>
      <c r="F1214" s="52"/>
      <c r="G1214" s="52"/>
      <c r="H1214" s="52"/>
      <c r="I1214" s="52"/>
      <c r="J1214" s="61"/>
    </row>
    <row r="1215" spans="2:10" x14ac:dyDescent="0.3">
      <c r="B1215" s="75" t="s">
        <v>166</v>
      </c>
      <c r="C1215" s="48" t="s">
        <v>473</v>
      </c>
      <c r="D1215" s="45"/>
      <c r="E1215" s="45"/>
      <c r="F1215" s="45"/>
      <c r="G1215" s="45"/>
      <c r="H1215" s="45"/>
      <c r="I1215" s="62">
        <f>SUM(H1216:H1225)*$E$83</f>
        <v>11</v>
      </c>
      <c r="J1215" s="63" t="str">
        <f>+J1216</f>
        <v>Pto</v>
      </c>
    </row>
    <row r="1216" spans="2:10" x14ac:dyDescent="0.3">
      <c r="B1216" s="75"/>
      <c r="C1216" s="130" t="s">
        <v>248</v>
      </c>
      <c r="D1216" s="45"/>
      <c r="E1216" s="45"/>
      <c r="F1216" s="45"/>
      <c r="G1216" s="45"/>
      <c r="H1216" s="45"/>
      <c r="I1216" s="45"/>
      <c r="J1216" s="46" t="s">
        <v>298</v>
      </c>
    </row>
    <row r="1217" spans="2:10" x14ac:dyDescent="0.3">
      <c r="B1217" s="75"/>
      <c r="C1217" s="44" t="s">
        <v>622</v>
      </c>
      <c r="D1217" s="45">
        <v>4</v>
      </c>
      <c r="E1217" s="45"/>
      <c r="F1217" s="45"/>
      <c r="G1217" s="45"/>
      <c r="H1217" s="45">
        <f>+D1217</f>
        <v>4</v>
      </c>
      <c r="I1217" s="45"/>
      <c r="J1217" s="46" t="s">
        <v>298</v>
      </c>
    </row>
    <row r="1218" spans="2:10" x14ac:dyDescent="0.3">
      <c r="B1218" s="75"/>
      <c r="C1218" s="44" t="s">
        <v>815</v>
      </c>
      <c r="D1218" s="45">
        <v>6</v>
      </c>
      <c r="E1218" s="45"/>
      <c r="F1218" s="45"/>
      <c r="G1218" s="45"/>
      <c r="H1218" s="45">
        <f>+D1218</f>
        <v>6</v>
      </c>
      <c r="I1218" s="45"/>
      <c r="J1218" s="46" t="s">
        <v>298</v>
      </c>
    </row>
    <row r="1219" spans="2:10" x14ac:dyDescent="0.3">
      <c r="B1219" s="75"/>
      <c r="C1219" s="44" t="s">
        <v>628</v>
      </c>
      <c r="D1219" s="45">
        <v>1</v>
      </c>
      <c r="E1219" s="45"/>
      <c r="F1219" s="45"/>
      <c r="G1219" s="45"/>
      <c r="H1219" s="45">
        <f>+D1219</f>
        <v>1</v>
      </c>
      <c r="I1219" s="45"/>
      <c r="J1219" s="46" t="s">
        <v>298</v>
      </c>
    </row>
    <row r="1220" spans="2:10" x14ac:dyDescent="0.3">
      <c r="B1220" s="75"/>
      <c r="C1220" s="130" t="s">
        <v>249</v>
      </c>
      <c r="D1220" s="45"/>
      <c r="E1220" s="45"/>
      <c r="F1220" s="45"/>
      <c r="G1220" s="45"/>
      <c r="H1220" s="45"/>
      <c r="I1220" s="45"/>
      <c r="J1220" s="46" t="s">
        <v>298</v>
      </c>
    </row>
    <row r="1221" spans="2:10" x14ac:dyDescent="0.3">
      <c r="B1221" s="75"/>
      <c r="C1221" s="44" t="s">
        <v>630</v>
      </c>
      <c r="D1221" s="45">
        <v>0</v>
      </c>
      <c r="E1221" s="45"/>
      <c r="F1221" s="45"/>
      <c r="G1221" s="45"/>
      <c r="H1221" s="45">
        <f>+D1221</f>
        <v>0</v>
      </c>
      <c r="I1221" s="45"/>
      <c r="J1221" s="46" t="s">
        <v>298</v>
      </c>
    </row>
    <row r="1222" spans="2:10" x14ac:dyDescent="0.3">
      <c r="B1222" s="75"/>
      <c r="C1222" s="44" t="s">
        <v>628</v>
      </c>
      <c r="D1222" s="45">
        <v>0</v>
      </c>
      <c r="E1222" s="45"/>
      <c r="F1222" s="45"/>
      <c r="G1222" s="45"/>
      <c r="H1222" s="45">
        <f>+D1222</f>
        <v>0</v>
      </c>
      <c r="I1222" s="45"/>
      <c r="J1222" s="46" t="s">
        <v>298</v>
      </c>
    </row>
    <row r="1223" spans="2:10" x14ac:dyDescent="0.3">
      <c r="B1223" s="75"/>
      <c r="C1223" s="130" t="s">
        <v>250</v>
      </c>
      <c r="D1223" s="45"/>
      <c r="E1223" s="45"/>
      <c r="F1223" s="45"/>
      <c r="G1223" s="45"/>
      <c r="H1223" s="45"/>
      <c r="I1223" s="45"/>
      <c r="J1223" s="46" t="s">
        <v>298</v>
      </c>
    </row>
    <row r="1224" spans="2:10" x14ac:dyDescent="0.3">
      <c r="B1224" s="75"/>
      <c r="C1224" s="44" t="s">
        <v>630</v>
      </c>
      <c r="D1224" s="45">
        <v>0</v>
      </c>
      <c r="E1224" s="45"/>
      <c r="F1224" s="45"/>
      <c r="G1224" s="45"/>
      <c r="H1224" s="45">
        <f>+D1224</f>
        <v>0</v>
      </c>
      <c r="I1224" s="45"/>
      <c r="J1224" s="46" t="s">
        <v>298</v>
      </c>
    </row>
    <row r="1225" spans="2:10" x14ac:dyDescent="0.3">
      <c r="B1225" s="75"/>
      <c r="C1225" s="44" t="s">
        <v>628</v>
      </c>
      <c r="D1225" s="45">
        <v>0</v>
      </c>
      <c r="E1225" s="45"/>
      <c r="F1225" s="45"/>
      <c r="G1225" s="45"/>
      <c r="H1225" s="45">
        <f>+D1225</f>
        <v>0</v>
      </c>
      <c r="I1225" s="45"/>
      <c r="J1225" s="46" t="s">
        <v>298</v>
      </c>
    </row>
    <row r="1226" spans="2:10" x14ac:dyDescent="0.3">
      <c r="B1226" s="75" t="s">
        <v>475</v>
      </c>
      <c r="C1226" s="48" t="s">
        <v>476</v>
      </c>
      <c r="D1226" s="45"/>
      <c r="E1226" s="45"/>
      <c r="F1226" s="45"/>
      <c r="G1226" s="45"/>
      <c r="H1226" s="45"/>
      <c r="I1226" s="62">
        <f>SUM(H1227:H1232)*$E$83</f>
        <v>4</v>
      </c>
      <c r="J1226" s="63" t="str">
        <f>+J1227</f>
        <v>Pto</v>
      </c>
    </row>
    <row r="1227" spans="2:10" x14ac:dyDescent="0.3">
      <c r="B1227" s="75"/>
      <c r="C1227" s="130" t="s">
        <v>248</v>
      </c>
      <c r="D1227" s="45"/>
      <c r="E1227" s="45"/>
      <c r="F1227" s="45"/>
      <c r="G1227" s="45"/>
      <c r="H1227" s="45"/>
      <c r="I1227" s="45"/>
      <c r="J1227" s="46" t="s">
        <v>298</v>
      </c>
    </row>
    <row r="1228" spans="2:10" x14ac:dyDescent="0.3">
      <c r="B1228" s="75"/>
      <c r="C1228" s="44" t="s">
        <v>628</v>
      </c>
      <c r="D1228" s="45">
        <v>4</v>
      </c>
      <c r="E1228" s="45"/>
      <c r="F1228" s="45"/>
      <c r="G1228" s="45"/>
      <c r="H1228" s="45">
        <f>+D1228</f>
        <v>4</v>
      </c>
      <c r="I1228" s="45"/>
      <c r="J1228" s="46" t="s">
        <v>298</v>
      </c>
    </row>
    <row r="1229" spans="2:10" x14ac:dyDescent="0.3">
      <c r="B1229" s="75"/>
      <c r="C1229" s="130" t="s">
        <v>249</v>
      </c>
      <c r="D1229" s="45"/>
      <c r="E1229" s="45"/>
      <c r="F1229" s="45"/>
      <c r="G1229" s="45"/>
      <c r="H1229" s="45">
        <f>+D1229</f>
        <v>0</v>
      </c>
      <c r="I1229" s="45"/>
      <c r="J1229" s="46" t="s">
        <v>298</v>
      </c>
    </row>
    <row r="1230" spans="2:10" x14ac:dyDescent="0.3">
      <c r="B1230" s="75"/>
      <c r="C1230" s="44" t="s">
        <v>628</v>
      </c>
      <c r="D1230" s="45">
        <v>0</v>
      </c>
      <c r="E1230" s="45"/>
      <c r="F1230" s="45"/>
      <c r="G1230" s="45"/>
      <c r="H1230" s="45">
        <f>+D1230</f>
        <v>0</v>
      </c>
      <c r="I1230" s="45"/>
      <c r="J1230" s="46" t="s">
        <v>298</v>
      </c>
    </row>
    <row r="1231" spans="2:10" x14ac:dyDescent="0.3">
      <c r="B1231" s="75"/>
      <c r="C1231" s="130" t="s">
        <v>250</v>
      </c>
      <c r="D1231" s="45"/>
      <c r="E1231" s="45"/>
      <c r="F1231" s="45"/>
      <c r="G1231" s="45"/>
      <c r="H1231" s="45">
        <f>+D1231</f>
        <v>0</v>
      </c>
      <c r="I1231" s="45"/>
      <c r="J1231" s="46" t="s">
        <v>298</v>
      </c>
    </row>
    <row r="1232" spans="2:10" x14ac:dyDescent="0.3">
      <c r="B1232" s="75"/>
      <c r="C1232" s="44" t="s">
        <v>628</v>
      </c>
      <c r="D1232" s="45">
        <v>0</v>
      </c>
      <c r="E1232" s="45"/>
      <c r="F1232" s="45"/>
      <c r="G1232" s="45"/>
      <c r="H1232" s="45">
        <f>+D1232</f>
        <v>0</v>
      </c>
      <c r="I1232" s="45"/>
      <c r="J1232" s="46" t="s">
        <v>298</v>
      </c>
    </row>
    <row r="1233" spans="2:10" x14ac:dyDescent="0.3">
      <c r="B1233" s="75" t="s">
        <v>479</v>
      </c>
      <c r="C1233" s="48" t="s">
        <v>477</v>
      </c>
      <c r="D1233" s="45"/>
      <c r="E1233" s="45"/>
      <c r="F1233" s="45"/>
      <c r="G1233" s="45"/>
      <c r="H1233" s="45"/>
      <c r="I1233" s="62">
        <f>SUM(H1234:H1242)*$E$83</f>
        <v>3</v>
      </c>
      <c r="J1233" s="63" t="str">
        <f>+J1234</f>
        <v>Pto</v>
      </c>
    </row>
    <row r="1234" spans="2:10" x14ac:dyDescent="0.3">
      <c r="B1234" s="75"/>
      <c r="C1234" s="130" t="s">
        <v>248</v>
      </c>
      <c r="D1234" s="45"/>
      <c r="E1234" s="45"/>
      <c r="F1234" s="45"/>
      <c r="G1234" s="45"/>
      <c r="H1234" s="45"/>
      <c r="I1234" s="45"/>
      <c r="J1234" s="46" t="s">
        <v>298</v>
      </c>
    </row>
    <row r="1235" spans="2:10" x14ac:dyDescent="0.3">
      <c r="B1235" s="75"/>
      <c r="C1235" s="44" t="s">
        <v>621</v>
      </c>
      <c r="D1235" s="45">
        <v>1</v>
      </c>
      <c r="E1235" s="45"/>
      <c r="F1235" s="45"/>
      <c r="G1235" s="45"/>
      <c r="H1235" s="45">
        <f t="shared" ref="H1235:H1242" si="51">+D1235</f>
        <v>1</v>
      </c>
      <c r="I1235" s="45"/>
      <c r="J1235" s="46" t="s">
        <v>298</v>
      </c>
    </row>
    <row r="1236" spans="2:10" x14ac:dyDescent="0.3">
      <c r="B1236" s="75"/>
      <c r="C1236" s="44" t="s">
        <v>631</v>
      </c>
      <c r="D1236" s="45">
        <v>2</v>
      </c>
      <c r="E1236" s="45"/>
      <c r="F1236" s="45"/>
      <c r="G1236" s="45"/>
      <c r="H1236" s="45">
        <f t="shared" si="51"/>
        <v>2</v>
      </c>
      <c r="I1236" s="45"/>
      <c r="J1236" s="46" t="s">
        <v>298</v>
      </c>
    </row>
    <row r="1237" spans="2:10" x14ac:dyDescent="0.3">
      <c r="B1237" s="75"/>
      <c r="C1237" s="130" t="s">
        <v>249</v>
      </c>
      <c r="D1237" s="45"/>
      <c r="E1237" s="45"/>
      <c r="F1237" s="45"/>
      <c r="G1237" s="45"/>
      <c r="H1237" s="45">
        <f t="shared" si="51"/>
        <v>0</v>
      </c>
      <c r="I1237" s="45"/>
      <c r="J1237" s="46" t="s">
        <v>298</v>
      </c>
    </row>
    <row r="1238" spans="2:10" x14ac:dyDescent="0.3">
      <c r="B1238" s="75"/>
      <c r="C1238" s="44" t="s">
        <v>621</v>
      </c>
      <c r="D1238" s="45">
        <v>0</v>
      </c>
      <c r="E1238" s="45"/>
      <c r="F1238" s="45"/>
      <c r="G1238" s="45"/>
      <c r="H1238" s="45">
        <f t="shared" si="51"/>
        <v>0</v>
      </c>
      <c r="I1238" s="45"/>
      <c r="J1238" s="46" t="s">
        <v>298</v>
      </c>
    </row>
    <row r="1239" spans="2:10" x14ac:dyDescent="0.3">
      <c r="B1239" s="75"/>
      <c r="C1239" s="44" t="s">
        <v>631</v>
      </c>
      <c r="D1239" s="45">
        <v>0</v>
      </c>
      <c r="E1239" s="45"/>
      <c r="F1239" s="45"/>
      <c r="G1239" s="45"/>
      <c r="H1239" s="45">
        <f t="shared" si="51"/>
        <v>0</v>
      </c>
      <c r="I1239" s="45"/>
      <c r="J1239" s="46" t="s">
        <v>298</v>
      </c>
    </row>
    <row r="1240" spans="2:10" x14ac:dyDescent="0.3">
      <c r="B1240" s="75"/>
      <c r="C1240" s="130" t="s">
        <v>250</v>
      </c>
      <c r="D1240" s="45"/>
      <c r="E1240" s="45"/>
      <c r="F1240" s="45"/>
      <c r="G1240" s="45"/>
      <c r="H1240" s="45">
        <f t="shared" si="51"/>
        <v>0</v>
      </c>
      <c r="I1240" s="45"/>
      <c r="J1240" s="46" t="s">
        <v>298</v>
      </c>
    </row>
    <row r="1241" spans="2:10" x14ac:dyDescent="0.3">
      <c r="B1241" s="75"/>
      <c r="C1241" s="44" t="s">
        <v>621</v>
      </c>
      <c r="D1241" s="45">
        <v>0</v>
      </c>
      <c r="E1241" s="45"/>
      <c r="F1241" s="45"/>
      <c r="G1241" s="45"/>
      <c r="H1241" s="45">
        <f t="shared" si="51"/>
        <v>0</v>
      </c>
      <c r="I1241" s="45"/>
      <c r="J1241" s="46" t="s">
        <v>298</v>
      </c>
    </row>
    <row r="1242" spans="2:10" x14ac:dyDescent="0.3">
      <c r="B1242" s="75"/>
      <c r="C1242" s="44" t="s">
        <v>631</v>
      </c>
      <c r="D1242" s="45">
        <v>0</v>
      </c>
      <c r="E1242" s="45"/>
      <c r="F1242" s="45"/>
      <c r="G1242" s="45"/>
      <c r="H1242" s="45">
        <f t="shared" si="51"/>
        <v>0</v>
      </c>
      <c r="I1242" s="45"/>
      <c r="J1242" s="46" t="s">
        <v>298</v>
      </c>
    </row>
    <row r="1243" spans="2:10" x14ac:dyDescent="0.3">
      <c r="B1243" s="75" t="s">
        <v>480</v>
      </c>
      <c r="C1243" s="48" t="s">
        <v>478</v>
      </c>
      <c r="D1243" s="45"/>
      <c r="E1243" s="45"/>
      <c r="F1243" s="45"/>
      <c r="G1243" s="45"/>
      <c r="H1243" s="45"/>
      <c r="I1243" s="62">
        <f>SUM(H1244:H1249)*$E$83</f>
        <v>2</v>
      </c>
      <c r="J1243" s="63" t="str">
        <f>+J1245</f>
        <v>Pto</v>
      </c>
    </row>
    <row r="1244" spans="2:10" x14ac:dyDescent="0.3">
      <c r="B1244" s="75"/>
      <c r="C1244" s="130" t="s">
        <v>248</v>
      </c>
      <c r="D1244" s="45"/>
      <c r="E1244" s="45"/>
      <c r="F1244" s="45"/>
      <c r="G1244" s="45"/>
      <c r="H1244" s="45"/>
      <c r="I1244" s="45"/>
      <c r="J1244" s="46" t="s">
        <v>298</v>
      </c>
    </row>
    <row r="1245" spans="2:10" x14ac:dyDescent="0.3">
      <c r="B1245" s="75"/>
      <c r="C1245" s="44" t="s">
        <v>621</v>
      </c>
      <c r="D1245" s="45">
        <v>2</v>
      </c>
      <c r="E1245" s="45"/>
      <c r="F1245" s="45"/>
      <c r="G1245" s="45"/>
      <c r="H1245" s="45">
        <f>+D1245</f>
        <v>2</v>
      </c>
      <c r="I1245" s="45"/>
      <c r="J1245" s="46" t="s">
        <v>298</v>
      </c>
    </row>
    <row r="1246" spans="2:10" x14ac:dyDescent="0.3">
      <c r="B1246" s="75"/>
      <c r="C1246" s="130" t="s">
        <v>249</v>
      </c>
      <c r="D1246" s="45"/>
      <c r="E1246" s="45"/>
      <c r="F1246" s="45"/>
      <c r="G1246" s="45"/>
      <c r="H1246" s="45">
        <f>+D1246</f>
        <v>0</v>
      </c>
      <c r="I1246" s="45"/>
      <c r="J1246" s="46" t="s">
        <v>298</v>
      </c>
    </row>
    <row r="1247" spans="2:10" x14ac:dyDescent="0.3">
      <c r="B1247" s="75"/>
      <c r="C1247" s="44" t="s">
        <v>621</v>
      </c>
      <c r="D1247" s="45">
        <v>0</v>
      </c>
      <c r="E1247" s="45"/>
      <c r="F1247" s="45"/>
      <c r="G1247" s="45"/>
      <c r="H1247" s="45">
        <f>+D1247</f>
        <v>0</v>
      </c>
      <c r="I1247" s="45"/>
      <c r="J1247" s="46" t="s">
        <v>298</v>
      </c>
    </row>
    <row r="1248" spans="2:10" x14ac:dyDescent="0.3">
      <c r="B1248" s="75"/>
      <c r="C1248" s="130" t="s">
        <v>250</v>
      </c>
      <c r="D1248" s="45"/>
      <c r="E1248" s="45"/>
      <c r="F1248" s="45"/>
      <c r="G1248" s="45"/>
      <c r="H1248" s="45">
        <f>+D1248</f>
        <v>0</v>
      </c>
      <c r="I1248" s="45"/>
      <c r="J1248" s="46" t="s">
        <v>298</v>
      </c>
    </row>
    <row r="1249" spans="2:10" x14ac:dyDescent="0.3">
      <c r="B1249" s="75"/>
      <c r="C1249" s="44" t="s">
        <v>621</v>
      </c>
      <c r="D1249" s="45">
        <v>0</v>
      </c>
      <c r="E1249" s="45"/>
      <c r="F1249" s="45"/>
      <c r="G1249" s="45"/>
      <c r="H1249" s="45">
        <f>+D1249</f>
        <v>0</v>
      </c>
      <c r="I1249" s="45"/>
      <c r="J1249" s="46" t="s">
        <v>298</v>
      </c>
    </row>
    <row r="1250" spans="2:10" x14ac:dyDescent="0.3">
      <c r="B1250" s="100" t="s">
        <v>168</v>
      </c>
      <c r="C1250" s="101" t="s">
        <v>481</v>
      </c>
      <c r="D1250" s="45"/>
      <c r="E1250" s="45"/>
      <c r="F1250" s="45"/>
      <c r="G1250" s="45"/>
      <c r="H1250" s="45"/>
      <c r="I1250" s="45"/>
      <c r="J1250" s="46"/>
    </row>
    <row r="1251" spans="2:10" x14ac:dyDescent="0.3">
      <c r="B1251" s="75" t="s">
        <v>210</v>
      </c>
      <c r="C1251" s="48" t="s">
        <v>482</v>
      </c>
      <c r="D1251" s="45"/>
      <c r="E1251" s="45"/>
      <c r="F1251" s="45"/>
      <c r="G1251" s="45"/>
      <c r="H1251" s="45"/>
      <c r="I1251" s="62">
        <f>SUM(H1252:H1261)*$E$83</f>
        <v>22.8</v>
      </c>
      <c r="J1251" s="63" t="str">
        <f>+J1252</f>
        <v>ml</v>
      </c>
    </row>
    <row r="1252" spans="2:10" x14ac:dyDescent="0.3">
      <c r="B1252" s="75"/>
      <c r="C1252" s="130" t="s">
        <v>248</v>
      </c>
      <c r="D1252" s="45"/>
      <c r="E1252" s="45"/>
      <c r="F1252" s="45"/>
      <c r="G1252" s="45"/>
      <c r="H1252" s="45"/>
      <c r="I1252" s="45"/>
      <c r="J1252" s="46" t="str">
        <f>IF(AND(E1252=0,F1252&lt;&gt;0,G1252&lt;&gt;0),"m2",IF(AND(F1252=0,E1252&lt;&gt;0,G1252&lt;&gt;0),"m2",IF(AND(G1252=0,E1252&lt;&gt;0,F1252&lt;&gt;0),"m2",IF(AND(F1252=0,G1252=0),"ml",IF(AND(E1252=0,G1252=0),"ml",IF(AND(E1252=0,F1252=0),"ml",IF(AND(E1252&lt;&gt;0,F1252&lt;&gt;0,G1252&lt;&gt;0),"m3",0)))))))</f>
        <v>ml</v>
      </c>
    </row>
    <row r="1253" spans="2:10" x14ac:dyDescent="0.3">
      <c r="B1253" s="75"/>
      <c r="C1253" s="44" t="s">
        <v>622</v>
      </c>
      <c r="D1253" s="45">
        <v>4</v>
      </c>
      <c r="E1253" s="45">
        <v>1.5</v>
      </c>
      <c r="F1253" s="45"/>
      <c r="G1253" s="45"/>
      <c r="H1253" s="45">
        <f>IF(AND(F1253=0,G1253=0),D1253*E1253,IF(AND(E1253=0,G1253=0),D1253*F1253,IF(AND(E1253=0,F1253=0),D1253*G1253,IF(AND(E1253=0),D1253*F1253*G1253,IF(AND(F1253=0),D1253*E1253*G1253,IF(AND(G1253=0),D1253*E1253*F1253,D1253*E1253*F1253*G1253))))))</f>
        <v>6</v>
      </c>
      <c r="I1253" s="45"/>
      <c r="J1253" s="46" t="str">
        <f>IF(AND(E1253=0,F1253&lt;&gt;0,G1253&lt;&gt;0),"m2",IF(AND(F1253=0,E1253&lt;&gt;0,G1253&lt;&gt;0),"m2",IF(AND(G1253=0,E1253&lt;&gt;0,F1253&lt;&gt;0),"m2",IF(AND(F1253=0,G1253=0),"ml",IF(AND(E1253=0,G1253=0),"ml",IF(AND(E1253=0,F1253=0),"ml",IF(AND(E1253&lt;&gt;0,F1253&lt;&gt;0,G1253&lt;&gt;0),"m3",0)))))))</f>
        <v>ml</v>
      </c>
    </row>
    <row r="1254" spans="2:10" x14ac:dyDescent="0.3">
      <c r="B1254" s="75"/>
      <c r="C1254" s="44" t="s">
        <v>628</v>
      </c>
      <c r="D1254" s="45">
        <v>6</v>
      </c>
      <c r="E1254" s="45">
        <v>2</v>
      </c>
      <c r="F1254" s="45"/>
      <c r="G1254" s="45"/>
      <c r="H1254" s="45">
        <f>IF(AND(F1254=0,G1254=0),D1254*E1254,IF(AND(E1254=0,G1254=0),D1254*F1254,IF(AND(E1254=0,F1254=0),D1254*G1254,IF(AND(E1254=0),D1254*F1254*G1254,IF(AND(F1254=0),D1254*E1254*G1254,IF(AND(G1254=0),D1254*E1254*F1254,D1254*E1254*F1254*G1254))))))</f>
        <v>12</v>
      </c>
      <c r="I1254" s="45"/>
      <c r="J1254" s="46" t="str">
        <f>IF(AND(E1254=0,F1254&lt;&gt;0,G1254&lt;&gt;0),"m2",IF(AND(F1254=0,E1254&lt;&gt;0,G1254&lt;&gt;0),"m2",IF(AND(G1254=0,E1254&lt;&gt;0,F1254&lt;&gt;0),"m2",IF(AND(F1254=0,G1254=0),"ml",IF(AND(E1254=0,G1254=0),"ml",IF(AND(E1254=0,F1254=0),"ml",IF(AND(E1254&lt;&gt;0,F1254&lt;&gt;0,G1254&lt;&gt;0),"m3",0)))))))</f>
        <v>ml</v>
      </c>
    </row>
    <row r="1255" spans="2:10" x14ac:dyDescent="0.3">
      <c r="B1255" s="75"/>
      <c r="C1255" s="44" t="s">
        <v>628</v>
      </c>
      <c r="D1255" s="45">
        <v>1</v>
      </c>
      <c r="E1255" s="45">
        <v>4.8</v>
      </c>
      <c r="F1255" s="45"/>
      <c r="G1255" s="45"/>
      <c r="H1255" s="45">
        <f>IF(AND(F1255=0,G1255=0),D1255*E1255,IF(AND(E1255=0,G1255=0),D1255*F1255,IF(AND(E1255=0,F1255=0),D1255*G1255,IF(AND(E1255=0),D1255*F1255*G1255,IF(AND(F1255=0),D1255*E1255*G1255,IF(AND(G1255=0),D1255*E1255*F1255,D1255*E1255*F1255*G1255))))))</f>
        <v>4.8</v>
      </c>
      <c r="I1255" s="45"/>
      <c r="J1255" s="46" t="str">
        <f>IF(AND(E1255=0,F1255&lt;&gt;0,G1255&lt;&gt;0),"m2",IF(AND(F1255=0,E1255&lt;&gt;0,G1255&lt;&gt;0),"m2",IF(AND(G1255=0,E1255&lt;&gt;0,F1255&lt;&gt;0),"m2",IF(AND(F1255=0,G1255=0),"ml",IF(AND(E1255=0,G1255=0),"ml",IF(AND(E1255=0,F1255=0),"ml",IF(AND(E1255&lt;&gt;0,F1255&lt;&gt;0,G1255&lt;&gt;0),"m3",0)))))))</f>
        <v>ml</v>
      </c>
    </row>
    <row r="1256" spans="2:10" x14ac:dyDescent="0.3">
      <c r="B1256" s="75"/>
      <c r="C1256" s="130" t="s">
        <v>249</v>
      </c>
      <c r="D1256" s="45"/>
      <c r="E1256" s="45"/>
      <c r="F1256" s="45"/>
      <c r="G1256" s="45"/>
      <c r="H1256" s="45"/>
      <c r="I1256" s="45"/>
      <c r="J1256" s="46"/>
    </row>
    <row r="1257" spans="2:10" x14ac:dyDescent="0.3">
      <c r="B1257" s="75"/>
      <c r="C1257" s="44" t="s">
        <v>630</v>
      </c>
      <c r="D1257" s="45"/>
      <c r="E1257" s="45"/>
      <c r="F1257" s="45"/>
      <c r="G1257" s="45"/>
      <c r="H1257" s="45">
        <f>IF(AND(F1257=0,G1257=0),D1257*E1257,IF(AND(E1257=0,G1257=0),D1257*F1257,IF(AND(E1257=0,F1257=0),D1257*G1257,IF(AND(E1257=0),D1257*F1257*G1257,IF(AND(F1257=0),D1257*E1257*G1257,IF(AND(G1257=0),D1257*E1257*F1257,D1257*E1257*F1257*G1257))))))</f>
        <v>0</v>
      </c>
      <c r="I1257" s="45"/>
      <c r="J1257" s="46" t="str">
        <f>IF(AND(E1257=0,F1257&lt;&gt;0,G1257&lt;&gt;0),"m2",IF(AND(F1257=0,E1257&lt;&gt;0,G1257&lt;&gt;0),"m2",IF(AND(G1257=0,E1257&lt;&gt;0,F1257&lt;&gt;0),"m2",IF(AND(F1257=0,G1257=0),"ml",IF(AND(E1257=0,G1257=0),"ml",IF(AND(E1257=0,F1257=0),"ml",IF(AND(E1257&lt;&gt;0,F1257&lt;&gt;0,G1257&lt;&gt;0),"m3",0)))))))</f>
        <v>ml</v>
      </c>
    </row>
    <row r="1258" spans="2:10" x14ac:dyDescent="0.3">
      <c r="B1258" s="75"/>
      <c r="C1258" s="44" t="s">
        <v>628</v>
      </c>
      <c r="D1258" s="45"/>
      <c r="E1258" s="45"/>
      <c r="F1258" s="45"/>
      <c r="G1258" s="45"/>
      <c r="H1258" s="45">
        <f>IF(AND(F1258=0,G1258=0),D1258*E1258,IF(AND(E1258=0,G1258=0),D1258*F1258,IF(AND(E1258=0,F1258=0),D1258*G1258,IF(AND(E1258=0),D1258*F1258*G1258,IF(AND(F1258=0),D1258*E1258*G1258,IF(AND(G1258=0),D1258*E1258*F1258,D1258*E1258*F1258*G1258))))))</f>
        <v>0</v>
      </c>
      <c r="I1258" s="45"/>
      <c r="J1258" s="46" t="str">
        <f>IF(AND(E1258=0,F1258&lt;&gt;0,G1258&lt;&gt;0),"m2",IF(AND(F1258=0,E1258&lt;&gt;0,G1258&lt;&gt;0),"m2",IF(AND(G1258=0,E1258&lt;&gt;0,F1258&lt;&gt;0),"m2",IF(AND(F1258=0,G1258=0),"ml",IF(AND(E1258=0,G1258=0),"ml",IF(AND(E1258=0,F1258=0),"ml",IF(AND(E1258&lt;&gt;0,F1258&lt;&gt;0,G1258&lt;&gt;0),"m3",0)))))))</f>
        <v>ml</v>
      </c>
    </row>
    <row r="1259" spans="2:10" x14ac:dyDescent="0.3">
      <c r="B1259" s="75"/>
      <c r="C1259" s="130" t="s">
        <v>250</v>
      </c>
      <c r="D1259" s="45"/>
      <c r="E1259" s="45"/>
      <c r="F1259" s="45"/>
      <c r="G1259" s="45"/>
      <c r="H1259" s="45"/>
      <c r="I1259" s="45"/>
      <c r="J1259" s="46"/>
    </row>
    <row r="1260" spans="2:10" x14ac:dyDescent="0.3">
      <c r="B1260" s="75"/>
      <c r="C1260" s="44" t="s">
        <v>630</v>
      </c>
      <c r="D1260" s="45"/>
      <c r="E1260" s="45"/>
      <c r="F1260" s="45"/>
      <c r="G1260" s="45"/>
      <c r="H1260" s="45">
        <f>IF(AND(F1260=0,G1260=0),D1260*E1260,IF(AND(E1260=0,G1260=0),D1260*F1260,IF(AND(E1260=0,F1260=0),D1260*G1260,IF(AND(E1260=0),D1260*F1260*G1260,IF(AND(F1260=0),D1260*E1260*G1260,IF(AND(G1260=0),D1260*E1260*F1260,D1260*E1260*F1260*G1260))))))</f>
        <v>0</v>
      </c>
      <c r="I1260" s="45"/>
      <c r="J1260" s="46" t="str">
        <f>IF(AND(E1260=0,F1260&lt;&gt;0,G1260&lt;&gt;0),"m2",IF(AND(F1260=0,E1260&lt;&gt;0,G1260&lt;&gt;0),"m2",IF(AND(G1260=0,E1260&lt;&gt;0,F1260&lt;&gt;0),"m2",IF(AND(F1260=0,G1260=0),"ml",IF(AND(E1260=0,G1260=0),"ml",IF(AND(E1260=0,F1260=0),"ml",IF(AND(E1260&lt;&gt;0,F1260&lt;&gt;0,G1260&lt;&gt;0),"m3",0)))))))</f>
        <v>ml</v>
      </c>
    </row>
    <row r="1261" spans="2:10" x14ac:dyDescent="0.3">
      <c r="B1261" s="75"/>
      <c r="C1261" s="44" t="s">
        <v>628</v>
      </c>
      <c r="D1261" s="45"/>
      <c r="E1261" s="45"/>
      <c r="F1261" s="45"/>
      <c r="G1261" s="45"/>
      <c r="H1261" s="45">
        <f>IF(AND(F1261=0,G1261=0),D1261*E1261,IF(AND(E1261=0,G1261=0),D1261*F1261,IF(AND(E1261=0,F1261=0),D1261*G1261,IF(AND(E1261=0),D1261*F1261*G1261,IF(AND(F1261=0),D1261*E1261*G1261,IF(AND(G1261=0),D1261*E1261*F1261,D1261*E1261*F1261*G1261))))))</f>
        <v>0</v>
      </c>
      <c r="I1261" s="45"/>
      <c r="J1261" s="46" t="str">
        <f>IF(AND(E1261=0,F1261&lt;&gt;0,G1261&lt;&gt;0),"m2",IF(AND(F1261=0,E1261&lt;&gt;0,G1261&lt;&gt;0),"m2",IF(AND(G1261=0,E1261&lt;&gt;0,F1261&lt;&gt;0),"m2",IF(AND(F1261=0,G1261=0),"ml",IF(AND(E1261=0,G1261=0),"ml",IF(AND(E1261=0,F1261=0),"ml",IF(AND(E1261&lt;&gt;0,F1261&lt;&gt;0,G1261&lt;&gt;0),"m3",0)))))))</f>
        <v>ml</v>
      </c>
    </row>
    <row r="1262" spans="2:10" x14ac:dyDescent="0.3">
      <c r="B1262" s="75" t="s">
        <v>236</v>
      </c>
      <c r="C1262" s="48" t="s">
        <v>483</v>
      </c>
      <c r="D1262" s="45"/>
      <c r="E1262" s="45"/>
      <c r="F1262" s="45"/>
      <c r="G1262" s="45"/>
      <c r="H1262" s="45"/>
      <c r="I1262" s="62">
        <f>SUM(H1263:H1267)*$E$83</f>
        <v>4</v>
      </c>
      <c r="J1262" s="63" t="str">
        <f>+J1267</f>
        <v>ml</v>
      </c>
    </row>
    <row r="1263" spans="2:10" x14ac:dyDescent="0.3">
      <c r="B1263" s="75"/>
      <c r="C1263" s="130" t="s">
        <v>248</v>
      </c>
      <c r="D1263" s="45"/>
      <c r="E1263" s="45"/>
      <c r="F1263" s="45"/>
      <c r="G1263" s="45"/>
      <c r="H1263" s="45"/>
      <c r="I1263" s="62"/>
      <c r="J1263" s="63"/>
    </row>
    <row r="1264" spans="2:10" x14ac:dyDescent="0.3">
      <c r="B1264" s="75"/>
      <c r="C1264" s="44" t="s">
        <v>628</v>
      </c>
      <c r="D1264" s="45">
        <v>4</v>
      </c>
      <c r="E1264" s="45">
        <v>1</v>
      </c>
      <c r="F1264" s="45"/>
      <c r="G1264" s="45"/>
      <c r="H1264" s="45">
        <f>IF(AND(F1264=0,G1264=0),D1264*E1264,IF(AND(E1264=0,G1264=0),D1264*F1264,IF(AND(E1264=0,F1264=0),D1264*G1264,IF(AND(E1264=0),D1264*F1264*G1264,IF(AND(F1264=0),D1264*E1264*G1264,IF(AND(G1264=0),D1264*E1264*F1264,D1264*E1264*F1264*G1264))))))</f>
        <v>4</v>
      </c>
      <c r="I1264" s="45"/>
      <c r="J1264" s="46" t="str">
        <f>IF(AND(E1264=0,F1264&lt;&gt;0,G1264&lt;&gt;0),"m2",IF(AND(F1264=0,E1264&lt;&gt;0,G1264&lt;&gt;0),"m2",IF(AND(G1264=0,E1264&lt;&gt;0,F1264&lt;&gt;0),"m2",IF(AND(F1264=0,G1264=0),"ml",IF(AND(E1264=0,G1264=0),"ml",IF(AND(E1264=0,F1264=0),"ml",IF(AND(E1264&lt;&gt;0,F1264&lt;&gt;0,G1264&lt;&gt;0),"m3",0)))))))</f>
        <v>ml</v>
      </c>
    </row>
    <row r="1265" spans="2:10" x14ac:dyDescent="0.3">
      <c r="B1265" s="75"/>
      <c r="C1265" s="130" t="s">
        <v>249</v>
      </c>
      <c r="D1265" s="45"/>
      <c r="E1265" s="45"/>
      <c r="F1265" s="45"/>
      <c r="G1265" s="45"/>
      <c r="H1265" s="45"/>
      <c r="I1265" s="62"/>
      <c r="J1265" s="63"/>
    </row>
    <row r="1266" spans="2:10" x14ac:dyDescent="0.3">
      <c r="B1266" s="75"/>
      <c r="C1266" s="44" t="s">
        <v>628</v>
      </c>
      <c r="D1266" s="45"/>
      <c r="E1266" s="45"/>
      <c r="F1266" s="45"/>
      <c r="G1266" s="45"/>
      <c r="H1266" s="45">
        <f>IF(AND(F1266=0,G1266=0),D1266*E1266,IF(AND(E1266=0,G1266=0),D1266*F1266,IF(AND(E1266=0,F1266=0),D1266*G1266,IF(AND(E1266=0),D1266*F1266*G1266,IF(AND(F1266=0),D1266*E1266*G1266,IF(AND(G1266=0),D1266*E1266*F1266,D1266*E1266*F1266*G1266))))))</f>
        <v>0</v>
      </c>
      <c r="I1266" s="45"/>
      <c r="J1266" s="46" t="str">
        <f>IF(AND(E1266=0,F1266&lt;&gt;0,G1266&lt;&gt;0),"m2",IF(AND(F1266=0,E1266&lt;&gt;0,G1266&lt;&gt;0),"m2",IF(AND(G1266=0,E1266&lt;&gt;0,F1266&lt;&gt;0),"m2",IF(AND(F1266=0,G1266=0),"ml",IF(AND(E1266=0,G1266=0),"ml",IF(AND(E1266=0,F1266=0),"ml",IF(AND(E1266&lt;&gt;0,F1266&lt;&gt;0,G1266&lt;&gt;0),"m3",0)))))))</f>
        <v>ml</v>
      </c>
    </row>
    <row r="1267" spans="2:10" x14ac:dyDescent="0.3">
      <c r="B1267" s="75"/>
      <c r="C1267" s="130" t="s">
        <v>250</v>
      </c>
      <c r="D1267" s="45"/>
      <c r="E1267" s="45"/>
      <c r="F1267" s="45"/>
      <c r="G1267" s="45"/>
      <c r="H1267" s="45"/>
      <c r="I1267" s="45"/>
      <c r="J1267" s="46" t="str">
        <f>IF(AND(E1267=0,F1267&lt;&gt;0,G1267&lt;&gt;0),"m2",IF(AND(F1267=0,E1267&lt;&gt;0,G1267&lt;&gt;0),"m2",IF(AND(G1267=0,E1267&lt;&gt;0,F1267&lt;&gt;0),"m2",IF(AND(F1267=0,G1267=0),"ml",IF(AND(E1267=0,G1267=0),"ml",IF(AND(E1267=0,F1267=0),"ml",IF(AND(E1267&lt;&gt;0,F1267&lt;&gt;0,G1267&lt;&gt;0),"m3",0)))))))</f>
        <v>ml</v>
      </c>
    </row>
    <row r="1268" spans="2:10" x14ac:dyDescent="0.3">
      <c r="B1268" s="75"/>
      <c r="C1268" s="44" t="s">
        <v>628</v>
      </c>
      <c r="D1268" s="45"/>
      <c r="E1268" s="45"/>
      <c r="F1268" s="45"/>
      <c r="G1268" s="45"/>
      <c r="H1268" s="45">
        <f>IF(AND(F1268=0,G1268=0),D1268*E1268,IF(AND(E1268=0,G1268=0),D1268*F1268,IF(AND(E1268=0,F1268=0),D1268*G1268,IF(AND(E1268=0),D1268*F1268*G1268,IF(AND(F1268=0),D1268*E1268*G1268,IF(AND(G1268=0),D1268*E1268*F1268,D1268*E1268*F1268*G1268))))))</f>
        <v>0</v>
      </c>
      <c r="I1268" s="45"/>
      <c r="J1268" s="46" t="str">
        <f>IF(AND(E1268=0,F1268&lt;&gt;0,G1268&lt;&gt;0),"m2",IF(AND(F1268=0,E1268&lt;&gt;0,G1268&lt;&gt;0),"m2",IF(AND(G1268=0,E1268&lt;&gt;0,F1268&lt;&gt;0),"m2",IF(AND(F1268=0,G1268=0),"ml",IF(AND(E1268=0,G1268=0),"ml",IF(AND(E1268=0,F1268=0),"ml",IF(AND(E1268&lt;&gt;0,F1268&lt;&gt;0,G1268&lt;&gt;0),"m3",0)))))))</f>
        <v>ml</v>
      </c>
    </row>
    <row r="1269" spans="2:10" x14ac:dyDescent="0.3">
      <c r="B1269" s="75" t="s">
        <v>240</v>
      </c>
      <c r="C1269" s="48" t="s">
        <v>485</v>
      </c>
      <c r="D1269" s="45"/>
      <c r="E1269" s="45"/>
      <c r="F1269" s="45"/>
      <c r="G1269" s="45"/>
      <c r="H1269" s="45"/>
      <c r="I1269" s="62">
        <f>SUM(H1270:H1279)*$E$83</f>
        <v>20.2</v>
      </c>
      <c r="J1269" s="63" t="str">
        <f>+J1270</f>
        <v>ml</v>
      </c>
    </row>
    <row r="1270" spans="2:10" x14ac:dyDescent="0.3">
      <c r="B1270" s="75"/>
      <c r="C1270" s="130" t="s">
        <v>248</v>
      </c>
      <c r="D1270" s="45"/>
      <c r="E1270" s="45"/>
      <c r="F1270" s="45"/>
      <c r="G1270" s="45"/>
      <c r="H1270" s="45"/>
      <c r="I1270" s="45"/>
      <c r="J1270" s="46" t="str">
        <f>IF(AND(E1270=0,F1270&lt;&gt;0,G1270&lt;&gt;0),"m2",IF(AND(F1270=0,E1270&lt;&gt;0,G1270&lt;&gt;0),"m2",IF(AND(G1270=0,E1270&lt;&gt;0,F1270&lt;&gt;0),"m2",IF(AND(F1270=0,G1270=0),"ml",IF(AND(E1270=0,G1270=0),"ml",IF(AND(E1270=0,F1270=0),"ml",IF(AND(E1270&lt;&gt;0,F1270&lt;&gt;0,G1270&lt;&gt;0),"m3",0)))))))</f>
        <v>ml</v>
      </c>
    </row>
    <row r="1271" spans="2:10" x14ac:dyDescent="0.3">
      <c r="B1271" s="75"/>
      <c r="C1271" s="44" t="s">
        <v>621</v>
      </c>
      <c r="D1271" s="45">
        <v>1</v>
      </c>
      <c r="E1271" s="45">
        <v>2.2999999999999998</v>
      </c>
      <c r="F1271" s="45"/>
      <c r="G1271" s="45"/>
      <c r="H1271" s="45">
        <f t="shared" ref="H1271:H1274" si="52">IF(AND(F1271=0,G1271=0),D1271*E1271,IF(AND(E1271=0,G1271=0),D1271*F1271,IF(AND(E1271=0,F1271=0),D1271*G1271,IF(AND(E1271=0),D1271*F1271*G1271,IF(AND(F1271=0),D1271*E1271*G1271,IF(AND(G1271=0),D1271*E1271*F1271,D1271*E1271*F1271*G1271))))))</f>
        <v>2.2999999999999998</v>
      </c>
      <c r="I1271" s="45"/>
      <c r="J1271" s="46" t="str">
        <f t="shared" ref="J1271:J1274" si="53">IF(AND(E1271=0,F1271&lt;&gt;0,G1271&lt;&gt;0),"m2",IF(AND(F1271=0,E1271&lt;&gt;0,G1271&lt;&gt;0),"m2",IF(AND(G1271=0,E1271&lt;&gt;0,F1271&lt;&gt;0),"m2",IF(AND(F1271=0,G1271=0),"ml",IF(AND(E1271=0,G1271=0),"ml",IF(AND(E1271=0,F1271=0),"ml",IF(AND(E1271&lt;&gt;0,F1271&lt;&gt;0,G1271&lt;&gt;0),"m3",0)))))))</f>
        <v>ml</v>
      </c>
    </row>
    <row r="1272" spans="2:10" x14ac:dyDescent="0.3">
      <c r="B1272" s="75"/>
      <c r="C1272" s="44" t="s">
        <v>632</v>
      </c>
      <c r="D1272" s="45">
        <v>1</v>
      </c>
      <c r="E1272" s="45">
        <v>8.1</v>
      </c>
      <c r="F1272" s="45"/>
      <c r="G1272" s="45"/>
      <c r="H1272" s="45">
        <f t="shared" si="52"/>
        <v>8.1</v>
      </c>
      <c r="I1272" s="45"/>
      <c r="J1272" s="46" t="str">
        <f t="shared" si="53"/>
        <v>ml</v>
      </c>
    </row>
    <row r="1273" spans="2:10" x14ac:dyDescent="0.3">
      <c r="B1273" s="75"/>
      <c r="C1273" s="44" t="s">
        <v>632</v>
      </c>
      <c r="D1273" s="45">
        <v>1</v>
      </c>
      <c r="E1273" s="45">
        <v>9.8000000000000007</v>
      </c>
      <c r="F1273" s="45"/>
      <c r="G1273" s="45"/>
      <c r="H1273" s="45">
        <f t="shared" ref="H1273" si="54">IF(AND(F1273=0,G1273=0),D1273*E1273,IF(AND(E1273=0,G1273=0),D1273*F1273,IF(AND(E1273=0,F1273=0),D1273*G1273,IF(AND(E1273=0),D1273*F1273*G1273,IF(AND(F1273=0),D1273*E1273*G1273,IF(AND(G1273=0),D1273*E1273*F1273,D1273*E1273*F1273*G1273))))))</f>
        <v>9.8000000000000007</v>
      </c>
      <c r="I1273" s="45"/>
      <c r="J1273" s="46" t="str">
        <f t="shared" ref="J1273" si="55">IF(AND(E1273=0,F1273&lt;&gt;0,G1273&lt;&gt;0),"m2",IF(AND(F1273=0,E1273&lt;&gt;0,G1273&lt;&gt;0),"m2",IF(AND(G1273=0,E1273&lt;&gt;0,F1273&lt;&gt;0),"m2",IF(AND(F1273=0,G1273=0),"ml",IF(AND(E1273=0,G1273=0),"ml",IF(AND(E1273=0,F1273=0),"ml",IF(AND(E1273&lt;&gt;0,F1273&lt;&gt;0,G1273&lt;&gt;0),"m3",0)))))))</f>
        <v>ml</v>
      </c>
    </row>
    <row r="1274" spans="2:10" x14ac:dyDescent="0.3">
      <c r="B1274" s="75"/>
      <c r="C1274" s="130" t="s">
        <v>249</v>
      </c>
      <c r="D1274" s="45"/>
      <c r="E1274" s="45"/>
      <c r="F1274" s="45"/>
      <c r="G1274" s="45"/>
      <c r="H1274" s="45">
        <f t="shared" si="52"/>
        <v>0</v>
      </c>
      <c r="I1274" s="45"/>
      <c r="J1274" s="46" t="str">
        <f t="shared" si="53"/>
        <v>ml</v>
      </c>
    </row>
    <row r="1275" spans="2:10" x14ac:dyDescent="0.3">
      <c r="B1275" s="75"/>
      <c r="C1275" s="44" t="s">
        <v>621</v>
      </c>
      <c r="D1275" s="45"/>
      <c r="E1275" s="45"/>
      <c r="F1275" s="45"/>
      <c r="G1275" s="45"/>
      <c r="H1275" s="45">
        <f>IF(AND(F1275=0,G1275=0),D1275*E1275,IF(AND(E1275=0,G1275=0),D1275*F1275,IF(AND(E1275=0,F1275=0),D1275*G1275,IF(AND(E1275=0),D1275*F1275*G1275,IF(AND(F1275=0),D1275*E1275*G1275,IF(AND(G1275=0),D1275*E1275*F1275,D1275*E1275*F1275*G1275))))))</f>
        <v>0</v>
      </c>
      <c r="I1275" s="45"/>
      <c r="J1275" s="46" t="str">
        <f>IF(AND(E1275=0,F1275&lt;&gt;0,G1275&lt;&gt;0),"m2",IF(AND(F1275=0,E1275&lt;&gt;0,G1275&lt;&gt;0),"m2",IF(AND(G1275=0,E1275&lt;&gt;0,F1275&lt;&gt;0),"m2",IF(AND(F1275=0,G1275=0),"ml",IF(AND(E1275=0,G1275=0),"ml",IF(AND(E1275=0,F1275=0),"ml",IF(AND(E1275&lt;&gt;0,F1275&lt;&gt;0,G1275&lt;&gt;0),"m3",0)))))))</f>
        <v>ml</v>
      </c>
    </row>
    <row r="1276" spans="2:10" x14ac:dyDescent="0.3">
      <c r="B1276" s="75"/>
      <c r="C1276" s="44" t="s">
        <v>632</v>
      </c>
      <c r="D1276" s="45"/>
      <c r="E1276" s="45"/>
      <c r="F1276" s="45"/>
      <c r="G1276" s="45"/>
      <c r="H1276" s="45">
        <f>IF(AND(F1276=0,G1276=0),D1276*E1276,IF(AND(E1276=0,G1276=0),D1276*F1276,IF(AND(E1276=0,F1276=0),D1276*G1276,IF(AND(E1276=0),D1276*F1276*G1276,IF(AND(F1276=0),D1276*E1276*G1276,IF(AND(G1276=0),D1276*E1276*F1276,D1276*E1276*F1276*G1276))))))</f>
        <v>0</v>
      </c>
      <c r="I1276" s="45"/>
      <c r="J1276" s="46" t="str">
        <f>IF(AND(E1276=0,F1276&lt;&gt;0,G1276&lt;&gt;0),"m2",IF(AND(F1276=0,E1276&lt;&gt;0,G1276&lt;&gt;0),"m2",IF(AND(G1276=0,E1276&lt;&gt;0,F1276&lt;&gt;0),"m2",IF(AND(F1276=0,G1276=0),"ml",IF(AND(E1276=0,G1276=0),"ml",IF(AND(E1276=0,F1276=0),"ml",IF(AND(E1276&lt;&gt;0,F1276&lt;&gt;0,G1276&lt;&gt;0),"m3",0)))))))</f>
        <v>ml</v>
      </c>
    </row>
    <row r="1277" spans="2:10" x14ac:dyDescent="0.3">
      <c r="B1277" s="75"/>
      <c r="C1277" s="130" t="s">
        <v>250</v>
      </c>
      <c r="D1277" s="45"/>
      <c r="E1277" s="45"/>
      <c r="F1277" s="45"/>
      <c r="G1277" s="45"/>
      <c r="H1277" s="45">
        <f t="shared" ref="H1277" si="56">IF(AND(F1277=0,G1277=0),D1277*E1277,IF(AND(E1277=0,G1277=0),D1277*F1277,IF(AND(E1277=0,F1277=0),D1277*G1277,IF(AND(E1277=0),D1277*F1277*G1277,IF(AND(F1277=0),D1277*E1277*G1277,IF(AND(G1277=0),D1277*E1277*F1277,D1277*E1277*F1277*G1277))))))</f>
        <v>0</v>
      </c>
      <c r="I1277" s="45"/>
      <c r="J1277" s="46" t="str">
        <f t="shared" ref="J1277" si="57">IF(AND(E1277=0,F1277&lt;&gt;0,G1277&lt;&gt;0),"m2",IF(AND(F1277=0,E1277&lt;&gt;0,G1277&lt;&gt;0),"m2",IF(AND(G1277=0,E1277&lt;&gt;0,F1277&lt;&gt;0),"m2",IF(AND(F1277=0,G1277=0),"ml",IF(AND(E1277=0,G1277=0),"ml",IF(AND(E1277=0,F1277=0),"ml",IF(AND(E1277&lt;&gt;0,F1277&lt;&gt;0,G1277&lt;&gt;0),"m3",0)))))))</f>
        <v>ml</v>
      </c>
    </row>
    <row r="1278" spans="2:10" x14ac:dyDescent="0.3">
      <c r="B1278" s="75"/>
      <c r="C1278" s="44" t="s">
        <v>621</v>
      </c>
      <c r="D1278" s="45"/>
      <c r="E1278" s="45"/>
      <c r="F1278" s="45"/>
      <c r="G1278" s="45"/>
      <c r="H1278" s="45">
        <f>IF(AND(F1278=0,G1278=0),D1278*E1278,IF(AND(E1278=0,G1278=0),D1278*F1278,IF(AND(E1278=0,F1278=0),D1278*G1278,IF(AND(E1278=0),D1278*F1278*G1278,IF(AND(F1278=0),D1278*E1278*G1278,IF(AND(G1278=0),D1278*E1278*F1278,D1278*E1278*F1278*G1278))))))</f>
        <v>0</v>
      </c>
      <c r="I1278" s="45"/>
      <c r="J1278" s="46" t="str">
        <f>IF(AND(E1278=0,F1278&lt;&gt;0,G1278&lt;&gt;0),"m2",IF(AND(F1278=0,E1278&lt;&gt;0,G1278&lt;&gt;0),"m2",IF(AND(G1278=0,E1278&lt;&gt;0,F1278&lt;&gt;0),"m2",IF(AND(F1278=0,G1278=0),"ml",IF(AND(E1278=0,G1278=0),"ml",IF(AND(E1278=0,F1278=0),"ml",IF(AND(E1278&lt;&gt;0,F1278&lt;&gt;0,G1278&lt;&gt;0),"m3",0)))))))</f>
        <v>ml</v>
      </c>
    </row>
    <row r="1279" spans="2:10" x14ac:dyDescent="0.3">
      <c r="B1279" s="75"/>
      <c r="C1279" s="44" t="s">
        <v>632</v>
      </c>
      <c r="D1279" s="45"/>
      <c r="E1279" s="45"/>
      <c r="F1279" s="45"/>
      <c r="G1279" s="45"/>
      <c r="H1279" s="45">
        <f>IF(AND(F1279=0,G1279=0),D1279*E1279,IF(AND(E1279=0,G1279=0),D1279*F1279,IF(AND(E1279=0,F1279=0),D1279*G1279,IF(AND(E1279=0),D1279*F1279*G1279,IF(AND(F1279=0),D1279*E1279*G1279,IF(AND(G1279=0),D1279*E1279*F1279,D1279*E1279*F1279*G1279))))))</f>
        <v>0</v>
      </c>
      <c r="I1279" s="45"/>
      <c r="J1279" s="46" t="str">
        <f>IF(AND(E1279=0,F1279&lt;&gt;0,G1279&lt;&gt;0),"m2",IF(AND(F1279=0,E1279&lt;&gt;0,G1279&lt;&gt;0),"m2",IF(AND(G1279=0,E1279&lt;&gt;0,F1279&lt;&gt;0),"m2",IF(AND(F1279=0,G1279=0),"ml",IF(AND(E1279=0,G1279=0),"ml",IF(AND(E1279=0,F1279=0),"ml",IF(AND(E1279&lt;&gt;0,F1279&lt;&gt;0,G1279&lt;&gt;0),"m3",0)))))))</f>
        <v>ml</v>
      </c>
    </row>
    <row r="1280" spans="2:10" x14ac:dyDescent="0.3">
      <c r="B1280" s="75" t="s">
        <v>517</v>
      </c>
      <c r="C1280" s="48" t="s">
        <v>618</v>
      </c>
      <c r="D1280" s="45"/>
      <c r="E1280" s="45"/>
      <c r="F1280" s="45"/>
      <c r="G1280" s="45"/>
      <c r="H1280" s="45"/>
      <c r="I1280" s="62">
        <f>SUM(H1281:H1286)*$E$83</f>
        <v>4</v>
      </c>
      <c r="J1280" s="63" t="str">
        <f>+J1283</f>
        <v>ml</v>
      </c>
    </row>
    <row r="1281" spans="2:10" x14ac:dyDescent="0.3">
      <c r="B1281" s="75"/>
      <c r="C1281" s="130" t="s">
        <v>248</v>
      </c>
      <c r="D1281" s="45"/>
      <c r="E1281" s="45"/>
      <c r="F1281" s="45"/>
      <c r="G1281" s="45"/>
      <c r="H1281" s="45"/>
      <c r="I1281" s="62"/>
      <c r="J1281" s="63"/>
    </row>
    <row r="1282" spans="2:10" x14ac:dyDescent="0.3">
      <c r="B1282" s="75"/>
      <c r="C1282" s="44" t="s">
        <v>621</v>
      </c>
      <c r="D1282" s="45">
        <v>2</v>
      </c>
      <c r="E1282" s="45">
        <v>2</v>
      </c>
      <c r="F1282" s="45"/>
      <c r="G1282" s="45"/>
      <c r="H1282" s="45">
        <f>IF(AND(F1282=0,G1282=0),D1282*E1282,IF(AND(E1282=0,G1282=0),D1282*F1282,IF(AND(E1282=0,F1282=0),D1282*G1282,IF(AND(E1282=0),D1282*F1282*G1282,IF(AND(F1282=0),D1282*E1282*G1282,IF(AND(G1282=0),D1282*E1282*F1282,D1282*E1282*F1282*G1282))))))</f>
        <v>4</v>
      </c>
      <c r="I1282" s="45"/>
      <c r="J1282" s="46" t="str">
        <f>IF(AND(E1282=0,F1282&lt;&gt;0,G1282&lt;&gt;0),"m2",IF(AND(F1282=0,E1282&lt;&gt;0,G1282&lt;&gt;0),"m2",IF(AND(G1282=0,E1282&lt;&gt;0,F1282&lt;&gt;0),"m2",IF(AND(F1282=0,G1282=0),"ml",IF(AND(E1282=0,G1282=0),"ml",IF(AND(E1282=0,F1282=0),"ml",IF(AND(E1282&lt;&gt;0,F1282&lt;&gt;0,G1282&lt;&gt;0),"m3",0)))))))</f>
        <v>ml</v>
      </c>
    </row>
    <row r="1283" spans="2:10" x14ac:dyDescent="0.3">
      <c r="B1283" s="75"/>
      <c r="C1283" s="130" t="s">
        <v>249</v>
      </c>
      <c r="D1283" s="45"/>
      <c r="E1283" s="45"/>
      <c r="F1283" s="45"/>
      <c r="G1283" s="45"/>
      <c r="H1283" s="45">
        <f>IF(AND(F1283=0,G1283=0),D1283*E1283,IF(AND(E1283=0,G1283=0),D1283*F1283,IF(AND(E1283=0,F1283=0),D1283*G1283,IF(AND(E1283=0),D1283*F1283*G1283,IF(AND(F1283=0),D1283*E1283*G1283,IF(AND(G1283=0),D1283*E1283*F1283,D1283*E1283*F1283*G1283))))))</f>
        <v>0</v>
      </c>
      <c r="I1283" s="45"/>
      <c r="J1283" s="46" t="str">
        <f>IF(AND(E1283=0,F1283&lt;&gt;0,G1283&lt;&gt;0),"m2",IF(AND(F1283=0,E1283&lt;&gt;0,G1283&lt;&gt;0),"m2",IF(AND(G1283=0,E1283&lt;&gt;0,F1283&lt;&gt;0),"m2",IF(AND(F1283=0,G1283=0),"ml",IF(AND(E1283=0,G1283=0),"ml",IF(AND(E1283=0,F1283=0),"ml",IF(AND(E1283&lt;&gt;0,F1283&lt;&gt;0,G1283&lt;&gt;0),"m3",0)))))))</f>
        <v>ml</v>
      </c>
    </row>
    <row r="1284" spans="2:10" x14ac:dyDescent="0.3">
      <c r="B1284" s="75"/>
      <c r="C1284" s="44" t="s">
        <v>621</v>
      </c>
      <c r="D1284" s="45"/>
      <c r="E1284" s="45"/>
      <c r="F1284" s="45"/>
      <c r="G1284" s="45"/>
      <c r="H1284" s="45">
        <f>IF(AND(F1284=0,G1284=0),D1284*E1284,IF(AND(E1284=0,G1284=0),D1284*F1284,IF(AND(E1284=0,F1284=0),D1284*G1284,IF(AND(E1284=0),D1284*F1284*G1284,IF(AND(F1284=0),D1284*E1284*G1284,IF(AND(G1284=0),D1284*E1284*F1284,D1284*E1284*F1284*G1284))))))</f>
        <v>0</v>
      </c>
      <c r="I1284" s="45"/>
      <c r="J1284" s="46" t="str">
        <f>IF(AND(E1284=0,F1284&lt;&gt;0,G1284&lt;&gt;0),"m2",IF(AND(F1284=0,E1284&lt;&gt;0,G1284&lt;&gt;0),"m2",IF(AND(G1284=0,E1284&lt;&gt;0,F1284&lt;&gt;0),"m2",IF(AND(F1284=0,G1284=0),"ml",IF(AND(E1284=0,G1284=0),"ml",IF(AND(E1284=0,F1284=0),"ml",IF(AND(E1284&lt;&gt;0,F1284&lt;&gt;0,G1284&lt;&gt;0),"m3",0)))))))</f>
        <v>ml</v>
      </c>
    </row>
    <row r="1285" spans="2:10" x14ac:dyDescent="0.3">
      <c r="B1285" s="75"/>
      <c r="C1285" s="130" t="s">
        <v>250</v>
      </c>
      <c r="D1285" s="45"/>
      <c r="E1285" s="45"/>
      <c r="F1285" s="45"/>
      <c r="G1285" s="45"/>
      <c r="H1285" s="45">
        <f>IF(AND(F1285=0,G1285=0),D1285*E1285,IF(AND(E1285=0,G1285=0),D1285*F1285,IF(AND(E1285=0,F1285=0),D1285*G1285,IF(AND(E1285=0),D1285*F1285*G1285,IF(AND(F1285=0),D1285*E1285*G1285,IF(AND(G1285=0),D1285*E1285*F1285,D1285*E1285*F1285*G1285))))))</f>
        <v>0</v>
      </c>
      <c r="I1285" s="45"/>
      <c r="J1285" s="46" t="str">
        <f>IF(AND(E1285=0,F1285&lt;&gt;0,G1285&lt;&gt;0),"m2",IF(AND(F1285=0,E1285&lt;&gt;0,G1285&lt;&gt;0),"m2",IF(AND(G1285=0,E1285&lt;&gt;0,F1285&lt;&gt;0),"m2",IF(AND(F1285=0,G1285=0),"ml",IF(AND(E1285=0,G1285=0),"ml",IF(AND(E1285=0,F1285=0),"ml",IF(AND(E1285&lt;&gt;0,F1285&lt;&gt;0,G1285&lt;&gt;0),"m3",0)))))))</f>
        <v>ml</v>
      </c>
    </row>
    <row r="1286" spans="2:10" x14ac:dyDescent="0.3">
      <c r="B1286" s="75"/>
      <c r="C1286" s="44" t="s">
        <v>621</v>
      </c>
      <c r="D1286" s="45"/>
      <c r="E1286" s="45"/>
      <c r="F1286" s="45"/>
      <c r="G1286" s="45"/>
      <c r="H1286" s="45">
        <f>IF(AND(F1286=0,G1286=0),D1286*E1286,IF(AND(E1286=0,G1286=0),D1286*F1286,IF(AND(E1286=0,F1286=0),D1286*G1286,IF(AND(E1286=0),D1286*F1286*G1286,IF(AND(F1286=0),D1286*E1286*G1286,IF(AND(G1286=0),D1286*E1286*F1286,D1286*E1286*F1286*G1286))))))</f>
        <v>0</v>
      </c>
      <c r="I1286" s="45"/>
      <c r="J1286" s="46" t="str">
        <f>IF(AND(E1286=0,F1286&lt;&gt;0,G1286&lt;&gt;0),"m2",IF(AND(F1286=0,E1286&lt;&gt;0,G1286&lt;&gt;0),"m2",IF(AND(G1286=0,E1286&lt;&gt;0,F1286&lt;&gt;0),"m2",IF(AND(F1286=0,G1286=0),"ml",IF(AND(E1286=0,G1286=0),"ml",IF(AND(E1286=0,F1286=0),"ml",IF(AND(E1286&lt;&gt;0,F1286&lt;&gt;0,G1286&lt;&gt;0),"m3",0)))))))</f>
        <v>ml</v>
      </c>
    </row>
    <row r="1287" spans="2:10" x14ac:dyDescent="0.3">
      <c r="B1287" s="75" t="s">
        <v>518</v>
      </c>
      <c r="C1287" s="48" t="s">
        <v>484</v>
      </c>
      <c r="D1287" s="45"/>
      <c r="E1287" s="45"/>
      <c r="F1287" s="45"/>
      <c r="G1287" s="45"/>
      <c r="H1287" s="45"/>
      <c r="I1287" s="62">
        <f>SUM(H1288:H1291)*$E$83</f>
        <v>13</v>
      </c>
      <c r="J1287" s="63" t="str">
        <f>+J1288</f>
        <v>ml</v>
      </c>
    </row>
    <row r="1288" spans="2:10" x14ac:dyDescent="0.3">
      <c r="B1288" s="75"/>
      <c r="C1288" s="130" t="s">
        <v>248</v>
      </c>
      <c r="D1288" s="45">
        <v>4</v>
      </c>
      <c r="E1288" s="45">
        <v>3.25</v>
      </c>
      <c r="F1288" s="45"/>
      <c r="G1288" s="45"/>
      <c r="H1288" s="45">
        <f>IF(AND(F1288=0,G1288=0),D1288*E1288,IF(AND(E1288=0,G1288=0),D1288*F1288,IF(AND(E1288=0,F1288=0),D1288*G1288,IF(AND(E1288=0),D1288*F1288*G1288,IF(AND(F1288=0),D1288*E1288*G1288,IF(AND(G1288=0),D1288*E1288*F1288,D1288*E1288*F1288*G1288))))))</f>
        <v>13</v>
      </c>
      <c r="I1288" s="45"/>
      <c r="J1288" s="46" t="str">
        <f>IF(AND(E1288=0,F1288&lt;&gt;0,G1288&lt;&gt;0),"m2",IF(AND(F1288=0,E1288&lt;&gt;0,G1288&lt;&gt;0),"m2",IF(AND(G1288=0,E1288&lt;&gt;0,F1288&lt;&gt;0),"m2",IF(AND(F1288=0,G1288=0),"ml",IF(AND(E1288=0,G1288=0),"ml",IF(AND(E1288=0,F1288=0),"ml",IF(AND(E1288&lt;&gt;0,F1288&lt;&gt;0,G1288&lt;&gt;0),"m3",0)))))))</f>
        <v>ml</v>
      </c>
    </row>
    <row r="1289" spans="2:10" x14ac:dyDescent="0.3">
      <c r="B1289" s="75"/>
      <c r="C1289" s="130" t="s">
        <v>249</v>
      </c>
      <c r="D1289" s="45"/>
      <c r="E1289" s="45"/>
      <c r="F1289" s="45"/>
      <c r="G1289" s="45"/>
      <c r="H1289" s="45">
        <f>IF(AND(F1289=0,G1289=0),D1289*E1289,IF(AND(E1289=0,G1289=0),D1289*F1289,IF(AND(E1289=0,F1289=0),D1289*G1289,IF(AND(E1289=0),D1289*F1289*G1289,IF(AND(F1289=0),D1289*E1289*G1289,IF(AND(G1289=0),D1289*E1289*F1289,D1289*E1289*F1289*G1289))))))</f>
        <v>0</v>
      </c>
      <c r="I1289" s="45"/>
      <c r="J1289" s="46" t="str">
        <f>IF(AND(E1289=0,F1289&lt;&gt;0,G1289&lt;&gt;0),"m2",IF(AND(F1289=0,E1289&lt;&gt;0,G1289&lt;&gt;0),"m2",IF(AND(G1289=0,E1289&lt;&gt;0,F1289&lt;&gt;0),"m2",IF(AND(F1289=0,G1289=0),"ml",IF(AND(E1289=0,G1289=0),"ml",IF(AND(E1289=0,F1289=0),"ml",IF(AND(E1289&lt;&gt;0,F1289&lt;&gt;0,G1289&lt;&gt;0),"m3",0)))))))</f>
        <v>ml</v>
      </c>
    </row>
    <row r="1290" spans="2:10" x14ac:dyDescent="0.3">
      <c r="B1290" s="75"/>
      <c r="C1290" s="130" t="s">
        <v>250</v>
      </c>
      <c r="D1290" s="45"/>
      <c r="E1290" s="45"/>
      <c r="F1290" s="45"/>
      <c r="G1290" s="45"/>
      <c r="H1290" s="45">
        <f>IF(AND(F1290=0,G1290=0),D1290*E1290,IF(AND(E1290=0,G1290=0),D1290*F1290,IF(AND(E1290=0,F1290=0),D1290*G1290,IF(AND(E1290=0),D1290*F1290*G1290,IF(AND(F1290=0),D1290*E1290*G1290,IF(AND(G1290=0),D1290*E1290*F1290,D1290*E1290*F1290*G1290))))))</f>
        <v>0</v>
      </c>
      <c r="I1290" s="45"/>
      <c r="J1290" s="46" t="str">
        <f>IF(AND(E1290=0,F1290&lt;&gt;0,G1290&lt;&gt;0),"m2",IF(AND(F1290=0,E1290&lt;&gt;0,G1290&lt;&gt;0),"m2",IF(AND(G1290=0,E1290&lt;&gt;0,F1290&lt;&gt;0),"m2",IF(AND(F1290=0,G1290=0),"ml",IF(AND(E1290=0,G1290=0),"ml",IF(AND(E1290=0,F1290=0),"ml",IF(AND(E1290&lt;&gt;0,F1290&lt;&gt;0,G1290&lt;&gt;0),"m3",0)))))))</f>
        <v>ml</v>
      </c>
    </row>
    <row r="1291" spans="2:10" x14ac:dyDescent="0.3">
      <c r="B1291" s="75"/>
      <c r="C1291" s="130" t="s">
        <v>633</v>
      </c>
      <c r="D1291" s="45"/>
      <c r="E1291" s="45"/>
      <c r="F1291" s="45"/>
      <c r="G1291" s="45"/>
      <c r="H1291" s="45">
        <f>IF(AND(F1291=0,G1291=0),D1291*E1291,IF(AND(E1291=0,G1291=0),D1291*F1291,IF(AND(E1291=0,F1291=0),D1291*G1291,IF(AND(E1291=0),D1291*F1291*G1291,IF(AND(F1291=0),D1291*E1291*G1291,IF(AND(G1291=0),D1291*E1291*F1291,D1291*E1291*F1291*G1291))))))</f>
        <v>0</v>
      </c>
      <c r="I1291" s="45"/>
      <c r="J1291" s="46" t="str">
        <f>IF(AND(E1291=0,F1291&lt;&gt;0,G1291&lt;&gt;0),"m2",IF(AND(F1291=0,E1291&lt;&gt;0,G1291&lt;&gt;0),"m2",IF(AND(G1291=0,E1291&lt;&gt;0,F1291&lt;&gt;0),"m2",IF(AND(F1291=0,G1291=0),"ml",IF(AND(E1291=0,G1291=0),"ml",IF(AND(E1291=0,F1291=0),"ml",IF(AND(E1291&lt;&gt;0,F1291&lt;&gt;0,G1291&lt;&gt;0),"m3",0)))))))</f>
        <v>ml</v>
      </c>
    </row>
    <row r="1292" spans="2:10" x14ac:dyDescent="0.3">
      <c r="B1292" s="75" t="s">
        <v>617</v>
      </c>
      <c r="C1292" s="48" t="s">
        <v>486</v>
      </c>
      <c r="D1292" s="45"/>
      <c r="E1292" s="45"/>
      <c r="F1292" s="45"/>
      <c r="G1292" s="45"/>
      <c r="H1292" s="45"/>
      <c r="I1292" s="62">
        <f>SUM(H1293:H1296)*$E$83</f>
        <v>0</v>
      </c>
      <c r="J1292" s="63" t="str">
        <f>+J1293</f>
        <v>ml</v>
      </c>
    </row>
    <row r="1293" spans="2:10" x14ac:dyDescent="0.3">
      <c r="B1293" s="75"/>
      <c r="C1293" s="130" t="s">
        <v>248</v>
      </c>
      <c r="D1293" s="45"/>
      <c r="E1293" s="45"/>
      <c r="F1293" s="45"/>
      <c r="G1293" s="45"/>
      <c r="H1293" s="45">
        <f>IF(AND(F1293=0,G1293=0),D1293*E1293,IF(AND(E1293=0,G1293=0),D1293*F1293,IF(AND(E1293=0,F1293=0),D1293*G1293,IF(AND(E1293=0),D1293*F1293*G1293,IF(AND(F1293=0),D1293*E1293*G1293,IF(AND(G1293=0),D1293*E1293*F1293,D1293*E1293*F1293*G1293))))))</f>
        <v>0</v>
      </c>
      <c r="I1293" s="45"/>
      <c r="J1293" s="46" t="str">
        <f>IF(AND(E1293=0,F1293&lt;&gt;0,G1293&lt;&gt;0),"m2",IF(AND(F1293=0,E1293&lt;&gt;0,G1293&lt;&gt;0),"m2",IF(AND(G1293=0,E1293&lt;&gt;0,F1293&lt;&gt;0),"m2",IF(AND(F1293=0,G1293=0),"ml",IF(AND(E1293=0,G1293=0),"ml",IF(AND(E1293=0,F1293=0),"ml",IF(AND(E1293&lt;&gt;0,F1293&lt;&gt;0,G1293&lt;&gt;0),"m3",0)))))))</f>
        <v>ml</v>
      </c>
    </row>
    <row r="1294" spans="2:10" x14ac:dyDescent="0.3">
      <c r="B1294" s="75"/>
      <c r="C1294" s="130" t="s">
        <v>249</v>
      </c>
      <c r="D1294" s="45"/>
      <c r="E1294" s="45"/>
      <c r="F1294" s="45"/>
      <c r="G1294" s="45"/>
      <c r="H1294" s="45">
        <f>IF(AND(F1294=0,G1294=0),D1294*E1294,IF(AND(E1294=0,G1294=0),D1294*F1294,IF(AND(E1294=0,F1294=0),D1294*G1294,IF(AND(E1294=0),D1294*F1294*G1294,IF(AND(F1294=0),D1294*E1294*G1294,IF(AND(G1294=0),D1294*E1294*F1294,D1294*E1294*F1294*G1294))))))</f>
        <v>0</v>
      </c>
      <c r="I1294" s="45"/>
      <c r="J1294" s="46" t="str">
        <f>IF(AND(E1294=0,F1294&lt;&gt;0,G1294&lt;&gt;0),"m2",IF(AND(F1294=0,E1294&lt;&gt;0,G1294&lt;&gt;0),"m2",IF(AND(G1294=0,E1294&lt;&gt;0,F1294&lt;&gt;0),"m2",IF(AND(F1294=0,G1294=0),"ml",IF(AND(E1294=0,G1294=0),"ml",IF(AND(E1294=0,F1294=0),"ml",IF(AND(E1294&lt;&gt;0,F1294&lt;&gt;0,G1294&lt;&gt;0),"m3",0)))))))</f>
        <v>ml</v>
      </c>
    </row>
    <row r="1295" spans="2:10" x14ac:dyDescent="0.3">
      <c r="B1295" s="75"/>
      <c r="C1295" s="130" t="s">
        <v>250</v>
      </c>
      <c r="D1295" s="45"/>
      <c r="E1295" s="45"/>
      <c r="F1295" s="45"/>
      <c r="G1295" s="45"/>
      <c r="H1295" s="45">
        <f>IF(AND(F1295=0,G1295=0),D1295*E1295,IF(AND(E1295=0,G1295=0),D1295*F1295,IF(AND(E1295=0,F1295=0),D1295*G1295,IF(AND(E1295=0),D1295*F1295*G1295,IF(AND(F1295=0),D1295*E1295*G1295,IF(AND(G1295=0),D1295*E1295*F1295,D1295*E1295*F1295*G1295))))))</f>
        <v>0</v>
      </c>
      <c r="I1295" s="45"/>
      <c r="J1295" s="46" t="str">
        <f>IF(AND(E1295=0,F1295&lt;&gt;0,G1295&lt;&gt;0),"m2",IF(AND(F1295=0,E1295&lt;&gt;0,G1295&lt;&gt;0),"m2",IF(AND(G1295=0,E1295&lt;&gt;0,F1295&lt;&gt;0),"m2",IF(AND(F1295=0,G1295=0),"ml",IF(AND(E1295=0,G1295=0),"ml",IF(AND(E1295=0,F1295=0),"ml",IF(AND(E1295&lt;&gt;0,F1295&lt;&gt;0,G1295&lt;&gt;0),"m3",0)))))))</f>
        <v>ml</v>
      </c>
    </row>
    <row r="1296" spans="2:10" x14ac:dyDescent="0.3">
      <c r="B1296" s="75"/>
      <c r="C1296" s="130" t="s">
        <v>633</v>
      </c>
      <c r="D1296" s="45"/>
      <c r="E1296" s="45"/>
      <c r="F1296" s="45"/>
      <c r="G1296" s="45"/>
      <c r="H1296" s="45">
        <f>IF(AND(F1296=0,G1296=0),D1296*E1296,IF(AND(E1296=0,G1296=0),D1296*F1296,IF(AND(E1296=0,F1296=0),D1296*G1296,IF(AND(E1296=0),D1296*F1296*G1296,IF(AND(F1296=0),D1296*E1296*G1296,IF(AND(G1296=0),D1296*E1296*F1296,D1296*E1296*F1296*G1296))))))</f>
        <v>0</v>
      </c>
      <c r="I1296" s="45"/>
      <c r="J1296" s="46" t="str">
        <f>IF(AND(E1296=0,F1296&lt;&gt;0,G1296&lt;&gt;0),"m2",IF(AND(F1296=0,E1296&lt;&gt;0,G1296&lt;&gt;0),"m2",IF(AND(G1296=0,E1296&lt;&gt;0,F1296&lt;&gt;0),"m2",IF(AND(F1296=0,G1296=0),"ml",IF(AND(E1296=0,G1296=0),"ml",IF(AND(E1296=0,F1296=0),"ml",IF(AND(E1296&lt;&gt;0,F1296&lt;&gt;0,G1296&lt;&gt;0),"m3",0)))))))</f>
        <v>ml</v>
      </c>
    </row>
    <row r="1297" spans="2:10" x14ac:dyDescent="0.3">
      <c r="B1297" s="100" t="s">
        <v>211</v>
      </c>
      <c r="C1297" s="101" t="s">
        <v>487</v>
      </c>
      <c r="D1297" s="103"/>
      <c r="E1297" s="45"/>
      <c r="F1297" s="45"/>
      <c r="G1297" s="45"/>
      <c r="H1297" s="45"/>
      <c r="I1297" s="62"/>
      <c r="J1297" s="63"/>
    </row>
    <row r="1298" spans="2:10" x14ac:dyDescent="0.3">
      <c r="B1298" s="75" t="s">
        <v>212</v>
      </c>
      <c r="C1298" s="48" t="s">
        <v>485</v>
      </c>
      <c r="D1298" s="103"/>
      <c r="E1298" s="45"/>
      <c r="F1298" s="45"/>
      <c r="G1298" s="45"/>
      <c r="H1298" s="45"/>
      <c r="I1298" s="62">
        <f>SUM(H1299:H1302)*$E$83</f>
        <v>19.2</v>
      </c>
      <c r="J1298" s="63" t="str">
        <f>+J1299</f>
        <v>ml</v>
      </c>
    </row>
    <row r="1299" spans="2:10" x14ac:dyDescent="0.3">
      <c r="B1299" s="75"/>
      <c r="C1299" s="130" t="s">
        <v>248</v>
      </c>
      <c r="D1299" s="45"/>
      <c r="E1299" s="45"/>
      <c r="F1299" s="45"/>
      <c r="G1299" s="45"/>
      <c r="H1299" s="45"/>
      <c r="I1299" s="45"/>
      <c r="J1299" s="46" t="str">
        <f>IF(AND(E1299=0,F1299&lt;&gt;0,G1299&lt;&gt;0),"m2",IF(AND(F1299=0,E1299&lt;&gt;0,G1299&lt;&gt;0),"m2",IF(AND(G1299=0,E1299&lt;&gt;0,F1299&lt;&gt;0),"m2",IF(AND(F1299=0,G1299=0),"ml",IF(AND(E1299=0,G1299=0),"ml",IF(AND(E1299=0,F1299=0),"ml",IF(AND(E1299&lt;&gt;0,F1299&lt;&gt;0,G1299&lt;&gt;0),"m3",0)))))))</f>
        <v>ml</v>
      </c>
    </row>
    <row r="1300" spans="2:10" x14ac:dyDescent="0.3">
      <c r="B1300" s="75"/>
      <c r="C1300" s="44" t="s">
        <v>824</v>
      </c>
      <c r="D1300" s="45">
        <v>1</v>
      </c>
      <c r="E1300" s="45">
        <v>12</v>
      </c>
      <c r="F1300" s="45"/>
      <c r="G1300" s="45"/>
      <c r="H1300" s="45">
        <f>IF(AND(F1300=0,G1300=0),D1300*E1300,IF(AND(E1300=0,G1300=0),D1300*F1300,IF(AND(E1300=0,F1300=0),D1300*G1300,IF(AND(E1300=0),D1300*F1300*G1300,IF(AND(F1300=0),D1300*E1300*G1300,IF(AND(G1300=0),D1300*E1300*F1300,D1300*E1300*F1300*G1300))))))</f>
        <v>12</v>
      </c>
      <c r="I1300" s="45"/>
      <c r="J1300" s="46" t="str">
        <f>IF(AND(E1300=0,F1300&lt;&gt;0,G1300&lt;&gt;0),"m2",IF(AND(F1300=0,E1300&lt;&gt;0,G1300&lt;&gt;0),"m2",IF(AND(G1300=0,E1300&lt;&gt;0,F1300&lt;&gt;0),"m2",IF(AND(F1300=0,G1300=0),"ml",IF(AND(E1300=0,G1300=0),"ml",IF(AND(E1300=0,F1300=0),"ml",IF(AND(E1300&lt;&gt;0,F1300&lt;&gt;0,G1300&lt;&gt;0),"m3",0)))))))</f>
        <v>ml</v>
      </c>
    </row>
    <row r="1301" spans="2:10" x14ac:dyDescent="0.3">
      <c r="B1301" s="75"/>
      <c r="C1301" s="44" t="s">
        <v>825</v>
      </c>
      <c r="D1301" s="45">
        <v>1</v>
      </c>
      <c r="E1301" s="45">
        <v>4.7</v>
      </c>
      <c r="F1301" s="45"/>
      <c r="G1301" s="45"/>
      <c r="H1301" s="45">
        <f>IF(AND(F1301=0,G1301=0),D1301*E1301,IF(AND(E1301=0,G1301=0),D1301*F1301,IF(AND(E1301=0,F1301=0),D1301*G1301,IF(AND(E1301=0),D1301*F1301*G1301,IF(AND(F1301=0),D1301*E1301*G1301,IF(AND(G1301=0),D1301*E1301*F1301,D1301*E1301*F1301*G1301))))))</f>
        <v>4.7</v>
      </c>
      <c r="I1301" s="45"/>
      <c r="J1301" s="46" t="str">
        <f>IF(AND(E1301=0,F1301&lt;&gt;0,G1301&lt;&gt;0),"m2",IF(AND(F1301=0,E1301&lt;&gt;0,G1301&lt;&gt;0),"m2",IF(AND(G1301=0,E1301&lt;&gt;0,F1301&lt;&gt;0),"m2",IF(AND(F1301=0,G1301=0),"ml",IF(AND(E1301=0,G1301=0),"ml",IF(AND(E1301=0,F1301=0),"ml",IF(AND(E1301&lt;&gt;0,F1301&lt;&gt;0,G1301&lt;&gt;0),"m3",0)))))))</f>
        <v>ml</v>
      </c>
    </row>
    <row r="1302" spans="2:10" x14ac:dyDescent="0.3">
      <c r="B1302" s="75"/>
      <c r="C1302" s="44" t="s">
        <v>826</v>
      </c>
      <c r="D1302" s="45">
        <v>1</v>
      </c>
      <c r="E1302" s="45">
        <v>2.5</v>
      </c>
      <c r="F1302" s="45"/>
      <c r="G1302" s="45"/>
      <c r="H1302" s="45">
        <f>IF(AND(F1302=0,G1302=0),D1302*E1302,IF(AND(E1302=0,G1302=0),D1302*F1302,IF(AND(E1302=0,F1302=0),D1302*G1302,IF(AND(E1302=0),D1302*F1302*G1302,IF(AND(F1302=0),D1302*E1302*G1302,IF(AND(G1302=0),D1302*E1302*F1302,D1302*E1302*F1302*G1302))))))</f>
        <v>2.5</v>
      </c>
      <c r="I1302" s="45"/>
      <c r="J1302" s="46" t="str">
        <f>IF(AND(E1302=0,F1302&lt;&gt;0,G1302&lt;&gt;0),"m2",IF(AND(F1302=0,E1302&lt;&gt;0,G1302&lt;&gt;0),"m2",IF(AND(G1302=0,E1302&lt;&gt;0,F1302&lt;&gt;0),"m2",IF(AND(F1302=0,G1302=0),"ml",IF(AND(E1302=0,G1302=0),"ml",IF(AND(E1302=0,F1302=0),"ml",IF(AND(E1302&lt;&gt;0,F1302&lt;&gt;0,G1302&lt;&gt;0),"m3",0)))))))</f>
        <v>ml</v>
      </c>
    </row>
    <row r="1303" spans="2:10" x14ac:dyDescent="0.3">
      <c r="B1303" s="75" t="s">
        <v>519</v>
      </c>
      <c r="C1303" s="48" t="s">
        <v>488</v>
      </c>
      <c r="D1303" s="103"/>
      <c r="E1303" s="45"/>
      <c r="F1303" s="45"/>
      <c r="G1303" s="45"/>
      <c r="H1303" s="45"/>
      <c r="I1303" s="62">
        <f>SUM(H1304:H1305)*$E$83</f>
        <v>0</v>
      </c>
      <c r="J1303" s="63" t="str">
        <f>+J1304</f>
        <v>ml</v>
      </c>
    </row>
    <row r="1304" spans="2:10" x14ac:dyDescent="0.3">
      <c r="B1304" s="75"/>
      <c r="C1304" s="130" t="s">
        <v>248</v>
      </c>
      <c r="D1304" s="45"/>
      <c r="E1304" s="45"/>
      <c r="F1304" s="45"/>
      <c r="G1304" s="45"/>
      <c r="H1304" s="45"/>
      <c r="I1304" s="45"/>
      <c r="J1304" s="46" t="str">
        <f>IF(AND(E1304=0,F1304&lt;&gt;0,G1304&lt;&gt;0),"m2",IF(AND(F1304=0,E1304&lt;&gt;0,G1304&lt;&gt;0),"m2",IF(AND(G1304=0,E1304&lt;&gt;0,F1304&lt;&gt;0),"m2",IF(AND(F1304=0,G1304=0),"ml",IF(AND(E1304=0,G1304=0),"ml",IF(AND(E1304=0,F1304=0),"ml",IF(AND(E1304&lt;&gt;0,F1304&lt;&gt;0,G1304&lt;&gt;0),"m3",0)))))))</f>
        <v>ml</v>
      </c>
    </row>
    <row r="1305" spans="2:10" x14ac:dyDescent="0.3">
      <c r="B1305" s="75"/>
      <c r="C1305" s="44" t="s">
        <v>434</v>
      </c>
      <c r="D1305" s="45"/>
      <c r="E1305" s="45"/>
      <c r="F1305" s="45"/>
      <c r="G1305" s="45"/>
      <c r="H1305" s="45">
        <f>IF(AND(F1305=0,G1305=0),D1305*E1305,IF(AND(E1305=0,G1305=0),D1305*F1305,IF(AND(E1305=0,F1305=0),D1305*G1305,IF(AND(E1305=0),D1305*F1305*G1305,IF(AND(F1305=0),D1305*E1305*G1305,IF(AND(G1305=0),D1305*E1305*F1305,D1305*E1305*F1305*G1305))))))</f>
        <v>0</v>
      </c>
      <c r="I1305" s="45"/>
      <c r="J1305" s="46" t="str">
        <f>IF(AND(E1305=0,F1305&lt;&gt;0,G1305&lt;&gt;0),"m2",IF(AND(F1305=0,E1305&lt;&gt;0,G1305&lt;&gt;0),"m2",IF(AND(G1305=0,E1305&lt;&gt;0,F1305&lt;&gt;0),"m2",IF(AND(F1305=0,G1305=0),"ml",IF(AND(E1305=0,G1305=0),"ml",IF(AND(E1305=0,F1305=0),"ml",IF(AND(E1305&lt;&gt;0,F1305&lt;&gt;0,G1305&lt;&gt;0),"m3",0)))))))</f>
        <v>ml</v>
      </c>
    </row>
    <row r="1306" spans="2:10" x14ac:dyDescent="0.3">
      <c r="B1306" s="100" t="s">
        <v>213</v>
      </c>
      <c r="C1306" s="101" t="s">
        <v>489</v>
      </c>
      <c r="D1306" s="103"/>
      <c r="E1306" s="45"/>
      <c r="F1306" s="45"/>
      <c r="G1306" s="45"/>
      <c r="H1306" s="45"/>
      <c r="I1306" s="62"/>
      <c r="J1306" s="63"/>
    </row>
    <row r="1307" spans="2:10" x14ac:dyDescent="0.3">
      <c r="B1307" s="75" t="s">
        <v>214</v>
      </c>
      <c r="C1307" s="48" t="s">
        <v>491</v>
      </c>
      <c r="D1307" s="103"/>
      <c r="E1307" s="45"/>
      <c r="F1307" s="45"/>
      <c r="G1307" s="45"/>
      <c r="H1307" s="45"/>
      <c r="I1307" s="62">
        <f>SUM(H1308:H1310)*$E$83</f>
        <v>8</v>
      </c>
      <c r="J1307" s="63" t="str">
        <f>+J1308</f>
        <v>und</v>
      </c>
    </row>
    <row r="1308" spans="2:10" x14ac:dyDescent="0.3">
      <c r="B1308" s="75"/>
      <c r="C1308" s="130" t="s">
        <v>248</v>
      </c>
      <c r="D1308" s="45">
        <v>8</v>
      </c>
      <c r="E1308" s="45"/>
      <c r="F1308" s="45"/>
      <c r="G1308" s="45"/>
      <c r="H1308" s="45">
        <f>+D1308</f>
        <v>8</v>
      </c>
      <c r="I1308" s="45"/>
      <c r="J1308" s="46" t="s">
        <v>35</v>
      </c>
    </row>
    <row r="1309" spans="2:10" x14ac:dyDescent="0.3">
      <c r="B1309" s="75"/>
      <c r="C1309" s="130" t="s">
        <v>249</v>
      </c>
      <c r="D1309" s="45">
        <v>0</v>
      </c>
      <c r="E1309" s="45"/>
      <c r="F1309" s="45"/>
      <c r="G1309" s="45"/>
      <c r="H1309" s="45">
        <f>+D1309</f>
        <v>0</v>
      </c>
      <c r="I1309" s="45"/>
      <c r="J1309" s="46" t="s">
        <v>35</v>
      </c>
    </row>
    <row r="1310" spans="2:10" x14ac:dyDescent="0.3">
      <c r="B1310" s="75"/>
      <c r="C1310" s="130" t="s">
        <v>250</v>
      </c>
      <c r="D1310" s="45">
        <v>0</v>
      </c>
      <c r="E1310" s="45"/>
      <c r="F1310" s="45"/>
      <c r="G1310" s="45"/>
      <c r="H1310" s="45">
        <f>+D1310</f>
        <v>0</v>
      </c>
      <c r="I1310" s="45"/>
      <c r="J1310" s="46" t="s">
        <v>35</v>
      </c>
    </row>
    <row r="1311" spans="2:10" x14ac:dyDescent="0.3">
      <c r="B1311" s="75" t="s">
        <v>215</v>
      </c>
      <c r="C1311" s="48" t="s">
        <v>492</v>
      </c>
      <c r="D1311" s="103"/>
      <c r="E1311" s="45"/>
      <c r="F1311" s="45"/>
      <c r="G1311" s="45"/>
      <c r="H1311" s="45"/>
      <c r="I1311" s="62">
        <f>SUM(H1312:H1314)*$E$83</f>
        <v>0</v>
      </c>
      <c r="J1311" s="63" t="str">
        <f>+J1312</f>
        <v>und</v>
      </c>
    </row>
    <row r="1312" spans="2:10" x14ac:dyDescent="0.3">
      <c r="B1312" s="75"/>
      <c r="C1312" s="130" t="s">
        <v>248</v>
      </c>
      <c r="D1312" s="45"/>
      <c r="E1312" s="45"/>
      <c r="F1312" s="45"/>
      <c r="G1312" s="45"/>
      <c r="H1312" s="45">
        <f>+D1312</f>
        <v>0</v>
      </c>
      <c r="I1312" s="45"/>
      <c r="J1312" s="46" t="s">
        <v>35</v>
      </c>
    </row>
    <row r="1313" spans="2:10" x14ac:dyDescent="0.3">
      <c r="B1313" s="75"/>
      <c r="C1313" s="130" t="s">
        <v>249</v>
      </c>
      <c r="D1313" s="45"/>
      <c r="E1313" s="45"/>
      <c r="F1313" s="45"/>
      <c r="G1313" s="45"/>
      <c r="H1313" s="45">
        <f>+D1313</f>
        <v>0</v>
      </c>
      <c r="I1313" s="45"/>
      <c r="J1313" s="46" t="s">
        <v>35</v>
      </c>
    </row>
    <row r="1314" spans="2:10" x14ac:dyDescent="0.3">
      <c r="B1314" s="75"/>
      <c r="C1314" s="130" t="s">
        <v>250</v>
      </c>
      <c r="D1314" s="45"/>
      <c r="E1314" s="45"/>
      <c r="F1314" s="45"/>
      <c r="G1314" s="45"/>
      <c r="H1314" s="45">
        <f>+D1314</f>
        <v>0</v>
      </c>
      <c r="I1314" s="45"/>
      <c r="J1314" s="46" t="s">
        <v>35</v>
      </c>
    </row>
    <row r="1315" spans="2:10" x14ac:dyDescent="0.3">
      <c r="B1315" s="75" t="s">
        <v>216</v>
      </c>
      <c r="C1315" s="48" t="s">
        <v>493</v>
      </c>
      <c r="D1315" s="103"/>
      <c r="E1315" s="45"/>
      <c r="F1315" s="45"/>
      <c r="G1315" s="45"/>
      <c r="H1315" s="45"/>
      <c r="I1315" s="62">
        <f>SUM(H1316:H1318)*$E$83</f>
        <v>0</v>
      </c>
      <c r="J1315" s="63" t="str">
        <f>+J1316</f>
        <v>und</v>
      </c>
    </row>
    <row r="1316" spans="2:10" x14ac:dyDescent="0.3">
      <c r="B1316" s="75"/>
      <c r="C1316" s="130" t="s">
        <v>248</v>
      </c>
      <c r="D1316" s="45"/>
      <c r="E1316" s="45"/>
      <c r="F1316" s="45"/>
      <c r="G1316" s="45"/>
      <c r="H1316" s="45">
        <f>+D1316</f>
        <v>0</v>
      </c>
      <c r="I1316" s="45"/>
      <c r="J1316" s="46" t="s">
        <v>35</v>
      </c>
    </row>
    <row r="1317" spans="2:10" x14ac:dyDescent="0.3">
      <c r="B1317" s="75"/>
      <c r="C1317" s="130" t="s">
        <v>249</v>
      </c>
      <c r="D1317" s="45"/>
      <c r="E1317" s="45"/>
      <c r="F1317" s="45"/>
      <c r="G1317" s="45"/>
      <c r="H1317" s="45">
        <f>+D1317</f>
        <v>0</v>
      </c>
      <c r="I1317" s="45"/>
      <c r="J1317" s="46" t="s">
        <v>35</v>
      </c>
    </row>
    <row r="1318" spans="2:10" x14ac:dyDescent="0.3">
      <c r="B1318" s="75"/>
      <c r="C1318" s="130" t="s">
        <v>250</v>
      </c>
      <c r="D1318" s="45"/>
      <c r="E1318" s="45"/>
      <c r="F1318" s="45"/>
      <c r="G1318" s="45"/>
      <c r="H1318" s="45">
        <f>+D1318</f>
        <v>0</v>
      </c>
      <c r="I1318" s="45"/>
      <c r="J1318" s="46" t="s">
        <v>35</v>
      </c>
    </row>
    <row r="1319" spans="2:10" x14ac:dyDescent="0.3">
      <c r="B1319" s="75" t="s">
        <v>496</v>
      </c>
      <c r="C1319" s="48" t="s">
        <v>494</v>
      </c>
      <c r="D1319" s="103"/>
      <c r="E1319" s="45"/>
      <c r="F1319" s="45"/>
      <c r="G1319" s="45"/>
      <c r="H1319" s="45"/>
      <c r="I1319" s="62">
        <f>SUM(H1320:H1322)*$E$83</f>
        <v>3</v>
      </c>
      <c r="J1319" s="63" t="str">
        <f>+J1320</f>
        <v>und</v>
      </c>
    </row>
    <row r="1320" spans="2:10" x14ac:dyDescent="0.3">
      <c r="B1320" s="75"/>
      <c r="C1320" s="130" t="s">
        <v>248</v>
      </c>
      <c r="D1320" s="45">
        <v>3</v>
      </c>
      <c r="E1320" s="45"/>
      <c r="F1320" s="45"/>
      <c r="G1320" s="45"/>
      <c r="H1320" s="45">
        <f>+D1320</f>
        <v>3</v>
      </c>
      <c r="I1320" s="45"/>
      <c r="J1320" s="46" t="s">
        <v>35</v>
      </c>
    </row>
    <row r="1321" spans="2:10" x14ac:dyDescent="0.3">
      <c r="B1321" s="75"/>
      <c r="C1321" s="130" t="s">
        <v>249</v>
      </c>
      <c r="D1321" s="45"/>
      <c r="E1321" s="45"/>
      <c r="F1321" s="45"/>
      <c r="G1321" s="45"/>
      <c r="H1321" s="45">
        <f>+D1321</f>
        <v>0</v>
      </c>
      <c r="I1321" s="45"/>
      <c r="J1321" s="46" t="s">
        <v>35</v>
      </c>
    </row>
    <row r="1322" spans="2:10" x14ac:dyDescent="0.3">
      <c r="B1322" s="75"/>
      <c r="C1322" s="130" t="s">
        <v>250</v>
      </c>
      <c r="D1322" s="45"/>
      <c r="E1322" s="45"/>
      <c r="F1322" s="45"/>
      <c r="G1322" s="45"/>
      <c r="H1322" s="45">
        <f>+D1322</f>
        <v>0</v>
      </c>
      <c r="I1322" s="45"/>
      <c r="J1322" s="46" t="s">
        <v>35</v>
      </c>
    </row>
    <row r="1323" spans="2:10" x14ac:dyDescent="0.3">
      <c r="B1323" s="75" t="s">
        <v>497</v>
      </c>
      <c r="C1323" s="48" t="s">
        <v>636</v>
      </c>
      <c r="D1323" s="103"/>
      <c r="E1323" s="45"/>
      <c r="F1323" s="45"/>
      <c r="G1323" s="45"/>
      <c r="H1323" s="45"/>
      <c r="I1323" s="62">
        <f>SUM(H1324:H1326)*$E$83</f>
        <v>2</v>
      </c>
      <c r="J1323" s="63" t="str">
        <f>+J1324</f>
        <v>und</v>
      </c>
    </row>
    <row r="1324" spans="2:10" x14ac:dyDescent="0.3">
      <c r="B1324" s="75"/>
      <c r="C1324" s="130" t="s">
        <v>248</v>
      </c>
      <c r="D1324" s="45">
        <v>2</v>
      </c>
      <c r="E1324" s="45"/>
      <c r="F1324" s="45"/>
      <c r="G1324" s="45"/>
      <c r="H1324" s="45">
        <f>+D1324</f>
        <v>2</v>
      </c>
      <c r="I1324" s="45"/>
      <c r="J1324" s="46" t="s">
        <v>35</v>
      </c>
    </row>
    <row r="1325" spans="2:10" x14ac:dyDescent="0.3">
      <c r="B1325" s="75"/>
      <c r="C1325" s="130" t="s">
        <v>249</v>
      </c>
      <c r="D1325" s="45">
        <v>0</v>
      </c>
      <c r="E1325" s="45"/>
      <c r="F1325" s="45"/>
      <c r="G1325" s="45"/>
      <c r="H1325" s="45">
        <f>+D1325</f>
        <v>0</v>
      </c>
      <c r="I1325" s="45"/>
      <c r="J1325" s="46" t="s">
        <v>35</v>
      </c>
    </row>
    <row r="1326" spans="2:10" x14ac:dyDescent="0.3">
      <c r="B1326" s="75"/>
      <c r="C1326" s="130" t="s">
        <v>250</v>
      </c>
      <c r="D1326" s="45">
        <v>0</v>
      </c>
      <c r="E1326" s="45"/>
      <c r="F1326" s="45"/>
      <c r="G1326" s="45"/>
      <c r="H1326" s="45">
        <f>+D1326</f>
        <v>0</v>
      </c>
      <c r="I1326" s="45"/>
      <c r="J1326" s="46" t="s">
        <v>35</v>
      </c>
    </row>
    <row r="1327" spans="2:10" x14ac:dyDescent="0.3">
      <c r="B1327" s="75" t="s">
        <v>498</v>
      </c>
      <c r="C1327" s="48" t="s">
        <v>495</v>
      </c>
      <c r="D1327" s="103"/>
      <c r="E1327" s="45"/>
      <c r="F1327" s="45"/>
      <c r="G1327" s="45"/>
      <c r="H1327" s="45"/>
      <c r="I1327" s="62">
        <f>SUM(H1328:H1330)*$E$83</f>
        <v>0</v>
      </c>
      <c r="J1327" s="63" t="str">
        <f>+J1328</f>
        <v>und</v>
      </c>
    </row>
    <row r="1328" spans="2:10" x14ac:dyDescent="0.3">
      <c r="B1328" s="75"/>
      <c r="C1328" s="130" t="s">
        <v>248</v>
      </c>
      <c r="D1328" s="45">
        <v>0</v>
      </c>
      <c r="E1328" s="45"/>
      <c r="F1328" s="45"/>
      <c r="G1328" s="45"/>
      <c r="H1328" s="45">
        <f>+D1328</f>
        <v>0</v>
      </c>
      <c r="I1328" s="45"/>
      <c r="J1328" s="46" t="s">
        <v>35</v>
      </c>
    </row>
    <row r="1329" spans="2:10" x14ac:dyDescent="0.3">
      <c r="B1329" s="75"/>
      <c r="C1329" s="130" t="s">
        <v>249</v>
      </c>
      <c r="D1329" s="45">
        <v>0</v>
      </c>
      <c r="E1329" s="45"/>
      <c r="F1329" s="45"/>
      <c r="G1329" s="45"/>
      <c r="H1329" s="45">
        <f>+D1329</f>
        <v>0</v>
      </c>
      <c r="I1329" s="45"/>
      <c r="J1329" s="46" t="s">
        <v>35</v>
      </c>
    </row>
    <row r="1330" spans="2:10" x14ac:dyDescent="0.3">
      <c r="B1330" s="75"/>
      <c r="C1330" s="130" t="s">
        <v>250</v>
      </c>
      <c r="D1330" s="45">
        <v>0</v>
      </c>
      <c r="E1330" s="45"/>
      <c r="F1330" s="45"/>
      <c r="G1330" s="45"/>
      <c r="H1330" s="45">
        <f>+D1330</f>
        <v>0</v>
      </c>
      <c r="I1330" s="45"/>
      <c r="J1330" s="46" t="s">
        <v>35</v>
      </c>
    </row>
    <row r="1331" spans="2:10" x14ac:dyDescent="0.3">
      <c r="B1331" s="75" t="s">
        <v>520</v>
      </c>
      <c r="C1331" s="48" t="s">
        <v>499</v>
      </c>
      <c r="D1331" s="103"/>
      <c r="E1331" s="45"/>
      <c r="F1331" s="45"/>
      <c r="G1331" s="45"/>
      <c r="H1331" s="45"/>
      <c r="I1331" s="62">
        <f>SUM(H1332:H1334)*$E$83</f>
        <v>1</v>
      </c>
      <c r="J1331" s="63" t="str">
        <f>+J1332</f>
        <v>und</v>
      </c>
    </row>
    <row r="1332" spans="2:10" x14ac:dyDescent="0.3">
      <c r="B1332" s="75"/>
      <c r="C1332" s="130" t="s">
        <v>248</v>
      </c>
      <c r="D1332" s="45">
        <v>1</v>
      </c>
      <c r="E1332" s="45"/>
      <c r="F1332" s="45"/>
      <c r="G1332" s="45"/>
      <c r="H1332" s="45">
        <f>+D1332</f>
        <v>1</v>
      </c>
      <c r="I1332" s="45"/>
      <c r="J1332" s="46" t="s">
        <v>35</v>
      </c>
    </row>
    <row r="1333" spans="2:10" x14ac:dyDescent="0.3">
      <c r="B1333" s="75"/>
      <c r="C1333" s="130" t="s">
        <v>249</v>
      </c>
      <c r="D1333" s="45">
        <v>0</v>
      </c>
      <c r="E1333" s="45"/>
      <c r="F1333" s="45"/>
      <c r="G1333" s="45"/>
      <c r="H1333" s="45">
        <f>+D1333</f>
        <v>0</v>
      </c>
      <c r="I1333" s="45"/>
      <c r="J1333" s="46" t="s">
        <v>35</v>
      </c>
    </row>
    <row r="1334" spans="2:10" x14ac:dyDescent="0.3">
      <c r="B1334" s="75"/>
      <c r="C1334" s="130" t="s">
        <v>250</v>
      </c>
      <c r="D1334" s="45">
        <v>0</v>
      </c>
      <c r="E1334" s="45"/>
      <c r="F1334" s="45"/>
      <c r="G1334" s="45"/>
      <c r="H1334" s="45">
        <f>+D1334</f>
        <v>0</v>
      </c>
      <c r="I1334" s="45"/>
      <c r="J1334" s="46" t="s">
        <v>35</v>
      </c>
    </row>
    <row r="1335" spans="2:10" x14ac:dyDescent="0.3">
      <c r="B1335" s="75" t="s">
        <v>521</v>
      </c>
      <c r="C1335" s="48" t="s">
        <v>500</v>
      </c>
      <c r="D1335" s="103"/>
      <c r="E1335" s="45"/>
      <c r="F1335" s="45"/>
      <c r="G1335" s="45"/>
      <c r="H1335" s="45"/>
      <c r="I1335" s="62">
        <f>SUM(H1336:H1338)*$E$83</f>
        <v>0</v>
      </c>
      <c r="J1335" s="63" t="str">
        <f>+J1336</f>
        <v>und</v>
      </c>
    </row>
    <row r="1336" spans="2:10" x14ac:dyDescent="0.3">
      <c r="B1336" s="75"/>
      <c r="C1336" s="130" t="s">
        <v>248</v>
      </c>
      <c r="D1336" s="45">
        <v>0</v>
      </c>
      <c r="E1336" s="45"/>
      <c r="F1336" s="45"/>
      <c r="G1336" s="45"/>
      <c r="H1336" s="45">
        <f t="shared" ref="H1336:H1342" si="58">+D1336</f>
        <v>0</v>
      </c>
      <c r="I1336" s="45"/>
      <c r="J1336" s="46" t="s">
        <v>35</v>
      </c>
    </row>
    <row r="1337" spans="2:10" x14ac:dyDescent="0.3">
      <c r="B1337" s="75"/>
      <c r="C1337" s="130" t="s">
        <v>249</v>
      </c>
      <c r="D1337" s="45">
        <v>0</v>
      </c>
      <c r="E1337" s="45"/>
      <c r="F1337" s="45"/>
      <c r="G1337" s="45"/>
      <c r="H1337" s="45">
        <f t="shared" si="58"/>
        <v>0</v>
      </c>
      <c r="I1337" s="45"/>
      <c r="J1337" s="46" t="s">
        <v>35</v>
      </c>
    </row>
    <row r="1338" spans="2:10" x14ac:dyDescent="0.3">
      <c r="B1338" s="75"/>
      <c r="C1338" s="130" t="s">
        <v>250</v>
      </c>
      <c r="D1338" s="45">
        <v>0</v>
      </c>
      <c r="E1338" s="45"/>
      <c r="F1338" s="45"/>
      <c r="G1338" s="45"/>
      <c r="H1338" s="45">
        <f t="shared" si="58"/>
        <v>0</v>
      </c>
      <c r="I1338" s="45"/>
      <c r="J1338" s="46" t="s">
        <v>35</v>
      </c>
    </row>
    <row r="1339" spans="2:10" x14ac:dyDescent="0.3">
      <c r="B1339" s="75" t="s">
        <v>522</v>
      </c>
      <c r="C1339" s="48" t="s">
        <v>501</v>
      </c>
      <c r="D1339" s="103"/>
      <c r="E1339" s="45"/>
      <c r="F1339" s="45"/>
      <c r="G1339" s="45"/>
      <c r="H1339" s="45">
        <f t="shared" si="58"/>
        <v>0</v>
      </c>
      <c r="I1339" s="62">
        <f>SUM(H1340:H1342)*$E$83</f>
        <v>8</v>
      </c>
      <c r="J1339" s="63" t="str">
        <f>+J1340</f>
        <v>und</v>
      </c>
    </row>
    <row r="1340" spans="2:10" x14ac:dyDescent="0.3">
      <c r="B1340" s="75"/>
      <c r="C1340" s="130" t="s">
        <v>248</v>
      </c>
      <c r="D1340" s="45">
        <v>8</v>
      </c>
      <c r="E1340" s="45"/>
      <c r="F1340" s="45"/>
      <c r="G1340" s="45"/>
      <c r="H1340" s="45">
        <f t="shared" si="58"/>
        <v>8</v>
      </c>
      <c r="I1340" s="45"/>
      <c r="J1340" s="46" t="s">
        <v>35</v>
      </c>
    </row>
    <row r="1341" spans="2:10" x14ac:dyDescent="0.3">
      <c r="B1341" s="75"/>
      <c r="C1341" s="130" t="s">
        <v>249</v>
      </c>
      <c r="D1341" s="45"/>
      <c r="E1341" s="45"/>
      <c r="F1341" s="45"/>
      <c r="G1341" s="45"/>
      <c r="H1341" s="45">
        <f t="shared" si="58"/>
        <v>0</v>
      </c>
      <c r="I1341" s="45"/>
      <c r="J1341" s="46" t="s">
        <v>35</v>
      </c>
    </row>
    <row r="1342" spans="2:10" x14ac:dyDescent="0.3">
      <c r="B1342" s="75"/>
      <c r="C1342" s="130" t="s">
        <v>250</v>
      </c>
      <c r="D1342" s="45"/>
      <c r="E1342" s="45"/>
      <c r="F1342" s="45"/>
      <c r="G1342" s="45"/>
      <c r="H1342" s="45">
        <f t="shared" si="58"/>
        <v>0</v>
      </c>
      <c r="I1342" s="45"/>
      <c r="J1342" s="46" t="s">
        <v>35</v>
      </c>
    </row>
    <row r="1343" spans="2:10" x14ac:dyDescent="0.3">
      <c r="B1343" s="75" t="s">
        <v>523</v>
      </c>
      <c r="C1343" s="48" t="s">
        <v>502</v>
      </c>
      <c r="D1343" s="103"/>
      <c r="E1343" s="45"/>
      <c r="F1343" s="45"/>
      <c r="G1343" s="45"/>
      <c r="H1343" s="45"/>
      <c r="I1343" s="62">
        <f>SUM(H1344:H1346)*$E$83</f>
        <v>0</v>
      </c>
      <c r="J1343" s="63" t="str">
        <f>+J1344</f>
        <v>und</v>
      </c>
    </row>
    <row r="1344" spans="2:10" x14ac:dyDescent="0.3">
      <c r="B1344" s="75"/>
      <c r="C1344" s="130" t="s">
        <v>248</v>
      </c>
      <c r="D1344" s="45">
        <v>0</v>
      </c>
      <c r="E1344" s="45"/>
      <c r="F1344" s="45"/>
      <c r="G1344" s="45"/>
      <c r="H1344" s="45">
        <f>+D1344</f>
        <v>0</v>
      </c>
      <c r="I1344" s="45"/>
      <c r="J1344" s="46" t="s">
        <v>35</v>
      </c>
    </row>
    <row r="1345" spans="2:10" x14ac:dyDescent="0.3">
      <c r="B1345" s="75"/>
      <c r="C1345" s="130" t="s">
        <v>249</v>
      </c>
      <c r="D1345" s="45">
        <v>0</v>
      </c>
      <c r="E1345" s="45"/>
      <c r="F1345" s="45"/>
      <c r="G1345" s="45"/>
      <c r="H1345" s="45">
        <f>+D1345</f>
        <v>0</v>
      </c>
      <c r="I1345" s="45"/>
      <c r="J1345" s="46" t="s">
        <v>35</v>
      </c>
    </row>
    <row r="1346" spans="2:10" x14ac:dyDescent="0.3">
      <c r="B1346" s="75"/>
      <c r="C1346" s="130" t="s">
        <v>250</v>
      </c>
      <c r="D1346" s="45">
        <v>0</v>
      </c>
      <c r="E1346" s="45"/>
      <c r="F1346" s="45"/>
      <c r="G1346" s="45"/>
      <c r="H1346" s="45">
        <f>+D1346</f>
        <v>0</v>
      </c>
      <c r="I1346" s="45"/>
      <c r="J1346" s="46" t="s">
        <v>35</v>
      </c>
    </row>
    <row r="1347" spans="2:10" x14ac:dyDescent="0.3">
      <c r="B1347" s="75" t="s">
        <v>524</v>
      </c>
      <c r="C1347" s="48" t="s">
        <v>503</v>
      </c>
      <c r="D1347" s="103"/>
      <c r="E1347" s="45"/>
      <c r="F1347" s="45"/>
      <c r="G1347" s="45"/>
      <c r="H1347" s="45"/>
      <c r="I1347" s="62">
        <f>SUM(H1348:H1350)*$E$83</f>
        <v>0</v>
      </c>
      <c r="J1347" s="63" t="str">
        <f>+J1348</f>
        <v>und</v>
      </c>
    </row>
    <row r="1348" spans="2:10" x14ac:dyDescent="0.3">
      <c r="B1348" s="75"/>
      <c r="C1348" s="130" t="s">
        <v>248</v>
      </c>
      <c r="D1348" s="45">
        <v>0</v>
      </c>
      <c r="E1348" s="45"/>
      <c r="F1348" s="45"/>
      <c r="G1348" s="45"/>
      <c r="H1348" s="45">
        <f>+D1348</f>
        <v>0</v>
      </c>
      <c r="I1348" s="45"/>
      <c r="J1348" s="46" t="s">
        <v>35</v>
      </c>
    </row>
    <row r="1349" spans="2:10" x14ac:dyDescent="0.3">
      <c r="B1349" s="75"/>
      <c r="C1349" s="130" t="s">
        <v>249</v>
      </c>
      <c r="D1349" s="45">
        <v>0</v>
      </c>
      <c r="E1349" s="45"/>
      <c r="F1349" s="45"/>
      <c r="G1349" s="45"/>
      <c r="H1349" s="45">
        <f>+D1349</f>
        <v>0</v>
      </c>
      <c r="I1349" s="45"/>
      <c r="J1349" s="46" t="s">
        <v>35</v>
      </c>
    </row>
    <row r="1350" spans="2:10" x14ac:dyDescent="0.3">
      <c r="B1350" s="75"/>
      <c r="C1350" s="130" t="s">
        <v>250</v>
      </c>
      <c r="D1350" s="45">
        <v>0</v>
      </c>
      <c r="E1350" s="45"/>
      <c r="F1350" s="45"/>
      <c r="G1350" s="45"/>
      <c r="H1350" s="45">
        <f>+D1350</f>
        <v>0</v>
      </c>
      <c r="I1350" s="45"/>
      <c r="J1350" s="46" t="s">
        <v>35</v>
      </c>
    </row>
    <row r="1351" spans="2:10" x14ac:dyDescent="0.3">
      <c r="B1351" s="75" t="s">
        <v>525</v>
      </c>
      <c r="C1351" s="48" t="s">
        <v>504</v>
      </c>
      <c r="D1351" s="103"/>
      <c r="E1351" s="45"/>
      <c r="F1351" s="45"/>
      <c r="G1351" s="45"/>
      <c r="H1351" s="45"/>
      <c r="I1351" s="62">
        <f>SUM(H1352:H1354)*$E$83</f>
        <v>2</v>
      </c>
      <c r="J1351" s="63" t="str">
        <f>+J1352</f>
        <v>und</v>
      </c>
    </row>
    <row r="1352" spans="2:10" x14ac:dyDescent="0.3">
      <c r="B1352" s="75"/>
      <c r="C1352" s="130" t="s">
        <v>248</v>
      </c>
      <c r="D1352" s="45">
        <v>2</v>
      </c>
      <c r="E1352" s="45"/>
      <c r="F1352" s="45"/>
      <c r="G1352" s="45"/>
      <c r="H1352" s="45">
        <f>+D1352</f>
        <v>2</v>
      </c>
      <c r="I1352" s="45"/>
      <c r="J1352" s="46" t="s">
        <v>35</v>
      </c>
    </row>
    <row r="1353" spans="2:10" x14ac:dyDescent="0.3">
      <c r="B1353" s="75"/>
      <c r="C1353" s="130" t="s">
        <v>249</v>
      </c>
      <c r="D1353" s="45">
        <v>0</v>
      </c>
      <c r="E1353" s="45"/>
      <c r="F1353" s="45"/>
      <c r="G1353" s="45"/>
      <c r="H1353" s="45">
        <f>+D1353</f>
        <v>0</v>
      </c>
      <c r="I1353" s="45"/>
      <c r="J1353" s="46" t="s">
        <v>35</v>
      </c>
    </row>
    <row r="1354" spans="2:10" x14ac:dyDescent="0.3">
      <c r="B1354" s="75"/>
      <c r="C1354" s="130" t="s">
        <v>250</v>
      </c>
      <c r="D1354" s="45">
        <v>0</v>
      </c>
      <c r="E1354" s="45"/>
      <c r="F1354" s="45"/>
      <c r="G1354" s="45"/>
      <c r="H1354" s="45">
        <f>+D1354</f>
        <v>0</v>
      </c>
      <c r="I1354" s="45"/>
      <c r="J1354" s="46" t="s">
        <v>35</v>
      </c>
    </row>
    <row r="1355" spans="2:10" x14ac:dyDescent="0.3">
      <c r="B1355" s="75" t="s">
        <v>526</v>
      </c>
      <c r="C1355" s="48" t="s">
        <v>505</v>
      </c>
      <c r="D1355" s="103"/>
      <c r="E1355" s="45"/>
      <c r="F1355" s="45"/>
      <c r="G1355" s="45"/>
      <c r="H1355" s="45"/>
      <c r="I1355" s="62">
        <f>SUM(H1356:H1358)*$E$83</f>
        <v>6</v>
      </c>
      <c r="J1355" s="63" t="str">
        <f>+J1356</f>
        <v>und</v>
      </c>
    </row>
    <row r="1356" spans="2:10" x14ac:dyDescent="0.3">
      <c r="B1356" s="75"/>
      <c r="C1356" s="130" t="s">
        <v>248</v>
      </c>
      <c r="D1356" s="45">
        <v>6</v>
      </c>
      <c r="E1356" s="45"/>
      <c r="F1356" s="45"/>
      <c r="G1356" s="45"/>
      <c r="H1356" s="45">
        <f>+D1356</f>
        <v>6</v>
      </c>
      <c r="I1356" s="45"/>
      <c r="J1356" s="46" t="s">
        <v>35</v>
      </c>
    </row>
    <row r="1357" spans="2:10" x14ac:dyDescent="0.3">
      <c r="B1357" s="75"/>
      <c r="C1357" s="130" t="s">
        <v>249</v>
      </c>
      <c r="D1357" s="45"/>
      <c r="E1357" s="45"/>
      <c r="F1357" s="45"/>
      <c r="G1357" s="45"/>
      <c r="H1357" s="45">
        <f>+D1357</f>
        <v>0</v>
      </c>
      <c r="I1357" s="45"/>
      <c r="J1357" s="46" t="s">
        <v>35</v>
      </c>
    </row>
    <row r="1358" spans="2:10" x14ac:dyDescent="0.3">
      <c r="B1358" s="75"/>
      <c r="C1358" s="130" t="s">
        <v>250</v>
      </c>
      <c r="D1358" s="45"/>
      <c r="E1358" s="45"/>
      <c r="F1358" s="45"/>
      <c r="G1358" s="45"/>
      <c r="H1358" s="45">
        <f>+D1358</f>
        <v>0</v>
      </c>
      <c r="I1358" s="45"/>
      <c r="J1358" s="46" t="s">
        <v>35</v>
      </c>
    </row>
    <row r="1359" spans="2:10" x14ac:dyDescent="0.3">
      <c r="B1359" s="75" t="s">
        <v>527</v>
      </c>
      <c r="C1359" s="48" t="s">
        <v>506</v>
      </c>
      <c r="D1359" s="103"/>
      <c r="E1359" s="45"/>
      <c r="F1359" s="45"/>
      <c r="G1359" s="45"/>
      <c r="H1359" s="45"/>
      <c r="I1359" s="62">
        <f>SUM(H1360:H1362)*$E$83</f>
        <v>4</v>
      </c>
      <c r="J1359" s="63" t="str">
        <f>+J1360</f>
        <v>und</v>
      </c>
    </row>
    <row r="1360" spans="2:10" x14ac:dyDescent="0.3">
      <c r="B1360" s="75"/>
      <c r="C1360" s="130" t="s">
        <v>248</v>
      </c>
      <c r="D1360" s="45">
        <v>4</v>
      </c>
      <c r="E1360" s="45"/>
      <c r="F1360" s="45"/>
      <c r="G1360" s="45"/>
      <c r="H1360" s="45">
        <f>+D1360</f>
        <v>4</v>
      </c>
      <c r="I1360" s="45"/>
      <c r="J1360" s="46" t="s">
        <v>35</v>
      </c>
    </row>
    <row r="1361" spans="2:10" x14ac:dyDescent="0.3">
      <c r="B1361" s="75"/>
      <c r="C1361" s="130" t="s">
        <v>249</v>
      </c>
      <c r="D1361" s="45"/>
      <c r="E1361" s="45"/>
      <c r="F1361" s="45"/>
      <c r="G1361" s="45"/>
      <c r="H1361" s="45">
        <f>+D1361</f>
        <v>0</v>
      </c>
      <c r="I1361" s="45"/>
      <c r="J1361" s="46" t="s">
        <v>35</v>
      </c>
    </row>
    <row r="1362" spans="2:10" x14ac:dyDescent="0.3">
      <c r="B1362" s="75"/>
      <c r="C1362" s="130" t="s">
        <v>250</v>
      </c>
      <c r="D1362" s="45"/>
      <c r="E1362" s="45"/>
      <c r="F1362" s="45"/>
      <c r="G1362" s="45"/>
      <c r="H1362" s="45">
        <f>+D1362</f>
        <v>0</v>
      </c>
      <c r="I1362" s="45"/>
      <c r="J1362" s="46" t="s">
        <v>35</v>
      </c>
    </row>
    <row r="1363" spans="2:10" x14ac:dyDescent="0.3">
      <c r="B1363" s="75" t="s">
        <v>528</v>
      </c>
      <c r="C1363" s="48" t="s">
        <v>508</v>
      </c>
      <c r="D1363" s="103"/>
      <c r="E1363" s="45"/>
      <c r="F1363" s="45"/>
      <c r="G1363" s="45"/>
      <c r="H1363" s="45"/>
      <c r="I1363" s="62">
        <f>SUM(H1364:H1366)*$E$83</f>
        <v>2</v>
      </c>
      <c r="J1363" s="63" t="str">
        <f>+J1364</f>
        <v>und</v>
      </c>
    </row>
    <row r="1364" spans="2:10" x14ac:dyDescent="0.3">
      <c r="B1364" s="75"/>
      <c r="C1364" s="130" t="s">
        <v>248</v>
      </c>
      <c r="D1364" s="45">
        <v>2</v>
      </c>
      <c r="E1364" s="45"/>
      <c r="F1364" s="45"/>
      <c r="G1364" s="45"/>
      <c r="H1364" s="45">
        <f>+D1364</f>
        <v>2</v>
      </c>
      <c r="I1364" s="45"/>
      <c r="J1364" s="46" t="s">
        <v>35</v>
      </c>
    </row>
    <row r="1365" spans="2:10" x14ac:dyDescent="0.3">
      <c r="B1365" s="75"/>
      <c r="C1365" s="130" t="s">
        <v>249</v>
      </c>
      <c r="D1365" s="45"/>
      <c r="E1365" s="45"/>
      <c r="F1365" s="45"/>
      <c r="G1365" s="45"/>
      <c r="H1365" s="45">
        <f>+D1365</f>
        <v>0</v>
      </c>
      <c r="I1365" s="45"/>
      <c r="J1365" s="46" t="s">
        <v>35</v>
      </c>
    </row>
    <row r="1366" spans="2:10" x14ac:dyDescent="0.3">
      <c r="B1366" s="75"/>
      <c r="C1366" s="130" t="s">
        <v>250</v>
      </c>
      <c r="D1366" s="45"/>
      <c r="E1366" s="45"/>
      <c r="F1366" s="45"/>
      <c r="G1366" s="45"/>
      <c r="H1366" s="45">
        <f>+D1366</f>
        <v>0</v>
      </c>
      <c r="I1366" s="45"/>
      <c r="J1366" s="46" t="s">
        <v>35</v>
      </c>
    </row>
    <row r="1367" spans="2:10" x14ac:dyDescent="0.3">
      <c r="B1367" s="75" t="s">
        <v>551</v>
      </c>
      <c r="C1367" s="48" t="s">
        <v>553</v>
      </c>
      <c r="D1367" s="103"/>
      <c r="E1367" s="45"/>
      <c r="F1367" s="45"/>
      <c r="G1367" s="45"/>
      <c r="H1367" s="45"/>
      <c r="I1367" s="62">
        <f>SUM(H1368:H1370)*$E$83</f>
        <v>2</v>
      </c>
      <c r="J1367" s="63" t="str">
        <f>+J1368</f>
        <v>und</v>
      </c>
    </row>
    <row r="1368" spans="2:10" x14ac:dyDescent="0.3">
      <c r="B1368" s="75"/>
      <c r="C1368" s="130" t="s">
        <v>248</v>
      </c>
      <c r="D1368" s="45">
        <v>2</v>
      </c>
      <c r="E1368" s="45"/>
      <c r="F1368" s="45"/>
      <c r="G1368" s="45"/>
      <c r="H1368" s="45">
        <f>+D1368</f>
        <v>2</v>
      </c>
      <c r="I1368" s="45"/>
      <c r="J1368" s="46" t="s">
        <v>35</v>
      </c>
    </row>
    <row r="1369" spans="2:10" x14ac:dyDescent="0.3">
      <c r="B1369" s="75"/>
      <c r="C1369" s="130" t="s">
        <v>249</v>
      </c>
      <c r="D1369" s="45">
        <v>0</v>
      </c>
      <c r="E1369" s="45"/>
      <c r="F1369" s="45"/>
      <c r="G1369" s="45"/>
      <c r="H1369" s="45">
        <f>+D1369</f>
        <v>0</v>
      </c>
      <c r="I1369" s="45"/>
      <c r="J1369" s="46" t="s">
        <v>35</v>
      </c>
    </row>
    <row r="1370" spans="2:10" x14ac:dyDescent="0.3">
      <c r="B1370" s="75"/>
      <c r="C1370" s="130" t="s">
        <v>250</v>
      </c>
      <c r="D1370" s="45">
        <v>0</v>
      </c>
      <c r="E1370" s="45"/>
      <c r="F1370" s="45"/>
      <c r="G1370" s="45"/>
      <c r="H1370" s="45">
        <f>+D1370</f>
        <v>0</v>
      </c>
      <c r="I1370" s="45"/>
      <c r="J1370" s="46" t="s">
        <v>35</v>
      </c>
    </row>
    <row r="1371" spans="2:10" x14ac:dyDescent="0.3">
      <c r="B1371" s="75" t="s">
        <v>552</v>
      </c>
      <c r="C1371" s="48" t="s">
        <v>539</v>
      </c>
      <c r="D1371" s="103"/>
      <c r="E1371" s="45"/>
      <c r="F1371" s="45"/>
      <c r="G1371" s="45"/>
      <c r="H1371" s="45"/>
      <c r="I1371" s="62">
        <f>SUM(H1372:H1374)*$E$83</f>
        <v>0</v>
      </c>
      <c r="J1371" s="63" t="str">
        <f>+J1372</f>
        <v>und</v>
      </c>
    </row>
    <row r="1372" spans="2:10" x14ac:dyDescent="0.3">
      <c r="B1372" s="75"/>
      <c r="C1372" s="130" t="s">
        <v>248</v>
      </c>
      <c r="D1372" s="45">
        <v>0</v>
      </c>
      <c r="E1372" s="45"/>
      <c r="F1372" s="45"/>
      <c r="G1372" s="45"/>
      <c r="H1372" s="45">
        <f>+D1372</f>
        <v>0</v>
      </c>
      <c r="I1372" s="45"/>
      <c r="J1372" s="46" t="s">
        <v>35</v>
      </c>
    </row>
    <row r="1373" spans="2:10" x14ac:dyDescent="0.3">
      <c r="B1373" s="75"/>
      <c r="C1373" s="130" t="s">
        <v>249</v>
      </c>
      <c r="D1373" s="45">
        <v>0</v>
      </c>
      <c r="E1373" s="45"/>
      <c r="F1373" s="45"/>
      <c r="G1373" s="45"/>
      <c r="H1373" s="45">
        <f>+D1373</f>
        <v>0</v>
      </c>
      <c r="I1373" s="45"/>
      <c r="J1373" s="46" t="s">
        <v>35</v>
      </c>
    </row>
    <row r="1374" spans="2:10" x14ac:dyDescent="0.3">
      <c r="B1374" s="75"/>
      <c r="C1374" s="130" t="s">
        <v>250</v>
      </c>
      <c r="D1374" s="45">
        <v>0</v>
      </c>
      <c r="E1374" s="45"/>
      <c r="F1374" s="45"/>
      <c r="G1374" s="45"/>
      <c r="H1374" s="45">
        <f>+D1374</f>
        <v>0</v>
      </c>
      <c r="I1374" s="45"/>
      <c r="J1374" s="46" t="s">
        <v>35</v>
      </c>
    </row>
    <row r="1375" spans="2:10" x14ac:dyDescent="0.3">
      <c r="B1375" s="100" t="s">
        <v>217</v>
      </c>
      <c r="C1375" s="101" t="s">
        <v>509</v>
      </c>
      <c r="D1375" s="103"/>
      <c r="E1375" s="45"/>
      <c r="F1375" s="45"/>
      <c r="G1375" s="45"/>
      <c r="H1375" s="45"/>
      <c r="I1375" s="45"/>
      <c r="J1375" s="46"/>
    </row>
    <row r="1376" spans="2:10" x14ac:dyDescent="0.3">
      <c r="B1376" s="75" t="s">
        <v>218</v>
      </c>
      <c r="C1376" s="48" t="s">
        <v>510</v>
      </c>
      <c r="D1376" s="103"/>
      <c r="E1376" s="45"/>
      <c r="F1376" s="45"/>
      <c r="G1376" s="45"/>
      <c r="H1376" s="45"/>
      <c r="I1376" s="62">
        <f>SUM(H1377:H1380)*$E$83</f>
        <v>4</v>
      </c>
      <c r="J1376" s="63" t="str">
        <f>+J1377</f>
        <v>und</v>
      </c>
    </row>
    <row r="1377" spans="2:10" x14ac:dyDescent="0.3">
      <c r="B1377" s="75"/>
      <c r="C1377" s="47" t="s">
        <v>827</v>
      </c>
      <c r="D1377" s="45">
        <v>1</v>
      </c>
      <c r="E1377" s="45"/>
      <c r="F1377" s="45"/>
      <c r="G1377" s="45"/>
      <c r="H1377" s="45">
        <f>+D1377</f>
        <v>1</v>
      </c>
      <c r="I1377" s="45"/>
      <c r="J1377" s="46" t="s">
        <v>35</v>
      </c>
    </row>
    <row r="1378" spans="2:10" x14ac:dyDescent="0.3">
      <c r="B1378" s="75"/>
      <c r="C1378" s="47" t="s">
        <v>828</v>
      </c>
      <c r="D1378" s="45">
        <v>1</v>
      </c>
      <c r="E1378" s="45"/>
      <c r="F1378" s="45"/>
      <c r="G1378" s="45"/>
      <c r="H1378" s="45">
        <f t="shared" ref="H1378:H1380" si="59">+D1378</f>
        <v>1</v>
      </c>
      <c r="I1378" s="45"/>
      <c r="J1378" s="46" t="s">
        <v>35</v>
      </c>
    </row>
    <row r="1379" spans="2:10" x14ac:dyDescent="0.3">
      <c r="B1379" s="75"/>
      <c r="C1379" s="47" t="s">
        <v>829</v>
      </c>
      <c r="D1379" s="45">
        <v>1</v>
      </c>
      <c r="E1379" s="45"/>
      <c r="F1379" s="45"/>
      <c r="G1379" s="45"/>
      <c r="H1379" s="45">
        <f t="shared" si="59"/>
        <v>1</v>
      </c>
      <c r="I1379" s="45"/>
      <c r="J1379" s="46" t="s">
        <v>35</v>
      </c>
    </row>
    <row r="1380" spans="2:10" x14ac:dyDescent="0.3">
      <c r="B1380" s="75"/>
      <c r="C1380" s="47" t="s">
        <v>810</v>
      </c>
      <c r="D1380" s="45">
        <v>1</v>
      </c>
      <c r="E1380" s="45"/>
      <c r="F1380" s="45"/>
      <c r="G1380" s="45"/>
      <c r="H1380" s="45">
        <f t="shared" si="59"/>
        <v>1</v>
      </c>
      <c r="I1380" s="45"/>
      <c r="J1380" s="46" t="s">
        <v>35</v>
      </c>
    </row>
    <row r="1381" spans="2:10" x14ac:dyDescent="0.3">
      <c r="B1381" s="75" t="s">
        <v>219</v>
      </c>
      <c r="C1381" s="48" t="s">
        <v>512</v>
      </c>
      <c r="D1381" s="103"/>
      <c r="E1381" s="45"/>
      <c r="F1381" s="45"/>
      <c r="G1381" s="45"/>
      <c r="H1381" s="45"/>
      <c r="I1381" s="62">
        <f>SUM(H1382:H1382)*$E$83</f>
        <v>0</v>
      </c>
      <c r="J1381" s="63" t="str">
        <f>+J1382</f>
        <v>und</v>
      </c>
    </row>
    <row r="1382" spans="2:10" x14ac:dyDescent="0.3">
      <c r="B1382" s="75"/>
      <c r="C1382" s="44" t="s">
        <v>513</v>
      </c>
      <c r="D1382" s="45">
        <v>0</v>
      </c>
      <c r="E1382" s="45"/>
      <c r="F1382" s="45"/>
      <c r="G1382" s="45"/>
      <c r="H1382" s="45">
        <f>+D1382</f>
        <v>0</v>
      </c>
      <c r="I1382" s="45"/>
      <c r="J1382" s="46" t="s">
        <v>35</v>
      </c>
    </row>
    <row r="1383" spans="2:10" x14ac:dyDescent="0.3">
      <c r="B1383" s="75" t="s">
        <v>529</v>
      </c>
      <c r="C1383" s="48" t="s">
        <v>515</v>
      </c>
      <c r="D1383" s="103"/>
      <c r="E1383" s="45"/>
      <c r="F1383" s="45"/>
      <c r="G1383" s="45"/>
      <c r="H1383" s="45"/>
      <c r="I1383" s="62">
        <f>SUM(H1384:H1384)*$E$83</f>
        <v>0</v>
      </c>
      <c r="J1383" s="63" t="str">
        <f>+J1384</f>
        <v>und</v>
      </c>
    </row>
    <row r="1384" spans="2:10" x14ac:dyDescent="0.3">
      <c r="B1384" s="75"/>
      <c r="C1384" s="44" t="s">
        <v>514</v>
      </c>
      <c r="D1384" s="45">
        <v>0</v>
      </c>
      <c r="E1384" s="45"/>
      <c r="F1384" s="45"/>
      <c r="G1384" s="45"/>
      <c r="H1384" s="45">
        <f>+D1384</f>
        <v>0</v>
      </c>
      <c r="I1384" s="45"/>
      <c r="J1384" s="46" t="s">
        <v>35</v>
      </c>
    </row>
    <row r="1385" spans="2:10" x14ac:dyDescent="0.3">
      <c r="B1385" s="75" t="s">
        <v>530</v>
      </c>
      <c r="C1385" s="48" t="s">
        <v>516</v>
      </c>
      <c r="D1385" s="103"/>
      <c r="E1385" s="45"/>
      <c r="F1385" s="45"/>
      <c r="G1385" s="45"/>
      <c r="H1385" s="45"/>
      <c r="I1385" s="62">
        <f>SUM(H1386:H1386)*$E$83</f>
        <v>0</v>
      </c>
      <c r="J1385" s="63" t="str">
        <f>+J1386</f>
        <v>und</v>
      </c>
    </row>
    <row r="1386" spans="2:10" x14ac:dyDescent="0.3">
      <c r="B1386" s="75"/>
      <c r="C1386" s="44" t="s">
        <v>514</v>
      </c>
      <c r="D1386" s="45">
        <v>0</v>
      </c>
      <c r="E1386" s="45"/>
      <c r="F1386" s="45"/>
      <c r="G1386" s="45"/>
      <c r="H1386" s="45">
        <f>+D1386</f>
        <v>0</v>
      </c>
      <c r="I1386" s="45"/>
      <c r="J1386" s="46" t="s">
        <v>35</v>
      </c>
    </row>
    <row r="1387" spans="2:10" x14ac:dyDescent="0.3">
      <c r="B1387" s="100" t="s">
        <v>221</v>
      </c>
      <c r="C1387" s="101" t="s">
        <v>531</v>
      </c>
      <c r="D1387" s="103"/>
      <c r="E1387" s="45"/>
      <c r="F1387" s="45"/>
      <c r="G1387" s="45"/>
      <c r="H1387" s="45"/>
      <c r="I1387" s="45"/>
      <c r="J1387" s="46"/>
    </row>
    <row r="1388" spans="2:10" x14ac:dyDescent="0.3">
      <c r="B1388" s="75" t="s">
        <v>220</v>
      </c>
      <c r="C1388" s="48" t="s">
        <v>541</v>
      </c>
      <c r="D1388" s="103"/>
      <c r="E1388" s="45"/>
      <c r="F1388" s="45"/>
      <c r="G1388" s="45"/>
      <c r="H1388" s="45"/>
      <c r="I1388" s="62">
        <f>SUM(H1389:H1389)*$E$83</f>
        <v>0</v>
      </c>
      <c r="J1388" s="63" t="str">
        <f>+J1389</f>
        <v>und</v>
      </c>
    </row>
    <row r="1389" spans="2:10" x14ac:dyDescent="0.3">
      <c r="B1389" s="75"/>
      <c r="C1389" s="44" t="s">
        <v>540</v>
      </c>
      <c r="D1389" s="45">
        <v>0</v>
      </c>
      <c r="E1389" s="45"/>
      <c r="F1389" s="45"/>
      <c r="G1389" s="45"/>
      <c r="H1389" s="45">
        <f>+D1389</f>
        <v>0</v>
      </c>
      <c r="I1389" s="45"/>
      <c r="J1389" s="46" t="s">
        <v>35</v>
      </c>
    </row>
    <row r="1390" spans="2:10" x14ac:dyDescent="0.3">
      <c r="B1390" s="100" t="s">
        <v>223</v>
      </c>
      <c r="C1390" s="101" t="s">
        <v>532</v>
      </c>
      <c r="D1390" s="103"/>
      <c r="E1390" s="45"/>
      <c r="F1390" s="45"/>
      <c r="G1390" s="45"/>
      <c r="H1390" s="45"/>
      <c r="I1390" s="45"/>
      <c r="J1390" s="46"/>
    </row>
    <row r="1391" spans="2:10" x14ac:dyDescent="0.3">
      <c r="B1391" s="75" t="s">
        <v>222</v>
      </c>
      <c r="C1391" s="48" t="s">
        <v>533</v>
      </c>
      <c r="D1391" s="103"/>
      <c r="E1391" s="45"/>
      <c r="F1391" s="45"/>
      <c r="G1391" s="45"/>
      <c r="H1391" s="45"/>
      <c r="I1391" s="62">
        <f>SUM(H1392:H1392)*$E$83</f>
        <v>1</v>
      </c>
      <c r="J1391" s="63" t="str">
        <f>+J1392</f>
        <v>GBL</v>
      </c>
    </row>
    <row r="1392" spans="2:10" x14ac:dyDescent="0.3">
      <c r="B1392" s="75"/>
      <c r="C1392" s="44" t="s">
        <v>637</v>
      </c>
      <c r="D1392" s="45">
        <v>1</v>
      </c>
      <c r="E1392" s="45"/>
      <c r="F1392" s="45"/>
      <c r="G1392" s="45"/>
      <c r="H1392" s="45">
        <f>+D1392</f>
        <v>1</v>
      </c>
      <c r="I1392" s="45"/>
      <c r="J1392" s="46" t="s">
        <v>4</v>
      </c>
    </row>
    <row r="1393" spans="2:10" x14ac:dyDescent="0.3">
      <c r="B1393" s="75" t="s">
        <v>534</v>
      </c>
      <c r="C1393" s="48" t="s">
        <v>535</v>
      </c>
      <c r="D1393" s="103"/>
      <c r="E1393" s="45"/>
      <c r="F1393" s="45"/>
      <c r="G1393" s="45"/>
      <c r="H1393" s="45"/>
      <c r="I1393" s="62">
        <f>SUM(H1394:H1394)*$E$83</f>
        <v>1</v>
      </c>
      <c r="J1393" s="63" t="str">
        <f>+J1394</f>
        <v>GBL</v>
      </c>
    </row>
    <row r="1394" spans="2:10" x14ac:dyDescent="0.3">
      <c r="B1394" s="75"/>
      <c r="C1394" s="44" t="s">
        <v>637</v>
      </c>
      <c r="D1394" s="45">
        <v>1</v>
      </c>
      <c r="E1394" s="45"/>
      <c r="F1394" s="45"/>
      <c r="G1394" s="45"/>
      <c r="H1394" s="45">
        <f>+D1394</f>
        <v>1</v>
      </c>
      <c r="I1394" s="45"/>
      <c r="J1394" s="46" t="s">
        <v>4</v>
      </c>
    </row>
    <row r="1395" spans="2:10" x14ac:dyDescent="0.3">
      <c r="B1395" s="75"/>
      <c r="C1395" s="44"/>
      <c r="D1395" s="103"/>
      <c r="E1395" s="45"/>
      <c r="F1395" s="45"/>
      <c r="G1395" s="45"/>
      <c r="H1395" s="45"/>
      <c r="I1395" s="45"/>
      <c r="J1395" s="46"/>
    </row>
    <row r="1396" spans="2:10" x14ac:dyDescent="0.3">
      <c r="B1396" s="75"/>
      <c r="C1396" s="44"/>
      <c r="D1396" s="103"/>
      <c r="E1396" s="45"/>
      <c r="F1396" s="45"/>
      <c r="G1396" s="45"/>
      <c r="H1396" s="45"/>
      <c r="I1396" s="45"/>
      <c r="J1396" s="46"/>
    </row>
    <row r="1397" spans="2:10" x14ac:dyDescent="0.3">
      <c r="B1397" s="75"/>
      <c r="C1397" s="44"/>
      <c r="D1397" s="103"/>
      <c r="E1397" s="45"/>
      <c r="F1397" s="45"/>
      <c r="G1397" s="45"/>
      <c r="H1397" s="45"/>
      <c r="I1397" s="45"/>
      <c r="J1397" s="46"/>
    </row>
    <row r="1398" spans="2:10" x14ac:dyDescent="0.3">
      <c r="B1398" s="75"/>
      <c r="C1398" s="44"/>
      <c r="D1398" s="103"/>
      <c r="E1398" s="45"/>
      <c r="F1398" s="45"/>
      <c r="G1398" s="45"/>
      <c r="H1398" s="45"/>
      <c r="I1398" s="45"/>
      <c r="J1398" s="46"/>
    </row>
    <row r="1399" spans="2:10" x14ac:dyDescent="0.3">
      <c r="B1399" s="75"/>
      <c r="C1399" s="44"/>
      <c r="D1399" s="103"/>
      <c r="E1399" s="45"/>
      <c r="F1399" s="45"/>
      <c r="G1399" s="45"/>
      <c r="H1399" s="45"/>
      <c r="I1399" s="45"/>
      <c r="J1399" s="46"/>
    </row>
    <row r="1400" spans="2:10" x14ac:dyDescent="0.3">
      <c r="B1400" s="75"/>
      <c r="C1400" s="44"/>
      <c r="D1400" s="103"/>
      <c r="E1400" s="45"/>
      <c r="F1400" s="45"/>
      <c r="G1400" s="45"/>
      <c r="H1400" s="45"/>
      <c r="I1400" s="45"/>
      <c r="J1400" s="46"/>
    </row>
    <row r="1401" spans="2:10" x14ac:dyDescent="0.3">
      <c r="B1401" s="75"/>
      <c r="C1401" s="44"/>
      <c r="D1401" s="103"/>
      <c r="E1401" s="45"/>
      <c r="F1401" s="45"/>
      <c r="G1401" s="45"/>
      <c r="H1401" s="45"/>
      <c r="I1401" s="45"/>
      <c r="J1401" s="46"/>
    </row>
    <row r="1402" spans="2:10" x14ac:dyDescent="0.3">
      <c r="B1402" s="75"/>
      <c r="C1402" s="44"/>
      <c r="D1402" s="103"/>
      <c r="E1402" s="45"/>
      <c r="F1402" s="45"/>
      <c r="G1402" s="45"/>
      <c r="H1402" s="45"/>
      <c r="I1402" s="45"/>
      <c r="J1402" s="46"/>
    </row>
    <row r="1403" spans="2:10" x14ac:dyDescent="0.3">
      <c r="B1403" s="75"/>
      <c r="C1403" s="44"/>
      <c r="D1403" s="103"/>
      <c r="E1403" s="45"/>
      <c r="F1403" s="45"/>
      <c r="G1403" s="45"/>
      <c r="H1403" s="45"/>
      <c r="I1403" s="45"/>
      <c r="J1403" s="46"/>
    </row>
    <row r="1404" spans="2:10" x14ac:dyDescent="0.3">
      <c r="B1404" s="75"/>
      <c r="C1404" s="44"/>
      <c r="D1404" s="103"/>
      <c r="E1404" s="45"/>
      <c r="F1404" s="45"/>
      <c r="G1404" s="45"/>
      <c r="H1404" s="45"/>
      <c r="I1404" s="45"/>
      <c r="J1404" s="46"/>
    </row>
    <row r="1405" spans="2:10" x14ac:dyDescent="0.3">
      <c r="B1405" s="75"/>
      <c r="C1405" s="44"/>
      <c r="D1405" s="103"/>
      <c r="E1405" s="45"/>
      <c r="F1405" s="45"/>
      <c r="G1405" s="45"/>
      <c r="H1405" s="45"/>
      <c r="I1405" s="45"/>
      <c r="J1405" s="46"/>
    </row>
    <row r="1406" spans="2:10" ht="22.8" x14ac:dyDescent="0.3">
      <c r="B1406" s="163" t="s">
        <v>690</v>
      </c>
      <c r="C1406" s="164"/>
      <c r="D1406" s="164"/>
      <c r="E1406" s="164"/>
      <c r="F1406" s="164"/>
      <c r="G1406" s="164"/>
      <c r="H1406" s="164"/>
      <c r="I1406" s="164"/>
      <c r="J1406" s="165"/>
    </row>
    <row r="1407" spans="2:10" x14ac:dyDescent="0.3">
      <c r="B1407" s="23" t="s">
        <v>7</v>
      </c>
      <c r="C1407" s="24" t="s">
        <v>0</v>
      </c>
      <c r="D1407" s="24" t="s">
        <v>23</v>
      </c>
      <c r="E1407" s="24" t="s">
        <v>24</v>
      </c>
      <c r="F1407" s="24" t="s">
        <v>2</v>
      </c>
      <c r="G1407" s="24" t="s">
        <v>3</v>
      </c>
      <c r="H1407" s="24" t="s">
        <v>25</v>
      </c>
      <c r="I1407" s="24" t="s">
        <v>8</v>
      </c>
      <c r="J1407" s="24" t="s">
        <v>9</v>
      </c>
    </row>
    <row r="1408" spans="2:10" x14ac:dyDescent="0.3">
      <c r="B1408" s="96">
        <v>4.04</v>
      </c>
      <c r="C1408" s="97" t="s">
        <v>472</v>
      </c>
      <c r="D1408" s="60"/>
      <c r="E1408" s="56">
        <v>1</v>
      </c>
      <c r="F1408" s="52"/>
      <c r="G1408" s="52"/>
      <c r="H1408" s="52"/>
      <c r="I1408" s="52"/>
      <c r="J1408" s="61"/>
    </row>
    <row r="1409" spans="2:10" x14ac:dyDescent="0.3">
      <c r="B1409" s="100" t="s">
        <v>165</v>
      </c>
      <c r="C1409" s="101" t="s">
        <v>474</v>
      </c>
      <c r="D1409" s="60"/>
      <c r="E1409" s="59"/>
      <c r="F1409" s="52"/>
      <c r="G1409" s="52"/>
      <c r="H1409" s="52"/>
      <c r="I1409" s="52"/>
      <c r="J1409" s="61"/>
    </row>
    <row r="1410" spans="2:10" x14ac:dyDescent="0.3">
      <c r="B1410" s="75" t="s">
        <v>166</v>
      </c>
      <c r="C1410" s="48" t="s">
        <v>473</v>
      </c>
      <c r="D1410" s="45"/>
      <c r="E1410" s="45"/>
      <c r="F1410" s="45"/>
      <c r="G1410" s="45"/>
      <c r="H1410" s="45"/>
      <c r="I1410" s="62">
        <f>SUM(H1411:H1421)*$E$83</f>
        <v>20</v>
      </c>
      <c r="J1410" s="63" t="str">
        <f>+J1411</f>
        <v>Pto</v>
      </c>
    </row>
    <row r="1411" spans="2:10" x14ac:dyDescent="0.3">
      <c r="B1411" s="75"/>
      <c r="C1411" s="130" t="s">
        <v>248</v>
      </c>
      <c r="D1411" s="45"/>
      <c r="E1411" s="45"/>
      <c r="F1411" s="45"/>
      <c r="G1411" s="45"/>
      <c r="H1411" s="45"/>
      <c r="I1411" s="45"/>
      <c r="J1411" s="46" t="s">
        <v>298</v>
      </c>
    </row>
    <row r="1412" spans="2:10" x14ac:dyDescent="0.3">
      <c r="B1412" s="75"/>
      <c r="C1412" s="44" t="s">
        <v>630</v>
      </c>
      <c r="D1412" s="45">
        <v>7</v>
      </c>
      <c r="E1412" s="45"/>
      <c r="F1412" s="45"/>
      <c r="G1412" s="45"/>
      <c r="H1412" s="45">
        <f>+D1412</f>
        <v>7</v>
      </c>
      <c r="I1412" s="45"/>
      <c r="J1412" s="46" t="s">
        <v>298</v>
      </c>
    </row>
    <row r="1413" spans="2:10" x14ac:dyDescent="0.3">
      <c r="B1413" s="75"/>
      <c r="C1413" s="44" t="s">
        <v>815</v>
      </c>
      <c r="D1413" s="45">
        <v>1</v>
      </c>
      <c r="E1413" s="45"/>
      <c r="F1413" s="45"/>
      <c r="G1413" s="45"/>
      <c r="H1413" s="45">
        <f>+D1413</f>
        <v>1</v>
      </c>
      <c r="I1413" s="45"/>
      <c r="J1413" s="46" t="s">
        <v>298</v>
      </c>
    </row>
    <row r="1414" spans="2:10" x14ac:dyDescent="0.3">
      <c r="B1414" s="75"/>
      <c r="C1414" s="44" t="s">
        <v>691</v>
      </c>
      <c r="D1414" s="45">
        <v>2</v>
      </c>
      <c r="E1414" s="45"/>
      <c r="F1414" s="45"/>
      <c r="G1414" s="45"/>
      <c r="H1414" s="45">
        <f>+D1414</f>
        <v>2</v>
      </c>
      <c r="I1414" s="45"/>
      <c r="J1414" s="46" t="s">
        <v>298</v>
      </c>
    </row>
    <row r="1415" spans="2:10" x14ac:dyDescent="0.3">
      <c r="B1415" s="75"/>
      <c r="C1415" s="130" t="s">
        <v>249</v>
      </c>
      <c r="D1415" s="45"/>
      <c r="E1415" s="45"/>
      <c r="F1415" s="45"/>
      <c r="G1415" s="45"/>
      <c r="H1415" s="45"/>
      <c r="I1415" s="45"/>
      <c r="J1415" s="46" t="s">
        <v>298</v>
      </c>
    </row>
    <row r="1416" spans="2:10" x14ac:dyDescent="0.3">
      <c r="B1416" s="75"/>
      <c r="C1416" s="44" t="s">
        <v>630</v>
      </c>
      <c r="D1416" s="45">
        <v>1</v>
      </c>
      <c r="E1416" s="45"/>
      <c r="F1416" s="45"/>
      <c r="G1416" s="45"/>
      <c r="H1416" s="45">
        <f>+D1416</f>
        <v>1</v>
      </c>
      <c r="I1416" s="45"/>
      <c r="J1416" s="46" t="s">
        <v>298</v>
      </c>
    </row>
    <row r="1417" spans="2:10" x14ac:dyDescent="0.3">
      <c r="B1417" s="75"/>
      <c r="C1417" s="44" t="s">
        <v>628</v>
      </c>
      <c r="D1417" s="45">
        <v>0</v>
      </c>
      <c r="E1417" s="45"/>
      <c r="F1417" s="45"/>
      <c r="G1417" s="45"/>
      <c r="H1417" s="45">
        <f>+D1417</f>
        <v>0</v>
      </c>
      <c r="I1417" s="45"/>
      <c r="J1417" s="46" t="s">
        <v>298</v>
      </c>
    </row>
    <row r="1418" spans="2:10" x14ac:dyDescent="0.3">
      <c r="B1418" s="75"/>
      <c r="C1418" s="130" t="s">
        <v>250</v>
      </c>
      <c r="D1418" s="45"/>
      <c r="E1418" s="45"/>
      <c r="F1418" s="45"/>
      <c r="G1418" s="45"/>
      <c r="H1418" s="45"/>
      <c r="I1418" s="45"/>
      <c r="J1418" s="46" t="s">
        <v>298</v>
      </c>
    </row>
    <row r="1419" spans="2:10" x14ac:dyDescent="0.3">
      <c r="B1419" s="75"/>
      <c r="C1419" s="44" t="s">
        <v>622</v>
      </c>
      <c r="D1419" s="45">
        <v>4</v>
      </c>
      <c r="E1419" s="45"/>
      <c r="F1419" s="45"/>
      <c r="G1419" s="45"/>
      <c r="H1419" s="45">
        <f>+D1419</f>
        <v>4</v>
      </c>
      <c r="I1419" s="45"/>
      <c r="J1419" s="46" t="s">
        <v>298</v>
      </c>
    </row>
    <row r="1420" spans="2:10" x14ac:dyDescent="0.3">
      <c r="B1420" s="75"/>
      <c r="C1420" s="44" t="s">
        <v>630</v>
      </c>
      <c r="D1420" s="45">
        <v>1</v>
      </c>
      <c r="E1420" s="45"/>
      <c r="F1420" s="45"/>
      <c r="G1420" s="45"/>
      <c r="H1420" s="45">
        <f>+D1420</f>
        <v>1</v>
      </c>
      <c r="I1420" s="45"/>
      <c r="J1420" s="46" t="s">
        <v>298</v>
      </c>
    </row>
    <row r="1421" spans="2:10" x14ac:dyDescent="0.3">
      <c r="B1421" s="75"/>
      <c r="C1421" s="44" t="s">
        <v>628</v>
      </c>
      <c r="D1421" s="45">
        <v>4</v>
      </c>
      <c r="E1421" s="45"/>
      <c r="F1421" s="45"/>
      <c r="G1421" s="45"/>
      <c r="H1421" s="45">
        <f>+D1421</f>
        <v>4</v>
      </c>
      <c r="I1421" s="45"/>
      <c r="J1421" s="46" t="s">
        <v>298</v>
      </c>
    </row>
    <row r="1422" spans="2:10" x14ac:dyDescent="0.3">
      <c r="B1422" s="75" t="s">
        <v>475</v>
      </c>
      <c r="C1422" s="48" t="s">
        <v>476</v>
      </c>
      <c r="D1422" s="45"/>
      <c r="E1422" s="45"/>
      <c r="F1422" s="45"/>
      <c r="G1422" s="45"/>
      <c r="H1422" s="45"/>
      <c r="I1422" s="62">
        <f>SUM(H1423:H1428)*$E$83</f>
        <v>3</v>
      </c>
      <c r="J1422" s="63" t="str">
        <f>+J1423</f>
        <v>Pto</v>
      </c>
    </row>
    <row r="1423" spans="2:10" x14ac:dyDescent="0.3">
      <c r="B1423" s="75"/>
      <c r="C1423" s="130" t="s">
        <v>248</v>
      </c>
      <c r="D1423" s="45"/>
      <c r="E1423" s="45"/>
      <c r="F1423" s="45"/>
      <c r="G1423" s="45"/>
      <c r="H1423" s="45"/>
      <c r="I1423" s="45"/>
      <c r="J1423" s="46" t="s">
        <v>298</v>
      </c>
    </row>
    <row r="1424" spans="2:10" x14ac:dyDescent="0.3">
      <c r="B1424" s="75"/>
      <c r="C1424" s="44" t="s">
        <v>628</v>
      </c>
      <c r="D1424" s="45">
        <v>3</v>
      </c>
      <c r="E1424" s="45"/>
      <c r="F1424" s="45"/>
      <c r="G1424" s="45"/>
      <c r="H1424" s="45">
        <f>+D1424</f>
        <v>3</v>
      </c>
      <c r="I1424" s="45"/>
      <c r="J1424" s="46" t="s">
        <v>298</v>
      </c>
    </row>
    <row r="1425" spans="2:10" x14ac:dyDescent="0.3">
      <c r="B1425" s="75"/>
      <c r="C1425" s="130" t="s">
        <v>249</v>
      </c>
      <c r="D1425" s="45"/>
      <c r="E1425" s="45"/>
      <c r="F1425" s="45"/>
      <c r="G1425" s="45"/>
      <c r="H1425" s="45">
        <f>+D1425</f>
        <v>0</v>
      </c>
      <c r="I1425" s="45"/>
      <c r="J1425" s="46" t="s">
        <v>298</v>
      </c>
    </row>
    <row r="1426" spans="2:10" x14ac:dyDescent="0.3">
      <c r="B1426" s="75"/>
      <c r="C1426" s="44" t="s">
        <v>628</v>
      </c>
      <c r="D1426" s="45">
        <v>0</v>
      </c>
      <c r="E1426" s="45"/>
      <c r="F1426" s="45"/>
      <c r="G1426" s="45"/>
      <c r="H1426" s="45">
        <f>+D1426</f>
        <v>0</v>
      </c>
      <c r="I1426" s="45"/>
      <c r="J1426" s="46" t="s">
        <v>298</v>
      </c>
    </row>
    <row r="1427" spans="2:10" x14ac:dyDescent="0.3">
      <c r="B1427" s="75"/>
      <c r="C1427" s="130" t="s">
        <v>250</v>
      </c>
      <c r="D1427" s="45"/>
      <c r="E1427" s="45"/>
      <c r="F1427" s="45"/>
      <c r="G1427" s="45"/>
      <c r="H1427" s="45">
        <f>+D1427</f>
        <v>0</v>
      </c>
      <c r="I1427" s="45"/>
      <c r="J1427" s="46" t="s">
        <v>298</v>
      </c>
    </row>
    <row r="1428" spans="2:10" x14ac:dyDescent="0.3">
      <c r="B1428" s="75"/>
      <c r="C1428" s="44" t="s">
        <v>628</v>
      </c>
      <c r="D1428" s="45">
        <v>0</v>
      </c>
      <c r="E1428" s="45"/>
      <c r="F1428" s="45"/>
      <c r="G1428" s="45"/>
      <c r="H1428" s="45">
        <f>+D1428</f>
        <v>0</v>
      </c>
      <c r="I1428" s="45"/>
      <c r="J1428" s="46" t="s">
        <v>298</v>
      </c>
    </row>
    <row r="1429" spans="2:10" x14ac:dyDescent="0.3">
      <c r="B1429" s="75" t="s">
        <v>479</v>
      </c>
      <c r="C1429" s="48" t="s">
        <v>477</v>
      </c>
      <c r="D1429" s="45"/>
      <c r="E1429" s="45"/>
      <c r="F1429" s="45"/>
      <c r="G1429" s="45"/>
      <c r="H1429" s="45"/>
      <c r="I1429" s="62">
        <f>SUM(H1430:H1438)*$E$83</f>
        <v>4</v>
      </c>
      <c r="J1429" s="63" t="str">
        <f>+J1430</f>
        <v>Pto</v>
      </c>
    </row>
    <row r="1430" spans="2:10" x14ac:dyDescent="0.3">
      <c r="B1430" s="75"/>
      <c r="C1430" s="130" t="s">
        <v>248</v>
      </c>
      <c r="D1430" s="45"/>
      <c r="E1430" s="45"/>
      <c r="F1430" s="45"/>
      <c r="G1430" s="45"/>
      <c r="H1430" s="45"/>
      <c r="I1430" s="45"/>
      <c r="J1430" s="46" t="s">
        <v>298</v>
      </c>
    </row>
    <row r="1431" spans="2:10" x14ac:dyDescent="0.3">
      <c r="B1431" s="75"/>
      <c r="C1431" s="44" t="s">
        <v>621</v>
      </c>
      <c r="D1431" s="45"/>
      <c r="E1431" s="45"/>
      <c r="F1431" s="45"/>
      <c r="G1431" s="45"/>
      <c r="H1431" s="45">
        <f t="shared" ref="H1431:H1438" si="60">+D1431</f>
        <v>0</v>
      </c>
      <c r="I1431" s="45"/>
      <c r="J1431" s="46" t="s">
        <v>298</v>
      </c>
    </row>
    <row r="1432" spans="2:10" x14ac:dyDescent="0.3">
      <c r="B1432" s="75"/>
      <c r="C1432" s="44" t="s">
        <v>631</v>
      </c>
      <c r="D1432" s="45"/>
      <c r="E1432" s="45"/>
      <c r="F1432" s="45"/>
      <c r="G1432" s="45"/>
      <c r="H1432" s="45">
        <f t="shared" si="60"/>
        <v>0</v>
      </c>
      <c r="I1432" s="45"/>
      <c r="J1432" s="46" t="s">
        <v>298</v>
      </c>
    </row>
    <row r="1433" spans="2:10" x14ac:dyDescent="0.3">
      <c r="B1433" s="75"/>
      <c r="C1433" s="130" t="s">
        <v>249</v>
      </c>
      <c r="D1433" s="45"/>
      <c r="E1433" s="45"/>
      <c r="F1433" s="45"/>
      <c r="G1433" s="45"/>
      <c r="H1433" s="45">
        <f t="shared" si="60"/>
        <v>0</v>
      </c>
      <c r="I1433" s="45"/>
      <c r="J1433" s="46" t="s">
        <v>298</v>
      </c>
    </row>
    <row r="1434" spans="2:10" x14ac:dyDescent="0.3">
      <c r="B1434" s="75"/>
      <c r="C1434" s="44" t="s">
        <v>621</v>
      </c>
      <c r="D1434" s="45"/>
      <c r="E1434" s="45"/>
      <c r="F1434" s="45"/>
      <c r="G1434" s="45"/>
      <c r="H1434" s="45">
        <f t="shared" si="60"/>
        <v>0</v>
      </c>
      <c r="I1434" s="45"/>
      <c r="J1434" s="46" t="s">
        <v>298</v>
      </c>
    </row>
    <row r="1435" spans="2:10" x14ac:dyDescent="0.3">
      <c r="B1435" s="75"/>
      <c r="C1435" s="44" t="s">
        <v>631</v>
      </c>
      <c r="D1435" s="45"/>
      <c r="E1435" s="45"/>
      <c r="F1435" s="45"/>
      <c r="G1435" s="45"/>
      <c r="H1435" s="45">
        <f t="shared" si="60"/>
        <v>0</v>
      </c>
      <c r="I1435" s="45"/>
      <c r="J1435" s="46" t="s">
        <v>298</v>
      </c>
    </row>
    <row r="1436" spans="2:10" x14ac:dyDescent="0.3">
      <c r="B1436" s="75"/>
      <c r="C1436" s="130" t="s">
        <v>250</v>
      </c>
      <c r="D1436" s="45"/>
      <c r="E1436" s="45"/>
      <c r="F1436" s="45"/>
      <c r="G1436" s="45"/>
      <c r="H1436" s="45">
        <f t="shared" si="60"/>
        <v>0</v>
      </c>
      <c r="I1436" s="45"/>
      <c r="J1436" s="46" t="s">
        <v>298</v>
      </c>
    </row>
    <row r="1437" spans="2:10" x14ac:dyDescent="0.3">
      <c r="B1437" s="75"/>
      <c r="C1437" s="44" t="s">
        <v>621</v>
      </c>
      <c r="D1437" s="45">
        <v>4</v>
      </c>
      <c r="E1437" s="45"/>
      <c r="F1437" s="45"/>
      <c r="G1437" s="45"/>
      <c r="H1437" s="45">
        <f t="shared" si="60"/>
        <v>4</v>
      </c>
      <c r="I1437" s="45"/>
      <c r="J1437" s="46" t="s">
        <v>298</v>
      </c>
    </row>
    <row r="1438" spans="2:10" x14ac:dyDescent="0.3">
      <c r="B1438" s="75"/>
      <c r="C1438" s="44" t="s">
        <v>631</v>
      </c>
      <c r="D1438" s="45">
        <v>0</v>
      </c>
      <c r="E1438" s="45"/>
      <c r="F1438" s="45"/>
      <c r="G1438" s="45"/>
      <c r="H1438" s="45">
        <f t="shared" si="60"/>
        <v>0</v>
      </c>
      <c r="I1438" s="45"/>
      <c r="J1438" s="46" t="s">
        <v>298</v>
      </c>
    </row>
    <row r="1439" spans="2:10" x14ac:dyDescent="0.3">
      <c r="B1439" s="75" t="s">
        <v>480</v>
      </c>
      <c r="C1439" s="48" t="s">
        <v>478</v>
      </c>
      <c r="D1439" s="45"/>
      <c r="E1439" s="45"/>
      <c r="F1439" s="45"/>
      <c r="G1439" s="45"/>
      <c r="H1439" s="45"/>
      <c r="I1439" s="62">
        <f>SUM(H1440:H1445)*$E$83</f>
        <v>4</v>
      </c>
      <c r="J1439" s="63" t="str">
        <f>+J1441</f>
        <v>Pto</v>
      </c>
    </row>
    <row r="1440" spans="2:10" x14ac:dyDescent="0.3">
      <c r="B1440" s="75"/>
      <c r="C1440" s="130" t="s">
        <v>248</v>
      </c>
      <c r="D1440" s="45"/>
      <c r="E1440" s="45"/>
      <c r="F1440" s="45"/>
      <c r="G1440" s="45"/>
      <c r="H1440" s="45"/>
      <c r="I1440" s="45"/>
      <c r="J1440" s="46" t="s">
        <v>298</v>
      </c>
    </row>
    <row r="1441" spans="2:10" x14ac:dyDescent="0.3">
      <c r="B1441" s="75"/>
      <c r="C1441" s="44" t="s">
        <v>621</v>
      </c>
      <c r="D1441" s="45"/>
      <c r="E1441" s="45"/>
      <c r="F1441" s="45"/>
      <c r="G1441" s="45"/>
      <c r="H1441" s="45">
        <f>+D1441</f>
        <v>0</v>
      </c>
      <c r="I1441" s="45"/>
      <c r="J1441" s="46" t="s">
        <v>298</v>
      </c>
    </row>
    <row r="1442" spans="2:10" x14ac:dyDescent="0.3">
      <c r="B1442" s="75"/>
      <c r="C1442" s="130" t="s">
        <v>249</v>
      </c>
      <c r="D1442" s="45"/>
      <c r="E1442" s="45"/>
      <c r="F1442" s="45"/>
      <c r="G1442" s="45"/>
      <c r="H1442" s="45">
        <f>+D1442</f>
        <v>0</v>
      </c>
      <c r="I1442" s="45"/>
      <c r="J1442" s="46" t="s">
        <v>298</v>
      </c>
    </row>
    <row r="1443" spans="2:10" x14ac:dyDescent="0.3">
      <c r="B1443" s="75"/>
      <c r="C1443" s="44" t="s">
        <v>621</v>
      </c>
      <c r="D1443" s="45"/>
      <c r="E1443" s="45"/>
      <c r="F1443" s="45"/>
      <c r="G1443" s="45"/>
      <c r="H1443" s="45">
        <f>+D1443</f>
        <v>0</v>
      </c>
      <c r="I1443" s="45"/>
      <c r="J1443" s="46" t="s">
        <v>298</v>
      </c>
    </row>
    <row r="1444" spans="2:10" x14ac:dyDescent="0.3">
      <c r="B1444" s="75"/>
      <c r="C1444" s="130" t="s">
        <v>250</v>
      </c>
      <c r="D1444" s="45"/>
      <c r="E1444" s="45"/>
      <c r="F1444" s="45"/>
      <c r="G1444" s="45"/>
      <c r="H1444" s="45">
        <f>+D1444</f>
        <v>0</v>
      </c>
      <c r="I1444" s="45"/>
      <c r="J1444" s="46" t="s">
        <v>298</v>
      </c>
    </row>
    <row r="1445" spans="2:10" x14ac:dyDescent="0.3">
      <c r="B1445" s="75"/>
      <c r="C1445" s="44" t="s">
        <v>621</v>
      </c>
      <c r="D1445" s="45">
        <v>4</v>
      </c>
      <c r="E1445" s="45"/>
      <c r="F1445" s="45"/>
      <c r="G1445" s="45"/>
      <c r="H1445" s="45">
        <f>+D1445</f>
        <v>4</v>
      </c>
      <c r="I1445" s="45"/>
      <c r="J1445" s="46" t="s">
        <v>298</v>
      </c>
    </row>
    <row r="1446" spans="2:10" x14ac:dyDescent="0.3">
      <c r="B1446" s="100" t="s">
        <v>168</v>
      </c>
      <c r="C1446" s="101" t="s">
        <v>481</v>
      </c>
      <c r="D1446" s="45"/>
      <c r="E1446" s="45"/>
      <c r="F1446" s="45"/>
      <c r="G1446" s="45"/>
      <c r="H1446" s="45"/>
      <c r="I1446" s="45"/>
      <c r="J1446" s="46"/>
    </row>
    <row r="1447" spans="2:10" x14ac:dyDescent="0.3">
      <c r="B1447" s="75" t="s">
        <v>210</v>
      </c>
      <c r="C1447" s="48" t="s">
        <v>482</v>
      </c>
      <c r="D1447" s="45"/>
      <c r="E1447" s="45"/>
      <c r="F1447" s="45"/>
      <c r="G1447" s="45"/>
      <c r="H1447" s="45"/>
      <c r="I1447" s="62">
        <f>SUM(H1448:H1457)*$E$83</f>
        <v>28.25</v>
      </c>
      <c r="J1447" s="63" t="str">
        <f>+J1448</f>
        <v>ml</v>
      </c>
    </row>
    <row r="1448" spans="2:10" x14ac:dyDescent="0.3">
      <c r="B1448" s="75"/>
      <c r="C1448" s="130" t="s">
        <v>248</v>
      </c>
      <c r="D1448" s="45"/>
      <c r="E1448" s="45"/>
      <c r="F1448" s="45"/>
      <c r="G1448" s="45"/>
      <c r="H1448" s="45"/>
      <c r="I1448" s="45"/>
      <c r="J1448" s="46" t="str">
        <f>IF(AND(E1448=0,F1448&lt;&gt;0,G1448&lt;&gt;0),"m2",IF(AND(F1448=0,E1448&lt;&gt;0,G1448&lt;&gt;0),"m2",IF(AND(G1448=0,E1448&lt;&gt;0,F1448&lt;&gt;0),"m2",IF(AND(F1448=0,G1448=0),"ml",IF(AND(E1448=0,G1448=0),"ml",IF(AND(E1448=0,F1448=0),"ml",IF(AND(E1448&lt;&gt;0,F1448&lt;&gt;0,G1448&lt;&gt;0),"m3",0)))))))</f>
        <v>ml</v>
      </c>
    </row>
    <row r="1449" spans="2:10" x14ac:dyDescent="0.3">
      <c r="B1449" s="75"/>
      <c r="C1449" s="44" t="s">
        <v>630</v>
      </c>
      <c r="D1449" s="45">
        <v>7</v>
      </c>
      <c r="E1449" s="45">
        <v>1.5</v>
      </c>
      <c r="F1449" s="45"/>
      <c r="G1449" s="45"/>
      <c r="H1449" s="45">
        <f>IF(AND(F1449=0,G1449=0),D1449*E1449,IF(AND(E1449=0,G1449=0),D1449*F1449,IF(AND(E1449=0,F1449=0),D1449*G1449,IF(AND(E1449=0),D1449*F1449*G1449,IF(AND(F1449=0),D1449*E1449*G1449,IF(AND(G1449=0),D1449*E1449*F1449,D1449*E1449*F1449*G1449))))))</f>
        <v>10.5</v>
      </c>
      <c r="I1449" s="45"/>
      <c r="J1449" s="46" t="str">
        <f>IF(AND(E1449=0,F1449&lt;&gt;0,G1449&lt;&gt;0),"m2",IF(AND(F1449=0,E1449&lt;&gt;0,G1449&lt;&gt;0),"m2",IF(AND(G1449=0,E1449&lt;&gt;0,F1449&lt;&gt;0),"m2",IF(AND(F1449=0,G1449=0),"ml",IF(AND(E1449=0,G1449=0),"ml",IF(AND(E1449=0,F1449=0),"ml",IF(AND(E1449&lt;&gt;0,F1449&lt;&gt;0,G1449&lt;&gt;0),"m3",0)))))))</f>
        <v>ml</v>
      </c>
    </row>
    <row r="1450" spans="2:10" x14ac:dyDescent="0.3">
      <c r="B1450" s="75"/>
      <c r="C1450" s="44" t="s">
        <v>691</v>
      </c>
      <c r="D1450" s="45">
        <v>2</v>
      </c>
      <c r="E1450" s="45">
        <v>2</v>
      </c>
      <c r="F1450" s="45"/>
      <c r="G1450" s="45"/>
      <c r="H1450" s="45">
        <f>IF(AND(F1450=0,G1450=0),D1450*E1450,IF(AND(E1450=0,G1450=0),D1450*F1450,IF(AND(E1450=0,F1450=0),D1450*G1450,IF(AND(E1450=0),D1450*F1450*G1450,IF(AND(F1450=0),D1450*E1450*G1450,IF(AND(G1450=0),D1450*E1450*F1450,D1450*E1450*F1450*G1450))))))</f>
        <v>4</v>
      </c>
      <c r="I1450" s="45"/>
      <c r="J1450" s="46" t="str">
        <f>IF(AND(E1450=0,F1450&lt;&gt;0,G1450&lt;&gt;0),"m2",IF(AND(F1450=0,E1450&lt;&gt;0,G1450&lt;&gt;0),"m2",IF(AND(G1450=0,E1450&lt;&gt;0,F1450&lt;&gt;0),"m2",IF(AND(F1450=0,G1450=0),"ml",IF(AND(E1450=0,G1450=0),"ml",IF(AND(E1450=0,F1450=0),"ml",IF(AND(E1450&lt;&gt;0,F1450&lt;&gt;0,G1450&lt;&gt;0),"m3",0)))))))</f>
        <v>ml</v>
      </c>
    </row>
    <row r="1451" spans="2:10" x14ac:dyDescent="0.3">
      <c r="B1451" s="75"/>
      <c r="C1451" s="130" t="s">
        <v>249</v>
      </c>
      <c r="D1451" s="45"/>
      <c r="E1451" s="45"/>
      <c r="F1451" s="45"/>
      <c r="G1451" s="45"/>
      <c r="H1451" s="45"/>
      <c r="I1451" s="45"/>
      <c r="J1451" s="46"/>
    </row>
    <row r="1452" spans="2:10" x14ac:dyDescent="0.3">
      <c r="B1452" s="75"/>
      <c r="C1452" s="44" t="s">
        <v>630</v>
      </c>
      <c r="D1452" s="45">
        <v>1</v>
      </c>
      <c r="E1452" s="45">
        <v>5</v>
      </c>
      <c r="F1452" s="45"/>
      <c r="G1452" s="45"/>
      <c r="H1452" s="45">
        <f>IF(AND(F1452=0,G1452=0),D1452*E1452,IF(AND(E1452=0,G1452=0),D1452*F1452,IF(AND(E1452=0,F1452=0),D1452*G1452,IF(AND(E1452=0),D1452*F1452*G1452,IF(AND(F1452=0),D1452*E1452*G1452,IF(AND(G1452=0),D1452*E1452*F1452,D1452*E1452*F1452*G1452))))))</f>
        <v>5</v>
      </c>
      <c r="I1452" s="45"/>
      <c r="J1452" s="46" t="str">
        <f>IF(AND(E1452=0,F1452&lt;&gt;0,G1452&lt;&gt;0),"m2",IF(AND(F1452=0,E1452&lt;&gt;0,G1452&lt;&gt;0),"m2",IF(AND(G1452=0,E1452&lt;&gt;0,F1452&lt;&gt;0),"m2",IF(AND(F1452=0,G1452=0),"ml",IF(AND(E1452=0,G1452=0),"ml",IF(AND(E1452=0,F1452=0),"ml",IF(AND(E1452&lt;&gt;0,F1452&lt;&gt;0,G1452&lt;&gt;0),"m3",0)))))))</f>
        <v>ml</v>
      </c>
    </row>
    <row r="1453" spans="2:10" x14ac:dyDescent="0.3">
      <c r="B1453" s="75"/>
      <c r="C1453" s="44" t="s">
        <v>628</v>
      </c>
      <c r="D1453" s="45"/>
      <c r="E1453" s="45"/>
      <c r="F1453" s="45"/>
      <c r="G1453" s="45"/>
      <c r="H1453" s="45">
        <f>IF(AND(F1453=0,G1453=0),D1453*E1453,IF(AND(E1453=0,G1453=0),D1453*F1453,IF(AND(E1453=0,F1453=0),D1453*G1453,IF(AND(E1453=0),D1453*F1453*G1453,IF(AND(F1453=0),D1453*E1453*G1453,IF(AND(G1453=0),D1453*E1453*F1453,D1453*E1453*F1453*G1453))))))</f>
        <v>0</v>
      </c>
      <c r="I1453" s="45"/>
      <c r="J1453" s="46" t="str">
        <f>IF(AND(E1453=0,F1453&lt;&gt;0,G1453&lt;&gt;0),"m2",IF(AND(F1453=0,E1453&lt;&gt;0,G1453&lt;&gt;0),"m2",IF(AND(G1453=0,E1453&lt;&gt;0,F1453&lt;&gt;0),"m2",IF(AND(F1453=0,G1453=0),"ml",IF(AND(E1453=0,G1453=0),"ml",IF(AND(E1453=0,F1453=0),"ml",IF(AND(E1453&lt;&gt;0,F1453&lt;&gt;0,G1453&lt;&gt;0),"m3",0)))))))</f>
        <v>ml</v>
      </c>
    </row>
    <row r="1454" spans="2:10" x14ac:dyDescent="0.3">
      <c r="B1454" s="75"/>
      <c r="C1454" s="130" t="s">
        <v>250</v>
      </c>
      <c r="D1454" s="45"/>
      <c r="E1454" s="45"/>
      <c r="F1454" s="45"/>
      <c r="G1454" s="45"/>
      <c r="H1454" s="45"/>
      <c r="I1454" s="45"/>
      <c r="J1454" s="46"/>
    </row>
    <row r="1455" spans="2:10" x14ac:dyDescent="0.3">
      <c r="B1455" s="75"/>
      <c r="C1455" s="44" t="s">
        <v>622</v>
      </c>
      <c r="D1455" s="45">
        <v>4</v>
      </c>
      <c r="E1455" s="45">
        <v>1</v>
      </c>
      <c r="F1455" s="45"/>
      <c r="G1455" s="45"/>
      <c r="H1455" s="45">
        <f t="shared" ref="H1455:H1456" si="61">IF(AND(F1455=0,G1455=0),D1455*E1455,IF(AND(E1455=0,G1455=0),D1455*F1455,IF(AND(E1455=0,F1455=0),D1455*G1455,IF(AND(E1455=0),D1455*F1455*G1455,IF(AND(F1455=0),D1455*E1455*G1455,IF(AND(G1455=0),D1455*E1455*F1455,D1455*E1455*F1455*G1455))))))</f>
        <v>4</v>
      </c>
      <c r="I1455" s="45"/>
      <c r="J1455" s="46" t="str">
        <f t="shared" ref="J1455:J1456" si="62">IF(AND(E1455=0,F1455&lt;&gt;0,G1455&lt;&gt;0),"m2",IF(AND(F1455=0,E1455&lt;&gt;0,G1455&lt;&gt;0),"m2",IF(AND(G1455=0,E1455&lt;&gt;0,F1455&lt;&gt;0),"m2",IF(AND(F1455=0,G1455=0),"ml",IF(AND(E1455=0,G1455=0),"ml",IF(AND(E1455=0,F1455=0),"ml",IF(AND(E1455&lt;&gt;0,F1455&lt;&gt;0,G1455&lt;&gt;0),"m3",0)))))))</f>
        <v>ml</v>
      </c>
    </row>
    <row r="1456" spans="2:10" x14ac:dyDescent="0.3">
      <c r="B1456" s="75"/>
      <c r="C1456" s="44" t="s">
        <v>630</v>
      </c>
      <c r="D1456" s="45">
        <v>1</v>
      </c>
      <c r="E1456" s="45">
        <v>3.45</v>
      </c>
      <c r="F1456" s="45"/>
      <c r="G1456" s="45"/>
      <c r="H1456" s="45">
        <f t="shared" si="61"/>
        <v>3.45</v>
      </c>
      <c r="I1456" s="45"/>
      <c r="J1456" s="46" t="str">
        <f t="shared" si="62"/>
        <v>ml</v>
      </c>
    </row>
    <row r="1457" spans="2:10" x14ac:dyDescent="0.3">
      <c r="B1457" s="75"/>
      <c r="C1457" s="44" t="s">
        <v>628</v>
      </c>
      <c r="D1457" s="45">
        <v>1</v>
      </c>
      <c r="E1457" s="45">
        <v>1.3</v>
      </c>
      <c r="F1457" s="45"/>
      <c r="G1457" s="45"/>
      <c r="H1457" s="45">
        <f>IF(AND(F1457=0,G1457=0),D1457*E1457,IF(AND(E1457=0,G1457=0),D1457*F1457,IF(AND(E1457=0,F1457=0),D1457*G1457,IF(AND(E1457=0),D1457*F1457*G1457,IF(AND(F1457=0),D1457*E1457*G1457,IF(AND(G1457=0),D1457*E1457*F1457,D1457*E1457*F1457*G1457))))))</f>
        <v>1.3</v>
      </c>
      <c r="I1457" s="45"/>
      <c r="J1457" s="46" t="str">
        <f>IF(AND(E1457=0,F1457&lt;&gt;0,G1457&lt;&gt;0),"m2",IF(AND(F1457=0,E1457&lt;&gt;0,G1457&lt;&gt;0),"m2",IF(AND(G1457=0,E1457&lt;&gt;0,F1457&lt;&gt;0),"m2",IF(AND(F1457=0,G1457=0),"ml",IF(AND(E1457=0,G1457=0),"ml",IF(AND(E1457=0,F1457=0),"ml",IF(AND(E1457&lt;&gt;0,F1457&lt;&gt;0,G1457&lt;&gt;0),"m3",0)))))))</f>
        <v>ml</v>
      </c>
    </row>
    <row r="1458" spans="2:10" x14ac:dyDescent="0.3">
      <c r="B1458" s="75" t="s">
        <v>236</v>
      </c>
      <c r="C1458" s="48" t="s">
        <v>483</v>
      </c>
      <c r="D1458" s="45"/>
      <c r="E1458" s="45"/>
      <c r="F1458" s="45"/>
      <c r="G1458" s="45"/>
      <c r="H1458" s="45"/>
      <c r="I1458" s="62">
        <f>SUM(H1459:H1463)*$E$83</f>
        <v>6</v>
      </c>
      <c r="J1458" s="63" t="str">
        <f>+J1463</f>
        <v>ml</v>
      </c>
    </row>
    <row r="1459" spans="2:10" x14ac:dyDescent="0.3">
      <c r="B1459" s="75"/>
      <c r="C1459" s="130" t="s">
        <v>248</v>
      </c>
      <c r="D1459" s="45"/>
      <c r="E1459" s="45"/>
      <c r="F1459" s="45"/>
      <c r="G1459" s="45"/>
      <c r="H1459" s="45"/>
      <c r="I1459" s="62"/>
      <c r="J1459" s="63"/>
    </row>
    <row r="1460" spans="2:10" x14ac:dyDescent="0.3">
      <c r="B1460" s="75"/>
      <c r="C1460" s="44" t="s">
        <v>628</v>
      </c>
      <c r="D1460" s="45">
        <v>3</v>
      </c>
      <c r="E1460" s="45">
        <v>2</v>
      </c>
      <c r="F1460" s="45"/>
      <c r="G1460" s="45"/>
      <c r="H1460" s="45">
        <f>IF(AND(F1460=0,G1460=0),D1460*E1460,IF(AND(E1460=0,G1460=0),D1460*F1460,IF(AND(E1460=0,F1460=0),D1460*G1460,IF(AND(E1460=0),D1460*F1460*G1460,IF(AND(F1460=0),D1460*E1460*G1460,IF(AND(G1460=0),D1460*E1460*F1460,D1460*E1460*F1460*G1460))))))</f>
        <v>6</v>
      </c>
      <c r="I1460" s="45"/>
      <c r="J1460" s="46" t="str">
        <f>IF(AND(E1460=0,F1460&lt;&gt;0,G1460&lt;&gt;0),"m2",IF(AND(F1460=0,E1460&lt;&gt;0,G1460&lt;&gt;0),"m2",IF(AND(G1460=0,E1460&lt;&gt;0,F1460&lt;&gt;0),"m2",IF(AND(F1460=0,G1460=0),"ml",IF(AND(E1460=0,G1460=0),"ml",IF(AND(E1460=0,F1460=0),"ml",IF(AND(E1460&lt;&gt;0,F1460&lt;&gt;0,G1460&lt;&gt;0),"m3",0)))))))</f>
        <v>ml</v>
      </c>
    </row>
    <row r="1461" spans="2:10" x14ac:dyDescent="0.3">
      <c r="B1461" s="75"/>
      <c r="C1461" s="130" t="s">
        <v>249</v>
      </c>
      <c r="D1461" s="45"/>
      <c r="E1461" s="45"/>
      <c r="F1461" s="45"/>
      <c r="G1461" s="45"/>
      <c r="H1461" s="45"/>
      <c r="I1461" s="62"/>
      <c r="J1461" s="63"/>
    </row>
    <row r="1462" spans="2:10" x14ac:dyDescent="0.3">
      <c r="B1462" s="75"/>
      <c r="C1462" s="44" t="s">
        <v>628</v>
      </c>
      <c r="D1462" s="45"/>
      <c r="E1462" s="45"/>
      <c r="F1462" s="45"/>
      <c r="G1462" s="45"/>
      <c r="H1462" s="45">
        <f>IF(AND(F1462=0,G1462=0),D1462*E1462,IF(AND(E1462=0,G1462=0),D1462*F1462,IF(AND(E1462=0,F1462=0),D1462*G1462,IF(AND(E1462=0),D1462*F1462*G1462,IF(AND(F1462=0),D1462*E1462*G1462,IF(AND(G1462=0),D1462*E1462*F1462,D1462*E1462*F1462*G1462))))))</f>
        <v>0</v>
      </c>
      <c r="I1462" s="45"/>
      <c r="J1462" s="46" t="str">
        <f>IF(AND(E1462=0,F1462&lt;&gt;0,G1462&lt;&gt;0),"m2",IF(AND(F1462=0,E1462&lt;&gt;0,G1462&lt;&gt;0),"m2",IF(AND(G1462=0,E1462&lt;&gt;0,F1462&lt;&gt;0),"m2",IF(AND(F1462=0,G1462=0),"ml",IF(AND(E1462=0,G1462=0),"ml",IF(AND(E1462=0,F1462=0),"ml",IF(AND(E1462&lt;&gt;0,F1462&lt;&gt;0,G1462&lt;&gt;0),"m3",0)))))))</f>
        <v>ml</v>
      </c>
    </row>
    <row r="1463" spans="2:10" x14ac:dyDescent="0.3">
      <c r="B1463" s="75"/>
      <c r="C1463" s="130" t="s">
        <v>250</v>
      </c>
      <c r="D1463" s="45"/>
      <c r="E1463" s="45"/>
      <c r="F1463" s="45"/>
      <c r="G1463" s="45"/>
      <c r="H1463" s="45"/>
      <c r="I1463" s="45"/>
      <c r="J1463" s="46" t="str">
        <f>IF(AND(E1463=0,F1463&lt;&gt;0,G1463&lt;&gt;0),"m2",IF(AND(F1463=0,E1463&lt;&gt;0,G1463&lt;&gt;0),"m2",IF(AND(G1463=0,E1463&lt;&gt;0,F1463&lt;&gt;0),"m2",IF(AND(F1463=0,G1463=0),"ml",IF(AND(E1463=0,G1463=0),"ml",IF(AND(E1463=0,F1463=0),"ml",IF(AND(E1463&lt;&gt;0,F1463&lt;&gt;0,G1463&lt;&gt;0),"m3",0)))))))</f>
        <v>ml</v>
      </c>
    </row>
    <row r="1464" spans="2:10" x14ac:dyDescent="0.3">
      <c r="B1464" s="75"/>
      <c r="C1464" s="44" t="s">
        <v>628</v>
      </c>
      <c r="D1464" s="45"/>
      <c r="E1464" s="45"/>
      <c r="F1464" s="45"/>
      <c r="G1464" s="45"/>
      <c r="H1464" s="45">
        <f>IF(AND(F1464=0,G1464=0),D1464*E1464,IF(AND(E1464=0,G1464=0),D1464*F1464,IF(AND(E1464=0,F1464=0),D1464*G1464,IF(AND(E1464=0),D1464*F1464*G1464,IF(AND(F1464=0),D1464*E1464*G1464,IF(AND(G1464=0),D1464*E1464*F1464,D1464*E1464*F1464*G1464))))))</f>
        <v>0</v>
      </c>
      <c r="I1464" s="45"/>
      <c r="J1464" s="46" t="str">
        <f>IF(AND(E1464=0,F1464&lt;&gt;0,G1464&lt;&gt;0),"m2",IF(AND(F1464=0,E1464&lt;&gt;0,G1464&lt;&gt;0),"m2",IF(AND(G1464=0,E1464&lt;&gt;0,F1464&lt;&gt;0),"m2",IF(AND(F1464=0,G1464=0),"ml",IF(AND(E1464=0,G1464=0),"ml",IF(AND(E1464=0,F1464=0),"ml",IF(AND(E1464&lt;&gt;0,F1464&lt;&gt;0,G1464&lt;&gt;0),"m3",0)))))))</f>
        <v>ml</v>
      </c>
    </row>
    <row r="1465" spans="2:10" x14ac:dyDescent="0.3">
      <c r="B1465" s="75" t="s">
        <v>240</v>
      </c>
      <c r="C1465" s="48" t="s">
        <v>485</v>
      </c>
      <c r="D1465" s="45"/>
      <c r="E1465" s="45"/>
      <c r="F1465" s="45"/>
      <c r="G1465" s="45"/>
      <c r="H1465" s="45"/>
      <c r="I1465" s="62">
        <f>SUM(H1466:H1479)*$E$83</f>
        <v>41.7</v>
      </c>
      <c r="J1465" s="63" t="str">
        <f>+J1466</f>
        <v>ml</v>
      </c>
    </row>
    <row r="1466" spans="2:10" x14ac:dyDescent="0.3">
      <c r="B1466" s="75"/>
      <c r="C1466" s="130" t="s">
        <v>248</v>
      </c>
      <c r="D1466" s="45"/>
      <c r="E1466" s="45"/>
      <c r="F1466" s="45"/>
      <c r="G1466" s="45"/>
      <c r="H1466" s="45"/>
      <c r="I1466" s="45"/>
      <c r="J1466" s="46" t="str">
        <f>IF(AND(E1466=0,F1466&lt;&gt;0,G1466&lt;&gt;0),"m2",IF(AND(F1466=0,E1466&lt;&gt;0,G1466&lt;&gt;0),"m2",IF(AND(G1466=0,E1466&lt;&gt;0,F1466&lt;&gt;0),"m2",IF(AND(F1466=0,G1466=0),"ml",IF(AND(E1466=0,G1466=0),"ml",IF(AND(E1466=0,F1466=0),"ml",IF(AND(E1466&lt;&gt;0,F1466&lt;&gt;0,G1466&lt;&gt;0),"m3",0)))))))</f>
        <v>ml</v>
      </c>
    </row>
    <row r="1467" spans="2:10" x14ac:dyDescent="0.3">
      <c r="B1467" s="75"/>
      <c r="C1467" s="44" t="s">
        <v>621</v>
      </c>
      <c r="D1467" s="45"/>
      <c r="E1467" s="45"/>
      <c r="F1467" s="45"/>
      <c r="G1467" s="45"/>
      <c r="H1467" s="45">
        <f t="shared" ref="H1467:H1472" si="63">IF(AND(F1467=0,G1467=0),D1467*E1467,IF(AND(E1467=0,G1467=0),D1467*F1467,IF(AND(E1467=0,F1467=0),D1467*G1467,IF(AND(E1467=0),D1467*F1467*G1467,IF(AND(F1467=0),D1467*E1467*G1467,IF(AND(G1467=0),D1467*E1467*F1467,D1467*E1467*F1467*G1467))))))</f>
        <v>0</v>
      </c>
      <c r="I1467" s="45"/>
      <c r="J1467" s="46" t="str">
        <f t="shared" ref="J1467:J1472" si="64">IF(AND(E1467=0,F1467&lt;&gt;0,G1467&lt;&gt;0),"m2",IF(AND(F1467=0,E1467&lt;&gt;0,G1467&lt;&gt;0),"m2",IF(AND(G1467=0,E1467&lt;&gt;0,F1467&lt;&gt;0),"m2",IF(AND(F1467=0,G1467=0),"ml",IF(AND(E1467=0,G1467=0),"ml",IF(AND(E1467=0,F1467=0),"ml",IF(AND(E1467&lt;&gt;0,F1467&lt;&gt;0,G1467&lt;&gt;0),"m3",0)))))))</f>
        <v>ml</v>
      </c>
    </row>
    <row r="1468" spans="2:10" x14ac:dyDescent="0.3">
      <c r="B1468" s="75"/>
      <c r="C1468" s="44" t="s">
        <v>632</v>
      </c>
      <c r="D1468" s="45">
        <v>1</v>
      </c>
      <c r="E1468" s="45">
        <v>10.8</v>
      </c>
      <c r="F1468" s="45"/>
      <c r="G1468" s="45"/>
      <c r="H1468" s="45">
        <f t="shared" si="63"/>
        <v>10.8</v>
      </c>
      <c r="I1468" s="45"/>
      <c r="J1468" s="46" t="str">
        <f t="shared" si="64"/>
        <v>ml</v>
      </c>
    </row>
    <row r="1469" spans="2:10" x14ac:dyDescent="0.3">
      <c r="B1469" s="75"/>
      <c r="C1469" s="44" t="s">
        <v>632</v>
      </c>
      <c r="D1469" s="45">
        <v>1</v>
      </c>
      <c r="E1469" s="45">
        <v>8.1</v>
      </c>
      <c r="F1469" s="45"/>
      <c r="G1469" s="45"/>
      <c r="H1469" s="45">
        <f t="shared" si="63"/>
        <v>8.1</v>
      </c>
      <c r="I1469" s="45"/>
      <c r="J1469" s="46" t="str">
        <f t="shared" si="64"/>
        <v>ml</v>
      </c>
    </row>
    <row r="1470" spans="2:10" x14ac:dyDescent="0.3">
      <c r="B1470" s="75"/>
      <c r="C1470" s="44" t="s">
        <v>632</v>
      </c>
      <c r="D1470" s="45">
        <v>1</v>
      </c>
      <c r="E1470" s="45">
        <v>8</v>
      </c>
      <c r="F1470" s="45"/>
      <c r="G1470" s="45"/>
      <c r="H1470" s="45">
        <f t="shared" ref="H1470:H1471" si="65">IF(AND(F1470=0,G1470=0),D1470*E1470,IF(AND(E1470=0,G1470=0),D1470*F1470,IF(AND(E1470=0,F1470=0),D1470*G1470,IF(AND(E1470=0),D1470*F1470*G1470,IF(AND(F1470=0),D1470*E1470*G1470,IF(AND(G1470=0),D1470*E1470*F1470,D1470*E1470*F1470*G1470))))))</f>
        <v>8</v>
      </c>
      <c r="I1470" s="45"/>
      <c r="J1470" s="46" t="str">
        <f t="shared" ref="J1470:J1471" si="66">IF(AND(E1470=0,F1470&lt;&gt;0,G1470&lt;&gt;0),"m2",IF(AND(F1470=0,E1470&lt;&gt;0,G1470&lt;&gt;0),"m2",IF(AND(G1470=0,E1470&lt;&gt;0,F1470&lt;&gt;0),"m2",IF(AND(F1470=0,G1470=0),"ml",IF(AND(E1470=0,G1470=0),"ml",IF(AND(E1470=0,F1470=0),"ml",IF(AND(E1470&lt;&gt;0,F1470&lt;&gt;0,G1470&lt;&gt;0),"m3",0)))))))</f>
        <v>ml</v>
      </c>
    </row>
    <row r="1471" spans="2:10" x14ac:dyDescent="0.3">
      <c r="B1471" s="75"/>
      <c r="C1471" s="44" t="s">
        <v>632</v>
      </c>
      <c r="D1471" s="45">
        <v>1</v>
      </c>
      <c r="E1471" s="45">
        <v>5</v>
      </c>
      <c r="F1471" s="45"/>
      <c r="G1471" s="45"/>
      <c r="H1471" s="45">
        <f t="shared" si="65"/>
        <v>5</v>
      </c>
      <c r="I1471" s="45"/>
      <c r="J1471" s="46" t="str">
        <f t="shared" si="66"/>
        <v>ml</v>
      </c>
    </row>
    <row r="1472" spans="2:10" x14ac:dyDescent="0.3">
      <c r="B1472" s="75"/>
      <c r="C1472" s="130" t="s">
        <v>249</v>
      </c>
      <c r="D1472" s="45"/>
      <c r="E1472" s="45"/>
      <c r="F1472" s="45"/>
      <c r="G1472" s="45"/>
      <c r="H1472" s="45">
        <f t="shared" si="63"/>
        <v>0</v>
      </c>
      <c r="I1472" s="45"/>
      <c r="J1472" s="46" t="str">
        <f t="shared" si="64"/>
        <v>ml</v>
      </c>
    </row>
    <row r="1473" spans="2:10" x14ac:dyDescent="0.3">
      <c r="B1473" s="75"/>
      <c r="C1473" s="44" t="s">
        <v>621</v>
      </c>
      <c r="D1473" s="45"/>
      <c r="E1473" s="45"/>
      <c r="F1473" s="45"/>
      <c r="G1473" s="45"/>
      <c r="H1473" s="45">
        <f>IF(AND(F1473=0,G1473=0),D1473*E1473,IF(AND(E1473=0,G1473=0),D1473*F1473,IF(AND(E1473=0,F1473=0),D1473*G1473,IF(AND(E1473=0),D1473*F1473*G1473,IF(AND(F1473=0),D1473*E1473*G1473,IF(AND(G1473=0),D1473*E1473*F1473,D1473*E1473*F1473*G1473))))))</f>
        <v>0</v>
      </c>
      <c r="I1473" s="45"/>
      <c r="J1473" s="46" t="str">
        <f>IF(AND(E1473=0,F1473&lt;&gt;0,G1473&lt;&gt;0),"m2",IF(AND(F1473=0,E1473&lt;&gt;0,G1473&lt;&gt;0),"m2",IF(AND(G1473=0,E1473&lt;&gt;0,F1473&lt;&gt;0),"m2",IF(AND(F1473=0,G1473=0),"ml",IF(AND(E1473=0,G1473=0),"ml",IF(AND(E1473=0,F1473=0),"ml",IF(AND(E1473&lt;&gt;0,F1473&lt;&gt;0,G1473&lt;&gt;0),"m3",0)))))))</f>
        <v>ml</v>
      </c>
    </row>
    <row r="1474" spans="2:10" x14ac:dyDescent="0.3">
      <c r="B1474" s="75"/>
      <c r="C1474" s="44" t="s">
        <v>632</v>
      </c>
      <c r="D1474" s="45"/>
      <c r="E1474" s="45"/>
      <c r="F1474" s="45"/>
      <c r="G1474" s="45"/>
      <c r="H1474" s="45">
        <f>IF(AND(F1474=0,G1474=0),D1474*E1474,IF(AND(E1474=0,G1474=0),D1474*F1474,IF(AND(E1474=0,F1474=0),D1474*G1474,IF(AND(E1474=0),D1474*F1474*G1474,IF(AND(F1474=0),D1474*E1474*G1474,IF(AND(G1474=0),D1474*E1474*F1474,D1474*E1474*F1474*G1474))))))</f>
        <v>0</v>
      </c>
      <c r="I1474" s="45"/>
      <c r="J1474" s="46" t="str">
        <f>IF(AND(E1474=0,F1474&lt;&gt;0,G1474&lt;&gt;0),"m2",IF(AND(F1474=0,E1474&lt;&gt;0,G1474&lt;&gt;0),"m2",IF(AND(G1474=0,E1474&lt;&gt;0,F1474&lt;&gt;0),"m2",IF(AND(F1474=0,G1474=0),"ml",IF(AND(E1474=0,G1474=0),"ml",IF(AND(E1474=0,F1474=0),"ml",IF(AND(E1474&lt;&gt;0,F1474&lt;&gt;0,G1474&lt;&gt;0),"m3",0)))))))</f>
        <v>ml</v>
      </c>
    </row>
    <row r="1475" spans="2:10" x14ac:dyDescent="0.3">
      <c r="B1475" s="75"/>
      <c r="C1475" s="130" t="s">
        <v>250</v>
      </c>
      <c r="D1475" s="45"/>
      <c r="E1475" s="45"/>
      <c r="F1475" s="45"/>
      <c r="G1475" s="45"/>
      <c r="H1475" s="45">
        <f t="shared" ref="H1475" si="67">IF(AND(F1475=0,G1475=0),D1475*E1475,IF(AND(E1475=0,G1475=0),D1475*F1475,IF(AND(E1475=0,F1475=0),D1475*G1475,IF(AND(E1475=0),D1475*F1475*G1475,IF(AND(F1475=0),D1475*E1475*G1475,IF(AND(G1475=0),D1475*E1475*F1475,D1475*E1475*F1475*G1475))))))</f>
        <v>0</v>
      </c>
      <c r="I1475" s="45"/>
      <c r="J1475" s="46" t="str">
        <f t="shared" ref="J1475" si="68">IF(AND(E1475=0,F1475&lt;&gt;0,G1475&lt;&gt;0),"m2",IF(AND(F1475=0,E1475&lt;&gt;0,G1475&lt;&gt;0),"m2",IF(AND(G1475=0,E1475&lt;&gt;0,F1475&lt;&gt;0),"m2",IF(AND(F1475=0,G1475=0),"ml",IF(AND(E1475=0,G1475=0),"ml",IF(AND(E1475=0,F1475=0),"ml",IF(AND(E1475&lt;&gt;0,F1475&lt;&gt;0,G1475&lt;&gt;0),"m3",0)))))))</f>
        <v>ml</v>
      </c>
    </row>
    <row r="1476" spans="2:10" x14ac:dyDescent="0.3">
      <c r="B1476" s="75"/>
      <c r="C1476" s="44" t="s">
        <v>621</v>
      </c>
      <c r="D1476" s="45">
        <v>4</v>
      </c>
      <c r="E1476" s="45">
        <v>0.8</v>
      </c>
      <c r="F1476" s="45"/>
      <c r="G1476" s="45"/>
      <c r="H1476" s="45">
        <f>IF(AND(F1476=0,G1476=0),D1476*E1476,IF(AND(E1476=0,G1476=0),D1476*F1476,IF(AND(E1476=0,F1476=0),D1476*G1476,IF(AND(E1476=0),D1476*F1476*G1476,IF(AND(F1476=0),D1476*E1476*G1476,IF(AND(G1476=0),D1476*E1476*F1476,D1476*E1476*F1476*G1476))))))</f>
        <v>3.2</v>
      </c>
      <c r="I1476" s="45"/>
      <c r="J1476" s="46" t="str">
        <f>IF(AND(E1476=0,F1476&lt;&gt;0,G1476&lt;&gt;0),"m2",IF(AND(F1476=0,E1476&lt;&gt;0,G1476&lt;&gt;0),"m2",IF(AND(G1476=0,E1476&lt;&gt;0,F1476&lt;&gt;0),"m2",IF(AND(F1476=0,G1476=0),"ml",IF(AND(E1476=0,G1476=0),"ml",IF(AND(E1476=0,F1476=0),"ml",IF(AND(E1476&lt;&gt;0,F1476&lt;&gt;0,G1476&lt;&gt;0),"m3",0)))))))</f>
        <v>ml</v>
      </c>
    </row>
    <row r="1477" spans="2:10" x14ac:dyDescent="0.3">
      <c r="B1477" s="75"/>
      <c r="C1477" s="44" t="s">
        <v>632</v>
      </c>
      <c r="D1477" s="45">
        <v>1</v>
      </c>
      <c r="E1477" s="45">
        <v>3.8</v>
      </c>
      <c r="F1477" s="45"/>
      <c r="G1477" s="45"/>
      <c r="H1477" s="45">
        <f>IF(AND(F1477=0,G1477=0),D1477*E1477,IF(AND(E1477=0,G1477=0),D1477*F1477,IF(AND(E1477=0,F1477=0),D1477*G1477,IF(AND(E1477=0),D1477*F1477*G1477,IF(AND(F1477=0),D1477*E1477*G1477,IF(AND(G1477=0),D1477*E1477*F1477,D1477*E1477*F1477*G1477))))))</f>
        <v>3.8</v>
      </c>
      <c r="I1477" s="45"/>
      <c r="J1477" s="46" t="str">
        <f>IF(AND(E1477=0,F1477&lt;&gt;0,G1477&lt;&gt;0),"m2",IF(AND(F1477=0,E1477&lt;&gt;0,G1477&lt;&gt;0),"m2",IF(AND(G1477=0,E1477&lt;&gt;0,F1477&lt;&gt;0),"m2",IF(AND(F1477=0,G1477=0),"ml",IF(AND(E1477=0,G1477=0),"ml",IF(AND(E1477=0,F1477=0),"ml",IF(AND(E1477&lt;&gt;0,F1477&lt;&gt;0,G1477&lt;&gt;0),"m3",0)))))))</f>
        <v>ml</v>
      </c>
    </row>
    <row r="1478" spans="2:10" x14ac:dyDescent="0.3">
      <c r="B1478" s="75"/>
      <c r="C1478" s="44" t="s">
        <v>632</v>
      </c>
      <c r="D1478" s="45">
        <v>1</v>
      </c>
      <c r="E1478" s="45">
        <v>1.7</v>
      </c>
      <c r="F1478" s="45"/>
      <c r="G1478" s="45"/>
      <c r="H1478" s="45">
        <f>IF(AND(F1478=0,G1478=0),D1478*E1478,IF(AND(E1478=0,G1478=0),D1478*F1478,IF(AND(E1478=0,F1478=0),D1478*G1478,IF(AND(E1478=0),D1478*F1478*G1478,IF(AND(F1478=0),D1478*E1478*G1478,IF(AND(G1478=0),D1478*E1478*F1478,D1478*E1478*F1478*G1478))))))</f>
        <v>1.7</v>
      </c>
      <c r="I1478" s="45"/>
      <c r="J1478" s="46" t="str">
        <f>IF(AND(E1478=0,F1478&lt;&gt;0,G1478&lt;&gt;0),"m2",IF(AND(F1478=0,E1478&lt;&gt;0,G1478&lt;&gt;0),"m2",IF(AND(G1478=0,E1478&lt;&gt;0,F1478&lt;&gt;0),"m2",IF(AND(F1478=0,G1478=0),"ml",IF(AND(E1478=0,G1478=0),"ml",IF(AND(E1478=0,F1478=0),"ml",IF(AND(E1478&lt;&gt;0,F1478&lt;&gt;0,G1478&lt;&gt;0),"m3",0)))))))</f>
        <v>ml</v>
      </c>
    </row>
    <row r="1479" spans="2:10" x14ac:dyDescent="0.3">
      <c r="B1479" s="75"/>
      <c r="C1479" s="44" t="s">
        <v>632</v>
      </c>
      <c r="D1479" s="45">
        <v>1</v>
      </c>
      <c r="E1479" s="45">
        <v>1.1000000000000001</v>
      </c>
      <c r="F1479" s="45"/>
      <c r="G1479" s="45"/>
      <c r="H1479" s="45">
        <f>IF(AND(F1479=0,G1479=0),D1479*E1479,IF(AND(E1479=0,G1479=0),D1479*F1479,IF(AND(E1479=0,F1479=0),D1479*G1479,IF(AND(E1479=0),D1479*F1479*G1479,IF(AND(F1479=0),D1479*E1479*G1479,IF(AND(G1479=0),D1479*E1479*F1479,D1479*E1479*F1479*G1479))))))</f>
        <v>1.1000000000000001</v>
      </c>
      <c r="I1479" s="45"/>
      <c r="J1479" s="46" t="str">
        <f>IF(AND(E1479=0,F1479&lt;&gt;0,G1479&lt;&gt;0),"m2",IF(AND(F1479=0,E1479&lt;&gt;0,G1479&lt;&gt;0),"m2",IF(AND(G1479=0,E1479&lt;&gt;0,F1479&lt;&gt;0),"m2",IF(AND(F1479=0,G1479=0),"ml",IF(AND(E1479=0,G1479=0),"ml",IF(AND(E1479=0,F1479=0),"ml",IF(AND(E1479&lt;&gt;0,F1479&lt;&gt;0,G1479&lt;&gt;0),"m3",0)))))))</f>
        <v>ml</v>
      </c>
    </row>
    <row r="1480" spans="2:10" x14ac:dyDescent="0.3">
      <c r="B1480" s="75" t="s">
        <v>517</v>
      </c>
      <c r="C1480" s="48" t="s">
        <v>618</v>
      </c>
      <c r="D1480" s="45"/>
      <c r="E1480" s="45"/>
      <c r="F1480" s="45"/>
      <c r="G1480" s="45"/>
      <c r="H1480" s="45"/>
      <c r="I1480" s="62">
        <f>SUM(H1481:H1486)*$E$83</f>
        <v>10</v>
      </c>
      <c r="J1480" s="63" t="str">
        <f>+J1483</f>
        <v>ml</v>
      </c>
    </row>
    <row r="1481" spans="2:10" x14ac:dyDescent="0.3">
      <c r="B1481" s="75"/>
      <c r="C1481" s="130" t="s">
        <v>248</v>
      </c>
      <c r="D1481" s="45"/>
      <c r="E1481" s="45"/>
      <c r="F1481" s="45"/>
      <c r="G1481" s="45"/>
      <c r="H1481" s="45"/>
      <c r="I1481" s="62"/>
      <c r="J1481" s="63"/>
    </row>
    <row r="1482" spans="2:10" x14ac:dyDescent="0.3">
      <c r="B1482" s="75"/>
      <c r="C1482" s="44" t="s">
        <v>621</v>
      </c>
      <c r="D1482" s="45">
        <v>2</v>
      </c>
      <c r="E1482" s="45">
        <v>2</v>
      </c>
      <c r="F1482" s="45"/>
      <c r="G1482" s="45"/>
      <c r="H1482" s="45">
        <f>IF(AND(F1482=0,G1482=0),D1482*E1482,IF(AND(E1482=0,G1482=0),D1482*F1482,IF(AND(E1482=0,F1482=0),D1482*G1482,IF(AND(E1482=0),D1482*F1482*G1482,IF(AND(F1482=0),D1482*E1482*G1482,IF(AND(G1482=0),D1482*E1482*F1482,D1482*E1482*F1482*G1482))))))</f>
        <v>4</v>
      </c>
      <c r="I1482" s="45"/>
      <c r="J1482" s="46" t="str">
        <f>IF(AND(E1482=0,F1482&lt;&gt;0,G1482&lt;&gt;0),"m2",IF(AND(F1482=0,E1482&lt;&gt;0,G1482&lt;&gt;0),"m2",IF(AND(G1482=0,E1482&lt;&gt;0,F1482&lt;&gt;0),"m2",IF(AND(F1482=0,G1482=0),"ml",IF(AND(E1482=0,G1482=0),"ml",IF(AND(E1482=0,F1482=0),"ml",IF(AND(E1482&lt;&gt;0,F1482&lt;&gt;0,G1482&lt;&gt;0),"m3",0)))))))</f>
        <v>ml</v>
      </c>
    </row>
    <row r="1483" spans="2:10" x14ac:dyDescent="0.3">
      <c r="B1483" s="75"/>
      <c r="C1483" s="130" t="s">
        <v>249</v>
      </c>
      <c r="D1483" s="45"/>
      <c r="E1483" s="45"/>
      <c r="F1483" s="45"/>
      <c r="G1483" s="45"/>
      <c r="H1483" s="45">
        <f>IF(AND(F1483=0,G1483=0),D1483*E1483,IF(AND(E1483=0,G1483=0),D1483*F1483,IF(AND(E1483=0,F1483=0),D1483*G1483,IF(AND(E1483=0),D1483*F1483*G1483,IF(AND(F1483=0),D1483*E1483*G1483,IF(AND(G1483=0),D1483*E1483*F1483,D1483*E1483*F1483*G1483))))))</f>
        <v>0</v>
      </c>
      <c r="I1483" s="45"/>
      <c r="J1483" s="46" t="str">
        <f>IF(AND(E1483=0,F1483&lt;&gt;0,G1483&lt;&gt;0),"m2",IF(AND(F1483=0,E1483&lt;&gt;0,G1483&lt;&gt;0),"m2",IF(AND(G1483=0,E1483&lt;&gt;0,F1483&lt;&gt;0),"m2",IF(AND(F1483=0,G1483=0),"ml",IF(AND(E1483=0,G1483=0),"ml",IF(AND(E1483=0,F1483=0),"ml",IF(AND(E1483&lt;&gt;0,F1483&lt;&gt;0,G1483&lt;&gt;0),"m3",0)))))))</f>
        <v>ml</v>
      </c>
    </row>
    <row r="1484" spans="2:10" x14ac:dyDescent="0.3">
      <c r="B1484" s="75"/>
      <c r="C1484" s="44" t="s">
        <v>621</v>
      </c>
      <c r="D1484" s="45"/>
      <c r="E1484" s="45"/>
      <c r="F1484" s="45"/>
      <c r="G1484" s="45"/>
      <c r="H1484" s="45">
        <f>IF(AND(F1484=0,G1484=0),D1484*E1484,IF(AND(E1484=0,G1484=0),D1484*F1484,IF(AND(E1484=0,F1484=0),D1484*G1484,IF(AND(E1484=0),D1484*F1484*G1484,IF(AND(F1484=0),D1484*E1484*G1484,IF(AND(G1484=0),D1484*E1484*F1484,D1484*E1484*F1484*G1484))))))</f>
        <v>0</v>
      </c>
      <c r="I1484" s="45"/>
      <c r="J1484" s="46" t="str">
        <f>IF(AND(E1484=0,F1484&lt;&gt;0,G1484&lt;&gt;0),"m2",IF(AND(F1484=0,E1484&lt;&gt;0,G1484&lt;&gt;0),"m2",IF(AND(G1484=0,E1484&lt;&gt;0,F1484&lt;&gt;0),"m2",IF(AND(F1484=0,G1484=0),"ml",IF(AND(E1484=0,G1484=0),"ml",IF(AND(E1484=0,F1484=0),"ml",IF(AND(E1484&lt;&gt;0,F1484&lt;&gt;0,G1484&lt;&gt;0),"m3",0)))))))</f>
        <v>ml</v>
      </c>
    </row>
    <row r="1485" spans="2:10" x14ac:dyDescent="0.3">
      <c r="B1485" s="75"/>
      <c r="C1485" s="130" t="s">
        <v>250</v>
      </c>
      <c r="D1485" s="45"/>
      <c r="E1485" s="45"/>
      <c r="F1485" s="45"/>
      <c r="G1485" s="45"/>
      <c r="H1485" s="45">
        <f>IF(AND(F1485=0,G1485=0),D1485*E1485,IF(AND(E1485=0,G1485=0),D1485*F1485,IF(AND(E1485=0,F1485=0),D1485*G1485,IF(AND(E1485=0),D1485*F1485*G1485,IF(AND(F1485=0),D1485*E1485*G1485,IF(AND(G1485=0),D1485*E1485*F1485,D1485*E1485*F1485*G1485))))))</f>
        <v>0</v>
      </c>
      <c r="I1485" s="45"/>
      <c r="J1485" s="46" t="str">
        <f>IF(AND(E1485=0,F1485&lt;&gt;0,G1485&lt;&gt;0),"m2",IF(AND(F1485=0,E1485&lt;&gt;0,G1485&lt;&gt;0),"m2",IF(AND(G1485=0,E1485&lt;&gt;0,F1485&lt;&gt;0),"m2",IF(AND(F1485=0,G1485=0),"ml",IF(AND(E1485=0,G1485=0),"ml",IF(AND(E1485=0,F1485=0),"ml",IF(AND(E1485&lt;&gt;0,F1485&lt;&gt;0,G1485&lt;&gt;0),"m3",0)))))))</f>
        <v>ml</v>
      </c>
    </row>
    <row r="1486" spans="2:10" x14ac:dyDescent="0.3">
      <c r="B1486" s="75"/>
      <c r="C1486" s="44" t="s">
        <v>621</v>
      </c>
      <c r="D1486" s="45">
        <v>4</v>
      </c>
      <c r="E1486" s="45">
        <v>1.5</v>
      </c>
      <c r="F1486" s="45"/>
      <c r="G1486" s="45"/>
      <c r="H1486" s="45">
        <f>IF(AND(F1486=0,G1486=0),D1486*E1486,IF(AND(E1486=0,G1486=0),D1486*F1486,IF(AND(E1486=0,F1486=0),D1486*G1486,IF(AND(E1486=0),D1486*F1486*G1486,IF(AND(F1486=0),D1486*E1486*G1486,IF(AND(G1486=0),D1486*E1486*F1486,D1486*E1486*F1486*G1486))))))</f>
        <v>6</v>
      </c>
      <c r="I1486" s="45"/>
      <c r="J1486" s="46" t="str">
        <f>IF(AND(E1486=0,F1486&lt;&gt;0,G1486&lt;&gt;0),"m2",IF(AND(F1486=0,E1486&lt;&gt;0,G1486&lt;&gt;0),"m2",IF(AND(G1486=0,E1486&lt;&gt;0,F1486&lt;&gt;0),"m2",IF(AND(F1486=0,G1486=0),"ml",IF(AND(E1486=0,G1486=0),"ml",IF(AND(E1486=0,F1486=0),"ml",IF(AND(E1486&lt;&gt;0,F1486&lt;&gt;0,G1486&lt;&gt;0),"m3",0)))))))</f>
        <v>ml</v>
      </c>
    </row>
    <row r="1487" spans="2:10" x14ac:dyDescent="0.3">
      <c r="B1487" s="75" t="s">
        <v>518</v>
      </c>
      <c r="C1487" s="48" t="s">
        <v>484</v>
      </c>
      <c r="D1487" s="45"/>
      <c r="E1487" s="45"/>
      <c r="F1487" s="45"/>
      <c r="G1487" s="45"/>
      <c r="H1487" s="45"/>
      <c r="I1487" s="62">
        <f>SUM(H1488:H1491)*$E$83</f>
        <v>32.25</v>
      </c>
      <c r="J1487" s="63" t="str">
        <f>+J1488</f>
        <v>ml</v>
      </c>
    </row>
    <row r="1488" spans="2:10" x14ac:dyDescent="0.3">
      <c r="B1488" s="75"/>
      <c r="C1488" s="130" t="s">
        <v>248</v>
      </c>
      <c r="D1488" s="45">
        <v>3</v>
      </c>
      <c r="E1488" s="45">
        <v>3.25</v>
      </c>
      <c r="F1488" s="45"/>
      <c r="G1488" s="45"/>
      <c r="H1488" s="45">
        <f>IF(AND(F1488=0,G1488=0),D1488*E1488,IF(AND(E1488=0,G1488=0),D1488*F1488,IF(AND(E1488=0,F1488=0),D1488*G1488,IF(AND(E1488=0),D1488*F1488*G1488,IF(AND(F1488=0),D1488*E1488*G1488,IF(AND(G1488=0),D1488*E1488*F1488,D1488*E1488*F1488*G1488))))))</f>
        <v>9.75</v>
      </c>
      <c r="I1488" s="45"/>
      <c r="J1488" s="46" t="str">
        <f>IF(AND(E1488=0,F1488&lt;&gt;0,G1488&lt;&gt;0),"m2",IF(AND(F1488=0,E1488&lt;&gt;0,G1488&lt;&gt;0),"m2",IF(AND(G1488=0,E1488&lt;&gt;0,F1488&lt;&gt;0),"m2",IF(AND(F1488=0,G1488=0),"ml",IF(AND(E1488=0,G1488=0),"ml",IF(AND(E1488=0,F1488=0),"ml",IF(AND(E1488&lt;&gt;0,F1488&lt;&gt;0,G1488&lt;&gt;0),"m3",0)))))))</f>
        <v>ml</v>
      </c>
    </row>
    <row r="1489" spans="2:10" x14ac:dyDescent="0.3">
      <c r="B1489" s="75"/>
      <c r="C1489" s="130" t="s">
        <v>249</v>
      </c>
      <c r="D1489" s="45">
        <v>3</v>
      </c>
      <c r="E1489" s="45">
        <v>3.25</v>
      </c>
      <c r="F1489" s="45"/>
      <c r="G1489" s="45"/>
      <c r="H1489" s="45">
        <f>IF(AND(F1489=0,G1489=0),D1489*E1489,IF(AND(E1489=0,G1489=0),D1489*F1489,IF(AND(E1489=0,F1489=0),D1489*G1489,IF(AND(E1489=0),D1489*F1489*G1489,IF(AND(F1489=0),D1489*E1489*G1489,IF(AND(G1489=0),D1489*E1489*F1489,D1489*E1489*F1489*G1489))))))</f>
        <v>9.75</v>
      </c>
      <c r="I1489" s="45"/>
      <c r="J1489" s="46" t="str">
        <f>IF(AND(E1489=0,F1489&lt;&gt;0,G1489&lt;&gt;0),"m2",IF(AND(F1489=0,E1489&lt;&gt;0,G1489&lt;&gt;0),"m2",IF(AND(G1489=0,E1489&lt;&gt;0,F1489&lt;&gt;0),"m2",IF(AND(F1489=0,G1489=0),"ml",IF(AND(E1489=0,G1489=0),"ml",IF(AND(E1489=0,F1489=0),"ml",IF(AND(E1489&lt;&gt;0,F1489&lt;&gt;0,G1489&lt;&gt;0),"m3",0)))))))</f>
        <v>ml</v>
      </c>
    </row>
    <row r="1490" spans="2:10" x14ac:dyDescent="0.3">
      <c r="B1490" s="75"/>
      <c r="C1490" s="130" t="s">
        <v>250</v>
      </c>
      <c r="D1490" s="45">
        <v>3</v>
      </c>
      <c r="E1490" s="45">
        <v>3.25</v>
      </c>
      <c r="F1490" s="45"/>
      <c r="G1490" s="45"/>
      <c r="H1490" s="45">
        <f>IF(AND(F1490=0,G1490=0),D1490*E1490,IF(AND(E1490=0,G1490=0),D1490*F1490,IF(AND(E1490=0,F1490=0),D1490*G1490,IF(AND(E1490=0),D1490*F1490*G1490,IF(AND(F1490=0),D1490*E1490*G1490,IF(AND(G1490=0),D1490*E1490*F1490,D1490*E1490*F1490*G1490))))))</f>
        <v>9.75</v>
      </c>
      <c r="I1490" s="45"/>
      <c r="J1490" s="46" t="str">
        <f>IF(AND(E1490=0,F1490&lt;&gt;0,G1490&lt;&gt;0),"m2",IF(AND(F1490=0,E1490&lt;&gt;0,G1490&lt;&gt;0),"m2",IF(AND(G1490=0,E1490&lt;&gt;0,F1490&lt;&gt;0),"m2",IF(AND(F1490=0,G1490=0),"ml",IF(AND(E1490=0,G1490=0),"ml",IF(AND(E1490=0,F1490=0),"ml",IF(AND(E1490&lt;&gt;0,F1490&lt;&gt;0,G1490&lt;&gt;0),"m3",0)))))))</f>
        <v>ml</v>
      </c>
    </row>
    <row r="1491" spans="2:10" x14ac:dyDescent="0.3">
      <c r="B1491" s="75"/>
      <c r="C1491" s="130" t="s">
        <v>633</v>
      </c>
      <c r="D1491" s="45">
        <v>3</v>
      </c>
      <c r="E1491" s="45">
        <v>1</v>
      </c>
      <c r="F1491" s="45"/>
      <c r="G1491" s="45"/>
      <c r="H1491" s="45">
        <f>IF(AND(F1491=0,G1491=0),D1491*E1491,IF(AND(E1491=0,G1491=0),D1491*F1491,IF(AND(E1491=0,F1491=0),D1491*G1491,IF(AND(E1491=0),D1491*F1491*G1491,IF(AND(F1491=0),D1491*E1491*G1491,IF(AND(G1491=0),D1491*E1491*F1491,D1491*E1491*F1491*G1491))))))</f>
        <v>3</v>
      </c>
      <c r="I1491" s="45"/>
      <c r="J1491" s="46" t="str">
        <f>IF(AND(E1491=0,F1491&lt;&gt;0,G1491&lt;&gt;0),"m2",IF(AND(F1491=0,E1491&lt;&gt;0,G1491&lt;&gt;0),"m2",IF(AND(G1491=0,E1491&lt;&gt;0,F1491&lt;&gt;0),"m2",IF(AND(F1491=0,G1491=0),"ml",IF(AND(E1491=0,G1491=0),"ml",IF(AND(E1491=0,F1491=0),"ml",IF(AND(E1491&lt;&gt;0,F1491&lt;&gt;0,G1491&lt;&gt;0),"m3",0)))))))</f>
        <v>ml</v>
      </c>
    </row>
    <row r="1492" spans="2:10" x14ac:dyDescent="0.3">
      <c r="B1492" s="75" t="s">
        <v>617</v>
      </c>
      <c r="C1492" s="48" t="s">
        <v>486</v>
      </c>
      <c r="D1492" s="45"/>
      <c r="E1492" s="45"/>
      <c r="F1492" s="45"/>
      <c r="G1492" s="45"/>
      <c r="H1492" s="45"/>
      <c r="I1492" s="62">
        <f>SUM(H1493:H1496)*$E$83</f>
        <v>21.5</v>
      </c>
      <c r="J1492" s="63" t="str">
        <f>+J1493</f>
        <v>ml</v>
      </c>
    </row>
    <row r="1493" spans="2:10" x14ac:dyDescent="0.3">
      <c r="B1493" s="75"/>
      <c r="C1493" s="130" t="s">
        <v>248</v>
      </c>
      <c r="D1493" s="45">
        <v>2</v>
      </c>
      <c r="E1493" s="45">
        <v>3.25</v>
      </c>
      <c r="F1493" s="45"/>
      <c r="G1493" s="45"/>
      <c r="H1493" s="45">
        <f>IF(AND(F1493=0,G1493=0),D1493*E1493,IF(AND(E1493=0,G1493=0),D1493*F1493,IF(AND(E1493=0,F1493=0),D1493*G1493,IF(AND(E1493=0),D1493*F1493*G1493,IF(AND(F1493=0),D1493*E1493*G1493,IF(AND(G1493=0),D1493*E1493*F1493,D1493*E1493*F1493*G1493))))))</f>
        <v>6.5</v>
      </c>
      <c r="I1493" s="45"/>
      <c r="J1493" s="46" t="str">
        <f>IF(AND(E1493=0,F1493&lt;&gt;0,G1493&lt;&gt;0),"m2",IF(AND(F1493=0,E1493&lt;&gt;0,G1493&lt;&gt;0),"m2",IF(AND(G1493=0,E1493&lt;&gt;0,F1493&lt;&gt;0),"m2",IF(AND(F1493=0,G1493=0),"ml",IF(AND(E1493=0,G1493=0),"ml",IF(AND(E1493=0,F1493=0),"ml",IF(AND(E1493&lt;&gt;0,F1493&lt;&gt;0,G1493&lt;&gt;0),"m3",0)))))))</f>
        <v>ml</v>
      </c>
    </row>
    <row r="1494" spans="2:10" x14ac:dyDescent="0.3">
      <c r="B1494" s="75"/>
      <c r="C1494" s="130" t="s">
        <v>249</v>
      </c>
      <c r="D1494" s="45">
        <v>2</v>
      </c>
      <c r="E1494" s="45">
        <v>3.25</v>
      </c>
      <c r="F1494" s="45"/>
      <c r="G1494" s="45"/>
      <c r="H1494" s="45">
        <f>IF(AND(F1494=0,G1494=0),D1494*E1494,IF(AND(E1494=0,G1494=0),D1494*F1494,IF(AND(E1494=0,F1494=0),D1494*G1494,IF(AND(E1494=0),D1494*F1494*G1494,IF(AND(F1494=0),D1494*E1494*G1494,IF(AND(G1494=0),D1494*E1494*F1494,D1494*E1494*F1494*G1494))))))</f>
        <v>6.5</v>
      </c>
      <c r="I1494" s="45"/>
      <c r="J1494" s="46" t="str">
        <f>IF(AND(E1494=0,F1494&lt;&gt;0,G1494&lt;&gt;0),"m2",IF(AND(F1494=0,E1494&lt;&gt;0,G1494&lt;&gt;0),"m2",IF(AND(G1494=0,E1494&lt;&gt;0,F1494&lt;&gt;0),"m2",IF(AND(F1494=0,G1494=0),"ml",IF(AND(E1494=0,G1494=0),"ml",IF(AND(E1494=0,F1494=0),"ml",IF(AND(E1494&lt;&gt;0,F1494&lt;&gt;0,G1494&lt;&gt;0),"m3",0)))))))</f>
        <v>ml</v>
      </c>
    </row>
    <row r="1495" spans="2:10" x14ac:dyDescent="0.3">
      <c r="B1495" s="75"/>
      <c r="C1495" s="130" t="s">
        <v>250</v>
      </c>
      <c r="D1495" s="45">
        <v>2</v>
      </c>
      <c r="E1495" s="45">
        <v>3.25</v>
      </c>
      <c r="F1495" s="45"/>
      <c r="G1495" s="45"/>
      <c r="H1495" s="45">
        <f>IF(AND(F1495=0,G1495=0),D1495*E1495,IF(AND(E1495=0,G1495=0),D1495*F1495,IF(AND(E1495=0,F1495=0),D1495*G1495,IF(AND(E1495=0),D1495*F1495*G1495,IF(AND(F1495=0),D1495*E1495*G1495,IF(AND(G1495=0),D1495*E1495*F1495,D1495*E1495*F1495*G1495))))))</f>
        <v>6.5</v>
      </c>
      <c r="I1495" s="45"/>
      <c r="J1495" s="46" t="str">
        <f>IF(AND(E1495=0,F1495&lt;&gt;0,G1495&lt;&gt;0),"m2",IF(AND(F1495=0,E1495&lt;&gt;0,G1495&lt;&gt;0),"m2",IF(AND(G1495=0,E1495&lt;&gt;0,F1495&lt;&gt;0),"m2",IF(AND(F1495=0,G1495=0),"ml",IF(AND(E1495=0,G1495=0),"ml",IF(AND(E1495=0,F1495=0),"ml",IF(AND(E1495&lt;&gt;0,F1495&lt;&gt;0,G1495&lt;&gt;0),"m3",0)))))))</f>
        <v>ml</v>
      </c>
    </row>
    <row r="1496" spans="2:10" x14ac:dyDescent="0.3">
      <c r="B1496" s="75"/>
      <c r="C1496" s="130" t="s">
        <v>633</v>
      </c>
      <c r="D1496" s="45">
        <v>2</v>
      </c>
      <c r="E1496" s="45">
        <v>1</v>
      </c>
      <c r="F1496" s="45"/>
      <c r="G1496" s="45"/>
      <c r="H1496" s="45">
        <f>IF(AND(F1496=0,G1496=0),D1496*E1496,IF(AND(E1496=0,G1496=0),D1496*F1496,IF(AND(E1496=0,F1496=0),D1496*G1496,IF(AND(E1496=0),D1496*F1496*G1496,IF(AND(F1496=0),D1496*E1496*G1496,IF(AND(G1496=0),D1496*E1496*F1496,D1496*E1496*F1496*G1496))))))</f>
        <v>2</v>
      </c>
      <c r="I1496" s="45"/>
      <c r="J1496" s="46" t="str">
        <f>IF(AND(E1496=0,F1496&lt;&gt;0,G1496&lt;&gt;0),"m2",IF(AND(F1496=0,E1496&lt;&gt;0,G1496&lt;&gt;0),"m2",IF(AND(G1496=0,E1496&lt;&gt;0,F1496&lt;&gt;0),"m2",IF(AND(F1496=0,G1496=0),"ml",IF(AND(E1496=0,G1496=0),"ml",IF(AND(E1496=0,F1496=0),"ml",IF(AND(E1496&lt;&gt;0,F1496&lt;&gt;0,G1496&lt;&gt;0),"m3",0)))))))</f>
        <v>ml</v>
      </c>
    </row>
    <row r="1497" spans="2:10" x14ac:dyDescent="0.3">
      <c r="B1497" s="100" t="s">
        <v>211</v>
      </c>
      <c r="C1497" s="101" t="s">
        <v>487</v>
      </c>
      <c r="D1497" s="103"/>
      <c r="E1497" s="45"/>
      <c r="F1497" s="45"/>
      <c r="G1497" s="45"/>
      <c r="H1497" s="45"/>
      <c r="I1497" s="62"/>
      <c r="J1497" s="63"/>
    </row>
    <row r="1498" spans="2:10" x14ac:dyDescent="0.3">
      <c r="B1498" s="75" t="s">
        <v>212</v>
      </c>
      <c r="C1498" s="48" t="s">
        <v>485</v>
      </c>
      <c r="D1498" s="103"/>
      <c r="E1498" s="45"/>
      <c r="F1498" s="45"/>
      <c r="G1498" s="45"/>
      <c r="H1498" s="45"/>
      <c r="I1498" s="62">
        <f>SUM(H1499:H1502)*$E$83</f>
        <v>28.299999999999997</v>
      </c>
      <c r="J1498" s="63" t="str">
        <f>+J1499</f>
        <v>ml</v>
      </c>
    </row>
    <row r="1499" spans="2:10" x14ac:dyDescent="0.3">
      <c r="B1499" s="75"/>
      <c r="C1499" s="130" t="s">
        <v>248</v>
      </c>
      <c r="D1499" s="45"/>
      <c r="E1499" s="45"/>
      <c r="F1499" s="45"/>
      <c r="G1499" s="45"/>
      <c r="H1499" s="45"/>
      <c r="I1499" s="45"/>
      <c r="J1499" s="46" t="str">
        <f>IF(AND(E1499=0,F1499&lt;&gt;0,G1499&lt;&gt;0),"m2",IF(AND(F1499=0,E1499&lt;&gt;0,G1499&lt;&gt;0),"m2",IF(AND(G1499=0,E1499&lt;&gt;0,F1499&lt;&gt;0),"m2",IF(AND(F1499=0,G1499=0),"ml",IF(AND(E1499=0,G1499=0),"ml",IF(AND(E1499=0,F1499=0),"ml",IF(AND(E1499&lt;&gt;0,F1499&lt;&gt;0,G1499&lt;&gt;0),"m3",0)))))))</f>
        <v>ml</v>
      </c>
    </row>
    <row r="1500" spans="2:10" x14ac:dyDescent="0.3">
      <c r="B1500" s="75"/>
      <c r="C1500" s="44" t="s">
        <v>830</v>
      </c>
      <c r="D1500" s="45">
        <v>1</v>
      </c>
      <c r="E1500" s="45">
        <v>12.2</v>
      </c>
      <c r="F1500" s="45"/>
      <c r="G1500" s="45"/>
      <c r="H1500" s="45">
        <f>IF(AND(F1500=0,G1500=0),D1500*E1500,IF(AND(E1500=0,G1500=0),D1500*F1500,IF(AND(E1500=0,F1500=0),D1500*G1500,IF(AND(E1500=0),D1500*F1500*G1500,IF(AND(F1500=0),D1500*E1500*G1500,IF(AND(G1500=0),D1500*E1500*F1500,D1500*E1500*F1500*G1500))))))</f>
        <v>12.2</v>
      </c>
      <c r="I1500" s="45"/>
      <c r="J1500" s="46" t="str">
        <f>IF(AND(E1500=0,F1500&lt;&gt;0,G1500&lt;&gt;0),"m2",IF(AND(F1500=0,E1500&lt;&gt;0,G1500&lt;&gt;0),"m2",IF(AND(G1500=0,E1500&lt;&gt;0,F1500&lt;&gt;0),"m2",IF(AND(F1500=0,G1500=0),"ml",IF(AND(E1500=0,G1500=0),"ml",IF(AND(E1500=0,F1500=0),"ml",IF(AND(E1500&lt;&gt;0,F1500&lt;&gt;0,G1500&lt;&gt;0),"m3",0)))))))</f>
        <v>ml</v>
      </c>
    </row>
    <row r="1501" spans="2:10" x14ac:dyDescent="0.3">
      <c r="B1501" s="75"/>
      <c r="C1501" s="44" t="s">
        <v>831</v>
      </c>
      <c r="D1501" s="45">
        <v>1</v>
      </c>
      <c r="E1501" s="45">
        <v>2.2000000000000002</v>
      </c>
      <c r="F1501" s="45"/>
      <c r="G1501" s="45"/>
      <c r="H1501" s="45">
        <f>IF(AND(F1501=0,G1501=0),D1501*E1501,IF(AND(E1501=0,G1501=0),D1501*F1501,IF(AND(E1501=0,F1501=0),D1501*G1501,IF(AND(E1501=0),D1501*F1501*G1501,IF(AND(F1501=0),D1501*E1501*G1501,IF(AND(G1501=0),D1501*E1501*F1501,D1501*E1501*F1501*G1501))))))</f>
        <v>2.2000000000000002</v>
      </c>
      <c r="I1501" s="45"/>
      <c r="J1501" s="46" t="str">
        <f>IF(AND(E1501=0,F1501&lt;&gt;0,G1501&lt;&gt;0),"m2",IF(AND(F1501=0,E1501&lt;&gt;0,G1501&lt;&gt;0),"m2",IF(AND(G1501=0,E1501&lt;&gt;0,F1501&lt;&gt;0),"m2",IF(AND(F1501=0,G1501=0),"ml",IF(AND(E1501=0,G1501=0),"ml",IF(AND(E1501=0,F1501=0),"ml",IF(AND(E1501&lt;&gt;0,F1501&lt;&gt;0,G1501&lt;&gt;0),"m3",0)))))))</f>
        <v>ml</v>
      </c>
    </row>
    <row r="1502" spans="2:10" x14ac:dyDescent="0.3">
      <c r="B1502" s="75"/>
      <c r="C1502" s="44" t="s">
        <v>832</v>
      </c>
      <c r="D1502" s="45">
        <v>1</v>
      </c>
      <c r="E1502" s="45">
        <v>13.9</v>
      </c>
      <c r="F1502" s="45"/>
      <c r="G1502" s="45"/>
      <c r="H1502" s="45">
        <f>IF(AND(F1502=0,G1502=0),D1502*E1502,IF(AND(E1502=0,G1502=0),D1502*F1502,IF(AND(E1502=0,F1502=0),D1502*G1502,IF(AND(E1502=0),D1502*F1502*G1502,IF(AND(F1502=0),D1502*E1502*G1502,IF(AND(G1502=0),D1502*E1502*F1502,D1502*E1502*F1502*G1502))))))</f>
        <v>13.9</v>
      </c>
      <c r="I1502" s="45"/>
      <c r="J1502" s="46" t="str">
        <f>IF(AND(E1502=0,F1502&lt;&gt;0,G1502&lt;&gt;0),"m2",IF(AND(F1502=0,E1502&lt;&gt;0,G1502&lt;&gt;0),"m2",IF(AND(G1502=0,E1502&lt;&gt;0,F1502&lt;&gt;0),"m2",IF(AND(F1502=0,G1502=0),"ml",IF(AND(E1502=0,G1502=0),"ml",IF(AND(E1502=0,F1502=0),"ml",IF(AND(E1502&lt;&gt;0,F1502&lt;&gt;0,G1502&lt;&gt;0),"m3",0)))))))</f>
        <v>ml</v>
      </c>
    </row>
    <row r="1503" spans="2:10" x14ac:dyDescent="0.3">
      <c r="B1503" s="75"/>
      <c r="C1503" s="44" t="s">
        <v>833</v>
      </c>
      <c r="D1503" s="45">
        <v>1</v>
      </c>
      <c r="E1503" s="45">
        <v>5.0999999999999996</v>
      </c>
      <c r="F1503" s="45"/>
      <c r="G1503" s="45"/>
      <c r="H1503" s="45">
        <f t="shared" ref="H1503:H1504" si="69">IF(AND(F1503=0,G1503=0),D1503*E1503,IF(AND(E1503=0,G1503=0),D1503*F1503,IF(AND(E1503=0,F1503=0),D1503*G1503,IF(AND(E1503=0),D1503*F1503*G1503,IF(AND(F1503=0),D1503*E1503*G1503,IF(AND(G1503=0),D1503*E1503*F1503,D1503*E1503*F1503*G1503))))))</f>
        <v>5.0999999999999996</v>
      </c>
      <c r="I1503" s="45"/>
      <c r="J1503" s="46" t="str">
        <f t="shared" ref="J1503:J1504" si="70">IF(AND(E1503=0,F1503&lt;&gt;0,G1503&lt;&gt;0),"m2",IF(AND(F1503=0,E1503&lt;&gt;0,G1503&lt;&gt;0),"m2",IF(AND(G1503=0,E1503&lt;&gt;0,F1503&lt;&gt;0),"m2",IF(AND(F1503=0,G1503=0),"ml",IF(AND(E1503=0,G1503=0),"ml",IF(AND(E1503=0,F1503=0),"ml",IF(AND(E1503&lt;&gt;0,F1503&lt;&gt;0,G1503&lt;&gt;0),"m3",0)))))))</f>
        <v>ml</v>
      </c>
    </row>
    <row r="1504" spans="2:10" x14ac:dyDescent="0.3">
      <c r="B1504" s="75"/>
      <c r="C1504" s="44" t="s">
        <v>834</v>
      </c>
      <c r="D1504" s="45">
        <v>1</v>
      </c>
      <c r="E1504" s="45">
        <v>5.6</v>
      </c>
      <c r="F1504" s="45"/>
      <c r="G1504" s="45"/>
      <c r="H1504" s="45">
        <f t="shared" si="69"/>
        <v>5.6</v>
      </c>
      <c r="I1504" s="45"/>
      <c r="J1504" s="46" t="str">
        <f t="shared" si="70"/>
        <v>ml</v>
      </c>
    </row>
    <row r="1505" spans="2:10" x14ac:dyDescent="0.3">
      <c r="B1505" s="75" t="s">
        <v>519</v>
      </c>
      <c r="C1505" s="48" t="s">
        <v>488</v>
      </c>
      <c r="D1505" s="103"/>
      <c r="E1505" s="45"/>
      <c r="F1505" s="45"/>
      <c r="G1505" s="45"/>
      <c r="H1505" s="45"/>
      <c r="I1505" s="62">
        <f>SUM(H1506:H1507)*$E$83</f>
        <v>0</v>
      </c>
      <c r="J1505" s="63" t="str">
        <f>+J1506</f>
        <v>ml</v>
      </c>
    </row>
    <row r="1506" spans="2:10" x14ac:dyDescent="0.3">
      <c r="B1506" s="75"/>
      <c r="C1506" s="130" t="s">
        <v>248</v>
      </c>
      <c r="D1506" s="45"/>
      <c r="E1506" s="45"/>
      <c r="F1506" s="45"/>
      <c r="G1506" s="45"/>
      <c r="H1506" s="45"/>
      <c r="I1506" s="45"/>
      <c r="J1506" s="46" t="str">
        <f>IF(AND(E1506=0,F1506&lt;&gt;0,G1506&lt;&gt;0),"m2",IF(AND(F1506=0,E1506&lt;&gt;0,G1506&lt;&gt;0),"m2",IF(AND(G1506=0,E1506&lt;&gt;0,F1506&lt;&gt;0),"m2",IF(AND(F1506=0,G1506=0),"ml",IF(AND(E1506=0,G1506=0),"ml",IF(AND(E1506=0,F1506=0),"ml",IF(AND(E1506&lt;&gt;0,F1506&lt;&gt;0,G1506&lt;&gt;0),"m3",0)))))))</f>
        <v>ml</v>
      </c>
    </row>
    <row r="1507" spans="2:10" x14ac:dyDescent="0.3">
      <c r="B1507" s="75"/>
      <c r="C1507" s="44" t="s">
        <v>434</v>
      </c>
      <c r="D1507" s="45"/>
      <c r="E1507" s="45"/>
      <c r="F1507" s="45"/>
      <c r="G1507" s="45"/>
      <c r="H1507" s="45">
        <f>IF(AND(F1507=0,G1507=0),D1507*E1507,IF(AND(E1507=0,G1507=0),D1507*F1507,IF(AND(E1507=0,F1507=0),D1507*G1507,IF(AND(E1507=0),D1507*F1507*G1507,IF(AND(F1507=0),D1507*E1507*G1507,IF(AND(G1507=0),D1507*E1507*F1507,D1507*E1507*F1507*G1507))))))</f>
        <v>0</v>
      </c>
      <c r="I1507" s="45"/>
      <c r="J1507" s="46" t="str">
        <f>IF(AND(E1507=0,F1507&lt;&gt;0,G1507&lt;&gt;0),"m2",IF(AND(F1507=0,E1507&lt;&gt;0,G1507&lt;&gt;0),"m2",IF(AND(G1507=0,E1507&lt;&gt;0,F1507&lt;&gt;0),"m2",IF(AND(F1507=0,G1507=0),"ml",IF(AND(E1507=0,G1507=0),"ml",IF(AND(E1507=0,F1507=0),"ml",IF(AND(E1507&lt;&gt;0,F1507&lt;&gt;0,G1507&lt;&gt;0),"m3",0)))))))</f>
        <v>ml</v>
      </c>
    </row>
    <row r="1508" spans="2:10" x14ac:dyDescent="0.3">
      <c r="B1508" s="100" t="s">
        <v>213</v>
      </c>
      <c r="C1508" s="101" t="s">
        <v>489</v>
      </c>
      <c r="D1508" s="103"/>
      <c r="E1508" s="45"/>
      <c r="F1508" s="45"/>
      <c r="G1508" s="45"/>
      <c r="H1508" s="45"/>
      <c r="I1508" s="62"/>
      <c r="J1508" s="63"/>
    </row>
    <row r="1509" spans="2:10" x14ac:dyDescent="0.3">
      <c r="B1509" s="75" t="s">
        <v>214</v>
      </c>
      <c r="C1509" s="48" t="s">
        <v>491</v>
      </c>
      <c r="D1509" s="103"/>
      <c r="E1509" s="45"/>
      <c r="F1509" s="45"/>
      <c r="G1509" s="45"/>
      <c r="H1509" s="45"/>
      <c r="I1509" s="62">
        <f>SUM(H1510:H1512)*$E$83</f>
        <v>10</v>
      </c>
      <c r="J1509" s="63" t="str">
        <f>+J1510</f>
        <v>und</v>
      </c>
    </row>
    <row r="1510" spans="2:10" x14ac:dyDescent="0.3">
      <c r="B1510" s="75"/>
      <c r="C1510" s="130" t="s">
        <v>248</v>
      </c>
      <c r="D1510" s="45">
        <v>2</v>
      </c>
      <c r="E1510" s="45"/>
      <c r="F1510" s="45"/>
      <c r="G1510" s="45"/>
      <c r="H1510" s="45">
        <f>+D1510</f>
        <v>2</v>
      </c>
      <c r="I1510" s="45"/>
      <c r="J1510" s="46" t="s">
        <v>35</v>
      </c>
    </row>
    <row r="1511" spans="2:10" x14ac:dyDescent="0.3">
      <c r="B1511" s="75"/>
      <c r="C1511" s="130" t="s">
        <v>249</v>
      </c>
      <c r="D1511" s="45">
        <v>1</v>
      </c>
      <c r="E1511" s="45"/>
      <c r="F1511" s="45"/>
      <c r="G1511" s="45"/>
      <c r="H1511" s="45">
        <f>+D1511</f>
        <v>1</v>
      </c>
      <c r="I1511" s="45"/>
      <c r="J1511" s="46" t="s">
        <v>35</v>
      </c>
    </row>
    <row r="1512" spans="2:10" x14ac:dyDescent="0.3">
      <c r="B1512" s="75"/>
      <c r="C1512" s="130" t="s">
        <v>250</v>
      </c>
      <c r="D1512" s="45">
        <v>7</v>
      </c>
      <c r="E1512" s="45"/>
      <c r="F1512" s="45"/>
      <c r="G1512" s="45"/>
      <c r="H1512" s="45">
        <f>+D1512</f>
        <v>7</v>
      </c>
      <c r="I1512" s="45"/>
      <c r="J1512" s="46" t="s">
        <v>35</v>
      </c>
    </row>
    <row r="1513" spans="2:10" x14ac:dyDescent="0.3">
      <c r="B1513" s="75" t="s">
        <v>215</v>
      </c>
      <c r="C1513" s="48" t="s">
        <v>492</v>
      </c>
      <c r="D1513" s="103"/>
      <c r="E1513" s="45"/>
      <c r="F1513" s="45"/>
      <c r="G1513" s="45"/>
      <c r="H1513" s="45"/>
      <c r="I1513" s="62">
        <f>SUM(H1514:H1516)*$E$83</f>
        <v>3</v>
      </c>
      <c r="J1513" s="63" t="str">
        <f>+J1514</f>
        <v>und</v>
      </c>
    </row>
    <row r="1514" spans="2:10" x14ac:dyDescent="0.3">
      <c r="B1514" s="75"/>
      <c r="C1514" s="130" t="s">
        <v>248</v>
      </c>
      <c r="D1514" s="45">
        <v>3</v>
      </c>
      <c r="E1514" s="45"/>
      <c r="F1514" s="45"/>
      <c r="G1514" s="45"/>
      <c r="H1514" s="45">
        <f>+D1514</f>
        <v>3</v>
      </c>
      <c r="I1514" s="45"/>
      <c r="J1514" s="46" t="s">
        <v>35</v>
      </c>
    </row>
    <row r="1515" spans="2:10" x14ac:dyDescent="0.3">
      <c r="B1515" s="75"/>
      <c r="C1515" s="130" t="s">
        <v>249</v>
      </c>
      <c r="D1515" s="45"/>
      <c r="E1515" s="45"/>
      <c r="F1515" s="45"/>
      <c r="G1515" s="45"/>
      <c r="H1515" s="45">
        <f>+D1515</f>
        <v>0</v>
      </c>
      <c r="I1515" s="45"/>
      <c r="J1515" s="46" t="s">
        <v>35</v>
      </c>
    </row>
    <row r="1516" spans="2:10" x14ac:dyDescent="0.3">
      <c r="B1516" s="75"/>
      <c r="C1516" s="130" t="s">
        <v>250</v>
      </c>
      <c r="D1516" s="45"/>
      <c r="E1516" s="45"/>
      <c r="F1516" s="45"/>
      <c r="G1516" s="45"/>
      <c r="H1516" s="45">
        <f>+D1516</f>
        <v>0</v>
      </c>
      <c r="I1516" s="45"/>
      <c r="J1516" s="46" t="s">
        <v>35</v>
      </c>
    </row>
    <row r="1517" spans="2:10" x14ac:dyDescent="0.3">
      <c r="B1517" s="75" t="s">
        <v>216</v>
      </c>
      <c r="C1517" s="48" t="s">
        <v>493</v>
      </c>
      <c r="D1517" s="103"/>
      <c r="E1517" s="45"/>
      <c r="F1517" s="45"/>
      <c r="G1517" s="45"/>
      <c r="H1517" s="45"/>
      <c r="I1517" s="62">
        <f>SUM(H1518:H1520)*$E$83</f>
        <v>5</v>
      </c>
      <c r="J1517" s="63" t="str">
        <f>+J1518</f>
        <v>und</v>
      </c>
    </row>
    <row r="1518" spans="2:10" x14ac:dyDescent="0.3">
      <c r="B1518" s="75"/>
      <c r="C1518" s="130" t="s">
        <v>248</v>
      </c>
      <c r="D1518" s="45">
        <v>3</v>
      </c>
      <c r="E1518" s="45"/>
      <c r="F1518" s="45"/>
      <c r="G1518" s="45"/>
      <c r="H1518" s="45">
        <f>+D1518</f>
        <v>3</v>
      </c>
      <c r="I1518" s="45"/>
      <c r="J1518" s="46" t="s">
        <v>35</v>
      </c>
    </row>
    <row r="1519" spans="2:10" x14ac:dyDescent="0.3">
      <c r="B1519" s="75"/>
      <c r="C1519" s="130" t="s">
        <v>249</v>
      </c>
      <c r="D1519" s="45"/>
      <c r="E1519" s="45"/>
      <c r="F1519" s="45"/>
      <c r="G1519" s="45"/>
      <c r="H1519" s="45">
        <f>+D1519</f>
        <v>0</v>
      </c>
      <c r="I1519" s="45"/>
      <c r="J1519" s="46" t="s">
        <v>35</v>
      </c>
    </row>
    <row r="1520" spans="2:10" x14ac:dyDescent="0.3">
      <c r="B1520" s="75"/>
      <c r="C1520" s="130" t="s">
        <v>250</v>
      </c>
      <c r="D1520" s="45">
        <v>2</v>
      </c>
      <c r="E1520" s="45"/>
      <c r="F1520" s="45"/>
      <c r="G1520" s="45"/>
      <c r="H1520" s="45">
        <f>+D1520</f>
        <v>2</v>
      </c>
      <c r="I1520" s="45"/>
      <c r="J1520" s="46" t="s">
        <v>35</v>
      </c>
    </row>
    <row r="1521" spans="2:10" x14ac:dyDescent="0.3">
      <c r="B1521" s="75" t="s">
        <v>496</v>
      </c>
      <c r="C1521" s="48" t="s">
        <v>494</v>
      </c>
      <c r="D1521" s="103"/>
      <c r="E1521" s="45"/>
      <c r="F1521" s="45"/>
      <c r="G1521" s="45"/>
      <c r="H1521" s="45"/>
      <c r="I1521" s="62">
        <f>SUM(H1522:H1524)*$E$83</f>
        <v>3</v>
      </c>
      <c r="J1521" s="63" t="str">
        <f>+J1522</f>
        <v>und</v>
      </c>
    </row>
    <row r="1522" spans="2:10" x14ac:dyDescent="0.3">
      <c r="B1522" s="75"/>
      <c r="C1522" s="130" t="s">
        <v>248</v>
      </c>
      <c r="D1522" s="45">
        <v>3</v>
      </c>
      <c r="E1522" s="45"/>
      <c r="F1522" s="45"/>
      <c r="G1522" s="45"/>
      <c r="H1522" s="45">
        <f>+D1522</f>
        <v>3</v>
      </c>
      <c r="I1522" s="45"/>
      <c r="J1522" s="46" t="s">
        <v>35</v>
      </c>
    </row>
    <row r="1523" spans="2:10" x14ac:dyDescent="0.3">
      <c r="B1523" s="75"/>
      <c r="C1523" s="130" t="s">
        <v>249</v>
      </c>
      <c r="D1523" s="45"/>
      <c r="E1523" s="45"/>
      <c r="F1523" s="45"/>
      <c r="G1523" s="45"/>
      <c r="H1523" s="45">
        <f>+D1523</f>
        <v>0</v>
      </c>
      <c r="I1523" s="45"/>
      <c r="J1523" s="46" t="s">
        <v>35</v>
      </c>
    </row>
    <row r="1524" spans="2:10" x14ac:dyDescent="0.3">
      <c r="B1524" s="75"/>
      <c r="C1524" s="130" t="s">
        <v>250</v>
      </c>
      <c r="D1524" s="45"/>
      <c r="E1524" s="45"/>
      <c r="F1524" s="45"/>
      <c r="G1524" s="45"/>
      <c r="H1524" s="45">
        <f>+D1524</f>
        <v>0</v>
      </c>
      <c r="I1524" s="45"/>
      <c r="J1524" s="46" t="s">
        <v>35</v>
      </c>
    </row>
    <row r="1525" spans="2:10" x14ac:dyDescent="0.3">
      <c r="B1525" s="75" t="s">
        <v>497</v>
      </c>
      <c r="C1525" s="48" t="s">
        <v>636</v>
      </c>
      <c r="D1525" s="103"/>
      <c r="E1525" s="45"/>
      <c r="F1525" s="45"/>
      <c r="G1525" s="45"/>
      <c r="H1525" s="45"/>
      <c r="I1525" s="62">
        <f>SUM(H1526:H1528)*$E$83</f>
        <v>0</v>
      </c>
      <c r="J1525" s="63" t="str">
        <f>+J1526</f>
        <v>und</v>
      </c>
    </row>
    <row r="1526" spans="2:10" x14ac:dyDescent="0.3">
      <c r="B1526" s="75"/>
      <c r="C1526" s="130" t="s">
        <v>248</v>
      </c>
      <c r="D1526" s="45"/>
      <c r="E1526" s="45"/>
      <c r="F1526" s="45"/>
      <c r="G1526" s="45"/>
      <c r="H1526" s="45">
        <f>+D1526</f>
        <v>0</v>
      </c>
      <c r="I1526" s="45"/>
      <c r="J1526" s="46" t="s">
        <v>35</v>
      </c>
    </row>
    <row r="1527" spans="2:10" x14ac:dyDescent="0.3">
      <c r="B1527" s="75"/>
      <c r="C1527" s="130" t="s">
        <v>249</v>
      </c>
      <c r="D1527" s="45"/>
      <c r="E1527" s="45"/>
      <c r="F1527" s="45"/>
      <c r="G1527" s="45"/>
      <c r="H1527" s="45">
        <f>+D1527</f>
        <v>0</v>
      </c>
      <c r="I1527" s="45"/>
      <c r="J1527" s="46" t="s">
        <v>35</v>
      </c>
    </row>
    <row r="1528" spans="2:10" x14ac:dyDescent="0.3">
      <c r="B1528" s="75"/>
      <c r="C1528" s="130" t="s">
        <v>250</v>
      </c>
      <c r="D1528" s="45"/>
      <c r="E1528" s="45"/>
      <c r="F1528" s="45"/>
      <c r="G1528" s="45"/>
      <c r="H1528" s="45">
        <f>+D1528</f>
        <v>0</v>
      </c>
      <c r="I1528" s="45"/>
      <c r="J1528" s="46" t="s">
        <v>35</v>
      </c>
    </row>
    <row r="1529" spans="2:10" x14ac:dyDescent="0.3">
      <c r="B1529" s="75" t="s">
        <v>498</v>
      </c>
      <c r="C1529" s="48" t="s">
        <v>495</v>
      </c>
      <c r="D1529" s="103"/>
      <c r="E1529" s="45"/>
      <c r="F1529" s="45"/>
      <c r="G1529" s="45"/>
      <c r="H1529" s="45"/>
      <c r="I1529" s="62">
        <f>SUM(H1530:H1532)*$E$83</f>
        <v>0</v>
      </c>
      <c r="J1529" s="63" t="str">
        <f>+J1530</f>
        <v>und</v>
      </c>
    </row>
    <row r="1530" spans="2:10" x14ac:dyDescent="0.3">
      <c r="B1530" s="75"/>
      <c r="C1530" s="130" t="s">
        <v>248</v>
      </c>
      <c r="D1530" s="45"/>
      <c r="E1530" s="45"/>
      <c r="F1530" s="45"/>
      <c r="G1530" s="45"/>
      <c r="H1530" s="45">
        <f>+D1530</f>
        <v>0</v>
      </c>
      <c r="I1530" s="45"/>
      <c r="J1530" s="46" t="s">
        <v>35</v>
      </c>
    </row>
    <row r="1531" spans="2:10" x14ac:dyDescent="0.3">
      <c r="B1531" s="75"/>
      <c r="C1531" s="130" t="s">
        <v>249</v>
      </c>
      <c r="D1531" s="45"/>
      <c r="E1531" s="45"/>
      <c r="F1531" s="45"/>
      <c r="G1531" s="45"/>
      <c r="H1531" s="45">
        <f>+D1531</f>
        <v>0</v>
      </c>
      <c r="I1531" s="45"/>
      <c r="J1531" s="46" t="s">
        <v>35</v>
      </c>
    </row>
    <row r="1532" spans="2:10" x14ac:dyDescent="0.3">
      <c r="B1532" s="75"/>
      <c r="C1532" s="130" t="s">
        <v>250</v>
      </c>
      <c r="D1532" s="45"/>
      <c r="E1532" s="45"/>
      <c r="F1532" s="45"/>
      <c r="G1532" s="45"/>
      <c r="H1532" s="45">
        <f>+D1532</f>
        <v>0</v>
      </c>
      <c r="I1532" s="45"/>
      <c r="J1532" s="46" t="s">
        <v>35</v>
      </c>
    </row>
    <row r="1533" spans="2:10" x14ac:dyDescent="0.3">
      <c r="B1533" s="75" t="s">
        <v>520</v>
      </c>
      <c r="C1533" s="48" t="s">
        <v>499</v>
      </c>
      <c r="D1533" s="103"/>
      <c r="E1533" s="45"/>
      <c r="F1533" s="45"/>
      <c r="G1533" s="45"/>
      <c r="H1533" s="45"/>
      <c r="I1533" s="62">
        <f>SUM(H1534:H1536)*$E$83</f>
        <v>4</v>
      </c>
      <c r="J1533" s="63" t="str">
        <f>+J1534</f>
        <v>und</v>
      </c>
    </row>
    <row r="1534" spans="2:10" x14ac:dyDescent="0.3">
      <c r="B1534" s="75"/>
      <c r="C1534" s="130" t="s">
        <v>248</v>
      </c>
      <c r="D1534" s="45"/>
      <c r="E1534" s="45"/>
      <c r="F1534" s="45"/>
      <c r="G1534" s="45"/>
      <c r="H1534" s="45">
        <f>+D1534</f>
        <v>0</v>
      </c>
      <c r="I1534" s="45"/>
      <c r="J1534" s="46" t="s">
        <v>35</v>
      </c>
    </row>
    <row r="1535" spans="2:10" x14ac:dyDescent="0.3">
      <c r="B1535" s="75"/>
      <c r="C1535" s="130" t="s">
        <v>249</v>
      </c>
      <c r="D1535" s="45"/>
      <c r="E1535" s="45"/>
      <c r="F1535" s="45"/>
      <c r="G1535" s="45"/>
      <c r="H1535" s="45">
        <f>+D1535</f>
        <v>0</v>
      </c>
      <c r="I1535" s="45"/>
      <c r="J1535" s="46" t="s">
        <v>35</v>
      </c>
    </row>
    <row r="1536" spans="2:10" x14ac:dyDescent="0.3">
      <c r="B1536" s="75"/>
      <c r="C1536" s="130" t="s">
        <v>250</v>
      </c>
      <c r="D1536" s="45">
        <v>4</v>
      </c>
      <c r="E1536" s="45"/>
      <c r="F1536" s="45"/>
      <c r="G1536" s="45"/>
      <c r="H1536" s="45">
        <f>+D1536</f>
        <v>4</v>
      </c>
      <c r="I1536" s="45"/>
      <c r="J1536" s="46" t="s">
        <v>35</v>
      </c>
    </row>
    <row r="1537" spans="2:10" x14ac:dyDescent="0.3">
      <c r="B1537" s="75" t="s">
        <v>521</v>
      </c>
      <c r="C1537" s="48" t="s">
        <v>500</v>
      </c>
      <c r="D1537" s="103"/>
      <c r="E1537" s="45"/>
      <c r="F1537" s="45"/>
      <c r="G1537" s="45"/>
      <c r="H1537" s="45"/>
      <c r="I1537" s="62">
        <f>SUM(H1538:H1540)*$E$83</f>
        <v>0</v>
      </c>
      <c r="J1537" s="63" t="str">
        <f>+J1538</f>
        <v>und</v>
      </c>
    </row>
    <row r="1538" spans="2:10" x14ac:dyDescent="0.3">
      <c r="B1538" s="75"/>
      <c r="C1538" s="130" t="s">
        <v>248</v>
      </c>
      <c r="D1538" s="45"/>
      <c r="E1538" s="45"/>
      <c r="F1538" s="45"/>
      <c r="G1538" s="45"/>
      <c r="H1538" s="45">
        <f t="shared" ref="H1538:H1544" si="71">+D1538</f>
        <v>0</v>
      </c>
      <c r="I1538" s="45"/>
      <c r="J1538" s="46" t="s">
        <v>35</v>
      </c>
    </row>
    <row r="1539" spans="2:10" x14ac:dyDescent="0.3">
      <c r="B1539" s="75"/>
      <c r="C1539" s="130" t="s">
        <v>249</v>
      </c>
      <c r="D1539" s="45"/>
      <c r="E1539" s="45"/>
      <c r="F1539" s="45"/>
      <c r="G1539" s="45"/>
      <c r="H1539" s="45">
        <f t="shared" si="71"/>
        <v>0</v>
      </c>
      <c r="I1539" s="45"/>
      <c r="J1539" s="46" t="s">
        <v>35</v>
      </c>
    </row>
    <row r="1540" spans="2:10" x14ac:dyDescent="0.3">
      <c r="B1540" s="75"/>
      <c r="C1540" s="130" t="s">
        <v>250</v>
      </c>
      <c r="D1540" s="45"/>
      <c r="E1540" s="45"/>
      <c r="F1540" s="45"/>
      <c r="G1540" s="45"/>
      <c r="H1540" s="45">
        <f t="shared" si="71"/>
        <v>0</v>
      </c>
      <c r="I1540" s="45"/>
      <c r="J1540" s="46" t="s">
        <v>35</v>
      </c>
    </row>
    <row r="1541" spans="2:10" x14ac:dyDescent="0.3">
      <c r="B1541" s="75" t="s">
        <v>522</v>
      </c>
      <c r="C1541" s="48" t="s">
        <v>501</v>
      </c>
      <c r="D1541" s="103"/>
      <c r="E1541" s="45"/>
      <c r="F1541" s="45"/>
      <c r="G1541" s="45"/>
      <c r="H1541" s="45">
        <f t="shared" si="71"/>
        <v>0</v>
      </c>
      <c r="I1541" s="62">
        <f>SUM(H1542:H1544)*$E$83</f>
        <v>15</v>
      </c>
      <c r="J1541" s="63" t="str">
        <f>+J1542</f>
        <v>und</v>
      </c>
    </row>
    <row r="1542" spans="2:10" x14ac:dyDescent="0.3">
      <c r="B1542" s="75"/>
      <c r="C1542" s="130" t="s">
        <v>248</v>
      </c>
      <c r="D1542" s="45">
        <v>9</v>
      </c>
      <c r="E1542" s="45"/>
      <c r="F1542" s="45"/>
      <c r="G1542" s="45"/>
      <c r="H1542" s="45">
        <f t="shared" si="71"/>
        <v>9</v>
      </c>
      <c r="I1542" s="45"/>
      <c r="J1542" s="46" t="s">
        <v>35</v>
      </c>
    </row>
    <row r="1543" spans="2:10" x14ac:dyDescent="0.3">
      <c r="B1543" s="75"/>
      <c r="C1543" s="130" t="s">
        <v>249</v>
      </c>
      <c r="D1543" s="45"/>
      <c r="E1543" s="45"/>
      <c r="F1543" s="45"/>
      <c r="G1543" s="45"/>
      <c r="H1543" s="45">
        <f t="shared" si="71"/>
        <v>0</v>
      </c>
      <c r="I1543" s="45"/>
      <c r="J1543" s="46" t="s">
        <v>35</v>
      </c>
    </row>
    <row r="1544" spans="2:10" x14ac:dyDescent="0.3">
      <c r="B1544" s="75"/>
      <c r="C1544" s="130" t="s">
        <v>250</v>
      </c>
      <c r="D1544" s="45">
        <v>6</v>
      </c>
      <c r="E1544" s="45"/>
      <c r="F1544" s="45"/>
      <c r="G1544" s="45"/>
      <c r="H1544" s="45">
        <f t="shared" si="71"/>
        <v>6</v>
      </c>
      <c r="I1544" s="45"/>
      <c r="J1544" s="46" t="s">
        <v>35</v>
      </c>
    </row>
    <row r="1545" spans="2:10" x14ac:dyDescent="0.3">
      <c r="B1545" s="75" t="s">
        <v>523</v>
      </c>
      <c r="C1545" s="48" t="s">
        <v>502</v>
      </c>
      <c r="D1545" s="103"/>
      <c r="E1545" s="45"/>
      <c r="F1545" s="45"/>
      <c r="G1545" s="45"/>
      <c r="H1545" s="45"/>
      <c r="I1545" s="62">
        <f>SUM(H1546:H1548)*$E$83</f>
        <v>3</v>
      </c>
      <c r="J1545" s="63" t="str">
        <f>+J1546</f>
        <v>und</v>
      </c>
    </row>
    <row r="1546" spans="2:10" x14ac:dyDescent="0.3">
      <c r="B1546" s="75"/>
      <c r="C1546" s="130" t="s">
        <v>248</v>
      </c>
      <c r="D1546" s="45">
        <v>3</v>
      </c>
      <c r="E1546" s="45"/>
      <c r="F1546" s="45"/>
      <c r="G1546" s="45"/>
      <c r="H1546" s="45">
        <f>+D1546</f>
        <v>3</v>
      </c>
      <c r="I1546" s="45"/>
      <c r="J1546" s="46" t="s">
        <v>35</v>
      </c>
    </row>
    <row r="1547" spans="2:10" x14ac:dyDescent="0.3">
      <c r="B1547" s="75"/>
      <c r="C1547" s="130" t="s">
        <v>249</v>
      </c>
      <c r="D1547" s="45"/>
      <c r="E1547" s="45"/>
      <c r="F1547" s="45"/>
      <c r="G1547" s="45"/>
      <c r="H1547" s="45">
        <f>+D1547</f>
        <v>0</v>
      </c>
      <c r="I1547" s="45"/>
      <c r="J1547" s="46" t="s">
        <v>35</v>
      </c>
    </row>
    <row r="1548" spans="2:10" x14ac:dyDescent="0.3">
      <c r="B1548" s="75"/>
      <c r="C1548" s="130" t="s">
        <v>250</v>
      </c>
      <c r="D1548" s="45"/>
      <c r="E1548" s="45"/>
      <c r="F1548" s="45"/>
      <c r="G1548" s="45"/>
      <c r="H1548" s="45">
        <f>+D1548</f>
        <v>0</v>
      </c>
      <c r="I1548" s="45"/>
      <c r="J1548" s="46" t="s">
        <v>35</v>
      </c>
    </row>
    <row r="1549" spans="2:10" x14ac:dyDescent="0.3">
      <c r="B1549" s="75" t="s">
        <v>524</v>
      </c>
      <c r="C1549" s="48" t="s">
        <v>503</v>
      </c>
      <c r="D1549" s="103"/>
      <c r="E1549" s="45"/>
      <c r="F1549" s="45"/>
      <c r="G1549" s="45"/>
      <c r="H1549" s="45"/>
      <c r="I1549" s="62">
        <f>SUM(H1550:H1552)*$E$83</f>
        <v>0</v>
      </c>
      <c r="J1549" s="63" t="str">
        <f>+J1550</f>
        <v>und</v>
      </c>
    </row>
    <row r="1550" spans="2:10" x14ac:dyDescent="0.3">
      <c r="B1550" s="75"/>
      <c r="C1550" s="130" t="s">
        <v>248</v>
      </c>
      <c r="D1550" s="45"/>
      <c r="E1550" s="45"/>
      <c r="F1550" s="45"/>
      <c r="G1550" s="45"/>
      <c r="H1550" s="45">
        <f>+D1550</f>
        <v>0</v>
      </c>
      <c r="I1550" s="45"/>
      <c r="J1550" s="46" t="s">
        <v>35</v>
      </c>
    </row>
    <row r="1551" spans="2:10" x14ac:dyDescent="0.3">
      <c r="B1551" s="75"/>
      <c r="C1551" s="130" t="s">
        <v>249</v>
      </c>
      <c r="D1551" s="45"/>
      <c r="E1551" s="45"/>
      <c r="F1551" s="45"/>
      <c r="G1551" s="45"/>
      <c r="H1551" s="45">
        <f>+D1551</f>
        <v>0</v>
      </c>
      <c r="I1551" s="45"/>
      <c r="J1551" s="46" t="s">
        <v>35</v>
      </c>
    </row>
    <row r="1552" spans="2:10" x14ac:dyDescent="0.3">
      <c r="B1552" s="75"/>
      <c r="C1552" s="130" t="s">
        <v>250</v>
      </c>
      <c r="D1552" s="45"/>
      <c r="E1552" s="45"/>
      <c r="F1552" s="45"/>
      <c r="G1552" s="45"/>
      <c r="H1552" s="45">
        <f>+D1552</f>
        <v>0</v>
      </c>
      <c r="I1552" s="45"/>
      <c r="J1552" s="46" t="s">
        <v>35</v>
      </c>
    </row>
    <row r="1553" spans="2:10" x14ac:dyDescent="0.3">
      <c r="B1553" s="75" t="s">
        <v>525</v>
      </c>
      <c r="C1553" s="48" t="s">
        <v>504</v>
      </c>
      <c r="D1553" s="103"/>
      <c r="E1553" s="45"/>
      <c r="F1553" s="45"/>
      <c r="G1553" s="45"/>
      <c r="H1553" s="45"/>
      <c r="I1553" s="62">
        <f>SUM(H1554:H1556)*$E$83</f>
        <v>3</v>
      </c>
      <c r="J1553" s="63" t="str">
        <f>+J1554</f>
        <v>und</v>
      </c>
    </row>
    <row r="1554" spans="2:10" x14ac:dyDescent="0.3">
      <c r="B1554" s="75"/>
      <c r="C1554" s="130" t="s">
        <v>248</v>
      </c>
      <c r="D1554" s="45">
        <v>1</v>
      </c>
      <c r="E1554" s="45"/>
      <c r="F1554" s="45"/>
      <c r="G1554" s="45"/>
      <c r="H1554" s="45">
        <f>+D1554</f>
        <v>1</v>
      </c>
      <c r="I1554" s="45"/>
      <c r="J1554" s="46" t="s">
        <v>35</v>
      </c>
    </row>
    <row r="1555" spans="2:10" x14ac:dyDescent="0.3">
      <c r="B1555" s="75"/>
      <c r="C1555" s="130" t="s">
        <v>249</v>
      </c>
      <c r="D1555" s="45">
        <v>0</v>
      </c>
      <c r="E1555" s="45"/>
      <c r="F1555" s="45"/>
      <c r="G1555" s="45"/>
      <c r="H1555" s="45">
        <f>+D1555</f>
        <v>0</v>
      </c>
      <c r="I1555" s="45"/>
      <c r="J1555" s="46" t="s">
        <v>35</v>
      </c>
    </row>
    <row r="1556" spans="2:10" x14ac:dyDescent="0.3">
      <c r="B1556" s="75"/>
      <c r="C1556" s="130" t="s">
        <v>250</v>
      </c>
      <c r="D1556" s="45">
        <v>2</v>
      </c>
      <c r="E1556" s="45"/>
      <c r="F1556" s="45"/>
      <c r="G1556" s="45"/>
      <c r="H1556" s="45">
        <f>+D1556</f>
        <v>2</v>
      </c>
      <c r="I1556" s="45"/>
      <c r="J1556" s="46" t="s">
        <v>35</v>
      </c>
    </row>
    <row r="1557" spans="2:10" x14ac:dyDescent="0.3">
      <c r="B1557" s="75" t="s">
        <v>526</v>
      </c>
      <c r="C1557" s="48" t="s">
        <v>505</v>
      </c>
      <c r="D1557" s="103"/>
      <c r="E1557" s="45"/>
      <c r="F1557" s="45"/>
      <c r="G1557" s="45"/>
      <c r="H1557" s="45"/>
      <c r="I1557" s="62">
        <f>SUM(H1558:H1560)*$E$83</f>
        <v>5</v>
      </c>
      <c r="J1557" s="63" t="str">
        <f>+J1558</f>
        <v>und</v>
      </c>
    </row>
    <row r="1558" spans="2:10" x14ac:dyDescent="0.3">
      <c r="B1558" s="75"/>
      <c r="C1558" s="130" t="s">
        <v>248</v>
      </c>
      <c r="D1558" s="45">
        <v>1</v>
      </c>
      <c r="E1558" s="45"/>
      <c r="F1558" s="45"/>
      <c r="G1558" s="45"/>
      <c r="H1558" s="45">
        <f>+D1558</f>
        <v>1</v>
      </c>
      <c r="I1558" s="45"/>
      <c r="J1558" s="46" t="s">
        <v>35</v>
      </c>
    </row>
    <row r="1559" spans="2:10" x14ac:dyDescent="0.3">
      <c r="B1559" s="75"/>
      <c r="C1559" s="130" t="s">
        <v>249</v>
      </c>
      <c r="D1559" s="45"/>
      <c r="E1559" s="45"/>
      <c r="F1559" s="45"/>
      <c r="G1559" s="45"/>
      <c r="H1559" s="45">
        <f>+D1559</f>
        <v>0</v>
      </c>
      <c r="I1559" s="45"/>
      <c r="J1559" s="46" t="s">
        <v>35</v>
      </c>
    </row>
    <row r="1560" spans="2:10" x14ac:dyDescent="0.3">
      <c r="B1560" s="75"/>
      <c r="C1560" s="130" t="s">
        <v>250</v>
      </c>
      <c r="D1560" s="45">
        <v>4</v>
      </c>
      <c r="E1560" s="45"/>
      <c r="F1560" s="45"/>
      <c r="G1560" s="45"/>
      <c r="H1560" s="45">
        <f>+D1560</f>
        <v>4</v>
      </c>
      <c r="I1560" s="45"/>
      <c r="J1560" s="46" t="s">
        <v>35</v>
      </c>
    </row>
    <row r="1561" spans="2:10" x14ac:dyDescent="0.3">
      <c r="B1561" s="75" t="s">
        <v>527</v>
      </c>
      <c r="C1561" s="48" t="s">
        <v>506</v>
      </c>
      <c r="D1561" s="103"/>
      <c r="E1561" s="45"/>
      <c r="F1561" s="45"/>
      <c r="G1561" s="45"/>
      <c r="H1561" s="45"/>
      <c r="I1561" s="62">
        <f>SUM(H1562:H1564)*$E$83</f>
        <v>3</v>
      </c>
      <c r="J1561" s="63" t="str">
        <f>+J1562</f>
        <v>und</v>
      </c>
    </row>
    <row r="1562" spans="2:10" x14ac:dyDescent="0.3">
      <c r="B1562" s="75"/>
      <c r="C1562" s="130" t="s">
        <v>248</v>
      </c>
      <c r="D1562" s="45">
        <v>3</v>
      </c>
      <c r="E1562" s="45"/>
      <c r="F1562" s="45"/>
      <c r="G1562" s="45"/>
      <c r="H1562" s="45">
        <f>+D1562</f>
        <v>3</v>
      </c>
      <c r="I1562" s="45"/>
      <c r="J1562" s="46" t="s">
        <v>35</v>
      </c>
    </row>
    <row r="1563" spans="2:10" x14ac:dyDescent="0.3">
      <c r="B1563" s="75"/>
      <c r="C1563" s="130" t="s">
        <v>249</v>
      </c>
      <c r="D1563" s="45"/>
      <c r="E1563" s="45"/>
      <c r="F1563" s="45"/>
      <c r="G1563" s="45"/>
      <c r="H1563" s="45">
        <f>+D1563</f>
        <v>0</v>
      </c>
      <c r="I1563" s="45"/>
      <c r="J1563" s="46" t="s">
        <v>35</v>
      </c>
    </row>
    <row r="1564" spans="2:10" x14ac:dyDescent="0.3">
      <c r="B1564" s="75"/>
      <c r="C1564" s="130" t="s">
        <v>250</v>
      </c>
      <c r="D1564" s="45"/>
      <c r="E1564" s="45"/>
      <c r="F1564" s="45"/>
      <c r="G1564" s="45"/>
      <c r="H1564" s="45">
        <f>+D1564</f>
        <v>0</v>
      </c>
      <c r="I1564" s="45"/>
      <c r="J1564" s="46" t="s">
        <v>35</v>
      </c>
    </row>
    <row r="1565" spans="2:10" x14ac:dyDescent="0.3">
      <c r="B1565" s="75" t="s">
        <v>528</v>
      </c>
      <c r="C1565" s="48" t="s">
        <v>508</v>
      </c>
      <c r="D1565" s="103"/>
      <c r="E1565" s="45"/>
      <c r="F1565" s="45"/>
      <c r="G1565" s="45"/>
      <c r="H1565" s="45"/>
      <c r="I1565" s="62">
        <f>SUM(H1566:H1568)*$E$83</f>
        <v>2</v>
      </c>
      <c r="J1565" s="63" t="str">
        <f>+J1566</f>
        <v>und</v>
      </c>
    </row>
    <row r="1566" spans="2:10" x14ac:dyDescent="0.3">
      <c r="B1566" s="75"/>
      <c r="C1566" s="130" t="s">
        <v>248</v>
      </c>
      <c r="D1566" s="45">
        <v>1</v>
      </c>
      <c r="E1566" s="45"/>
      <c r="F1566" s="45"/>
      <c r="G1566" s="45"/>
      <c r="H1566" s="45">
        <f>+D1566</f>
        <v>1</v>
      </c>
      <c r="I1566" s="45"/>
      <c r="J1566" s="46" t="s">
        <v>35</v>
      </c>
    </row>
    <row r="1567" spans="2:10" x14ac:dyDescent="0.3">
      <c r="B1567" s="75"/>
      <c r="C1567" s="130" t="s">
        <v>249</v>
      </c>
      <c r="D1567" s="45"/>
      <c r="E1567" s="45"/>
      <c r="F1567" s="45"/>
      <c r="G1567" s="45"/>
      <c r="H1567" s="45">
        <f>+D1567</f>
        <v>0</v>
      </c>
      <c r="I1567" s="45"/>
      <c r="J1567" s="46" t="s">
        <v>35</v>
      </c>
    </row>
    <row r="1568" spans="2:10" x14ac:dyDescent="0.3">
      <c r="B1568" s="75"/>
      <c r="C1568" s="130" t="s">
        <v>250</v>
      </c>
      <c r="D1568" s="45">
        <v>1</v>
      </c>
      <c r="E1568" s="45"/>
      <c r="F1568" s="45"/>
      <c r="G1568" s="45"/>
      <c r="H1568" s="45">
        <f>+D1568</f>
        <v>1</v>
      </c>
      <c r="I1568" s="45"/>
      <c r="J1568" s="46" t="s">
        <v>35</v>
      </c>
    </row>
    <row r="1569" spans="2:10" x14ac:dyDescent="0.3">
      <c r="B1569" s="75" t="s">
        <v>551</v>
      </c>
      <c r="C1569" s="48" t="s">
        <v>553</v>
      </c>
      <c r="D1569" s="103"/>
      <c r="E1569" s="45"/>
      <c r="F1569" s="45"/>
      <c r="G1569" s="45"/>
      <c r="H1569" s="45"/>
      <c r="I1569" s="62">
        <f>SUM(H1570:H1572)*$E$83</f>
        <v>3</v>
      </c>
      <c r="J1569" s="63" t="str">
        <f>+J1570</f>
        <v>und</v>
      </c>
    </row>
    <row r="1570" spans="2:10" x14ac:dyDescent="0.3">
      <c r="B1570" s="75"/>
      <c r="C1570" s="130" t="s">
        <v>248</v>
      </c>
      <c r="D1570" s="45">
        <v>0</v>
      </c>
      <c r="E1570" s="45"/>
      <c r="F1570" s="45"/>
      <c r="G1570" s="45"/>
      <c r="H1570" s="45">
        <f>+D1570</f>
        <v>0</v>
      </c>
      <c r="I1570" s="45"/>
      <c r="J1570" s="46" t="s">
        <v>35</v>
      </c>
    </row>
    <row r="1571" spans="2:10" x14ac:dyDescent="0.3">
      <c r="B1571" s="75"/>
      <c r="C1571" s="130" t="s">
        <v>249</v>
      </c>
      <c r="D1571" s="45">
        <v>0</v>
      </c>
      <c r="E1571" s="45"/>
      <c r="F1571" s="45"/>
      <c r="G1571" s="45"/>
      <c r="H1571" s="45">
        <f>+D1571</f>
        <v>0</v>
      </c>
      <c r="I1571" s="45"/>
      <c r="J1571" s="46" t="s">
        <v>35</v>
      </c>
    </row>
    <row r="1572" spans="2:10" x14ac:dyDescent="0.3">
      <c r="B1572" s="75"/>
      <c r="C1572" s="130" t="s">
        <v>250</v>
      </c>
      <c r="D1572" s="45">
        <v>3</v>
      </c>
      <c r="E1572" s="45"/>
      <c r="F1572" s="45"/>
      <c r="G1572" s="45"/>
      <c r="H1572" s="45">
        <f>+D1572</f>
        <v>3</v>
      </c>
      <c r="I1572" s="45"/>
      <c r="J1572" s="46" t="s">
        <v>35</v>
      </c>
    </row>
    <row r="1573" spans="2:10" x14ac:dyDescent="0.3">
      <c r="B1573" s="75" t="s">
        <v>552</v>
      </c>
      <c r="C1573" s="48" t="s">
        <v>539</v>
      </c>
      <c r="D1573" s="103"/>
      <c r="E1573" s="45"/>
      <c r="F1573" s="45"/>
      <c r="G1573" s="45"/>
      <c r="H1573" s="45"/>
      <c r="I1573" s="62">
        <f>SUM(H1574:H1576)*$E$83</f>
        <v>2</v>
      </c>
      <c r="J1573" s="63" t="str">
        <f>+J1574</f>
        <v>und</v>
      </c>
    </row>
    <row r="1574" spans="2:10" x14ac:dyDescent="0.3">
      <c r="B1574" s="75"/>
      <c r="C1574" s="130" t="s">
        <v>248</v>
      </c>
      <c r="D1574" s="45">
        <v>0</v>
      </c>
      <c r="E1574" s="45"/>
      <c r="F1574" s="45"/>
      <c r="G1574" s="45"/>
      <c r="H1574" s="45">
        <f>+D1574</f>
        <v>0</v>
      </c>
      <c r="I1574" s="45"/>
      <c r="J1574" s="46" t="s">
        <v>35</v>
      </c>
    </row>
    <row r="1575" spans="2:10" x14ac:dyDescent="0.3">
      <c r="B1575" s="75"/>
      <c r="C1575" s="130" t="s">
        <v>249</v>
      </c>
      <c r="D1575" s="45">
        <v>0</v>
      </c>
      <c r="E1575" s="45"/>
      <c r="F1575" s="45"/>
      <c r="G1575" s="45"/>
      <c r="H1575" s="45">
        <f>+D1575</f>
        <v>0</v>
      </c>
      <c r="I1575" s="45"/>
      <c r="J1575" s="46" t="s">
        <v>35</v>
      </c>
    </row>
    <row r="1576" spans="2:10" x14ac:dyDescent="0.3">
      <c r="B1576" s="75"/>
      <c r="C1576" s="130" t="s">
        <v>250</v>
      </c>
      <c r="D1576" s="45">
        <v>2</v>
      </c>
      <c r="E1576" s="45"/>
      <c r="F1576" s="45"/>
      <c r="G1576" s="45"/>
      <c r="H1576" s="45">
        <f>+D1576</f>
        <v>2</v>
      </c>
      <c r="I1576" s="45"/>
      <c r="J1576" s="46" t="s">
        <v>35</v>
      </c>
    </row>
    <row r="1577" spans="2:10" x14ac:dyDescent="0.3">
      <c r="B1577" s="100" t="s">
        <v>217</v>
      </c>
      <c r="C1577" s="101" t="s">
        <v>509</v>
      </c>
      <c r="D1577" s="103"/>
      <c r="E1577" s="45"/>
      <c r="F1577" s="45"/>
      <c r="G1577" s="45"/>
      <c r="H1577" s="45"/>
      <c r="I1577" s="45"/>
      <c r="J1577" s="46"/>
    </row>
    <row r="1578" spans="2:10" x14ac:dyDescent="0.3">
      <c r="B1578" s="75" t="s">
        <v>218</v>
      </c>
      <c r="C1578" s="48" t="s">
        <v>510</v>
      </c>
      <c r="D1578" s="103"/>
      <c r="E1578" s="45"/>
      <c r="F1578" s="45"/>
      <c r="G1578" s="45"/>
      <c r="H1578" s="45"/>
      <c r="I1578" s="62">
        <f>SUM(H1579:H1583)*$E$83</f>
        <v>5</v>
      </c>
      <c r="J1578" s="63" t="str">
        <f>+J1579</f>
        <v>und</v>
      </c>
    </row>
    <row r="1579" spans="2:10" x14ac:dyDescent="0.3">
      <c r="B1579" s="75"/>
      <c r="C1579" s="47" t="s">
        <v>835</v>
      </c>
      <c r="D1579" s="45">
        <v>1</v>
      </c>
      <c r="E1579" s="45"/>
      <c r="F1579" s="45"/>
      <c r="G1579" s="45"/>
      <c r="H1579" s="45">
        <f>+D1579</f>
        <v>1</v>
      </c>
      <c r="I1579" s="45"/>
      <c r="J1579" s="46" t="s">
        <v>35</v>
      </c>
    </row>
    <row r="1580" spans="2:10" x14ac:dyDescent="0.3">
      <c r="B1580" s="75"/>
      <c r="C1580" s="47" t="s">
        <v>836</v>
      </c>
      <c r="D1580" s="45">
        <v>1</v>
      </c>
      <c r="E1580" s="45"/>
      <c r="F1580" s="45"/>
      <c r="G1580" s="45"/>
      <c r="H1580" s="45">
        <f t="shared" ref="H1580:H1583" si="72">+D1580</f>
        <v>1</v>
      </c>
      <c r="I1580" s="45"/>
      <c r="J1580" s="46" t="s">
        <v>35</v>
      </c>
    </row>
    <row r="1581" spans="2:10" x14ac:dyDescent="0.3">
      <c r="B1581" s="75"/>
      <c r="C1581" s="47" t="s">
        <v>837</v>
      </c>
      <c r="D1581" s="45">
        <v>1</v>
      </c>
      <c r="E1581" s="45"/>
      <c r="F1581" s="45"/>
      <c r="G1581" s="45"/>
      <c r="H1581" s="45">
        <f t="shared" si="72"/>
        <v>1</v>
      </c>
      <c r="I1581" s="45"/>
      <c r="J1581" s="46" t="s">
        <v>35</v>
      </c>
    </row>
    <row r="1582" spans="2:10" x14ac:dyDescent="0.3">
      <c r="B1582" s="75"/>
      <c r="C1582" s="47" t="s">
        <v>838</v>
      </c>
      <c r="D1582" s="45">
        <v>1</v>
      </c>
      <c r="E1582" s="45"/>
      <c r="F1582" s="45"/>
      <c r="G1582" s="45"/>
      <c r="H1582" s="45">
        <f t="shared" si="72"/>
        <v>1</v>
      </c>
      <c r="I1582" s="45"/>
      <c r="J1582" s="46" t="s">
        <v>35</v>
      </c>
    </row>
    <row r="1583" spans="2:10" x14ac:dyDescent="0.3">
      <c r="B1583" s="75"/>
      <c r="C1583" s="47" t="s">
        <v>839</v>
      </c>
      <c r="D1583" s="45">
        <v>1</v>
      </c>
      <c r="E1583" s="45"/>
      <c r="F1583" s="45"/>
      <c r="G1583" s="45"/>
      <c r="H1583" s="45">
        <f t="shared" si="72"/>
        <v>1</v>
      </c>
      <c r="I1583" s="45"/>
      <c r="J1583" s="46" t="s">
        <v>35</v>
      </c>
    </row>
    <row r="1584" spans="2:10" x14ac:dyDescent="0.3">
      <c r="B1584" s="75" t="s">
        <v>219</v>
      </c>
      <c r="C1584" s="48" t="s">
        <v>512</v>
      </c>
      <c r="D1584" s="103"/>
      <c r="E1584" s="45"/>
      <c r="F1584" s="45"/>
      <c r="G1584" s="45"/>
      <c r="H1584" s="45"/>
      <c r="I1584" s="62">
        <f>SUM(H1585:H1585)*$E$83</f>
        <v>0</v>
      </c>
      <c r="J1584" s="63" t="str">
        <f>+J1585</f>
        <v>und</v>
      </c>
    </row>
    <row r="1585" spans="2:10" x14ac:dyDescent="0.3">
      <c r="B1585" s="75"/>
      <c r="C1585" s="44" t="s">
        <v>513</v>
      </c>
      <c r="D1585" s="45">
        <v>0</v>
      </c>
      <c r="E1585" s="45"/>
      <c r="F1585" s="45"/>
      <c r="G1585" s="45"/>
      <c r="H1585" s="45">
        <f>+D1585</f>
        <v>0</v>
      </c>
      <c r="I1585" s="45"/>
      <c r="J1585" s="46" t="s">
        <v>35</v>
      </c>
    </row>
    <row r="1586" spans="2:10" x14ac:dyDescent="0.3">
      <c r="B1586" s="75" t="s">
        <v>529</v>
      </c>
      <c r="C1586" s="48" t="s">
        <v>515</v>
      </c>
      <c r="D1586" s="103"/>
      <c r="E1586" s="45"/>
      <c r="F1586" s="45"/>
      <c r="G1586" s="45"/>
      <c r="H1586" s="45"/>
      <c r="I1586" s="62">
        <f>SUM(H1587:H1587)*$E$83</f>
        <v>0</v>
      </c>
      <c r="J1586" s="63" t="str">
        <f>+J1587</f>
        <v>und</v>
      </c>
    </row>
    <row r="1587" spans="2:10" x14ac:dyDescent="0.3">
      <c r="B1587" s="75"/>
      <c r="C1587" s="44" t="s">
        <v>514</v>
      </c>
      <c r="D1587" s="45">
        <v>0</v>
      </c>
      <c r="E1587" s="45"/>
      <c r="F1587" s="45"/>
      <c r="G1587" s="45"/>
      <c r="H1587" s="45">
        <f>+D1587</f>
        <v>0</v>
      </c>
      <c r="I1587" s="45"/>
      <c r="J1587" s="46" t="s">
        <v>35</v>
      </c>
    </row>
    <row r="1588" spans="2:10" x14ac:dyDescent="0.3">
      <c r="B1588" s="75" t="s">
        <v>530</v>
      </c>
      <c r="C1588" s="48" t="s">
        <v>516</v>
      </c>
      <c r="D1588" s="103"/>
      <c r="E1588" s="45"/>
      <c r="F1588" s="45"/>
      <c r="G1588" s="45"/>
      <c r="H1588" s="45"/>
      <c r="I1588" s="62">
        <f>SUM(H1589:H1589)*$E$83</f>
        <v>0</v>
      </c>
      <c r="J1588" s="63" t="str">
        <f>+J1589</f>
        <v>und</v>
      </c>
    </row>
    <row r="1589" spans="2:10" x14ac:dyDescent="0.3">
      <c r="B1589" s="75"/>
      <c r="C1589" s="44" t="s">
        <v>514</v>
      </c>
      <c r="D1589" s="45">
        <v>0</v>
      </c>
      <c r="E1589" s="45"/>
      <c r="F1589" s="45"/>
      <c r="G1589" s="45"/>
      <c r="H1589" s="45">
        <f>+D1589</f>
        <v>0</v>
      </c>
      <c r="I1589" s="45"/>
      <c r="J1589" s="46" t="s">
        <v>35</v>
      </c>
    </row>
    <row r="1590" spans="2:10" x14ac:dyDescent="0.3">
      <c r="B1590" s="100" t="s">
        <v>221</v>
      </c>
      <c r="C1590" s="101" t="s">
        <v>531</v>
      </c>
      <c r="D1590" s="103"/>
      <c r="E1590" s="45"/>
      <c r="F1590" s="45"/>
      <c r="G1590" s="45"/>
      <c r="H1590" s="45"/>
      <c r="I1590" s="45"/>
      <c r="J1590" s="46"/>
    </row>
    <row r="1591" spans="2:10" x14ac:dyDescent="0.3">
      <c r="B1591" s="75" t="s">
        <v>220</v>
      </c>
      <c r="C1591" s="48" t="s">
        <v>541</v>
      </c>
      <c r="D1591" s="103"/>
      <c r="E1591" s="45"/>
      <c r="F1591" s="45"/>
      <c r="G1591" s="45"/>
      <c r="H1591" s="45"/>
      <c r="I1591" s="62">
        <f>SUM(H1592:H1592)*$E$83</f>
        <v>0</v>
      </c>
      <c r="J1591" s="63" t="str">
        <f>+J1592</f>
        <v>und</v>
      </c>
    </row>
    <row r="1592" spans="2:10" x14ac:dyDescent="0.3">
      <c r="B1592" s="75"/>
      <c r="C1592" s="44" t="s">
        <v>540</v>
      </c>
      <c r="D1592" s="45">
        <v>0</v>
      </c>
      <c r="E1592" s="45"/>
      <c r="F1592" s="45"/>
      <c r="G1592" s="45"/>
      <c r="H1592" s="45">
        <f>+D1592</f>
        <v>0</v>
      </c>
      <c r="I1592" s="45"/>
      <c r="J1592" s="46" t="s">
        <v>35</v>
      </c>
    </row>
    <row r="1593" spans="2:10" x14ac:dyDescent="0.3">
      <c r="B1593" s="100" t="s">
        <v>223</v>
      </c>
      <c r="C1593" s="101" t="s">
        <v>532</v>
      </c>
      <c r="D1593" s="103"/>
      <c r="E1593" s="45"/>
      <c r="F1593" s="45"/>
      <c r="G1593" s="45"/>
      <c r="H1593" s="45"/>
      <c r="I1593" s="45"/>
      <c r="J1593" s="46"/>
    </row>
    <row r="1594" spans="2:10" x14ac:dyDescent="0.3">
      <c r="B1594" s="75" t="s">
        <v>222</v>
      </c>
      <c r="C1594" s="48" t="s">
        <v>533</v>
      </c>
      <c r="D1594" s="103"/>
      <c r="E1594" s="45"/>
      <c r="F1594" s="45"/>
      <c r="G1594" s="45"/>
      <c r="H1594" s="45"/>
      <c r="I1594" s="62">
        <f>SUM(H1595:H1595)*$E$83</f>
        <v>1</v>
      </c>
      <c r="J1594" s="63" t="str">
        <f>+J1595</f>
        <v>GBL</v>
      </c>
    </row>
    <row r="1595" spans="2:10" x14ac:dyDescent="0.3">
      <c r="B1595" s="75"/>
      <c r="C1595" s="44" t="s">
        <v>637</v>
      </c>
      <c r="D1595" s="45">
        <v>1</v>
      </c>
      <c r="E1595" s="45"/>
      <c r="F1595" s="45"/>
      <c r="G1595" s="45"/>
      <c r="H1595" s="45">
        <f>+D1595</f>
        <v>1</v>
      </c>
      <c r="I1595" s="45"/>
      <c r="J1595" s="46" t="s">
        <v>4</v>
      </c>
    </row>
    <row r="1596" spans="2:10" x14ac:dyDescent="0.3">
      <c r="B1596" s="75" t="s">
        <v>534</v>
      </c>
      <c r="C1596" s="48" t="s">
        <v>535</v>
      </c>
      <c r="D1596" s="103"/>
      <c r="E1596" s="45"/>
      <c r="F1596" s="45"/>
      <c r="G1596" s="45"/>
      <c r="H1596" s="45"/>
      <c r="I1596" s="62">
        <f>SUM(H1597:H1597)*$E$83</f>
        <v>1</v>
      </c>
      <c r="J1596" s="63" t="str">
        <f>+J1597</f>
        <v>GBL</v>
      </c>
    </row>
    <row r="1597" spans="2:10" x14ac:dyDescent="0.3">
      <c r="B1597" s="75"/>
      <c r="C1597" s="44" t="s">
        <v>637</v>
      </c>
      <c r="D1597" s="45">
        <v>1</v>
      </c>
      <c r="E1597" s="45"/>
      <c r="F1597" s="45"/>
      <c r="G1597" s="45"/>
      <c r="H1597" s="45">
        <f>+D1597</f>
        <v>1</v>
      </c>
      <c r="I1597" s="45"/>
      <c r="J1597" s="46" t="s">
        <v>4</v>
      </c>
    </row>
    <row r="1598" spans="2:10" x14ac:dyDescent="0.3">
      <c r="B1598" s="75"/>
      <c r="C1598" s="44"/>
      <c r="D1598" s="103"/>
      <c r="E1598" s="45"/>
      <c r="F1598" s="45"/>
      <c r="G1598" s="45"/>
      <c r="H1598" s="45"/>
      <c r="I1598" s="45"/>
      <c r="J1598" s="46"/>
    </row>
    <row r="1599" spans="2:10" x14ac:dyDescent="0.3">
      <c r="B1599" s="75"/>
      <c r="C1599" s="44"/>
      <c r="D1599" s="103"/>
      <c r="E1599" s="45"/>
      <c r="F1599" s="45"/>
      <c r="G1599" s="45"/>
      <c r="H1599" s="45"/>
      <c r="I1599" s="45"/>
      <c r="J1599" s="46"/>
    </row>
    <row r="1600" spans="2:10" x14ac:dyDescent="0.3">
      <c r="B1600" s="75"/>
      <c r="C1600" s="44"/>
      <c r="D1600" s="103"/>
      <c r="E1600" s="45"/>
      <c r="F1600" s="45"/>
      <c r="G1600" s="45"/>
      <c r="H1600" s="45"/>
      <c r="I1600" s="45"/>
      <c r="J1600" s="46"/>
    </row>
    <row r="1601" spans="2:10" ht="22.8" x14ac:dyDescent="0.3">
      <c r="B1601" s="163" t="s">
        <v>840</v>
      </c>
      <c r="C1601" s="164"/>
      <c r="D1601" s="164"/>
      <c r="E1601" s="164"/>
      <c r="F1601" s="164"/>
      <c r="G1601" s="164"/>
      <c r="H1601" s="164"/>
      <c r="I1601" s="164"/>
      <c r="J1601" s="165"/>
    </row>
    <row r="1602" spans="2:10" x14ac:dyDescent="0.3">
      <c r="B1602" s="23" t="s">
        <v>7</v>
      </c>
      <c r="C1602" s="24" t="s">
        <v>0</v>
      </c>
      <c r="D1602" s="24" t="s">
        <v>23</v>
      </c>
      <c r="E1602" s="24" t="s">
        <v>24</v>
      </c>
      <c r="F1602" s="24" t="s">
        <v>2</v>
      </c>
      <c r="G1602" s="24" t="s">
        <v>3</v>
      </c>
      <c r="H1602" s="24" t="s">
        <v>25</v>
      </c>
      <c r="I1602" s="24" t="s">
        <v>8</v>
      </c>
      <c r="J1602" s="24" t="s">
        <v>9</v>
      </c>
    </row>
    <row r="1603" spans="2:10" x14ac:dyDescent="0.3">
      <c r="B1603" s="96">
        <v>4.04</v>
      </c>
      <c r="C1603" s="97" t="s">
        <v>472</v>
      </c>
      <c r="D1603" s="60"/>
      <c r="E1603" s="56">
        <v>1</v>
      </c>
      <c r="F1603" s="52"/>
      <c r="G1603" s="52"/>
      <c r="H1603" s="52"/>
      <c r="I1603" s="52"/>
      <c r="J1603" s="61"/>
    </row>
    <row r="1604" spans="2:10" x14ac:dyDescent="0.3">
      <c r="B1604" s="100" t="s">
        <v>165</v>
      </c>
      <c r="C1604" s="101" t="s">
        <v>474</v>
      </c>
      <c r="D1604" s="60"/>
      <c r="E1604" s="59"/>
      <c r="F1604" s="52"/>
      <c r="G1604" s="52"/>
      <c r="H1604" s="52"/>
      <c r="I1604" s="52"/>
      <c r="J1604" s="61"/>
    </row>
    <row r="1605" spans="2:10" x14ac:dyDescent="0.3">
      <c r="B1605" s="75" t="s">
        <v>166</v>
      </c>
      <c r="C1605" s="48" t="s">
        <v>473</v>
      </c>
      <c r="D1605" s="45"/>
      <c r="E1605" s="45"/>
      <c r="F1605" s="45"/>
      <c r="G1605" s="45"/>
      <c r="H1605" s="45"/>
      <c r="I1605" s="62">
        <f>SUM(H1606:H1614)*$E$83</f>
        <v>3</v>
      </c>
      <c r="J1605" s="63" t="str">
        <f>+J1606</f>
        <v>Pto</v>
      </c>
    </row>
    <row r="1606" spans="2:10" x14ac:dyDescent="0.3">
      <c r="B1606" s="75"/>
      <c r="C1606" s="130" t="s">
        <v>248</v>
      </c>
      <c r="D1606" s="45"/>
      <c r="E1606" s="45"/>
      <c r="F1606" s="45"/>
      <c r="G1606" s="45"/>
      <c r="H1606" s="45"/>
      <c r="I1606" s="45"/>
      <c r="J1606" s="46" t="s">
        <v>298</v>
      </c>
    </row>
    <row r="1607" spans="2:10" x14ac:dyDescent="0.3">
      <c r="B1607" s="75"/>
      <c r="C1607" s="44" t="s">
        <v>630</v>
      </c>
      <c r="D1607" s="45">
        <v>1</v>
      </c>
      <c r="E1607" s="45"/>
      <c r="F1607" s="45"/>
      <c r="G1607" s="45"/>
      <c r="H1607" s="45">
        <f>+D1607</f>
        <v>1</v>
      </c>
      <c r="I1607" s="45"/>
      <c r="J1607" s="46" t="s">
        <v>298</v>
      </c>
    </row>
    <row r="1608" spans="2:10" x14ac:dyDescent="0.3">
      <c r="B1608" s="75"/>
      <c r="C1608" s="44" t="s">
        <v>628</v>
      </c>
      <c r="D1608" s="45">
        <v>2</v>
      </c>
      <c r="E1608" s="45"/>
      <c r="F1608" s="45"/>
      <c r="G1608" s="45"/>
      <c r="H1608" s="45">
        <f>+D1608</f>
        <v>2</v>
      </c>
      <c r="I1608" s="45"/>
      <c r="J1608" s="46" t="s">
        <v>298</v>
      </c>
    </row>
    <row r="1609" spans="2:10" x14ac:dyDescent="0.3">
      <c r="B1609" s="75"/>
      <c r="C1609" s="130" t="s">
        <v>249</v>
      </c>
      <c r="D1609" s="45"/>
      <c r="E1609" s="45"/>
      <c r="F1609" s="45"/>
      <c r="G1609" s="45"/>
      <c r="H1609" s="45"/>
      <c r="I1609" s="45"/>
      <c r="J1609" s="46" t="s">
        <v>298</v>
      </c>
    </row>
    <row r="1610" spans="2:10" x14ac:dyDescent="0.3">
      <c r="B1610" s="75"/>
      <c r="C1610" s="44" t="s">
        <v>630</v>
      </c>
      <c r="D1610" s="45"/>
      <c r="E1610" s="45"/>
      <c r="F1610" s="45"/>
      <c r="G1610" s="45"/>
      <c r="H1610" s="45">
        <f>+D1610</f>
        <v>0</v>
      </c>
      <c r="I1610" s="45"/>
      <c r="J1610" s="46" t="s">
        <v>298</v>
      </c>
    </row>
    <row r="1611" spans="2:10" x14ac:dyDescent="0.3">
      <c r="B1611" s="75"/>
      <c r="C1611" s="44" t="s">
        <v>628</v>
      </c>
      <c r="D1611" s="45"/>
      <c r="E1611" s="45"/>
      <c r="F1611" s="45"/>
      <c r="G1611" s="45"/>
      <c r="H1611" s="45">
        <f>+D1611</f>
        <v>0</v>
      </c>
      <c r="I1611" s="45"/>
      <c r="J1611" s="46" t="s">
        <v>298</v>
      </c>
    </row>
    <row r="1612" spans="2:10" x14ac:dyDescent="0.3">
      <c r="B1612" s="75"/>
      <c r="C1612" s="130" t="s">
        <v>250</v>
      </c>
      <c r="D1612" s="45"/>
      <c r="E1612" s="45"/>
      <c r="F1612" s="45"/>
      <c r="G1612" s="45"/>
      <c r="H1612" s="45"/>
      <c r="I1612" s="45"/>
      <c r="J1612" s="46" t="s">
        <v>298</v>
      </c>
    </row>
    <row r="1613" spans="2:10" x14ac:dyDescent="0.3">
      <c r="B1613" s="75"/>
      <c r="C1613" s="44" t="s">
        <v>622</v>
      </c>
      <c r="D1613" s="45"/>
      <c r="E1613" s="45"/>
      <c r="F1613" s="45"/>
      <c r="G1613" s="45"/>
      <c r="H1613" s="45">
        <f>+D1613</f>
        <v>0</v>
      </c>
      <c r="I1613" s="45"/>
      <c r="J1613" s="46" t="s">
        <v>298</v>
      </c>
    </row>
    <row r="1614" spans="2:10" x14ac:dyDescent="0.3">
      <c r="B1614" s="75"/>
      <c r="C1614" s="44" t="s">
        <v>628</v>
      </c>
      <c r="D1614" s="45"/>
      <c r="E1614" s="45"/>
      <c r="F1614" s="45"/>
      <c r="G1614" s="45"/>
      <c r="H1614" s="45">
        <f>+D1614</f>
        <v>0</v>
      </c>
      <c r="I1614" s="45"/>
      <c r="J1614" s="46" t="s">
        <v>298</v>
      </c>
    </row>
    <row r="1615" spans="2:10" x14ac:dyDescent="0.3">
      <c r="B1615" s="75" t="s">
        <v>475</v>
      </c>
      <c r="C1615" s="48" t="s">
        <v>476</v>
      </c>
      <c r="D1615" s="45"/>
      <c r="E1615" s="45"/>
      <c r="F1615" s="45"/>
      <c r="G1615" s="45"/>
      <c r="H1615" s="45"/>
      <c r="I1615" s="62">
        <f>SUM(H1616:H1621)*$E$83</f>
        <v>0</v>
      </c>
      <c r="J1615" s="63" t="str">
        <f>+J1616</f>
        <v>Pto</v>
      </c>
    </row>
    <row r="1616" spans="2:10" x14ac:dyDescent="0.3">
      <c r="B1616" s="75"/>
      <c r="C1616" s="130" t="s">
        <v>248</v>
      </c>
      <c r="D1616" s="45"/>
      <c r="E1616" s="45"/>
      <c r="F1616" s="45"/>
      <c r="G1616" s="45"/>
      <c r="H1616" s="45"/>
      <c r="I1616" s="45"/>
      <c r="J1616" s="46" t="s">
        <v>298</v>
      </c>
    </row>
    <row r="1617" spans="2:10" x14ac:dyDescent="0.3">
      <c r="B1617" s="75"/>
      <c r="C1617" s="44" t="s">
        <v>628</v>
      </c>
      <c r="D1617" s="45"/>
      <c r="E1617" s="45"/>
      <c r="F1617" s="45"/>
      <c r="G1617" s="45"/>
      <c r="H1617" s="45">
        <f>+D1617</f>
        <v>0</v>
      </c>
      <c r="I1617" s="45"/>
      <c r="J1617" s="46" t="s">
        <v>298</v>
      </c>
    </row>
    <row r="1618" spans="2:10" x14ac:dyDescent="0.3">
      <c r="B1618" s="75"/>
      <c r="C1618" s="130" t="s">
        <v>249</v>
      </c>
      <c r="D1618" s="45"/>
      <c r="E1618" s="45"/>
      <c r="F1618" s="45"/>
      <c r="G1618" s="45"/>
      <c r="H1618" s="45">
        <f>+D1618</f>
        <v>0</v>
      </c>
      <c r="I1618" s="45"/>
      <c r="J1618" s="46" t="s">
        <v>298</v>
      </c>
    </row>
    <row r="1619" spans="2:10" x14ac:dyDescent="0.3">
      <c r="B1619" s="75"/>
      <c r="C1619" s="44" t="s">
        <v>628</v>
      </c>
      <c r="D1619" s="45"/>
      <c r="E1619" s="45"/>
      <c r="F1619" s="45"/>
      <c r="G1619" s="45"/>
      <c r="H1619" s="45">
        <f>+D1619</f>
        <v>0</v>
      </c>
      <c r="I1619" s="45"/>
      <c r="J1619" s="46" t="s">
        <v>298</v>
      </c>
    </row>
    <row r="1620" spans="2:10" x14ac:dyDescent="0.3">
      <c r="B1620" s="75"/>
      <c r="C1620" s="130" t="s">
        <v>250</v>
      </c>
      <c r="D1620" s="45"/>
      <c r="E1620" s="45"/>
      <c r="F1620" s="45"/>
      <c r="G1620" s="45"/>
      <c r="H1620" s="45">
        <f>+D1620</f>
        <v>0</v>
      </c>
      <c r="I1620" s="45"/>
      <c r="J1620" s="46" t="s">
        <v>298</v>
      </c>
    </row>
    <row r="1621" spans="2:10" x14ac:dyDescent="0.3">
      <c r="B1621" s="75"/>
      <c r="C1621" s="44" t="s">
        <v>628</v>
      </c>
      <c r="D1621" s="45"/>
      <c r="E1621" s="45"/>
      <c r="F1621" s="45"/>
      <c r="G1621" s="45"/>
      <c r="H1621" s="45">
        <f>+D1621</f>
        <v>0</v>
      </c>
      <c r="I1621" s="45"/>
      <c r="J1621" s="46" t="s">
        <v>298</v>
      </c>
    </row>
    <row r="1622" spans="2:10" x14ac:dyDescent="0.3">
      <c r="B1622" s="75" t="s">
        <v>479</v>
      </c>
      <c r="C1622" s="48" t="s">
        <v>477</v>
      </c>
      <c r="D1622" s="45"/>
      <c r="E1622" s="45"/>
      <c r="F1622" s="45"/>
      <c r="G1622" s="45"/>
      <c r="H1622" s="45"/>
      <c r="I1622" s="62">
        <f>SUM(H1623:H1631)*$E$83</f>
        <v>2</v>
      </c>
      <c r="J1622" s="63" t="str">
        <f>+J1623</f>
        <v>Pto</v>
      </c>
    </row>
    <row r="1623" spans="2:10" x14ac:dyDescent="0.3">
      <c r="B1623" s="75"/>
      <c r="C1623" s="130" t="s">
        <v>248</v>
      </c>
      <c r="D1623" s="45"/>
      <c r="E1623" s="45"/>
      <c r="F1623" s="45"/>
      <c r="G1623" s="45"/>
      <c r="H1623" s="45"/>
      <c r="I1623" s="45"/>
      <c r="J1623" s="46" t="s">
        <v>298</v>
      </c>
    </row>
    <row r="1624" spans="2:10" x14ac:dyDescent="0.3">
      <c r="B1624" s="75"/>
      <c r="C1624" s="44" t="s">
        <v>621</v>
      </c>
      <c r="D1624" s="45">
        <v>1</v>
      </c>
      <c r="E1624" s="45"/>
      <c r="F1624" s="45"/>
      <c r="G1624" s="45"/>
      <c r="H1624" s="45">
        <f t="shared" ref="H1624:H1631" si="73">+D1624</f>
        <v>1</v>
      </c>
      <c r="I1624" s="45"/>
      <c r="J1624" s="46" t="s">
        <v>298</v>
      </c>
    </row>
    <row r="1625" spans="2:10" x14ac:dyDescent="0.3">
      <c r="B1625" s="75"/>
      <c r="C1625" s="44" t="s">
        <v>631</v>
      </c>
      <c r="D1625" s="45">
        <v>1</v>
      </c>
      <c r="E1625" s="45"/>
      <c r="F1625" s="45"/>
      <c r="G1625" s="45"/>
      <c r="H1625" s="45">
        <f t="shared" si="73"/>
        <v>1</v>
      </c>
      <c r="I1625" s="45"/>
      <c r="J1625" s="46" t="s">
        <v>298</v>
      </c>
    </row>
    <row r="1626" spans="2:10" x14ac:dyDescent="0.3">
      <c r="B1626" s="75"/>
      <c r="C1626" s="130" t="s">
        <v>249</v>
      </c>
      <c r="D1626" s="45"/>
      <c r="E1626" s="45"/>
      <c r="F1626" s="45"/>
      <c r="G1626" s="45"/>
      <c r="H1626" s="45">
        <f t="shared" si="73"/>
        <v>0</v>
      </c>
      <c r="I1626" s="45"/>
      <c r="J1626" s="46" t="s">
        <v>298</v>
      </c>
    </row>
    <row r="1627" spans="2:10" x14ac:dyDescent="0.3">
      <c r="B1627" s="75"/>
      <c r="C1627" s="44" t="s">
        <v>621</v>
      </c>
      <c r="D1627" s="45"/>
      <c r="E1627" s="45"/>
      <c r="F1627" s="45"/>
      <c r="G1627" s="45"/>
      <c r="H1627" s="45">
        <f t="shared" si="73"/>
        <v>0</v>
      </c>
      <c r="I1627" s="45"/>
      <c r="J1627" s="46" t="s">
        <v>298</v>
      </c>
    </row>
    <row r="1628" spans="2:10" x14ac:dyDescent="0.3">
      <c r="B1628" s="75"/>
      <c r="C1628" s="44" t="s">
        <v>631</v>
      </c>
      <c r="D1628" s="45"/>
      <c r="E1628" s="45"/>
      <c r="F1628" s="45"/>
      <c r="G1628" s="45"/>
      <c r="H1628" s="45">
        <f t="shared" si="73"/>
        <v>0</v>
      </c>
      <c r="I1628" s="45"/>
      <c r="J1628" s="46" t="s">
        <v>298</v>
      </c>
    </row>
    <row r="1629" spans="2:10" x14ac:dyDescent="0.3">
      <c r="B1629" s="75"/>
      <c r="C1629" s="130" t="s">
        <v>250</v>
      </c>
      <c r="D1629" s="45"/>
      <c r="E1629" s="45"/>
      <c r="F1629" s="45"/>
      <c r="G1629" s="45"/>
      <c r="H1629" s="45">
        <f t="shared" si="73"/>
        <v>0</v>
      </c>
      <c r="I1629" s="45"/>
      <c r="J1629" s="46" t="s">
        <v>298</v>
      </c>
    </row>
    <row r="1630" spans="2:10" x14ac:dyDescent="0.3">
      <c r="B1630" s="75"/>
      <c r="C1630" s="44" t="s">
        <v>621</v>
      </c>
      <c r="D1630" s="45"/>
      <c r="E1630" s="45"/>
      <c r="F1630" s="45"/>
      <c r="G1630" s="45"/>
      <c r="H1630" s="45">
        <f t="shared" si="73"/>
        <v>0</v>
      </c>
      <c r="I1630" s="45"/>
      <c r="J1630" s="46" t="s">
        <v>298</v>
      </c>
    </row>
    <row r="1631" spans="2:10" x14ac:dyDescent="0.3">
      <c r="B1631" s="75"/>
      <c r="C1631" s="44" t="s">
        <v>631</v>
      </c>
      <c r="D1631" s="45"/>
      <c r="E1631" s="45"/>
      <c r="F1631" s="45"/>
      <c r="G1631" s="45"/>
      <c r="H1631" s="45">
        <f t="shared" si="73"/>
        <v>0</v>
      </c>
      <c r="I1631" s="45"/>
      <c r="J1631" s="46" t="s">
        <v>298</v>
      </c>
    </row>
    <row r="1632" spans="2:10" x14ac:dyDescent="0.3">
      <c r="B1632" s="75" t="s">
        <v>480</v>
      </c>
      <c r="C1632" s="48" t="s">
        <v>478</v>
      </c>
      <c r="D1632" s="45"/>
      <c r="E1632" s="45"/>
      <c r="F1632" s="45"/>
      <c r="G1632" s="45"/>
      <c r="H1632" s="45"/>
      <c r="I1632" s="62">
        <f>SUM(H1633:H1638)*$E$83</f>
        <v>1</v>
      </c>
      <c r="J1632" s="63" t="str">
        <f>+J1634</f>
        <v>Pto</v>
      </c>
    </row>
    <row r="1633" spans="2:10" x14ac:dyDescent="0.3">
      <c r="B1633" s="75"/>
      <c r="C1633" s="130" t="s">
        <v>248</v>
      </c>
      <c r="D1633" s="45"/>
      <c r="E1633" s="45"/>
      <c r="F1633" s="45"/>
      <c r="G1633" s="45"/>
      <c r="H1633" s="45"/>
      <c r="I1633" s="45"/>
      <c r="J1633" s="46" t="s">
        <v>298</v>
      </c>
    </row>
    <row r="1634" spans="2:10" x14ac:dyDescent="0.3">
      <c r="B1634" s="75"/>
      <c r="C1634" s="44" t="s">
        <v>621</v>
      </c>
      <c r="D1634" s="45">
        <v>1</v>
      </c>
      <c r="E1634" s="45"/>
      <c r="F1634" s="45"/>
      <c r="G1634" s="45"/>
      <c r="H1634" s="45">
        <f>+D1634</f>
        <v>1</v>
      </c>
      <c r="I1634" s="45"/>
      <c r="J1634" s="46" t="s">
        <v>298</v>
      </c>
    </row>
    <row r="1635" spans="2:10" x14ac:dyDescent="0.3">
      <c r="B1635" s="75"/>
      <c r="C1635" s="130" t="s">
        <v>249</v>
      </c>
      <c r="D1635" s="45"/>
      <c r="E1635" s="45"/>
      <c r="F1635" s="45"/>
      <c r="G1635" s="45"/>
      <c r="H1635" s="45">
        <f>+D1635</f>
        <v>0</v>
      </c>
      <c r="I1635" s="45"/>
      <c r="J1635" s="46" t="s">
        <v>298</v>
      </c>
    </row>
    <row r="1636" spans="2:10" x14ac:dyDescent="0.3">
      <c r="B1636" s="75"/>
      <c r="C1636" s="44" t="s">
        <v>621</v>
      </c>
      <c r="D1636" s="45"/>
      <c r="E1636" s="45"/>
      <c r="F1636" s="45"/>
      <c r="G1636" s="45"/>
      <c r="H1636" s="45">
        <f>+D1636</f>
        <v>0</v>
      </c>
      <c r="I1636" s="45"/>
      <c r="J1636" s="46" t="s">
        <v>298</v>
      </c>
    </row>
    <row r="1637" spans="2:10" x14ac:dyDescent="0.3">
      <c r="B1637" s="75"/>
      <c r="C1637" s="130" t="s">
        <v>250</v>
      </c>
      <c r="D1637" s="45"/>
      <c r="E1637" s="45"/>
      <c r="F1637" s="45"/>
      <c r="G1637" s="45"/>
      <c r="H1637" s="45">
        <f>+D1637</f>
        <v>0</v>
      </c>
      <c r="I1637" s="45"/>
      <c r="J1637" s="46" t="s">
        <v>298</v>
      </c>
    </row>
    <row r="1638" spans="2:10" x14ac:dyDescent="0.3">
      <c r="B1638" s="75"/>
      <c r="C1638" s="44" t="s">
        <v>621</v>
      </c>
      <c r="D1638" s="45"/>
      <c r="E1638" s="45"/>
      <c r="F1638" s="45"/>
      <c r="G1638" s="45"/>
      <c r="H1638" s="45">
        <f>+D1638</f>
        <v>0</v>
      </c>
      <c r="I1638" s="45"/>
      <c r="J1638" s="46" t="s">
        <v>298</v>
      </c>
    </row>
    <row r="1639" spans="2:10" x14ac:dyDescent="0.3">
      <c r="B1639" s="100" t="s">
        <v>168</v>
      </c>
      <c r="C1639" s="101" t="s">
        <v>481</v>
      </c>
      <c r="D1639" s="45"/>
      <c r="E1639" s="45"/>
      <c r="F1639" s="45"/>
      <c r="G1639" s="45"/>
      <c r="H1639" s="45"/>
      <c r="I1639" s="45"/>
      <c r="J1639" s="46"/>
    </row>
    <row r="1640" spans="2:10" x14ac:dyDescent="0.3">
      <c r="B1640" s="75" t="s">
        <v>210</v>
      </c>
      <c r="C1640" s="48" t="s">
        <v>482</v>
      </c>
      <c r="D1640" s="45"/>
      <c r="E1640" s="45"/>
      <c r="F1640" s="45"/>
      <c r="G1640" s="45"/>
      <c r="H1640" s="45"/>
      <c r="I1640" s="62">
        <f>SUM(H1641:H1649)*$E$83</f>
        <v>5.5</v>
      </c>
      <c r="J1640" s="63" t="str">
        <f>+J1641</f>
        <v>ml</v>
      </c>
    </row>
    <row r="1641" spans="2:10" x14ac:dyDescent="0.3">
      <c r="B1641" s="75"/>
      <c r="C1641" s="130" t="s">
        <v>248</v>
      </c>
      <c r="D1641" s="45"/>
      <c r="E1641" s="45"/>
      <c r="F1641" s="45"/>
      <c r="G1641" s="45"/>
      <c r="H1641" s="45"/>
      <c r="I1641" s="45"/>
      <c r="J1641" s="46" t="str">
        <f>IF(AND(E1641=0,F1641&lt;&gt;0,G1641&lt;&gt;0),"m2",IF(AND(F1641=0,E1641&lt;&gt;0,G1641&lt;&gt;0),"m2",IF(AND(G1641=0,E1641&lt;&gt;0,F1641&lt;&gt;0),"m2",IF(AND(F1641=0,G1641=0),"ml",IF(AND(E1641=0,G1641=0),"ml",IF(AND(E1641=0,F1641=0),"ml",IF(AND(E1641&lt;&gt;0,F1641&lt;&gt;0,G1641&lt;&gt;0),"m3",0)))))))</f>
        <v>ml</v>
      </c>
    </row>
    <row r="1642" spans="2:10" x14ac:dyDescent="0.3">
      <c r="B1642" s="75"/>
      <c r="C1642" s="44" t="s">
        <v>630</v>
      </c>
      <c r="D1642" s="45">
        <v>1</v>
      </c>
      <c r="E1642" s="45">
        <v>1.5</v>
      </c>
      <c r="F1642" s="45"/>
      <c r="G1642" s="45"/>
      <c r="H1642" s="45">
        <f>IF(AND(F1642=0,G1642=0),D1642*E1642,IF(AND(E1642=0,G1642=0),D1642*F1642,IF(AND(E1642=0,F1642=0),D1642*G1642,IF(AND(E1642=0),D1642*F1642*G1642,IF(AND(F1642=0),D1642*E1642*G1642,IF(AND(G1642=0),D1642*E1642*F1642,D1642*E1642*F1642*G1642))))))</f>
        <v>1.5</v>
      </c>
      <c r="I1642" s="45"/>
      <c r="J1642" s="46" t="str">
        <f>IF(AND(E1642=0,F1642&lt;&gt;0,G1642&lt;&gt;0),"m2",IF(AND(F1642=0,E1642&lt;&gt;0,G1642&lt;&gt;0),"m2",IF(AND(G1642=0,E1642&lt;&gt;0,F1642&lt;&gt;0),"m2",IF(AND(F1642=0,G1642=0),"ml",IF(AND(E1642=0,G1642=0),"ml",IF(AND(E1642=0,F1642=0),"ml",IF(AND(E1642&lt;&gt;0,F1642&lt;&gt;0,G1642&lt;&gt;0),"m3",0)))))))</f>
        <v>ml</v>
      </c>
    </row>
    <row r="1643" spans="2:10" x14ac:dyDescent="0.3">
      <c r="B1643" s="75"/>
      <c r="C1643" s="44" t="s">
        <v>628</v>
      </c>
      <c r="D1643" s="45">
        <v>2</v>
      </c>
      <c r="E1643" s="45">
        <v>2</v>
      </c>
      <c r="F1643" s="45"/>
      <c r="G1643" s="45"/>
      <c r="H1643" s="45">
        <f>IF(AND(F1643=0,G1643=0),D1643*E1643,IF(AND(E1643=0,G1643=0),D1643*F1643,IF(AND(E1643=0,F1643=0),D1643*G1643,IF(AND(E1643=0),D1643*F1643*G1643,IF(AND(F1643=0),D1643*E1643*G1643,IF(AND(G1643=0),D1643*E1643*F1643,D1643*E1643*F1643*G1643))))))</f>
        <v>4</v>
      </c>
      <c r="I1643" s="45"/>
      <c r="J1643" s="46" t="str">
        <f>IF(AND(E1643=0,F1643&lt;&gt;0,G1643&lt;&gt;0),"m2",IF(AND(F1643=0,E1643&lt;&gt;0,G1643&lt;&gt;0),"m2",IF(AND(G1643=0,E1643&lt;&gt;0,F1643&lt;&gt;0),"m2",IF(AND(F1643=0,G1643=0),"ml",IF(AND(E1643=0,G1643=0),"ml",IF(AND(E1643=0,F1643=0),"ml",IF(AND(E1643&lt;&gt;0,F1643&lt;&gt;0,G1643&lt;&gt;0),"m3",0)))))))</f>
        <v>ml</v>
      </c>
    </row>
    <row r="1644" spans="2:10" x14ac:dyDescent="0.3">
      <c r="B1644" s="75"/>
      <c r="C1644" s="130" t="s">
        <v>249</v>
      </c>
      <c r="D1644" s="45"/>
      <c r="E1644" s="45"/>
      <c r="F1644" s="45"/>
      <c r="G1644" s="45"/>
      <c r="H1644" s="45"/>
      <c r="I1644" s="45"/>
      <c r="J1644" s="46"/>
    </row>
    <row r="1645" spans="2:10" x14ac:dyDescent="0.3">
      <c r="B1645" s="75"/>
      <c r="C1645" s="44" t="s">
        <v>630</v>
      </c>
      <c r="D1645" s="45"/>
      <c r="E1645" s="45"/>
      <c r="F1645" s="45"/>
      <c r="G1645" s="45"/>
      <c r="H1645" s="45">
        <f>IF(AND(F1645=0,G1645=0),D1645*E1645,IF(AND(E1645=0,G1645=0),D1645*F1645,IF(AND(E1645=0,F1645=0),D1645*G1645,IF(AND(E1645=0),D1645*F1645*G1645,IF(AND(F1645=0),D1645*E1645*G1645,IF(AND(G1645=0),D1645*E1645*F1645,D1645*E1645*F1645*G1645))))))</f>
        <v>0</v>
      </c>
      <c r="I1645" s="45"/>
      <c r="J1645" s="46" t="str">
        <f>IF(AND(E1645=0,F1645&lt;&gt;0,G1645&lt;&gt;0),"m2",IF(AND(F1645=0,E1645&lt;&gt;0,G1645&lt;&gt;0),"m2",IF(AND(G1645=0,E1645&lt;&gt;0,F1645&lt;&gt;0),"m2",IF(AND(F1645=0,G1645=0),"ml",IF(AND(E1645=0,G1645=0),"ml",IF(AND(E1645=0,F1645=0),"ml",IF(AND(E1645&lt;&gt;0,F1645&lt;&gt;0,G1645&lt;&gt;0),"m3",0)))))))</f>
        <v>ml</v>
      </c>
    </row>
    <row r="1646" spans="2:10" x14ac:dyDescent="0.3">
      <c r="B1646" s="75"/>
      <c r="C1646" s="44" t="s">
        <v>628</v>
      </c>
      <c r="D1646" s="45"/>
      <c r="E1646" s="45"/>
      <c r="F1646" s="45"/>
      <c r="G1646" s="45"/>
      <c r="H1646" s="45">
        <f>IF(AND(F1646=0,G1646=0),D1646*E1646,IF(AND(E1646=0,G1646=0),D1646*F1646,IF(AND(E1646=0,F1646=0),D1646*G1646,IF(AND(E1646=0),D1646*F1646*G1646,IF(AND(F1646=0),D1646*E1646*G1646,IF(AND(G1646=0),D1646*E1646*F1646,D1646*E1646*F1646*G1646))))))</f>
        <v>0</v>
      </c>
      <c r="I1646" s="45"/>
      <c r="J1646" s="46" t="str">
        <f>IF(AND(E1646=0,F1646&lt;&gt;0,G1646&lt;&gt;0),"m2",IF(AND(F1646=0,E1646&lt;&gt;0,G1646&lt;&gt;0),"m2",IF(AND(G1646=0,E1646&lt;&gt;0,F1646&lt;&gt;0),"m2",IF(AND(F1646=0,G1646=0),"ml",IF(AND(E1646=0,G1646=0),"ml",IF(AND(E1646=0,F1646=0),"ml",IF(AND(E1646&lt;&gt;0,F1646&lt;&gt;0,G1646&lt;&gt;0),"m3",0)))))))</f>
        <v>ml</v>
      </c>
    </row>
    <row r="1647" spans="2:10" x14ac:dyDescent="0.3">
      <c r="B1647" s="75"/>
      <c r="C1647" s="130" t="s">
        <v>250</v>
      </c>
      <c r="D1647" s="45"/>
      <c r="E1647" s="45"/>
      <c r="F1647" s="45"/>
      <c r="G1647" s="45"/>
      <c r="H1647" s="45"/>
      <c r="I1647" s="45"/>
      <c r="J1647" s="46"/>
    </row>
    <row r="1648" spans="2:10" x14ac:dyDescent="0.3">
      <c r="B1648" s="75"/>
      <c r="C1648" s="44" t="s">
        <v>622</v>
      </c>
      <c r="D1648" s="45"/>
      <c r="E1648" s="45"/>
      <c r="F1648" s="45"/>
      <c r="G1648" s="45"/>
      <c r="H1648" s="45">
        <f t="shared" ref="H1648" si="74">IF(AND(F1648=0,G1648=0),D1648*E1648,IF(AND(E1648=0,G1648=0),D1648*F1648,IF(AND(E1648=0,F1648=0),D1648*G1648,IF(AND(E1648=0),D1648*F1648*G1648,IF(AND(F1648=0),D1648*E1648*G1648,IF(AND(G1648=0),D1648*E1648*F1648,D1648*E1648*F1648*G1648))))))</f>
        <v>0</v>
      </c>
      <c r="I1648" s="45"/>
      <c r="J1648" s="46" t="str">
        <f t="shared" ref="J1648" si="75">IF(AND(E1648=0,F1648&lt;&gt;0,G1648&lt;&gt;0),"m2",IF(AND(F1648=0,E1648&lt;&gt;0,G1648&lt;&gt;0),"m2",IF(AND(G1648=0,E1648&lt;&gt;0,F1648&lt;&gt;0),"m2",IF(AND(F1648=0,G1648=0),"ml",IF(AND(E1648=0,G1648=0),"ml",IF(AND(E1648=0,F1648=0),"ml",IF(AND(E1648&lt;&gt;0,F1648&lt;&gt;0,G1648&lt;&gt;0),"m3",0)))))))</f>
        <v>ml</v>
      </c>
    </row>
    <row r="1649" spans="2:10" x14ac:dyDescent="0.3">
      <c r="B1649" s="75"/>
      <c r="C1649" s="44" t="s">
        <v>628</v>
      </c>
      <c r="D1649" s="45"/>
      <c r="E1649" s="45"/>
      <c r="F1649" s="45"/>
      <c r="G1649" s="45"/>
      <c r="H1649" s="45">
        <f>IF(AND(F1649=0,G1649=0),D1649*E1649,IF(AND(E1649=0,G1649=0),D1649*F1649,IF(AND(E1649=0,F1649=0),D1649*G1649,IF(AND(E1649=0),D1649*F1649*G1649,IF(AND(F1649=0),D1649*E1649*G1649,IF(AND(G1649=0),D1649*E1649*F1649,D1649*E1649*F1649*G1649))))))</f>
        <v>0</v>
      </c>
      <c r="I1649" s="45"/>
      <c r="J1649" s="46" t="str">
        <f>IF(AND(E1649=0,F1649&lt;&gt;0,G1649&lt;&gt;0),"m2",IF(AND(F1649=0,E1649&lt;&gt;0,G1649&lt;&gt;0),"m2",IF(AND(G1649=0,E1649&lt;&gt;0,F1649&lt;&gt;0),"m2",IF(AND(F1649=0,G1649=0),"ml",IF(AND(E1649=0,G1649=0),"ml",IF(AND(E1649=0,F1649=0),"ml",IF(AND(E1649&lt;&gt;0,F1649&lt;&gt;0,G1649&lt;&gt;0),"m3",0)))))))</f>
        <v>ml</v>
      </c>
    </row>
    <row r="1650" spans="2:10" x14ac:dyDescent="0.3">
      <c r="B1650" s="75" t="s">
        <v>236</v>
      </c>
      <c r="C1650" s="48" t="s">
        <v>483</v>
      </c>
      <c r="D1650" s="45"/>
      <c r="E1650" s="45"/>
      <c r="F1650" s="45"/>
      <c r="G1650" s="45"/>
      <c r="H1650" s="45"/>
      <c r="I1650" s="62">
        <f>SUM(H1651:H1655)*$E$83</f>
        <v>0</v>
      </c>
      <c r="J1650" s="63" t="str">
        <f>+J1655</f>
        <v>ml</v>
      </c>
    </row>
    <row r="1651" spans="2:10" x14ac:dyDescent="0.3">
      <c r="B1651" s="75"/>
      <c r="C1651" s="130" t="s">
        <v>248</v>
      </c>
      <c r="D1651" s="45"/>
      <c r="E1651" s="45"/>
      <c r="F1651" s="45"/>
      <c r="G1651" s="45"/>
      <c r="H1651" s="45"/>
      <c r="I1651" s="62"/>
      <c r="J1651" s="63"/>
    </row>
    <row r="1652" spans="2:10" x14ac:dyDescent="0.3">
      <c r="B1652" s="75"/>
      <c r="C1652" s="44" t="s">
        <v>628</v>
      </c>
      <c r="D1652" s="45"/>
      <c r="E1652" s="45"/>
      <c r="F1652" s="45"/>
      <c r="G1652" s="45"/>
      <c r="H1652" s="45">
        <f>IF(AND(F1652=0,G1652=0),D1652*E1652,IF(AND(E1652=0,G1652=0),D1652*F1652,IF(AND(E1652=0,F1652=0),D1652*G1652,IF(AND(E1652=0),D1652*F1652*G1652,IF(AND(F1652=0),D1652*E1652*G1652,IF(AND(G1652=0),D1652*E1652*F1652,D1652*E1652*F1652*G1652))))))</f>
        <v>0</v>
      </c>
      <c r="I1652" s="45"/>
      <c r="J1652" s="46" t="str">
        <f>IF(AND(E1652=0,F1652&lt;&gt;0,G1652&lt;&gt;0),"m2",IF(AND(F1652=0,E1652&lt;&gt;0,G1652&lt;&gt;0),"m2",IF(AND(G1652=0,E1652&lt;&gt;0,F1652&lt;&gt;0),"m2",IF(AND(F1652=0,G1652=0),"ml",IF(AND(E1652=0,G1652=0),"ml",IF(AND(E1652=0,F1652=0),"ml",IF(AND(E1652&lt;&gt;0,F1652&lt;&gt;0,G1652&lt;&gt;0),"m3",0)))))))</f>
        <v>ml</v>
      </c>
    </row>
    <row r="1653" spans="2:10" x14ac:dyDescent="0.3">
      <c r="B1653" s="75"/>
      <c r="C1653" s="130" t="s">
        <v>249</v>
      </c>
      <c r="D1653" s="45"/>
      <c r="E1653" s="45"/>
      <c r="F1653" s="45"/>
      <c r="G1653" s="45"/>
      <c r="H1653" s="45"/>
      <c r="I1653" s="62"/>
      <c r="J1653" s="63"/>
    </row>
    <row r="1654" spans="2:10" x14ac:dyDescent="0.3">
      <c r="B1654" s="75"/>
      <c r="C1654" s="44" t="s">
        <v>628</v>
      </c>
      <c r="D1654" s="45"/>
      <c r="E1654" s="45"/>
      <c r="F1654" s="45"/>
      <c r="G1654" s="45"/>
      <c r="H1654" s="45">
        <f>IF(AND(F1654=0,G1654=0),D1654*E1654,IF(AND(E1654=0,G1654=0),D1654*F1654,IF(AND(E1654=0,F1654=0),D1654*G1654,IF(AND(E1654=0),D1654*F1654*G1654,IF(AND(F1654=0),D1654*E1654*G1654,IF(AND(G1654=0),D1654*E1654*F1654,D1654*E1654*F1654*G1654))))))</f>
        <v>0</v>
      </c>
      <c r="I1654" s="45"/>
      <c r="J1654" s="46" t="str">
        <f>IF(AND(E1654=0,F1654&lt;&gt;0,G1654&lt;&gt;0),"m2",IF(AND(F1654=0,E1654&lt;&gt;0,G1654&lt;&gt;0),"m2",IF(AND(G1654=0,E1654&lt;&gt;0,F1654&lt;&gt;0),"m2",IF(AND(F1654=0,G1654=0),"ml",IF(AND(E1654=0,G1654=0),"ml",IF(AND(E1654=0,F1654=0),"ml",IF(AND(E1654&lt;&gt;0,F1654&lt;&gt;0,G1654&lt;&gt;0),"m3",0)))))))</f>
        <v>ml</v>
      </c>
    </row>
    <row r="1655" spans="2:10" x14ac:dyDescent="0.3">
      <c r="B1655" s="75"/>
      <c r="C1655" s="130" t="s">
        <v>250</v>
      </c>
      <c r="D1655" s="45"/>
      <c r="E1655" s="45"/>
      <c r="F1655" s="45"/>
      <c r="G1655" s="45"/>
      <c r="H1655" s="45"/>
      <c r="I1655" s="45"/>
      <c r="J1655" s="46" t="str">
        <f>IF(AND(E1655=0,F1655&lt;&gt;0,G1655&lt;&gt;0),"m2",IF(AND(F1655=0,E1655&lt;&gt;0,G1655&lt;&gt;0),"m2",IF(AND(G1655=0,E1655&lt;&gt;0,F1655&lt;&gt;0),"m2",IF(AND(F1655=0,G1655=0),"ml",IF(AND(E1655=0,G1655=0),"ml",IF(AND(E1655=0,F1655=0),"ml",IF(AND(E1655&lt;&gt;0,F1655&lt;&gt;0,G1655&lt;&gt;0),"m3",0)))))))</f>
        <v>ml</v>
      </c>
    </row>
    <row r="1656" spans="2:10" x14ac:dyDescent="0.3">
      <c r="B1656" s="75"/>
      <c r="C1656" s="44" t="s">
        <v>628</v>
      </c>
      <c r="D1656" s="45"/>
      <c r="E1656" s="45"/>
      <c r="F1656" s="45"/>
      <c r="G1656" s="45"/>
      <c r="H1656" s="45">
        <f>IF(AND(F1656=0,G1656=0),D1656*E1656,IF(AND(E1656=0,G1656=0),D1656*F1656,IF(AND(E1656=0,F1656=0),D1656*G1656,IF(AND(E1656=0),D1656*F1656*G1656,IF(AND(F1656=0),D1656*E1656*G1656,IF(AND(G1656=0),D1656*E1656*F1656,D1656*E1656*F1656*G1656))))))</f>
        <v>0</v>
      </c>
      <c r="I1656" s="45"/>
      <c r="J1656" s="46" t="str">
        <f>IF(AND(E1656=0,F1656&lt;&gt;0,G1656&lt;&gt;0),"m2",IF(AND(F1656=0,E1656&lt;&gt;0,G1656&lt;&gt;0),"m2",IF(AND(G1656=0,E1656&lt;&gt;0,F1656&lt;&gt;0),"m2",IF(AND(F1656=0,G1656=0),"ml",IF(AND(E1656=0,G1656=0),"ml",IF(AND(E1656=0,F1656=0),"ml",IF(AND(E1656&lt;&gt;0,F1656&lt;&gt;0,G1656&lt;&gt;0),"m3",0)))))))</f>
        <v>ml</v>
      </c>
    </row>
    <row r="1657" spans="2:10" x14ac:dyDescent="0.3">
      <c r="B1657" s="75" t="s">
        <v>240</v>
      </c>
      <c r="C1657" s="48" t="s">
        <v>485</v>
      </c>
      <c r="D1657" s="45"/>
      <c r="E1657" s="45"/>
      <c r="F1657" s="45"/>
      <c r="G1657" s="45"/>
      <c r="H1657" s="45"/>
      <c r="I1657" s="62">
        <f>SUM(H1658:H1666)*$E$83</f>
        <v>4</v>
      </c>
      <c r="J1657" s="63" t="str">
        <f>+J1658</f>
        <v>ml</v>
      </c>
    </row>
    <row r="1658" spans="2:10" x14ac:dyDescent="0.3">
      <c r="B1658" s="75"/>
      <c r="C1658" s="130" t="s">
        <v>248</v>
      </c>
      <c r="D1658" s="45"/>
      <c r="E1658" s="45"/>
      <c r="F1658" s="45"/>
      <c r="G1658" s="45"/>
      <c r="H1658" s="45"/>
      <c r="I1658" s="45"/>
      <c r="J1658" s="46" t="str">
        <f>IF(AND(E1658=0,F1658&lt;&gt;0,G1658&lt;&gt;0),"m2",IF(AND(F1658=0,E1658&lt;&gt;0,G1658&lt;&gt;0),"m2",IF(AND(G1658=0,E1658&lt;&gt;0,F1658&lt;&gt;0),"m2",IF(AND(F1658=0,G1658=0),"ml",IF(AND(E1658=0,G1658=0),"ml",IF(AND(E1658=0,F1658=0),"ml",IF(AND(E1658&lt;&gt;0,F1658&lt;&gt;0,G1658&lt;&gt;0),"m3",0)))))))</f>
        <v>ml</v>
      </c>
    </row>
    <row r="1659" spans="2:10" x14ac:dyDescent="0.3">
      <c r="B1659" s="75"/>
      <c r="C1659" s="44" t="s">
        <v>621</v>
      </c>
      <c r="D1659" s="45">
        <v>1</v>
      </c>
      <c r="E1659" s="45">
        <v>1</v>
      </c>
      <c r="F1659" s="45"/>
      <c r="G1659" s="45"/>
      <c r="H1659" s="45">
        <f t="shared" ref="H1659:H1661" si="76">IF(AND(F1659=0,G1659=0),D1659*E1659,IF(AND(E1659=0,G1659=0),D1659*F1659,IF(AND(E1659=0,F1659=0),D1659*G1659,IF(AND(E1659=0),D1659*F1659*G1659,IF(AND(F1659=0),D1659*E1659*G1659,IF(AND(G1659=0),D1659*E1659*F1659,D1659*E1659*F1659*G1659))))))</f>
        <v>1</v>
      </c>
      <c r="I1659" s="45"/>
      <c r="J1659" s="46" t="str">
        <f t="shared" ref="J1659:J1661" si="77">IF(AND(E1659=0,F1659&lt;&gt;0,G1659&lt;&gt;0),"m2",IF(AND(F1659=0,E1659&lt;&gt;0,G1659&lt;&gt;0),"m2",IF(AND(G1659=0,E1659&lt;&gt;0,F1659&lt;&gt;0),"m2",IF(AND(F1659=0,G1659=0),"ml",IF(AND(E1659=0,G1659=0),"ml",IF(AND(E1659=0,F1659=0),"ml",IF(AND(E1659&lt;&gt;0,F1659&lt;&gt;0,G1659&lt;&gt;0),"m3",0)))))))</f>
        <v>ml</v>
      </c>
    </row>
    <row r="1660" spans="2:10" x14ac:dyDescent="0.3">
      <c r="B1660" s="75"/>
      <c r="C1660" s="44" t="s">
        <v>632</v>
      </c>
      <c r="D1660" s="45">
        <v>1</v>
      </c>
      <c r="E1660" s="45">
        <v>3</v>
      </c>
      <c r="F1660" s="45"/>
      <c r="G1660" s="45"/>
      <c r="H1660" s="45">
        <f t="shared" si="76"/>
        <v>3</v>
      </c>
      <c r="I1660" s="45"/>
      <c r="J1660" s="46" t="str">
        <f t="shared" si="77"/>
        <v>ml</v>
      </c>
    </row>
    <row r="1661" spans="2:10" x14ac:dyDescent="0.3">
      <c r="B1661" s="75"/>
      <c r="C1661" s="130" t="s">
        <v>249</v>
      </c>
      <c r="D1661" s="45"/>
      <c r="E1661" s="45"/>
      <c r="F1661" s="45"/>
      <c r="G1661" s="45"/>
      <c r="H1661" s="45">
        <f t="shared" si="76"/>
        <v>0</v>
      </c>
      <c r="I1661" s="45"/>
      <c r="J1661" s="46" t="str">
        <f t="shared" si="77"/>
        <v>ml</v>
      </c>
    </row>
    <row r="1662" spans="2:10" x14ac:dyDescent="0.3">
      <c r="B1662" s="75"/>
      <c r="C1662" s="44" t="s">
        <v>621</v>
      </c>
      <c r="D1662" s="45"/>
      <c r="E1662" s="45"/>
      <c r="F1662" s="45"/>
      <c r="G1662" s="45"/>
      <c r="H1662" s="45">
        <f>IF(AND(F1662=0,G1662=0),D1662*E1662,IF(AND(E1662=0,G1662=0),D1662*F1662,IF(AND(E1662=0,F1662=0),D1662*G1662,IF(AND(E1662=0),D1662*F1662*G1662,IF(AND(F1662=0),D1662*E1662*G1662,IF(AND(G1662=0),D1662*E1662*F1662,D1662*E1662*F1662*G1662))))))</f>
        <v>0</v>
      </c>
      <c r="I1662" s="45"/>
      <c r="J1662" s="46" t="str">
        <f>IF(AND(E1662=0,F1662&lt;&gt;0,G1662&lt;&gt;0),"m2",IF(AND(F1662=0,E1662&lt;&gt;0,G1662&lt;&gt;0),"m2",IF(AND(G1662=0,E1662&lt;&gt;0,F1662&lt;&gt;0),"m2",IF(AND(F1662=0,G1662=0),"ml",IF(AND(E1662=0,G1662=0),"ml",IF(AND(E1662=0,F1662=0),"ml",IF(AND(E1662&lt;&gt;0,F1662&lt;&gt;0,G1662&lt;&gt;0),"m3",0)))))))</f>
        <v>ml</v>
      </c>
    </row>
    <row r="1663" spans="2:10" x14ac:dyDescent="0.3">
      <c r="B1663" s="75"/>
      <c r="C1663" s="44" t="s">
        <v>632</v>
      </c>
      <c r="D1663" s="45"/>
      <c r="E1663" s="45"/>
      <c r="F1663" s="45"/>
      <c r="G1663" s="45"/>
      <c r="H1663" s="45">
        <f>IF(AND(F1663=0,G1663=0),D1663*E1663,IF(AND(E1663=0,G1663=0),D1663*F1663,IF(AND(E1663=0,F1663=0),D1663*G1663,IF(AND(E1663=0),D1663*F1663*G1663,IF(AND(F1663=0),D1663*E1663*G1663,IF(AND(G1663=0),D1663*E1663*F1663,D1663*E1663*F1663*G1663))))))</f>
        <v>0</v>
      </c>
      <c r="I1663" s="45"/>
      <c r="J1663" s="46" t="str">
        <f>IF(AND(E1663=0,F1663&lt;&gt;0,G1663&lt;&gt;0),"m2",IF(AND(F1663=0,E1663&lt;&gt;0,G1663&lt;&gt;0),"m2",IF(AND(G1663=0,E1663&lt;&gt;0,F1663&lt;&gt;0),"m2",IF(AND(F1663=0,G1663=0),"ml",IF(AND(E1663=0,G1663=0),"ml",IF(AND(E1663=0,F1663=0),"ml",IF(AND(E1663&lt;&gt;0,F1663&lt;&gt;0,G1663&lt;&gt;0),"m3",0)))))))</f>
        <v>ml</v>
      </c>
    </row>
    <row r="1664" spans="2:10" x14ac:dyDescent="0.3">
      <c r="B1664" s="75"/>
      <c r="C1664" s="130" t="s">
        <v>250</v>
      </c>
      <c r="D1664" s="45"/>
      <c r="E1664" s="45"/>
      <c r="F1664" s="45"/>
      <c r="G1664" s="45"/>
      <c r="H1664" s="45">
        <f t="shared" ref="H1664" si="78">IF(AND(F1664=0,G1664=0),D1664*E1664,IF(AND(E1664=0,G1664=0),D1664*F1664,IF(AND(E1664=0,F1664=0),D1664*G1664,IF(AND(E1664=0),D1664*F1664*G1664,IF(AND(F1664=0),D1664*E1664*G1664,IF(AND(G1664=0),D1664*E1664*F1664,D1664*E1664*F1664*G1664))))))</f>
        <v>0</v>
      </c>
      <c r="I1664" s="45"/>
      <c r="J1664" s="46" t="str">
        <f t="shared" ref="J1664" si="79">IF(AND(E1664=0,F1664&lt;&gt;0,G1664&lt;&gt;0),"m2",IF(AND(F1664=0,E1664&lt;&gt;0,G1664&lt;&gt;0),"m2",IF(AND(G1664=0,E1664&lt;&gt;0,F1664&lt;&gt;0),"m2",IF(AND(F1664=0,G1664=0),"ml",IF(AND(E1664=0,G1664=0),"ml",IF(AND(E1664=0,F1664=0),"ml",IF(AND(E1664&lt;&gt;0,F1664&lt;&gt;0,G1664&lt;&gt;0),"m3",0)))))))</f>
        <v>ml</v>
      </c>
    </row>
    <row r="1665" spans="2:10" x14ac:dyDescent="0.3">
      <c r="B1665" s="75"/>
      <c r="C1665" s="44" t="s">
        <v>621</v>
      </c>
      <c r="D1665" s="45"/>
      <c r="E1665" s="45"/>
      <c r="F1665" s="45"/>
      <c r="G1665" s="45"/>
      <c r="H1665" s="45">
        <f>IF(AND(F1665=0,G1665=0),D1665*E1665,IF(AND(E1665=0,G1665=0),D1665*F1665,IF(AND(E1665=0,F1665=0),D1665*G1665,IF(AND(E1665=0),D1665*F1665*G1665,IF(AND(F1665=0),D1665*E1665*G1665,IF(AND(G1665=0),D1665*E1665*F1665,D1665*E1665*F1665*G1665))))))</f>
        <v>0</v>
      </c>
      <c r="I1665" s="45"/>
      <c r="J1665" s="46" t="str">
        <f>IF(AND(E1665=0,F1665&lt;&gt;0,G1665&lt;&gt;0),"m2",IF(AND(F1665=0,E1665&lt;&gt;0,G1665&lt;&gt;0),"m2",IF(AND(G1665=0,E1665&lt;&gt;0,F1665&lt;&gt;0),"m2",IF(AND(F1665=0,G1665=0),"ml",IF(AND(E1665=0,G1665=0),"ml",IF(AND(E1665=0,F1665=0),"ml",IF(AND(E1665&lt;&gt;0,F1665&lt;&gt;0,G1665&lt;&gt;0),"m3",0)))))))</f>
        <v>ml</v>
      </c>
    </row>
    <row r="1666" spans="2:10" x14ac:dyDescent="0.3">
      <c r="B1666" s="75"/>
      <c r="C1666" s="44" t="s">
        <v>632</v>
      </c>
      <c r="D1666" s="45"/>
      <c r="E1666" s="45"/>
      <c r="F1666" s="45"/>
      <c r="G1666" s="45"/>
      <c r="H1666" s="45">
        <f>IF(AND(F1666=0,G1666=0),D1666*E1666,IF(AND(E1666=0,G1666=0),D1666*F1666,IF(AND(E1666=0,F1666=0),D1666*G1666,IF(AND(E1666=0),D1666*F1666*G1666,IF(AND(F1666=0),D1666*E1666*G1666,IF(AND(G1666=0),D1666*E1666*F1666,D1666*E1666*F1666*G1666))))))</f>
        <v>0</v>
      </c>
      <c r="I1666" s="45"/>
      <c r="J1666" s="46" t="str">
        <f>IF(AND(E1666=0,F1666&lt;&gt;0,G1666&lt;&gt;0),"m2",IF(AND(F1666=0,E1666&lt;&gt;0,G1666&lt;&gt;0),"m2",IF(AND(G1666=0,E1666&lt;&gt;0,F1666&lt;&gt;0),"m2",IF(AND(F1666=0,G1666=0),"ml",IF(AND(E1666=0,G1666=0),"ml",IF(AND(E1666=0,F1666=0),"ml",IF(AND(E1666&lt;&gt;0,F1666&lt;&gt;0,G1666&lt;&gt;0),"m3",0)))))))</f>
        <v>ml</v>
      </c>
    </row>
    <row r="1667" spans="2:10" x14ac:dyDescent="0.3">
      <c r="B1667" s="75" t="s">
        <v>517</v>
      </c>
      <c r="C1667" s="48" t="s">
        <v>618</v>
      </c>
      <c r="D1667" s="45"/>
      <c r="E1667" s="45"/>
      <c r="F1667" s="45"/>
      <c r="G1667" s="45"/>
      <c r="H1667" s="45"/>
      <c r="I1667" s="62">
        <f>SUM(H1668:H1673)*$E$83</f>
        <v>1</v>
      </c>
      <c r="J1667" s="63" t="str">
        <f>+J1670</f>
        <v>ml</v>
      </c>
    </row>
    <row r="1668" spans="2:10" x14ac:dyDescent="0.3">
      <c r="B1668" s="75"/>
      <c r="C1668" s="130" t="s">
        <v>248</v>
      </c>
      <c r="D1668" s="45"/>
      <c r="E1668" s="45"/>
      <c r="F1668" s="45"/>
      <c r="G1668" s="45"/>
      <c r="H1668" s="45"/>
      <c r="I1668" s="62"/>
      <c r="J1668" s="63"/>
    </row>
    <row r="1669" spans="2:10" x14ac:dyDescent="0.3">
      <c r="B1669" s="75"/>
      <c r="C1669" s="44" t="s">
        <v>621</v>
      </c>
      <c r="D1669" s="45">
        <v>1</v>
      </c>
      <c r="E1669" s="45">
        <v>1</v>
      </c>
      <c r="F1669" s="45"/>
      <c r="G1669" s="45"/>
      <c r="H1669" s="45">
        <f>IF(AND(F1669=0,G1669=0),D1669*E1669,IF(AND(E1669=0,G1669=0),D1669*F1669,IF(AND(E1669=0,F1669=0),D1669*G1669,IF(AND(E1669=0),D1669*F1669*G1669,IF(AND(F1669=0),D1669*E1669*G1669,IF(AND(G1669=0),D1669*E1669*F1669,D1669*E1669*F1669*G1669))))))</f>
        <v>1</v>
      </c>
      <c r="I1669" s="45"/>
      <c r="J1669" s="46" t="str">
        <f>IF(AND(E1669=0,F1669&lt;&gt;0,G1669&lt;&gt;0),"m2",IF(AND(F1669=0,E1669&lt;&gt;0,G1669&lt;&gt;0),"m2",IF(AND(G1669=0,E1669&lt;&gt;0,F1669&lt;&gt;0),"m2",IF(AND(F1669=0,G1669=0),"ml",IF(AND(E1669=0,G1669=0),"ml",IF(AND(E1669=0,F1669=0),"ml",IF(AND(E1669&lt;&gt;0,F1669&lt;&gt;0,G1669&lt;&gt;0),"m3",0)))))))</f>
        <v>ml</v>
      </c>
    </row>
    <row r="1670" spans="2:10" x14ac:dyDescent="0.3">
      <c r="B1670" s="75"/>
      <c r="C1670" s="130" t="s">
        <v>249</v>
      </c>
      <c r="D1670" s="45"/>
      <c r="E1670" s="45"/>
      <c r="F1670" s="45"/>
      <c r="G1670" s="45"/>
      <c r="H1670" s="45">
        <f>IF(AND(F1670=0,G1670=0),D1670*E1670,IF(AND(E1670=0,G1670=0),D1670*F1670,IF(AND(E1670=0,F1670=0),D1670*G1670,IF(AND(E1670=0),D1670*F1670*G1670,IF(AND(F1670=0),D1670*E1670*G1670,IF(AND(G1670=0),D1670*E1670*F1670,D1670*E1670*F1670*G1670))))))</f>
        <v>0</v>
      </c>
      <c r="I1670" s="45"/>
      <c r="J1670" s="46" t="str">
        <f>IF(AND(E1670=0,F1670&lt;&gt;0,G1670&lt;&gt;0),"m2",IF(AND(F1670=0,E1670&lt;&gt;0,G1670&lt;&gt;0),"m2",IF(AND(G1670=0,E1670&lt;&gt;0,F1670&lt;&gt;0),"m2",IF(AND(F1670=0,G1670=0),"ml",IF(AND(E1670=0,G1670=0),"ml",IF(AND(E1670=0,F1670=0),"ml",IF(AND(E1670&lt;&gt;0,F1670&lt;&gt;0,G1670&lt;&gt;0),"m3",0)))))))</f>
        <v>ml</v>
      </c>
    </row>
    <row r="1671" spans="2:10" x14ac:dyDescent="0.3">
      <c r="B1671" s="75"/>
      <c r="C1671" s="44" t="s">
        <v>621</v>
      </c>
      <c r="D1671" s="45"/>
      <c r="E1671" s="45"/>
      <c r="F1671" s="45"/>
      <c r="G1671" s="45"/>
      <c r="H1671" s="45">
        <f>IF(AND(F1671=0,G1671=0),D1671*E1671,IF(AND(E1671=0,G1671=0),D1671*F1671,IF(AND(E1671=0,F1671=0),D1671*G1671,IF(AND(E1671=0),D1671*F1671*G1671,IF(AND(F1671=0),D1671*E1671*G1671,IF(AND(G1671=0),D1671*E1671*F1671,D1671*E1671*F1671*G1671))))))</f>
        <v>0</v>
      </c>
      <c r="I1671" s="45"/>
      <c r="J1671" s="46" t="str">
        <f>IF(AND(E1671=0,F1671&lt;&gt;0,G1671&lt;&gt;0),"m2",IF(AND(F1671=0,E1671&lt;&gt;0,G1671&lt;&gt;0),"m2",IF(AND(G1671=0,E1671&lt;&gt;0,F1671&lt;&gt;0),"m2",IF(AND(F1671=0,G1671=0),"ml",IF(AND(E1671=0,G1671=0),"ml",IF(AND(E1671=0,F1671=0),"ml",IF(AND(E1671&lt;&gt;0,F1671&lt;&gt;0,G1671&lt;&gt;0),"m3",0)))))))</f>
        <v>ml</v>
      </c>
    </row>
    <row r="1672" spans="2:10" x14ac:dyDescent="0.3">
      <c r="B1672" s="75"/>
      <c r="C1672" s="130" t="s">
        <v>250</v>
      </c>
      <c r="D1672" s="45"/>
      <c r="E1672" s="45"/>
      <c r="F1672" s="45"/>
      <c r="G1672" s="45"/>
      <c r="H1672" s="45">
        <f>IF(AND(F1672=0,G1672=0),D1672*E1672,IF(AND(E1672=0,G1672=0),D1672*F1672,IF(AND(E1672=0,F1672=0),D1672*G1672,IF(AND(E1672=0),D1672*F1672*G1672,IF(AND(F1672=0),D1672*E1672*G1672,IF(AND(G1672=0),D1672*E1672*F1672,D1672*E1672*F1672*G1672))))))</f>
        <v>0</v>
      </c>
      <c r="I1672" s="45"/>
      <c r="J1672" s="46" t="str">
        <f>IF(AND(E1672=0,F1672&lt;&gt;0,G1672&lt;&gt;0),"m2",IF(AND(F1672=0,E1672&lt;&gt;0,G1672&lt;&gt;0),"m2",IF(AND(G1672=0,E1672&lt;&gt;0,F1672&lt;&gt;0),"m2",IF(AND(F1672=0,G1672=0),"ml",IF(AND(E1672=0,G1672=0),"ml",IF(AND(E1672=0,F1672=0),"ml",IF(AND(E1672&lt;&gt;0,F1672&lt;&gt;0,G1672&lt;&gt;0),"m3",0)))))))</f>
        <v>ml</v>
      </c>
    </row>
    <row r="1673" spans="2:10" x14ac:dyDescent="0.3">
      <c r="B1673" s="75"/>
      <c r="C1673" s="44" t="s">
        <v>621</v>
      </c>
      <c r="D1673" s="45"/>
      <c r="E1673" s="45"/>
      <c r="F1673" s="45"/>
      <c r="G1673" s="45"/>
      <c r="H1673" s="45">
        <f>IF(AND(F1673=0,G1673=0),D1673*E1673,IF(AND(E1673=0,G1673=0),D1673*F1673,IF(AND(E1673=0,F1673=0),D1673*G1673,IF(AND(E1673=0),D1673*F1673*G1673,IF(AND(F1673=0),D1673*E1673*G1673,IF(AND(G1673=0),D1673*E1673*F1673,D1673*E1673*F1673*G1673))))))</f>
        <v>0</v>
      </c>
      <c r="I1673" s="45"/>
      <c r="J1673" s="46" t="str">
        <f>IF(AND(E1673=0,F1673&lt;&gt;0,G1673&lt;&gt;0),"m2",IF(AND(F1673=0,E1673&lt;&gt;0,G1673&lt;&gt;0),"m2",IF(AND(G1673=0,E1673&lt;&gt;0,F1673&lt;&gt;0),"m2",IF(AND(F1673=0,G1673=0),"ml",IF(AND(E1673=0,G1673=0),"ml",IF(AND(E1673=0,F1673=0),"ml",IF(AND(E1673&lt;&gt;0,F1673&lt;&gt;0,G1673&lt;&gt;0),"m3",0)))))))</f>
        <v>ml</v>
      </c>
    </row>
    <row r="1674" spans="2:10" x14ac:dyDescent="0.3">
      <c r="B1674" s="75" t="s">
        <v>518</v>
      </c>
      <c r="C1674" s="48" t="s">
        <v>484</v>
      </c>
      <c r="D1674" s="45"/>
      <c r="E1674" s="45"/>
      <c r="F1674" s="45"/>
      <c r="G1674" s="45"/>
      <c r="H1674" s="45"/>
      <c r="I1674" s="62">
        <f>SUM(H1675:H1678)*$E$83</f>
        <v>4.25</v>
      </c>
      <c r="J1674" s="63" t="str">
        <f>+J1675</f>
        <v>ml</v>
      </c>
    </row>
    <row r="1675" spans="2:10" x14ac:dyDescent="0.3">
      <c r="B1675" s="75"/>
      <c r="C1675" s="130" t="s">
        <v>248</v>
      </c>
      <c r="D1675" s="45">
        <v>1</v>
      </c>
      <c r="E1675" s="45">
        <v>3.25</v>
      </c>
      <c r="F1675" s="45"/>
      <c r="G1675" s="45"/>
      <c r="H1675" s="45">
        <f>IF(AND(F1675=0,G1675=0),D1675*E1675,IF(AND(E1675=0,G1675=0),D1675*F1675,IF(AND(E1675=0,F1675=0),D1675*G1675,IF(AND(E1675=0),D1675*F1675*G1675,IF(AND(F1675=0),D1675*E1675*G1675,IF(AND(G1675=0),D1675*E1675*F1675,D1675*E1675*F1675*G1675))))))</f>
        <v>3.25</v>
      </c>
      <c r="I1675" s="45"/>
      <c r="J1675" s="46" t="str">
        <f>IF(AND(E1675=0,F1675&lt;&gt;0,G1675&lt;&gt;0),"m2",IF(AND(F1675=0,E1675&lt;&gt;0,G1675&lt;&gt;0),"m2",IF(AND(G1675=0,E1675&lt;&gt;0,F1675&lt;&gt;0),"m2",IF(AND(F1675=0,G1675=0),"ml",IF(AND(E1675=0,G1675=0),"ml",IF(AND(E1675=0,F1675=0),"ml",IF(AND(E1675&lt;&gt;0,F1675&lt;&gt;0,G1675&lt;&gt;0),"m3",0)))))))</f>
        <v>ml</v>
      </c>
    </row>
    <row r="1676" spans="2:10" x14ac:dyDescent="0.3">
      <c r="B1676" s="75"/>
      <c r="C1676" s="130" t="s">
        <v>249</v>
      </c>
      <c r="D1676" s="45"/>
      <c r="E1676" s="45"/>
      <c r="F1676" s="45"/>
      <c r="G1676" s="45"/>
      <c r="H1676" s="45">
        <f>IF(AND(F1676=0,G1676=0),D1676*E1676,IF(AND(E1676=0,G1676=0),D1676*F1676,IF(AND(E1676=0,F1676=0),D1676*G1676,IF(AND(E1676=0),D1676*F1676*G1676,IF(AND(F1676=0),D1676*E1676*G1676,IF(AND(G1676=0),D1676*E1676*F1676,D1676*E1676*F1676*G1676))))))</f>
        <v>0</v>
      </c>
      <c r="I1676" s="45"/>
      <c r="J1676" s="46" t="str">
        <f>IF(AND(E1676=0,F1676&lt;&gt;0,G1676&lt;&gt;0),"m2",IF(AND(F1676=0,E1676&lt;&gt;0,G1676&lt;&gt;0),"m2",IF(AND(G1676=0,E1676&lt;&gt;0,F1676&lt;&gt;0),"m2",IF(AND(F1676=0,G1676=0),"ml",IF(AND(E1676=0,G1676=0),"ml",IF(AND(E1676=0,F1676=0),"ml",IF(AND(E1676&lt;&gt;0,F1676&lt;&gt;0,G1676&lt;&gt;0),"m3",0)))))))</f>
        <v>ml</v>
      </c>
    </row>
    <row r="1677" spans="2:10" x14ac:dyDescent="0.3">
      <c r="B1677" s="75"/>
      <c r="C1677" s="130" t="s">
        <v>250</v>
      </c>
      <c r="D1677" s="45"/>
      <c r="E1677" s="45"/>
      <c r="F1677" s="45"/>
      <c r="G1677" s="45"/>
      <c r="H1677" s="45">
        <f>IF(AND(F1677=0,G1677=0),D1677*E1677,IF(AND(E1677=0,G1677=0),D1677*F1677,IF(AND(E1677=0,F1677=0),D1677*G1677,IF(AND(E1677=0),D1677*F1677*G1677,IF(AND(F1677=0),D1677*E1677*G1677,IF(AND(G1677=0),D1677*E1677*F1677,D1677*E1677*F1677*G1677))))))</f>
        <v>0</v>
      </c>
      <c r="I1677" s="45"/>
      <c r="J1677" s="46" t="str">
        <f>IF(AND(E1677=0,F1677&lt;&gt;0,G1677&lt;&gt;0),"m2",IF(AND(F1677=0,E1677&lt;&gt;0,G1677&lt;&gt;0),"m2",IF(AND(G1677=0,E1677&lt;&gt;0,F1677&lt;&gt;0),"m2",IF(AND(F1677=0,G1677=0),"ml",IF(AND(E1677=0,G1677=0),"ml",IF(AND(E1677=0,F1677=0),"ml",IF(AND(E1677&lt;&gt;0,F1677&lt;&gt;0,G1677&lt;&gt;0),"m3",0)))))))</f>
        <v>ml</v>
      </c>
    </row>
    <row r="1678" spans="2:10" x14ac:dyDescent="0.3">
      <c r="B1678" s="75"/>
      <c r="C1678" s="130" t="s">
        <v>633</v>
      </c>
      <c r="D1678" s="45">
        <v>1</v>
      </c>
      <c r="E1678" s="45">
        <v>1</v>
      </c>
      <c r="F1678" s="45"/>
      <c r="G1678" s="45"/>
      <c r="H1678" s="45">
        <f>IF(AND(F1678=0,G1678=0),D1678*E1678,IF(AND(E1678=0,G1678=0),D1678*F1678,IF(AND(E1678=0,F1678=0),D1678*G1678,IF(AND(E1678=0),D1678*F1678*G1678,IF(AND(F1678=0),D1678*E1678*G1678,IF(AND(G1678=0),D1678*E1678*F1678,D1678*E1678*F1678*G1678))))))</f>
        <v>1</v>
      </c>
      <c r="I1678" s="45"/>
      <c r="J1678" s="46" t="str">
        <f>IF(AND(E1678=0,F1678&lt;&gt;0,G1678&lt;&gt;0),"m2",IF(AND(F1678=0,E1678&lt;&gt;0,G1678&lt;&gt;0),"m2",IF(AND(G1678=0,E1678&lt;&gt;0,F1678&lt;&gt;0),"m2",IF(AND(F1678=0,G1678=0),"ml",IF(AND(E1678=0,G1678=0),"ml",IF(AND(E1678=0,F1678=0),"ml",IF(AND(E1678&lt;&gt;0,F1678&lt;&gt;0,G1678&lt;&gt;0),"m3",0)))))))</f>
        <v>ml</v>
      </c>
    </row>
    <row r="1679" spans="2:10" x14ac:dyDescent="0.3">
      <c r="B1679" s="75" t="s">
        <v>617</v>
      </c>
      <c r="C1679" s="48" t="s">
        <v>486</v>
      </c>
      <c r="D1679" s="45"/>
      <c r="E1679" s="45"/>
      <c r="F1679" s="45"/>
      <c r="G1679" s="45"/>
      <c r="H1679" s="45"/>
      <c r="I1679" s="62">
        <f>SUM(H1680:H1683)*$E$83</f>
        <v>0</v>
      </c>
      <c r="J1679" s="63" t="str">
        <f>+J1680</f>
        <v>ml</v>
      </c>
    </row>
    <row r="1680" spans="2:10" x14ac:dyDescent="0.3">
      <c r="B1680" s="75"/>
      <c r="C1680" s="130" t="s">
        <v>248</v>
      </c>
      <c r="D1680" s="45"/>
      <c r="E1680" s="45"/>
      <c r="F1680" s="45"/>
      <c r="G1680" s="45"/>
      <c r="H1680" s="45">
        <f>IF(AND(F1680=0,G1680=0),D1680*E1680,IF(AND(E1680=0,G1680=0),D1680*F1680,IF(AND(E1680=0,F1680=0),D1680*G1680,IF(AND(E1680=0),D1680*F1680*G1680,IF(AND(F1680=0),D1680*E1680*G1680,IF(AND(G1680=0),D1680*E1680*F1680,D1680*E1680*F1680*G1680))))))</f>
        <v>0</v>
      </c>
      <c r="I1680" s="45"/>
      <c r="J1680" s="46" t="str">
        <f>IF(AND(E1680=0,F1680&lt;&gt;0,G1680&lt;&gt;0),"m2",IF(AND(F1680=0,E1680&lt;&gt;0,G1680&lt;&gt;0),"m2",IF(AND(G1680=0,E1680&lt;&gt;0,F1680&lt;&gt;0),"m2",IF(AND(F1680=0,G1680=0),"ml",IF(AND(E1680=0,G1680=0),"ml",IF(AND(E1680=0,F1680=0),"ml",IF(AND(E1680&lt;&gt;0,F1680&lt;&gt;0,G1680&lt;&gt;0),"m3",0)))))))</f>
        <v>ml</v>
      </c>
    </row>
    <row r="1681" spans="2:10" x14ac:dyDescent="0.3">
      <c r="B1681" s="75"/>
      <c r="C1681" s="130" t="s">
        <v>249</v>
      </c>
      <c r="D1681" s="45"/>
      <c r="E1681" s="45"/>
      <c r="F1681" s="45"/>
      <c r="G1681" s="45"/>
      <c r="H1681" s="45">
        <f>IF(AND(F1681=0,G1681=0),D1681*E1681,IF(AND(E1681=0,G1681=0),D1681*F1681,IF(AND(E1681=0,F1681=0),D1681*G1681,IF(AND(E1681=0),D1681*F1681*G1681,IF(AND(F1681=0),D1681*E1681*G1681,IF(AND(G1681=0),D1681*E1681*F1681,D1681*E1681*F1681*G1681))))))</f>
        <v>0</v>
      </c>
      <c r="I1681" s="45"/>
      <c r="J1681" s="46" t="str">
        <f>IF(AND(E1681=0,F1681&lt;&gt;0,G1681&lt;&gt;0),"m2",IF(AND(F1681=0,E1681&lt;&gt;0,G1681&lt;&gt;0),"m2",IF(AND(G1681=0,E1681&lt;&gt;0,F1681&lt;&gt;0),"m2",IF(AND(F1681=0,G1681=0),"ml",IF(AND(E1681=0,G1681=0),"ml",IF(AND(E1681=0,F1681=0),"ml",IF(AND(E1681&lt;&gt;0,F1681&lt;&gt;0,G1681&lt;&gt;0),"m3",0)))))))</f>
        <v>ml</v>
      </c>
    </row>
    <row r="1682" spans="2:10" x14ac:dyDescent="0.3">
      <c r="B1682" s="75"/>
      <c r="C1682" s="130" t="s">
        <v>250</v>
      </c>
      <c r="D1682" s="45"/>
      <c r="E1682" s="45"/>
      <c r="F1682" s="45"/>
      <c r="G1682" s="45"/>
      <c r="H1682" s="45">
        <f>IF(AND(F1682=0,G1682=0),D1682*E1682,IF(AND(E1682=0,G1682=0),D1682*F1682,IF(AND(E1682=0,F1682=0),D1682*G1682,IF(AND(E1682=0),D1682*F1682*G1682,IF(AND(F1682=0),D1682*E1682*G1682,IF(AND(G1682=0),D1682*E1682*F1682,D1682*E1682*F1682*G1682))))))</f>
        <v>0</v>
      </c>
      <c r="I1682" s="45"/>
      <c r="J1682" s="46" t="str">
        <f>IF(AND(E1682=0,F1682&lt;&gt;0,G1682&lt;&gt;0),"m2",IF(AND(F1682=0,E1682&lt;&gt;0,G1682&lt;&gt;0),"m2",IF(AND(G1682=0,E1682&lt;&gt;0,F1682&lt;&gt;0),"m2",IF(AND(F1682=0,G1682=0),"ml",IF(AND(E1682=0,G1682=0),"ml",IF(AND(E1682=0,F1682=0),"ml",IF(AND(E1682&lt;&gt;0,F1682&lt;&gt;0,G1682&lt;&gt;0),"m3",0)))))))</f>
        <v>ml</v>
      </c>
    </row>
    <row r="1683" spans="2:10" x14ac:dyDescent="0.3">
      <c r="B1683" s="75"/>
      <c r="C1683" s="130" t="s">
        <v>633</v>
      </c>
      <c r="D1683" s="45"/>
      <c r="E1683" s="45"/>
      <c r="F1683" s="45"/>
      <c r="G1683" s="45"/>
      <c r="H1683" s="45">
        <f>IF(AND(F1683=0,G1683=0),D1683*E1683,IF(AND(E1683=0,G1683=0),D1683*F1683,IF(AND(E1683=0,F1683=0),D1683*G1683,IF(AND(E1683=0),D1683*F1683*G1683,IF(AND(F1683=0),D1683*E1683*G1683,IF(AND(G1683=0),D1683*E1683*F1683,D1683*E1683*F1683*G1683))))))</f>
        <v>0</v>
      </c>
      <c r="I1683" s="45"/>
      <c r="J1683" s="46" t="str">
        <f>IF(AND(E1683=0,F1683&lt;&gt;0,G1683&lt;&gt;0),"m2",IF(AND(F1683=0,E1683&lt;&gt;0,G1683&lt;&gt;0),"m2",IF(AND(G1683=0,E1683&lt;&gt;0,F1683&lt;&gt;0),"m2",IF(AND(F1683=0,G1683=0),"ml",IF(AND(E1683=0,G1683=0),"ml",IF(AND(E1683=0,F1683=0),"ml",IF(AND(E1683&lt;&gt;0,F1683&lt;&gt;0,G1683&lt;&gt;0),"m3",0)))))))</f>
        <v>ml</v>
      </c>
    </row>
    <row r="1684" spans="2:10" x14ac:dyDescent="0.3">
      <c r="B1684" s="100" t="s">
        <v>211</v>
      </c>
      <c r="C1684" s="101" t="s">
        <v>487</v>
      </c>
      <c r="D1684" s="103"/>
      <c r="E1684" s="45"/>
      <c r="F1684" s="45"/>
      <c r="G1684" s="45"/>
      <c r="H1684" s="45"/>
      <c r="I1684" s="62"/>
      <c r="J1684" s="63"/>
    </row>
    <row r="1685" spans="2:10" x14ac:dyDescent="0.3">
      <c r="B1685" s="75" t="s">
        <v>212</v>
      </c>
      <c r="C1685" s="48" t="s">
        <v>485</v>
      </c>
      <c r="D1685" s="103"/>
      <c r="E1685" s="45"/>
      <c r="F1685" s="45"/>
      <c r="G1685" s="45"/>
      <c r="H1685" s="45"/>
      <c r="I1685" s="62">
        <f>SUM(H1686:H1687)*$E$83</f>
        <v>0</v>
      </c>
      <c r="J1685" s="63" t="str">
        <f>+J1686</f>
        <v>ml</v>
      </c>
    </row>
    <row r="1686" spans="2:10" x14ac:dyDescent="0.3">
      <c r="B1686" s="75"/>
      <c r="C1686" s="130" t="s">
        <v>248</v>
      </c>
      <c r="D1686" s="45"/>
      <c r="E1686" s="45"/>
      <c r="F1686" s="45"/>
      <c r="G1686" s="45"/>
      <c r="H1686" s="45"/>
      <c r="I1686" s="45"/>
      <c r="J1686" s="46" t="str">
        <f>IF(AND(E1686=0,F1686&lt;&gt;0,G1686&lt;&gt;0),"m2",IF(AND(F1686=0,E1686&lt;&gt;0,G1686&lt;&gt;0),"m2",IF(AND(G1686=0,E1686&lt;&gt;0,F1686&lt;&gt;0),"m2",IF(AND(F1686=0,G1686=0),"ml",IF(AND(E1686=0,G1686=0),"ml",IF(AND(E1686=0,F1686=0),"ml",IF(AND(E1686&lt;&gt;0,F1686&lt;&gt;0,G1686&lt;&gt;0),"m3",0)))))))</f>
        <v>ml</v>
      </c>
    </row>
    <row r="1687" spans="2:10" x14ac:dyDescent="0.3">
      <c r="B1687" s="75"/>
      <c r="C1687" s="44" t="s">
        <v>830</v>
      </c>
      <c r="D1687" s="45"/>
      <c r="E1687" s="45"/>
      <c r="F1687" s="45"/>
      <c r="G1687" s="45"/>
      <c r="H1687" s="45">
        <f>IF(AND(F1687=0,G1687=0),D1687*E1687,IF(AND(E1687=0,G1687=0),D1687*F1687,IF(AND(E1687=0,F1687=0),D1687*G1687,IF(AND(E1687=0),D1687*F1687*G1687,IF(AND(F1687=0),D1687*E1687*G1687,IF(AND(G1687=0),D1687*E1687*F1687,D1687*E1687*F1687*G1687))))))</f>
        <v>0</v>
      </c>
      <c r="I1687" s="45"/>
      <c r="J1687" s="46" t="str">
        <f>IF(AND(E1687=0,F1687&lt;&gt;0,G1687&lt;&gt;0),"m2",IF(AND(F1687=0,E1687&lt;&gt;0,G1687&lt;&gt;0),"m2",IF(AND(G1687=0,E1687&lt;&gt;0,F1687&lt;&gt;0),"m2",IF(AND(F1687=0,G1687=0),"ml",IF(AND(E1687=0,G1687=0),"ml",IF(AND(E1687=0,F1687=0),"ml",IF(AND(E1687&lt;&gt;0,F1687&lt;&gt;0,G1687&lt;&gt;0),"m3",0)))))))</f>
        <v>ml</v>
      </c>
    </row>
    <row r="1688" spans="2:10" x14ac:dyDescent="0.3">
      <c r="B1688" s="75" t="s">
        <v>519</v>
      </c>
      <c r="C1688" s="48" t="s">
        <v>488</v>
      </c>
      <c r="D1688" s="103"/>
      <c r="E1688" s="45"/>
      <c r="F1688" s="45"/>
      <c r="G1688" s="45"/>
      <c r="H1688" s="45"/>
      <c r="I1688" s="62">
        <f>SUM(H1689:H1690)*$E$83</f>
        <v>0</v>
      </c>
      <c r="J1688" s="63" t="str">
        <f>+J1689</f>
        <v>ml</v>
      </c>
    </row>
    <row r="1689" spans="2:10" x14ac:dyDescent="0.3">
      <c r="B1689" s="75"/>
      <c r="C1689" s="130" t="s">
        <v>248</v>
      </c>
      <c r="D1689" s="45"/>
      <c r="E1689" s="45"/>
      <c r="F1689" s="45"/>
      <c r="G1689" s="45"/>
      <c r="H1689" s="45"/>
      <c r="I1689" s="45"/>
      <c r="J1689" s="46" t="str">
        <f>IF(AND(E1689=0,F1689&lt;&gt;0,G1689&lt;&gt;0),"m2",IF(AND(F1689=0,E1689&lt;&gt;0,G1689&lt;&gt;0),"m2",IF(AND(G1689=0,E1689&lt;&gt;0,F1689&lt;&gt;0),"m2",IF(AND(F1689=0,G1689=0),"ml",IF(AND(E1689=0,G1689=0),"ml",IF(AND(E1689=0,F1689=0),"ml",IF(AND(E1689&lt;&gt;0,F1689&lt;&gt;0,G1689&lt;&gt;0),"m3",0)))))))</f>
        <v>ml</v>
      </c>
    </row>
    <row r="1690" spans="2:10" x14ac:dyDescent="0.3">
      <c r="B1690" s="75"/>
      <c r="C1690" s="44" t="s">
        <v>434</v>
      </c>
      <c r="D1690" s="45"/>
      <c r="E1690" s="45"/>
      <c r="F1690" s="45"/>
      <c r="G1690" s="45"/>
      <c r="H1690" s="45">
        <f>IF(AND(F1690=0,G1690=0),D1690*E1690,IF(AND(E1690=0,G1690=0),D1690*F1690,IF(AND(E1690=0,F1690=0),D1690*G1690,IF(AND(E1690=0),D1690*F1690*G1690,IF(AND(F1690=0),D1690*E1690*G1690,IF(AND(G1690=0),D1690*E1690*F1690,D1690*E1690*F1690*G1690))))))</f>
        <v>0</v>
      </c>
      <c r="I1690" s="45"/>
      <c r="J1690" s="46" t="str">
        <f>IF(AND(E1690=0,F1690&lt;&gt;0,G1690&lt;&gt;0),"m2",IF(AND(F1690=0,E1690&lt;&gt;0,G1690&lt;&gt;0),"m2",IF(AND(G1690=0,E1690&lt;&gt;0,F1690&lt;&gt;0),"m2",IF(AND(F1690=0,G1690=0),"ml",IF(AND(E1690=0,G1690=0),"ml",IF(AND(E1690=0,F1690=0),"ml",IF(AND(E1690&lt;&gt;0,F1690&lt;&gt;0,G1690&lt;&gt;0),"m3",0)))))))</f>
        <v>ml</v>
      </c>
    </row>
    <row r="1691" spans="2:10" x14ac:dyDescent="0.3">
      <c r="B1691" s="100" t="s">
        <v>213</v>
      </c>
      <c r="C1691" s="101" t="s">
        <v>489</v>
      </c>
      <c r="D1691" s="103"/>
      <c r="E1691" s="45"/>
      <c r="F1691" s="45"/>
      <c r="G1691" s="45"/>
      <c r="H1691" s="45"/>
      <c r="I1691" s="62"/>
      <c r="J1691" s="63"/>
    </row>
    <row r="1692" spans="2:10" x14ac:dyDescent="0.3">
      <c r="B1692" s="75" t="s">
        <v>214</v>
      </c>
      <c r="C1692" s="48" t="s">
        <v>491</v>
      </c>
      <c r="D1692" s="103"/>
      <c r="E1692" s="45"/>
      <c r="F1692" s="45"/>
      <c r="G1692" s="45"/>
      <c r="H1692" s="45"/>
      <c r="I1692" s="62">
        <f>SUM(H1693:H1695)*$E$83</f>
        <v>1</v>
      </c>
      <c r="J1692" s="63" t="str">
        <f>+J1693</f>
        <v>und</v>
      </c>
    </row>
    <row r="1693" spans="2:10" x14ac:dyDescent="0.3">
      <c r="B1693" s="75"/>
      <c r="C1693" s="130" t="s">
        <v>248</v>
      </c>
      <c r="D1693" s="45">
        <v>1</v>
      </c>
      <c r="E1693" s="45"/>
      <c r="F1693" s="45"/>
      <c r="G1693" s="45"/>
      <c r="H1693" s="45">
        <f>+D1693</f>
        <v>1</v>
      </c>
      <c r="I1693" s="45"/>
      <c r="J1693" s="46" t="s">
        <v>35</v>
      </c>
    </row>
    <row r="1694" spans="2:10" x14ac:dyDescent="0.3">
      <c r="B1694" s="75"/>
      <c r="C1694" s="130" t="s">
        <v>249</v>
      </c>
      <c r="D1694" s="45"/>
      <c r="E1694" s="45"/>
      <c r="F1694" s="45"/>
      <c r="G1694" s="45"/>
      <c r="H1694" s="45">
        <f>+D1694</f>
        <v>0</v>
      </c>
      <c r="I1694" s="45"/>
      <c r="J1694" s="46" t="s">
        <v>35</v>
      </c>
    </row>
    <row r="1695" spans="2:10" x14ac:dyDescent="0.3">
      <c r="B1695" s="75"/>
      <c r="C1695" s="130" t="s">
        <v>250</v>
      </c>
      <c r="D1695" s="45"/>
      <c r="E1695" s="45"/>
      <c r="F1695" s="45"/>
      <c r="G1695" s="45"/>
      <c r="H1695" s="45">
        <f>+D1695</f>
        <v>0</v>
      </c>
      <c r="I1695" s="45"/>
      <c r="J1695" s="46" t="s">
        <v>35</v>
      </c>
    </row>
    <row r="1696" spans="2:10" x14ac:dyDescent="0.3">
      <c r="B1696" s="75" t="s">
        <v>215</v>
      </c>
      <c r="C1696" s="48" t="s">
        <v>492</v>
      </c>
      <c r="D1696" s="103"/>
      <c r="E1696" s="45"/>
      <c r="F1696" s="45"/>
      <c r="G1696" s="45"/>
      <c r="H1696" s="45"/>
      <c r="I1696" s="62">
        <f>SUM(H1697:H1699)*$E$83</f>
        <v>0</v>
      </c>
      <c r="J1696" s="63" t="str">
        <f>+J1697</f>
        <v>und</v>
      </c>
    </row>
    <row r="1697" spans="2:10" x14ac:dyDescent="0.3">
      <c r="B1697" s="75"/>
      <c r="C1697" s="130" t="s">
        <v>248</v>
      </c>
      <c r="D1697" s="45"/>
      <c r="E1697" s="45"/>
      <c r="F1697" s="45"/>
      <c r="G1697" s="45"/>
      <c r="H1697" s="45">
        <f>+D1697</f>
        <v>0</v>
      </c>
      <c r="I1697" s="45"/>
      <c r="J1697" s="46" t="s">
        <v>35</v>
      </c>
    </row>
    <row r="1698" spans="2:10" x14ac:dyDescent="0.3">
      <c r="B1698" s="75"/>
      <c r="C1698" s="130" t="s">
        <v>249</v>
      </c>
      <c r="D1698" s="45"/>
      <c r="E1698" s="45"/>
      <c r="F1698" s="45"/>
      <c r="G1698" s="45"/>
      <c r="H1698" s="45">
        <f>+D1698</f>
        <v>0</v>
      </c>
      <c r="I1698" s="45"/>
      <c r="J1698" s="46" t="s">
        <v>35</v>
      </c>
    </row>
    <row r="1699" spans="2:10" x14ac:dyDescent="0.3">
      <c r="B1699" s="75"/>
      <c r="C1699" s="130" t="s">
        <v>250</v>
      </c>
      <c r="D1699" s="45"/>
      <c r="E1699" s="45"/>
      <c r="F1699" s="45"/>
      <c r="G1699" s="45"/>
      <c r="H1699" s="45">
        <f>+D1699</f>
        <v>0</v>
      </c>
      <c r="I1699" s="45"/>
      <c r="J1699" s="46" t="s">
        <v>35</v>
      </c>
    </row>
    <row r="1700" spans="2:10" x14ac:dyDescent="0.3">
      <c r="B1700" s="75" t="s">
        <v>216</v>
      </c>
      <c r="C1700" s="48" t="s">
        <v>493</v>
      </c>
      <c r="D1700" s="103"/>
      <c r="E1700" s="45"/>
      <c r="F1700" s="45"/>
      <c r="G1700" s="45"/>
      <c r="H1700" s="45"/>
      <c r="I1700" s="62">
        <f>SUM(H1701:H1703)*$E$83</f>
        <v>0</v>
      </c>
      <c r="J1700" s="63" t="str">
        <f>+J1701</f>
        <v>und</v>
      </c>
    </row>
    <row r="1701" spans="2:10" x14ac:dyDescent="0.3">
      <c r="B1701" s="75"/>
      <c r="C1701" s="130" t="s">
        <v>248</v>
      </c>
      <c r="D1701" s="45"/>
      <c r="E1701" s="45"/>
      <c r="F1701" s="45"/>
      <c r="G1701" s="45"/>
      <c r="H1701" s="45">
        <f>+D1701</f>
        <v>0</v>
      </c>
      <c r="I1701" s="45"/>
      <c r="J1701" s="46" t="s">
        <v>35</v>
      </c>
    </row>
    <row r="1702" spans="2:10" x14ac:dyDescent="0.3">
      <c r="B1702" s="75"/>
      <c r="C1702" s="130" t="s">
        <v>249</v>
      </c>
      <c r="D1702" s="45"/>
      <c r="E1702" s="45"/>
      <c r="F1702" s="45"/>
      <c r="G1702" s="45"/>
      <c r="H1702" s="45">
        <f>+D1702</f>
        <v>0</v>
      </c>
      <c r="I1702" s="45"/>
      <c r="J1702" s="46" t="s">
        <v>35</v>
      </c>
    </row>
    <row r="1703" spans="2:10" x14ac:dyDescent="0.3">
      <c r="B1703" s="75"/>
      <c r="C1703" s="130" t="s">
        <v>250</v>
      </c>
      <c r="D1703" s="45"/>
      <c r="E1703" s="45"/>
      <c r="F1703" s="45"/>
      <c r="G1703" s="45"/>
      <c r="H1703" s="45">
        <f>+D1703</f>
        <v>0</v>
      </c>
      <c r="I1703" s="45"/>
      <c r="J1703" s="46" t="s">
        <v>35</v>
      </c>
    </row>
    <row r="1704" spans="2:10" x14ac:dyDescent="0.3">
      <c r="B1704" s="75" t="s">
        <v>496</v>
      </c>
      <c r="C1704" s="48" t="s">
        <v>494</v>
      </c>
      <c r="D1704" s="103"/>
      <c r="E1704" s="45"/>
      <c r="F1704" s="45"/>
      <c r="G1704" s="45"/>
      <c r="H1704" s="45"/>
      <c r="I1704" s="62">
        <f>SUM(H1705:H1707)*$E$83</f>
        <v>0</v>
      </c>
      <c r="J1704" s="63" t="str">
        <f>+J1705</f>
        <v>und</v>
      </c>
    </row>
    <row r="1705" spans="2:10" x14ac:dyDescent="0.3">
      <c r="B1705" s="75"/>
      <c r="C1705" s="130" t="s">
        <v>248</v>
      </c>
      <c r="D1705" s="45"/>
      <c r="E1705" s="45"/>
      <c r="F1705" s="45"/>
      <c r="G1705" s="45"/>
      <c r="H1705" s="45">
        <f>+D1705</f>
        <v>0</v>
      </c>
      <c r="I1705" s="45"/>
      <c r="J1705" s="46" t="s">
        <v>35</v>
      </c>
    </row>
    <row r="1706" spans="2:10" x14ac:dyDescent="0.3">
      <c r="B1706" s="75"/>
      <c r="C1706" s="130" t="s">
        <v>249</v>
      </c>
      <c r="D1706" s="45"/>
      <c r="E1706" s="45"/>
      <c r="F1706" s="45"/>
      <c r="G1706" s="45"/>
      <c r="H1706" s="45">
        <f>+D1706</f>
        <v>0</v>
      </c>
      <c r="I1706" s="45"/>
      <c r="J1706" s="46" t="s">
        <v>35</v>
      </c>
    </row>
    <row r="1707" spans="2:10" x14ac:dyDescent="0.3">
      <c r="B1707" s="75"/>
      <c r="C1707" s="130" t="s">
        <v>250</v>
      </c>
      <c r="D1707" s="45"/>
      <c r="E1707" s="45"/>
      <c r="F1707" s="45"/>
      <c r="G1707" s="45"/>
      <c r="H1707" s="45">
        <f>+D1707</f>
        <v>0</v>
      </c>
      <c r="I1707" s="45"/>
      <c r="J1707" s="46" t="s">
        <v>35</v>
      </c>
    </row>
    <row r="1708" spans="2:10" x14ac:dyDescent="0.3">
      <c r="B1708" s="75" t="s">
        <v>497</v>
      </c>
      <c r="C1708" s="48" t="s">
        <v>636</v>
      </c>
      <c r="D1708" s="103"/>
      <c r="E1708" s="45"/>
      <c r="F1708" s="45"/>
      <c r="G1708" s="45"/>
      <c r="H1708" s="45"/>
      <c r="I1708" s="62">
        <f>SUM(H1709:H1711)*$E$83</f>
        <v>0</v>
      </c>
      <c r="J1708" s="63" t="str">
        <f>+J1709</f>
        <v>und</v>
      </c>
    </row>
    <row r="1709" spans="2:10" x14ac:dyDescent="0.3">
      <c r="B1709" s="75"/>
      <c r="C1709" s="130" t="s">
        <v>248</v>
      </c>
      <c r="D1709" s="45"/>
      <c r="E1709" s="45"/>
      <c r="F1709" s="45"/>
      <c r="G1709" s="45"/>
      <c r="H1709" s="45">
        <f>+D1709</f>
        <v>0</v>
      </c>
      <c r="I1709" s="45"/>
      <c r="J1709" s="46" t="s">
        <v>35</v>
      </c>
    </row>
    <row r="1710" spans="2:10" x14ac:dyDescent="0.3">
      <c r="B1710" s="75"/>
      <c r="C1710" s="130" t="s">
        <v>249</v>
      </c>
      <c r="D1710" s="45"/>
      <c r="E1710" s="45"/>
      <c r="F1710" s="45"/>
      <c r="G1710" s="45"/>
      <c r="H1710" s="45">
        <f>+D1710</f>
        <v>0</v>
      </c>
      <c r="I1710" s="45"/>
      <c r="J1710" s="46" t="s">
        <v>35</v>
      </c>
    </row>
    <row r="1711" spans="2:10" x14ac:dyDescent="0.3">
      <c r="B1711" s="75"/>
      <c r="C1711" s="130" t="s">
        <v>250</v>
      </c>
      <c r="D1711" s="45"/>
      <c r="E1711" s="45"/>
      <c r="F1711" s="45"/>
      <c r="G1711" s="45"/>
      <c r="H1711" s="45">
        <f>+D1711</f>
        <v>0</v>
      </c>
      <c r="I1711" s="45"/>
      <c r="J1711" s="46" t="s">
        <v>35</v>
      </c>
    </row>
    <row r="1712" spans="2:10" x14ac:dyDescent="0.3">
      <c r="B1712" s="75" t="s">
        <v>498</v>
      </c>
      <c r="C1712" s="48" t="s">
        <v>495</v>
      </c>
      <c r="D1712" s="103"/>
      <c r="E1712" s="45"/>
      <c r="F1712" s="45"/>
      <c r="G1712" s="45"/>
      <c r="H1712" s="45"/>
      <c r="I1712" s="62">
        <f>SUM(H1713:H1715)*$E$83</f>
        <v>0</v>
      </c>
      <c r="J1712" s="63" t="str">
        <f>+J1713</f>
        <v>und</v>
      </c>
    </row>
    <row r="1713" spans="2:10" x14ac:dyDescent="0.3">
      <c r="B1713" s="75"/>
      <c r="C1713" s="130" t="s">
        <v>248</v>
      </c>
      <c r="D1713" s="45"/>
      <c r="E1713" s="45"/>
      <c r="F1713" s="45"/>
      <c r="G1713" s="45"/>
      <c r="H1713" s="45">
        <f>+D1713</f>
        <v>0</v>
      </c>
      <c r="I1713" s="45"/>
      <c r="J1713" s="46" t="s">
        <v>35</v>
      </c>
    </row>
    <row r="1714" spans="2:10" x14ac:dyDescent="0.3">
      <c r="B1714" s="75"/>
      <c r="C1714" s="130" t="s">
        <v>249</v>
      </c>
      <c r="D1714" s="45"/>
      <c r="E1714" s="45"/>
      <c r="F1714" s="45"/>
      <c r="G1714" s="45"/>
      <c r="H1714" s="45">
        <f>+D1714</f>
        <v>0</v>
      </c>
      <c r="I1714" s="45"/>
      <c r="J1714" s="46" t="s">
        <v>35</v>
      </c>
    </row>
    <row r="1715" spans="2:10" x14ac:dyDescent="0.3">
      <c r="B1715" s="75"/>
      <c r="C1715" s="130" t="s">
        <v>250</v>
      </c>
      <c r="D1715" s="45"/>
      <c r="E1715" s="45"/>
      <c r="F1715" s="45"/>
      <c r="G1715" s="45"/>
      <c r="H1715" s="45">
        <f>+D1715</f>
        <v>0</v>
      </c>
      <c r="I1715" s="45"/>
      <c r="J1715" s="46" t="s">
        <v>35</v>
      </c>
    </row>
    <row r="1716" spans="2:10" x14ac:dyDescent="0.3">
      <c r="B1716" s="75" t="s">
        <v>520</v>
      </c>
      <c r="C1716" s="48" t="s">
        <v>499</v>
      </c>
      <c r="D1716" s="103"/>
      <c r="E1716" s="45"/>
      <c r="F1716" s="45"/>
      <c r="G1716" s="45"/>
      <c r="H1716" s="45"/>
      <c r="I1716" s="62">
        <f>SUM(H1717:H1719)*$E$83</f>
        <v>1</v>
      </c>
      <c r="J1716" s="63" t="str">
        <f>+J1717</f>
        <v>und</v>
      </c>
    </row>
    <row r="1717" spans="2:10" x14ac:dyDescent="0.3">
      <c r="B1717" s="75"/>
      <c r="C1717" s="130" t="s">
        <v>248</v>
      </c>
      <c r="D1717" s="45">
        <v>1</v>
      </c>
      <c r="E1717" s="45"/>
      <c r="F1717" s="45"/>
      <c r="G1717" s="45"/>
      <c r="H1717" s="45">
        <f>+D1717</f>
        <v>1</v>
      </c>
      <c r="I1717" s="45"/>
      <c r="J1717" s="46" t="s">
        <v>35</v>
      </c>
    </row>
    <row r="1718" spans="2:10" x14ac:dyDescent="0.3">
      <c r="B1718" s="75"/>
      <c r="C1718" s="130" t="s">
        <v>249</v>
      </c>
      <c r="D1718" s="45"/>
      <c r="E1718" s="45"/>
      <c r="F1718" s="45"/>
      <c r="G1718" s="45"/>
      <c r="H1718" s="45">
        <f>+D1718</f>
        <v>0</v>
      </c>
      <c r="I1718" s="45"/>
      <c r="J1718" s="46" t="s">
        <v>35</v>
      </c>
    </row>
    <row r="1719" spans="2:10" x14ac:dyDescent="0.3">
      <c r="B1719" s="75"/>
      <c r="C1719" s="130" t="s">
        <v>250</v>
      </c>
      <c r="D1719" s="45"/>
      <c r="E1719" s="45"/>
      <c r="F1719" s="45"/>
      <c r="G1719" s="45"/>
      <c r="H1719" s="45">
        <f>+D1719</f>
        <v>0</v>
      </c>
      <c r="I1719" s="45"/>
      <c r="J1719" s="46" t="s">
        <v>35</v>
      </c>
    </row>
    <row r="1720" spans="2:10" x14ac:dyDescent="0.3">
      <c r="B1720" s="75" t="s">
        <v>521</v>
      </c>
      <c r="C1720" s="48" t="s">
        <v>500</v>
      </c>
      <c r="D1720" s="103"/>
      <c r="E1720" s="45"/>
      <c r="F1720" s="45"/>
      <c r="G1720" s="45"/>
      <c r="H1720" s="45"/>
      <c r="I1720" s="62">
        <f>SUM(H1721:H1723)*$E$83</f>
        <v>0</v>
      </c>
      <c r="J1720" s="63" t="str">
        <f>+J1721</f>
        <v>und</v>
      </c>
    </row>
    <row r="1721" spans="2:10" x14ac:dyDescent="0.3">
      <c r="B1721" s="75"/>
      <c r="C1721" s="130" t="s">
        <v>248</v>
      </c>
      <c r="D1721" s="45"/>
      <c r="E1721" s="45"/>
      <c r="F1721" s="45"/>
      <c r="G1721" s="45"/>
      <c r="H1721" s="45">
        <f t="shared" ref="H1721:H1727" si="80">+D1721</f>
        <v>0</v>
      </c>
      <c r="I1721" s="45"/>
      <c r="J1721" s="46" t="s">
        <v>35</v>
      </c>
    </row>
    <row r="1722" spans="2:10" x14ac:dyDescent="0.3">
      <c r="B1722" s="75"/>
      <c r="C1722" s="130" t="s">
        <v>249</v>
      </c>
      <c r="D1722" s="45"/>
      <c r="E1722" s="45"/>
      <c r="F1722" s="45"/>
      <c r="G1722" s="45"/>
      <c r="H1722" s="45">
        <f t="shared" si="80"/>
        <v>0</v>
      </c>
      <c r="I1722" s="45"/>
      <c r="J1722" s="46" t="s">
        <v>35</v>
      </c>
    </row>
    <row r="1723" spans="2:10" x14ac:dyDescent="0.3">
      <c r="B1723" s="75"/>
      <c r="C1723" s="130" t="s">
        <v>250</v>
      </c>
      <c r="D1723" s="45"/>
      <c r="E1723" s="45"/>
      <c r="F1723" s="45"/>
      <c r="G1723" s="45"/>
      <c r="H1723" s="45">
        <f t="shared" si="80"/>
        <v>0</v>
      </c>
      <c r="I1723" s="45"/>
      <c r="J1723" s="46" t="s">
        <v>35</v>
      </c>
    </row>
    <row r="1724" spans="2:10" x14ac:dyDescent="0.3">
      <c r="B1724" s="75" t="s">
        <v>522</v>
      </c>
      <c r="C1724" s="48" t="s">
        <v>501</v>
      </c>
      <c r="D1724" s="103"/>
      <c r="E1724" s="45"/>
      <c r="F1724" s="45"/>
      <c r="G1724" s="45"/>
      <c r="H1724" s="45">
        <f t="shared" si="80"/>
        <v>0</v>
      </c>
      <c r="I1724" s="62">
        <f>SUM(H1725:H1727)*$E$83</f>
        <v>2</v>
      </c>
      <c r="J1724" s="63" t="str">
        <f>+J1725</f>
        <v>und</v>
      </c>
    </row>
    <row r="1725" spans="2:10" x14ac:dyDescent="0.3">
      <c r="B1725" s="75"/>
      <c r="C1725" s="130" t="s">
        <v>248</v>
      </c>
      <c r="D1725" s="45">
        <v>2</v>
      </c>
      <c r="E1725" s="45"/>
      <c r="F1725" s="45"/>
      <c r="G1725" s="45"/>
      <c r="H1725" s="45">
        <f t="shared" si="80"/>
        <v>2</v>
      </c>
      <c r="I1725" s="45"/>
      <c r="J1725" s="46" t="s">
        <v>35</v>
      </c>
    </row>
    <row r="1726" spans="2:10" x14ac:dyDescent="0.3">
      <c r="B1726" s="75"/>
      <c r="C1726" s="130" t="s">
        <v>249</v>
      </c>
      <c r="D1726" s="45"/>
      <c r="E1726" s="45"/>
      <c r="F1726" s="45"/>
      <c r="G1726" s="45"/>
      <c r="H1726" s="45">
        <f t="shared" si="80"/>
        <v>0</v>
      </c>
      <c r="I1726" s="45"/>
      <c r="J1726" s="46" t="s">
        <v>35</v>
      </c>
    </row>
    <row r="1727" spans="2:10" x14ac:dyDescent="0.3">
      <c r="B1727" s="75"/>
      <c r="C1727" s="130" t="s">
        <v>250</v>
      </c>
      <c r="D1727" s="45"/>
      <c r="E1727" s="45"/>
      <c r="F1727" s="45"/>
      <c r="G1727" s="45"/>
      <c r="H1727" s="45">
        <f t="shared" si="80"/>
        <v>0</v>
      </c>
      <c r="I1727" s="45"/>
      <c r="J1727" s="46" t="s">
        <v>35</v>
      </c>
    </row>
    <row r="1728" spans="2:10" x14ac:dyDescent="0.3">
      <c r="B1728" s="75" t="s">
        <v>523</v>
      </c>
      <c r="C1728" s="48" t="s">
        <v>502</v>
      </c>
      <c r="D1728" s="103"/>
      <c r="E1728" s="45"/>
      <c r="F1728" s="45"/>
      <c r="G1728" s="45"/>
      <c r="H1728" s="45"/>
      <c r="I1728" s="62">
        <f>SUM(H1729:H1731)*$E$83</f>
        <v>0</v>
      </c>
      <c r="J1728" s="63" t="str">
        <f>+J1729</f>
        <v>und</v>
      </c>
    </row>
    <row r="1729" spans="2:10" x14ac:dyDescent="0.3">
      <c r="B1729" s="75"/>
      <c r="C1729" s="130" t="s">
        <v>248</v>
      </c>
      <c r="D1729" s="45"/>
      <c r="E1729" s="45"/>
      <c r="F1729" s="45"/>
      <c r="G1729" s="45"/>
      <c r="H1729" s="45">
        <f>+D1729</f>
        <v>0</v>
      </c>
      <c r="I1729" s="45"/>
      <c r="J1729" s="46" t="s">
        <v>35</v>
      </c>
    </row>
    <row r="1730" spans="2:10" x14ac:dyDescent="0.3">
      <c r="B1730" s="75"/>
      <c r="C1730" s="130" t="s">
        <v>249</v>
      </c>
      <c r="D1730" s="45"/>
      <c r="E1730" s="45"/>
      <c r="F1730" s="45"/>
      <c r="G1730" s="45"/>
      <c r="H1730" s="45">
        <f>+D1730</f>
        <v>0</v>
      </c>
      <c r="I1730" s="45"/>
      <c r="J1730" s="46" t="s">
        <v>35</v>
      </c>
    </row>
    <row r="1731" spans="2:10" x14ac:dyDescent="0.3">
      <c r="B1731" s="75"/>
      <c r="C1731" s="130" t="s">
        <v>250</v>
      </c>
      <c r="D1731" s="45"/>
      <c r="E1731" s="45"/>
      <c r="F1731" s="45"/>
      <c r="G1731" s="45"/>
      <c r="H1731" s="45">
        <f>+D1731</f>
        <v>0</v>
      </c>
      <c r="I1731" s="45"/>
      <c r="J1731" s="46" t="s">
        <v>35</v>
      </c>
    </row>
    <row r="1732" spans="2:10" x14ac:dyDescent="0.3">
      <c r="B1732" s="75" t="s">
        <v>524</v>
      </c>
      <c r="C1732" s="48" t="s">
        <v>503</v>
      </c>
      <c r="D1732" s="103"/>
      <c r="E1732" s="45"/>
      <c r="F1732" s="45"/>
      <c r="G1732" s="45"/>
      <c r="H1732" s="45"/>
      <c r="I1732" s="62">
        <f>SUM(H1733:H1735)*$E$83</f>
        <v>0</v>
      </c>
      <c r="J1732" s="63" t="str">
        <f>+J1733</f>
        <v>und</v>
      </c>
    </row>
    <row r="1733" spans="2:10" x14ac:dyDescent="0.3">
      <c r="B1733" s="75"/>
      <c r="C1733" s="130" t="s">
        <v>248</v>
      </c>
      <c r="D1733" s="45"/>
      <c r="E1733" s="45"/>
      <c r="F1733" s="45"/>
      <c r="G1733" s="45"/>
      <c r="H1733" s="45">
        <f>+D1733</f>
        <v>0</v>
      </c>
      <c r="I1733" s="45"/>
      <c r="J1733" s="46" t="s">
        <v>35</v>
      </c>
    </row>
    <row r="1734" spans="2:10" x14ac:dyDescent="0.3">
      <c r="B1734" s="75"/>
      <c r="C1734" s="130" t="s">
        <v>249</v>
      </c>
      <c r="D1734" s="45"/>
      <c r="E1734" s="45"/>
      <c r="F1734" s="45"/>
      <c r="G1734" s="45"/>
      <c r="H1734" s="45">
        <f>+D1734</f>
        <v>0</v>
      </c>
      <c r="I1734" s="45"/>
      <c r="J1734" s="46" t="s">
        <v>35</v>
      </c>
    </row>
    <row r="1735" spans="2:10" x14ac:dyDescent="0.3">
      <c r="B1735" s="75"/>
      <c r="C1735" s="130" t="s">
        <v>250</v>
      </c>
      <c r="D1735" s="45"/>
      <c r="E1735" s="45"/>
      <c r="F1735" s="45"/>
      <c r="G1735" s="45"/>
      <c r="H1735" s="45">
        <f>+D1735</f>
        <v>0</v>
      </c>
      <c r="I1735" s="45"/>
      <c r="J1735" s="46" t="s">
        <v>35</v>
      </c>
    </row>
    <row r="1736" spans="2:10" x14ac:dyDescent="0.3">
      <c r="B1736" s="75" t="s">
        <v>525</v>
      </c>
      <c r="C1736" s="48" t="s">
        <v>504</v>
      </c>
      <c r="D1736" s="103"/>
      <c r="E1736" s="45"/>
      <c r="F1736" s="45"/>
      <c r="G1736" s="45"/>
      <c r="H1736" s="45"/>
      <c r="I1736" s="62">
        <f>SUM(H1737:H1739)*$E$83</f>
        <v>1</v>
      </c>
      <c r="J1736" s="63" t="str">
        <f>+J1737</f>
        <v>und</v>
      </c>
    </row>
    <row r="1737" spans="2:10" x14ac:dyDescent="0.3">
      <c r="B1737" s="75"/>
      <c r="C1737" s="130" t="s">
        <v>248</v>
      </c>
      <c r="D1737" s="45">
        <v>1</v>
      </c>
      <c r="E1737" s="45"/>
      <c r="F1737" s="45"/>
      <c r="G1737" s="45"/>
      <c r="H1737" s="45">
        <f>+D1737</f>
        <v>1</v>
      </c>
      <c r="I1737" s="45"/>
      <c r="J1737" s="46" t="s">
        <v>35</v>
      </c>
    </row>
    <row r="1738" spans="2:10" x14ac:dyDescent="0.3">
      <c r="B1738" s="75"/>
      <c r="C1738" s="130" t="s">
        <v>249</v>
      </c>
      <c r="D1738" s="45"/>
      <c r="E1738" s="45"/>
      <c r="F1738" s="45"/>
      <c r="G1738" s="45"/>
      <c r="H1738" s="45">
        <f>+D1738</f>
        <v>0</v>
      </c>
      <c r="I1738" s="45"/>
      <c r="J1738" s="46" t="s">
        <v>35</v>
      </c>
    </row>
    <row r="1739" spans="2:10" x14ac:dyDescent="0.3">
      <c r="B1739" s="75"/>
      <c r="C1739" s="130" t="s">
        <v>250</v>
      </c>
      <c r="D1739" s="45"/>
      <c r="E1739" s="45"/>
      <c r="F1739" s="45"/>
      <c r="G1739" s="45"/>
      <c r="H1739" s="45">
        <f>+D1739</f>
        <v>0</v>
      </c>
      <c r="I1739" s="45"/>
      <c r="J1739" s="46" t="s">
        <v>35</v>
      </c>
    </row>
    <row r="1740" spans="2:10" x14ac:dyDescent="0.3">
      <c r="B1740" s="75" t="s">
        <v>526</v>
      </c>
      <c r="C1740" s="48" t="s">
        <v>505</v>
      </c>
      <c r="D1740" s="103"/>
      <c r="E1740" s="45"/>
      <c r="F1740" s="45"/>
      <c r="G1740" s="45"/>
      <c r="H1740" s="45"/>
      <c r="I1740" s="62">
        <f>SUM(H1741:H1743)*$E$83</f>
        <v>2</v>
      </c>
      <c r="J1740" s="63" t="str">
        <f>+J1741</f>
        <v>und</v>
      </c>
    </row>
    <row r="1741" spans="2:10" x14ac:dyDescent="0.3">
      <c r="B1741" s="75"/>
      <c r="C1741" s="130" t="s">
        <v>248</v>
      </c>
      <c r="D1741" s="45">
        <v>2</v>
      </c>
      <c r="E1741" s="45"/>
      <c r="F1741" s="45"/>
      <c r="G1741" s="45"/>
      <c r="H1741" s="45">
        <f>+D1741</f>
        <v>2</v>
      </c>
      <c r="I1741" s="45"/>
      <c r="J1741" s="46" t="s">
        <v>35</v>
      </c>
    </row>
    <row r="1742" spans="2:10" x14ac:dyDescent="0.3">
      <c r="B1742" s="75"/>
      <c r="C1742" s="130" t="s">
        <v>249</v>
      </c>
      <c r="D1742" s="45"/>
      <c r="E1742" s="45"/>
      <c r="F1742" s="45"/>
      <c r="G1742" s="45"/>
      <c r="H1742" s="45">
        <f>+D1742</f>
        <v>0</v>
      </c>
      <c r="I1742" s="45"/>
      <c r="J1742" s="46" t="s">
        <v>35</v>
      </c>
    </row>
    <row r="1743" spans="2:10" x14ac:dyDescent="0.3">
      <c r="B1743" s="75"/>
      <c r="C1743" s="130" t="s">
        <v>250</v>
      </c>
      <c r="D1743" s="45"/>
      <c r="E1743" s="45"/>
      <c r="F1743" s="45"/>
      <c r="G1743" s="45"/>
      <c r="H1743" s="45">
        <f>+D1743</f>
        <v>0</v>
      </c>
      <c r="I1743" s="45"/>
      <c r="J1743" s="46" t="s">
        <v>35</v>
      </c>
    </row>
    <row r="1744" spans="2:10" x14ac:dyDescent="0.3">
      <c r="B1744" s="75" t="s">
        <v>527</v>
      </c>
      <c r="C1744" s="48" t="s">
        <v>506</v>
      </c>
      <c r="D1744" s="103"/>
      <c r="E1744" s="45"/>
      <c r="F1744" s="45"/>
      <c r="G1744" s="45"/>
      <c r="H1744" s="45"/>
      <c r="I1744" s="62">
        <f>SUM(H1745:H1747)*$E$83</f>
        <v>0</v>
      </c>
      <c r="J1744" s="63" t="str">
        <f>+J1745</f>
        <v>und</v>
      </c>
    </row>
    <row r="1745" spans="2:10" x14ac:dyDescent="0.3">
      <c r="B1745" s="75"/>
      <c r="C1745" s="130" t="s">
        <v>248</v>
      </c>
      <c r="D1745" s="45"/>
      <c r="E1745" s="45"/>
      <c r="F1745" s="45"/>
      <c r="G1745" s="45"/>
      <c r="H1745" s="45">
        <f>+D1745</f>
        <v>0</v>
      </c>
      <c r="I1745" s="45"/>
      <c r="J1745" s="46" t="s">
        <v>35</v>
      </c>
    </row>
    <row r="1746" spans="2:10" x14ac:dyDescent="0.3">
      <c r="B1746" s="75"/>
      <c r="C1746" s="130" t="s">
        <v>249</v>
      </c>
      <c r="D1746" s="45"/>
      <c r="E1746" s="45"/>
      <c r="F1746" s="45"/>
      <c r="G1746" s="45"/>
      <c r="H1746" s="45">
        <f>+D1746</f>
        <v>0</v>
      </c>
      <c r="I1746" s="45"/>
      <c r="J1746" s="46" t="s">
        <v>35</v>
      </c>
    </row>
    <row r="1747" spans="2:10" x14ac:dyDescent="0.3">
      <c r="B1747" s="75"/>
      <c r="C1747" s="130" t="s">
        <v>250</v>
      </c>
      <c r="D1747" s="45"/>
      <c r="E1747" s="45"/>
      <c r="F1747" s="45"/>
      <c r="G1747" s="45"/>
      <c r="H1747" s="45">
        <f>+D1747</f>
        <v>0</v>
      </c>
      <c r="I1747" s="45"/>
      <c r="J1747" s="46" t="s">
        <v>35</v>
      </c>
    </row>
    <row r="1748" spans="2:10" x14ac:dyDescent="0.3">
      <c r="B1748" s="75" t="s">
        <v>528</v>
      </c>
      <c r="C1748" s="48" t="s">
        <v>508</v>
      </c>
      <c r="D1748" s="103"/>
      <c r="E1748" s="45"/>
      <c r="F1748" s="45"/>
      <c r="G1748" s="45"/>
      <c r="H1748" s="45"/>
      <c r="I1748" s="62">
        <f>SUM(H1749:H1751)*$E$83</f>
        <v>1</v>
      </c>
      <c r="J1748" s="63" t="str">
        <f>+J1749</f>
        <v>und</v>
      </c>
    </row>
    <row r="1749" spans="2:10" x14ac:dyDescent="0.3">
      <c r="B1749" s="75"/>
      <c r="C1749" s="130" t="s">
        <v>248</v>
      </c>
      <c r="D1749" s="45">
        <v>1</v>
      </c>
      <c r="E1749" s="45"/>
      <c r="F1749" s="45"/>
      <c r="G1749" s="45"/>
      <c r="H1749" s="45">
        <f>+D1749</f>
        <v>1</v>
      </c>
      <c r="I1749" s="45"/>
      <c r="J1749" s="46" t="s">
        <v>35</v>
      </c>
    </row>
    <row r="1750" spans="2:10" x14ac:dyDescent="0.3">
      <c r="B1750" s="75"/>
      <c r="C1750" s="130" t="s">
        <v>249</v>
      </c>
      <c r="D1750" s="45"/>
      <c r="E1750" s="45"/>
      <c r="F1750" s="45"/>
      <c r="G1750" s="45"/>
      <c r="H1750" s="45">
        <f>+D1750</f>
        <v>0</v>
      </c>
      <c r="I1750" s="45"/>
      <c r="J1750" s="46" t="s">
        <v>35</v>
      </c>
    </row>
    <row r="1751" spans="2:10" x14ac:dyDescent="0.3">
      <c r="B1751" s="75"/>
      <c r="C1751" s="130" t="s">
        <v>250</v>
      </c>
      <c r="D1751" s="45"/>
      <c r="E1751" s="45"/>
      <c r="F1751" s="45"/>
      <c r="G1751" s="45"/>
      <c r="H1751" s="45">
        <f>+D1751</f>
        <v>0</v>
      </c>
      <c r="I1751" s="45"/>
      <c r="J1751" s="46" t="s">
        <v>35</v>
      </c>
    </row>
    <row r="1752" spans="2:10" x14ac:dyDescent="0.3">
      <c r="B1752" s="75" t="s">
        <v>551</v>
      </c>
      <c r="C1752" s="48" t="s">
        <v>553</v>
      </c>
      <c r="D1752" s="103"/>
      <c r="E1752" s="45"/>
      <c r="F1752" s="45"/>
      <c r="G1752" s="45"/>
      <c r="H1752" s="45"/>
      <c r="I1752" s="62">
        <f>SUM(H1753:H1755)*$E$83</f>
        <v>1</v>
      </c>
      <c r="J1752" s="63" t="str">
        <f>+J1753</f>
        <v>und</v>
      </c>
    </row>
    <row r="1753" spans="2:10" x14ac:dyDescent="0.3">
      <c r="B1753" s="75"/>
      <c r="C1753" s="130" t="s">
        <v>248</v>
      </c>
      <c r="D1753" s="45"/>
      <c r="E1753" s="45"/>
      <c r="F1753" s="45"/>
      <c r="G1753" s="45"/>
      <c r="H1753" s="45">
        <f>+D1753</f>
        <v>0</v>
      </c>
      <c r="I1753" s="45"/>
      <c r="J1753" s="46" t="s">
        <v>35</v>
      </c>
    </row>
    <row r="1754" spans="2:10" x14ac:dyDescent="0.3">
      <c r="B1754" s="75"/>
      <c r="C1754" s="130" t="s">
        <v>249</v>
      </c>
      <c r="D1754" s="45"/>
      <c r="E1754" s="45"/>
      <c r="F1754" s="45"/>
      <c r="G1754" s="45"/>
      <c r="H1754" s="45">
        <f>+D1754</f>
        <v>0</v>
      </c>
      <c r="I1754" s="45"/>
      <c r="J1754" s="46" t="s">
        <v>35</v>
      </c>
    </row>
    <row r="1755" spans="2:10" x14ac:dyDescent="0.3">
      <c r="B1755" s="75"/>
      <c r="C1755" s="130" t="s">
        <v>250</v>
      </c>
      <c r="D1755" s="45">
        <v>1</v>
      </c>
      <c r="E1755" s="45"/>
      <c r="F1755" s="45"/>
      <c r="G1755" s="45"/>
      <c r="H1755" s="45">
        <f>+D1755</f>
        <v>1</v>
      </c>
      <c r="I1755" s="45"/>
      <c r="J1755" s="46" t="s">
        <v>35</v>
      </c>
    </row>
    <row r="1756" spans="2:10" x14ac:dyDescent="0.3">
      <c r="B1756" s="75" t="s">
        <v>552</v>
      </c>
      <c r="C1756" s="48" t="s">
        <v>539</v>
      </c>
      <c r="D1756" s="103"/>
      <c r="E1756" s="45"/>
      <c r="F1756" s="45"/>
      <c r="G1756" s="45"/>
      <c r="H1756" s="45"/>
      <c r="I1756" s="62">
        <f>SUM(H1757:H1759)*$E$83</f>
        <v>0</v>
      </c>
      <c r="J1756" s="63" t="str">
        <f>+J1757</f>
        <v>und</v>
      </c>
    </row>
    <row r="1757" spans="2:10" x14ac:dyDescent="0.3">
      <c r="B1757" s="75"/>
      <c r="C1757" s="130" t="s">
        <v>248</v>
      </c>
      <c r="D1757" s="45"/>
      <c r="E1757" s="45"/>
      <c r="F1757" s="45"/>
      <c r="G1757" s="45"/>
      <c r="H1757" s="45">
        <f>+D1757</f>
        <v>0</v>
      </c>
      <c r="I1757" s="45"/>
      <c r="J1757" s="46" t="s">
        <v>35</v>
      </c>
    </row>
    <row r="1758" spans="2:10" x14ac:dyDescent="0.3">
      <c r="B1758" s="75"/>
      <c r="C1758" s="130" t="s">
        <v>249</v>
      </c>
      <c r="D1758" s="45"/>
      <c r="E1758" s="45"/>
      <c r="F1758" s="45"/>
      <c r="G1758" s="45"/>
      <c r="H1758" s="45">
        <f>+D1758</f>
        <v>0</v>
      </c>
      <c r="I1758" s="45"/>
      <c r="J1758" s="46" t="s">
        <v>35</v>
      </c>
    </row>
    <row r="1759" spans="2:10" x14ac:dyDescent="0.3">
      <c r="B1759" s="75"/>
      <c r="C1759" s="130" t="s">
        <v>250</v>
      </c>
      <c r="D1759" s="45"/>
      <c r="E1759" s="45"/>
      <c r="F1759" s="45"/>
      <c r="G1759" s="45"/>
      <c r="H1759" s="45">
        <f>+D1759</f>
        <v>0</v>
      </c>
      <c r="I1759" s="45"/>
      <c r="J1759" s="46" t="s">
        <v>35</v>
      </c>
    </row>
    <row r="1760" spans="2:10" x14ac:dyDescent="0.3">
      <c r="B1760" s="100" t="s">
        <v>217</v>
      </c>
      <c r="C1760" s="101" t="s">
        <v>509</v>
      </c>
      <c r="D1760" s="103"/>
      <c r="E1760" s="45"/>
      <c r="F1760" s="45"/>
      <c r="G1760" s="45"/>
      <c r="H1760" s="45"/>
      <c r="I1760" s="45"/>
      <c r="J1760" s="46"/>
    </row>
    <row r="1761" spans="2:10" x14ac:dyDescent="0.3">
      <c r="B1761" s="75" t="s">
        <v>218</v>
      </c>
      <c r="C1761" s="48" t="s">
        <v>510</v>
      </c>
      <c r="D1761" s="103"/>
      <c r="E1761" s="45"/>
      <c r="F1761" s="45"/>
      <c r="G1761" s="45"/>
      <c r="H1761" s="45"/>
      <c r="I1761" s="62">
        <f>SUM(H1762:H1762)*$E$83</f>
        <v>1</v>
      </c>
      <c r="J1761" s="63" t="str">
        <f>+J1762</f>
        <v>und</v>
      </c>
    </row>
    <row r="1762" spans="2:10" x14ac:dyDescent="0.3">
      <c r="B1762" s="75"/>
      <c r="C1762" s="47" t="s">
        <v>841</v>
      </c>
      <c r="D1762" s="45">
        <v>1</v>
      </c>
      <c r="E1762" s="45"/>
      <c r="F1762" s="45"/>
      <c r="G1762" s="45"/>
      <c r="H1762" s="45">
        <f>+D1762</f>
        <v>1</v>
      </c>
      <c r="I1762" s="45"/>
      <c r="J1762" s="46" t="s">
        <v>35</v>
      </c>
    </row>
    <row r="1763" spans="2:10" x14ac:dyDescent="0.3">
      <c r="B1763" s="75" t="s">
        <v>219</v>
      </c>
      <c r="C1763" s="48" t="s">
        <v>512</v>
      </c>
      <c r="D1763" s="103"/>
      <c r="E1763" s="45"/>
      <c r="F1763" s="45"/>
      <c r="G1763" s="45"/>
      <c r="H1763" s="45"/>
      <c r="I1763" s="62">
        <f>SUM(H1764:H1764)*$E$83</f>
        <v>0</v>
      </c>
      <c r="J1763" s="63" t="str">
        <f>+J1764</f>
        <v>und</v>
      </c>
    </row>
    <row r="1764" spans="2:10" x14ac:dyDescent="0.3">
      <c r="B1764" s="75"/>
      <c r="C1764" s="44" t="s">
        <v>513</v>
      </c>
      <c r="D1764" s="45">
        <v>0</v>
      </c>
      <c r="E1764" s="45"/>
      <c r="F1764" s="45"/>
      <c r="G1764" s="45"/>
      <c r="H1764" s="45">
        <f>+D1764</f>
        <v>0</v>
      </c>
      <c r="I1764" s="45"/>
      <c r="J1764" s="46" t="s">
        <v>35</v>
      </c>
    </row>
    <row r="1765" spans="2:10" x14ac:dyDescent="0.3">
      <c r="B1765" s="75" t="s">
        <v>529</v>
      </c>
      <c r="C1765" s="48" t="s">
        <v>515</v>
      </c>
      <c r="D1765" s="103"/>
      <c r="E1765" s="45"/>
      <c r="F1765" s="45"/>
      <c r="G1765" s="45"/>
      <c r="H1765" s="45"/>
      <c r="I1765" s="62">
        <f>SUM(H1766:H1766)*$E$83</f>
        <v>0</v>
      </c>
      <c r="J1765" s="63" t="str">
        <f>+J1766</f>
        <v>und</v>
      </c>
    </row>
    <row r="1766" spans="2:10" x14ac:dyDescent="0.3">
      <c r="B1766" s="75"/>
      <c r="C1766" s="44" t="s">
        <v>514</v>
      </c>
      <c r="D1766" s="45">
        <v>0</v>
      </c>
      <c r="E1766" s="45"/>
      <c r="F1766" s="45"/>
      <c r="G1766" s="45"/>
      <c r="H1766" s="45">
        <f>+D1766</f>
        <v>0</v>
      </c>
      <c r="I1766" s="45"/>
      <c r="J1766" s="46" t="s">
        <v>35</v>
      </c>
    </row>
    <row r="1767" spans="2:10" x14ac:dyDescent="0.3">
      <c r="B1767" s="75" t="s">
        <v>530</v>
      </c>
      <c r="C1767" s="48" t="s">
        <v>516</v>
      </c>
      <c r="D1767" s="103"/>
      <c r="E1767" s="45"/>
      <c r="F1767" s="45"/>
      <c r="G1767" s="45"/>
      <c r="H1767" s="45"/>
      <c r="I1767" s="62">
        <f>SUM(H1768:H1768)*$E$83</f>
        <v>0</v>
      </c>
      <c r="J1767" s="63" t="str">
        <f>+J1768</f>
        <v>und</v>
      </c>
    </row>
    <row r="1768" spans="2:10" x14ac:dyDescent="0.3">
      <c r="B1768" s="75"/>
      <c r="C1768" s="44" t="s">
        <v>514</v>
      </c>
      <c r="D1768" s="45">
        <v>0</v>
      </c>
      <c r="E1768" s="45"/>
      <c r="F1768" s="45"/>
      <c r="G1768" s="45"/>
      <c r="H1768" s="45">
        <f>+D1768</f>
        <v>0</v>
      </c>
      <c r="I1768" s="45"/>
      <c r="J1768" s="46" t="s">
        <v>35</v>
      </c>
    </row>
    <row r="1769" spans="2:10" x14ac:dyDescent="0.3">
      <c r="B1769" s="100" t="s">
        <v>221</v>
      </c>
      <c r="C1769" s="101" t="s">
        <v>531</v>
      </c>
      <c r="D1769" s="103"/>
      <c r="E1769" s="45"/>
      <c r="F1769" s="45"/>
      <c r="G1769" s="45"/>
      <c r="H1769" s="45"/>
      <c r="I1769" s="45"/>
      <c r="J1769" s="46"/>
    </row>
    <row r="1770" spans="2:10" x14ac:dyDescent="0.3">
      <c r="B1770" s="75" t="s">
        <v>220</v>
      </c>
      <c r="C1770" s="48" t="s">
        <v>541</v>
      </c>
      <c r="D1770" s="103"/>
      <c r="E1770" s="45"/>
      <c r="F1770" s="45"/>
      <c r="G1770" s="45"/>
      <c r="H1770" s="45"/>
      <c r="I1770" s="62">
        <f>SUM(H1771:H1771)*$E$83</f>
        <v>0</v>
      </c>
      <c r="J1770" s="63" t="str">
        <f>+J1771</f>
        <v>und</v>
      </c>
    </row>
    <row r="1771" spans="2:10" x14ac:dyDescent="0.3">
      <c r="B1771" s="75"/>
      <c r="C1771" s="44" t="s">
        <v>540</v>
      </c>
      <c r="D1771" s="45">
        <v>0</v>
      </c>
      <c r="E1771" s="45"/>
      <c r="F1771" s="45"/>
      <c r="G1771" s="45"/>
      <c r="H1771" s="45">
        <f>+D1771</f>
        <v>0</v>
      </c>
      <c r="I1771" s="45"/>
      <c r="J1771" s="46" t="s">
        <v>35</v>
      </c>
    </row>
    <row r="1772" spans="2:10" x14ac:dyDescent="0.3">
      <c r="B1772" s="100" t="s">
        <v>223</v>
      </c>
      <c r="C1772" s="101" t="s">
        <v>532</v>
      </c>
      <c r="D1772" s="103"/>
      <c r="E1772" s="45"/>
      <c r="F1772" s="45"/>
      <c r="G1772" s="45"/>
      <c r="H1772" s="45"/>
      <c r="I1772" s="45"/>
      <c r="J1772" s="46"/>
    </row>
    <row r="1773" spans="2:10" x14ac:dyDescent="0.3">
      <c r="B1773" s="75" t="s">
        <v>222</v>
      </c>
      <c r="C1773" s="48" t="s">
        <v>533</v>
      </c>
      <c r="D1773" s="103"/>
      <c r="E1773" s="45"/>
      <c r="F1773" s="45"/>
      <c r="G1773" s="45"/>
      <c r="H1773" s="45"/>
      <c r="I1773" s="62">
        <f>SUM(H1774:H1774)*$E$83</f>
        <v>1</v>
      </c>
      <c r="J1773" s="63" t="str">
        <f>+J1774</f>
        <v>GBL</v>
      </c>
    </row>
    <row r="1774" spans="2:10" x14ac:dyDescent="0.3">
      <c r="B1774" s="75"/>
      <c r="C1774" s="44" t="s">
        <v>637</v>
      </c>
      <c r="D1774" s="45">
        <v>1</v>
      </c>
      <c r="E1774" s="45"/>
      <c r="F1774" s="45"/>
      <c r="G1774" s="45"/>
      <c r="H1774" s="45">
        <f>+D1774</f>
        <v>1</v>
      </c>
      <c r="I1774" s="45"/>
      <c r="J1774" s="46" t="s">
        <v>4</v>
      </c>
    </row>
    <row r="1775" spans="2:10" x14ac:dyDescent="0.3">
      <c r="B1775" s="75" t="s">
        <v>534</v>
      </c>
      <c r="C1775" s="48" t="s">
        <v>535</v>
      </c>
      <c r="D1775" s="103"/>
      <c r="E1775" s="45"/>
      <c r="F1775" s="45"/>
      <c r="G1775" s="45"/>
      <c r="H1775" s="45"/>
      <c r="I1775" s="62">
        <f>SUM(H1776:H1776)*$E$83</f>
        <v>1</v>
      </c>
      <c r="J1775" s="63" t="str">
        <f>+J1776</f>
        <v>GBL</v>
      </c>
    </row>
    <row r="1776" spans="2:10" x14ac:dyDescent="0.3">
      <c r="B1776" s="75"/>
      <c r="C1776" s="44" t="s">
        <v>637</v>
      </c>
      <c r="D1776" s="45">
        <v>1</v>
      </c>
      <c r="E1776" s="45"/>
      <c r="F1776" s="45"/>
      <c r="G1776" s="45"/>
      <c r="H1776" s="45">
        <f>+D1776</f>
        <v>1</v>
      </c>
      <c r="I1776" s="45"/>
      <c r="J1776" s="46" t="s">
        <v>4</v>
      </c>
    </row>
    <row r="1777" spans="2:10" x14ac:dyDescent="0.3">
      <c r="B1777" s="75"/>
      <c r="C1777" s="44"/>
      <c r="D1777" s="103"/>
      <c r="E1777" s="45"/>
      <c r="F1777" s="45"/>
      <c r="G1777" s="45"/>
      <c r="H1777" s="45"/>
      <c r="I1777" s="45"/>
      <c r="J1777" s="46"/>
    </row>
    <row r="1778" spans="2:10" x14ac:dyDescent="0.3">
      <c r="B1778" s="75"/>
      <c r="C1778" s="44"/>
      <c r="D1778" s="103"/>
      <c r="E1778" s="45"/>
      <c r="F1778" s="45"/>
      <c r="G1778" s="45"/>
      <c r="H1778" s="45"/>
      <c r="I1778" s="45"/>
      <c r="J1778" s="46"/>
    </row>
    <row r="1779" spans="2:10" x14ac:dyDescent="0.3">
      <c r="B1779" s="75"/>
      <c r="C1779" s="44"/>
      <c r="D1779" s="103"/>
      <c r="E1779" s="45"/>
      <c r="F1779" s="45"/>
      <c r="G1779" s="45"/>
      <c r="H1779" s="45"/>
      <c r="I1779" s="45"/>
      <c r="J1779" s="46"/>
    </row>
    <row r="1780" spans="2:10" x14ac:dyDescent="0.3">
      <c r="B1780" s="75"/>
      <c r="C1780" s="44"/>
      <c r="D1780" s="103"/>
      <c r="E1780" s="45"/>
      <c r="F1780" s="45"/>
      <c r="G1780" s="45"/>
      <c r="H1780" s="45"/>
      <c r="I1780" s="45"/>
      <c r="J1780" s="46"/>
    </row>
    <row r="1781" spans="2:10" x14ac:dyDescent="0.3">
      <c r="B1781" s="75"/>
      <c r="C1781" s="44"/>
      <c r="D1781" s="103"/>
      <c r="E1781" s="45"/>
      <c r="F1781" s="45"/>
      <c r="G1781" s="45"/>
      <c r="H1781" s="45"/>
      <c r="I1781" s="45"/>
      <c r="J1781" s="46"/>
    </row>
    <row r="1782" spans="2:10" x14ac:dyDescent="0.3">
      <c r="B1782" s="75"/>
      <c r="C1782" s="44"/>
      <c r="D1782" s="103"/>
      <c r="E1782" s="45"/>
      <c r="F1782" s="45"/>
      <c r="G1782" s="45"/>
      <c r="H1782" s="45"/>
      <c r="I1782" s="45"/>
      <c r="J1782" s="46"/>
    </row>
    <row r="1783" spans="2:10" x14ac:dyDescent="0.3">
      <c r="B1783" s="75"/>
      <c r="C1783" s="44"/>
      <c r="D1783" s="103"/>
      <c r="E1783" s="45"/>
      <c r="F1783" s="45"/>
      <c r="G1783" s="45"/>
      <c r="H1783" s="45"/>
      <c r="I1783" s="45"/>
      <c r="J1783" s="46"/>
    </row>
    <row r="1784" spans="2:10" x14ac:dyDescent="0.3">
      <c r="B1784" s="75"/>
      <c r="C1784" s="44"/>
      <c r="D1784" s="103"/>
      <c r="E1784" s="45"/>
      <c r="F1784" s="45"/>
      <c r="G1784" s="45"/>
      <c r="H1784" s="45"/>
      <c r="I1784" s="45"/>
      <c r="J1784" s="46"/>
    </row>
    <row r="1785" spans="2:10" x14ac:dyDescent="0.3">
      <c r="B1785" s="75"/>
      <c r="C1785" s="44"/>
      <c r="D1785" s="103"/>
      <c r="E1785" s="45"/>
      <c r="F1785" s="45"/>
      <c r="G1785" s="45"/>
      <c r="H1785" s="45"/>
      <c r="I1785" s="45"/>
      <c r="J1785" s="46"/>
    </row>
    <row r="1786" spans="2:10" x14ac:dyDescent="0.3">
      <c r="B1786" s="75"/>
      <c r="C1786" s="44"/>
      <c r="D1786" s="103"/>
      <c r="E1786" s="45"/>
      <c r="F1786" s="45"/>
      <c r="G1786" s="45"/>
      <c r="H1786" s="45"/>
      <c r="I1786" s="45"/>
      <c r="J1786" s="46"/>
    </row>
    <row r="1787" spans="2:10" x14ac:dyDescent="0.3">
      <c r="B1787" s="75"/>
      <c r="C1787" s="44"/>
      <c r="D1787" s="103"/>
      <c r="E1787" s="45"/>
      <c r="F1787" s="45"/>
      <c r="G1787" s="45"/>
      <c r="H1787" s="45"/>
      <c r="I1787" s="45"/>
      <c r="J1787" s="46"/>
    </row>
    <row r="1788" spans="2:10" x14ac:dyDescent="0.3">
      <c r="B1788" s="75"/>
      <c r="C1788" s="44"/>
      <c r="D1788" s="103"/>
      <c r="E1788" s="45"/>
      <c r="F1788" s="45"/>
      <c r="G1788" s="45"/>
      <c r="H1788" s="45"/>
      <c r="I1788" s="45"/>
      <c r="J1788" s="46"/>
    </row>
    <row r="1789" spans="2:10" x14ac:dyDescent="0.3">
      <c r="B1789" s="75"/>
      <c r="C1789" s="44"/>
      <c r="D1789" s="103"/>
      <c r="E1789" s="45"/>
      <c r="F1789" s="45"/>
      <c r="G1789" s="45"/>
      <c r="H1789" s="45"/>
      <c r="I1789" s="45"/>
      <c r="J1789" s="46"/>
    </row>
    <row r="1790" spans="2:10" x14ac:dyDescent="0.3">
      <c r="B1790" s="75"/>
      <c r="C1790" s="44"/>
      <c r="D1790" s="103"/>
      <c r="E1790" s="45"/>
      <c r="F1790" s="45"/>
      <c r="G1790" s="45"/>
      <c r="H1790" s="45"/>
      <c r="I1790" s="45"/>
      <c r="J1790" s="46"/>
    </row>
    <row r="1791" spans="2:10" x14ac:dyDescent="0.3">
      <c r="B1791" s="75"/>
      <c r="C1791" s="44"/>
      <c r="D1791" s="103"/>
      <c r="E1791" s="45"/>
      <c r="F1791" s="45"/>
      <c r="G1791" s="45"/>
      <c r="H1791" s="45"/>
      <c r="I1791" s="45"/>
      <c r="J1791" s="46"/>
    </row>
    <row r="1792" spans="2:10" x14ac:dyDescent="0.3">
      <c r="B1792" s="75"/>
      <c r="C1792" s="44"/>
      <c r="D1792" s="103"/>
      <c r="E1792" s="45"/>
      <c r="F1792" s="45"/>
      <c r="G1792" s="45"/>
      <c r="H1792" s="45"/>
      <c r="I1792" s="45"/>
      <c r="J1792" s="46"/>
    </row>
    <row r="1793" spans="2:10" x14ac:dyDescent="0.3">
      <c r="B1793" s="75"/>
      <c r="C1793" s="44"/>
      <c r="D1793" s="103"/>
      <c r="E1793" s="45"/>
      <c r="F1793" s="45"/>
      <c r="G1793" s="45"/>
      <c r="H1793" s="45"/>
      <c r="I1793" s="45"/>
      <c r="J1793" s="46"/>
    </row>
    <row r="1794" spans="2:10" x14ac:dyDescent="0.3">
      <c r="B1794" s="75"/>
      <c r="C1794" s="44"/>
      <c r="D1794" s="103"/>
      <c r="E1794" s="45"/>
      <c r="F1794" s="45"/>
      <c r="G1794" s="45"/>
      <c r="H1794" s="45"/>
      <c r="I1794" s="45"/>
      <c r="J1794" s="46"/>
    </row>
    <row r="1795" spans="2:10" x14ac:dyDescent="0.3">
      <c r="B1795" s="75"/>
      <c r="C1795" s="44"/>
      <c r="D1795" s="103"/>
      <c r="E1795" s="45"/>
      <c r="F1795" s="45"/>
      <c r="G1795" s="45"/>
      <c r="H1795" s="45"/>
      <c r="I1795" s="45"/>
      <c r="J1795" s="46"/>
    </row>
    <row r="1796" spans="2:10" ht="22.8" x14ac:dyDescent="0.3">
      <c r="B1796" s="163" t="s">
        <v>1010</v>
      </c>
      <c r="C1796" s="164"/>
      <c r="D1796" s="164"/>
      <c r="E1796" s="164"/>
      <c r="F1796" s="164"/>
      <c r="G1796" s="164"/>
      <c r="H1796" s="164"/>
      <c r="I1796" s="164"/>
      <c r="J1796" s="165"/>
    </row>
    <row r="1797" spans="2:10" x14ac:dyDescent="0.3">
      <c r="B1797" s="23" t="s">
        <v>7</v>
      </c>
      <c r="C1797" s="24" t="s">
        <v>0</v>
      </c>
      <c r="D1797" s="24" t="s">
        <v>23</v>
      </c>
      <c r="E1797" s="24" t="s">
        <v>24</v>
      </c>
      <c r="F1797" s="24" t="s">
        <v>2</v>
      </c>
      <c r="G1797" s="24" t="s">
        <v>3</v>
      </c>
      <c r="H1797" s="24" t="s">
        <v>25</v>
      </c>
      <c r="I1797" s="24" t="s">
        <v>8</v>
      </c>
      <c r="J1797" s="24" t="s">
        <v>9</v>
      </c>
    </row>
    <row r="1798" spans="2:10" x14ac:dyDescent="0.3">
      <c r="B1798" s="96">
        <v>4.04</v>
      </c>
      <c r="C1798" s="97" t="s">
        <v>472</v>
      </c>
      <c r="D1798" s="60"/>
      <c r="E1798" s="56">
        <v>1</v>
      </c>
      <c r="F1798" s="52"/>
      <c r="G1798" s="52"/>
      <c r="H1798" s="52"/>
      <c r="I1798" s="52"/>
      <c r="J1798" s="61"/>
    </row>
    <row r="1799" spans="2:10" x14ac:dyDescent="0.3">
      <c r="B1799" s="100" t="s">
        <v>165</v>
      </c>
      <c r="C1799" s="101" t="s">
        <v>474</v>
      </c>
      <c r="D1799" s="60"/>
      <c r="E1799" s="59"/>
      <c r="F1799" s="52"/>
      <c r="G1799" s="52"/>
      <c r="H1799" s="52"/>
      <c r="I1799" s="52"/>
      <c r="J1799" s="61"/>
    </row>
    <row r="1800" spans="2:10" x14ac:dyDescent="0.3">
      <c r="B1800" s="75" t="s">
        <v>166</v>
      </c>
      <c r="C1800" s="48" t="s">
        <v>473</v>
      </c>
      <c r="D1800" s="45"/>
      <c r="E1800" s="45"/>
      <c r="F1800" s="45"/>
      <c r="G1800" s="45"/>
      <c r="H1800" s="45"/>
      <c r="I1800" s="62">
        <f>SUM(H1801:H1809)*$E$83</f>
        <v>3</v>
      </c>
      <c r="J1800" s="63" t="str">
        <f>+J1801</f>
        <v>Pto</v>
      </c>
    </row>
    <row r="1801" spans="2:10" x14ac:dyDescent="0.3">
      <c r="B1801" s="75"/>
      <c r="C1801" s="130" t="s">
        <v>248</v>
      </c>
      <c r="D1801" s="45"/>
      <c r="E1801" s="45"/>
      <c r="F1801" s="45"/>
      <c r="G1801" s="45"/>
      <c r="H1801" s="45"/>
      <c r="I1801" s="45"/>
      <c r="J1801" s="46" t="s">
        <v>298</v>
      </c>
    </row>
    <row r="1802" spans="2:10" x14ac:dyDescent="0.3">
      <c r="B1802" s="75"/>
      <c r="C1802" s="44" t="s">
        <v>630</v>
      </c>
      <c r="D1802" s="45">
        <v>1</v>
      </c>
      <c r="E1802" s="45"/>
      <c r="F1802" s="45"/>
      <c r="G1802" s="45"/>
      <c r="H1802" s="45">
        <f>+D1802</f>
        <v>1</v>
      </c>
      <c r="I1802" s="45"/>
      <c r="J1802" s="46" t="s">
        <v>298</v>
      </c>
    </row>
    <row r="1803" spans="2:10" x14ac:dyDescent="0.3">
      <c r="B1803" s="75"/>
      <c r="C1803" s="44" t="s">
        <v>628</v>
      </c>
      <c r="D1803" s="45">
        <v>2</v>
      </c>
      <c r="E1803" s="45"/>
      <c r="F1803" s="45"/>
      <c r="G1803" s="45"/>
      <c r="H1803" s="45">
        <f>+D1803</f>
        <v>2</v>
      </c>
      <c r="I1803" s="45"/>
      <c r="J1803" s="46" t="s">
        <v>298</v>
      </c>
    </row>
    <row r="1804" spans="2:10" x14ac:dyDescent="0.3">
      <c r="B1804" s="75"/>
      <c r="C1804" s="130" t="s">
        <v>249</v>
      </c>
      <c r="D1804" s="45"/>
      <c r="E1804" s="45"/>
      <c r="F1804" s="45"/>
      <c r="G1804" s="45"/>
      <c r="H1804" s="45"/>
      <c r="I1804" s="45"/>
      <c r="J1804" s="46" t="s">
        <v>298</v>
      </c>
    </row>
    <row r="1805" spans="2:10" x14ac:dyDescent="0.3">
      <c r="B1805" s="75"/>
      <c r="C1805" s="44" t="s">
        <v>630</v>
      </c>
      <c r="D1805" s="45"/>
      <c r="E1805" s="45"/>
      <c r="F1805" s="45"/>
      <c r="G1805" s="45"/>
      <c r="H1805" s="45">
        <f>+D1805</f>
        <v>0</v>
      </c>
      <c r="I1805" s="45"/>
      <c r="J1805" s="46" t="s">
        <v>298</v>
      </c>
    </row>
    <row r="1806" spans="2:10" x14ac:dyDescent="0.3">
      <c r="B1806" s="75"/>
      <c r="C1806" s="44" t="s">
        <v>628</v>
      </c>
      <c r="D1806" s="45"/>
      <c r="E1806" s="45"/>
      <c r="F1806" s="45"/>
      <c r="G1806" s="45"/>
      <c r="H1806" s="45">
        <f>+D1806</f>
        <v>0</v>
      </c>
      <c r="I1806" s="45"/>
      <c r="J1806" s="46" t="s">
        <v>298</v>
      </c>
    </row>
    <row r="1807" spans="2:10" x14ac:dyDescent="0.3">
      <c r="B1807" s="75"/>
      <c r="C1807" s="130" t="s">
        <v>250</v>
      </c>
      <c r="D1807" s="45"/>
      <c r="E1807" s="45"/>
      <c r="F1807" s="45"/>
      <c r="G1807" s="45"/>
      <c r="H1807" s="45"/>
      <c r="I1807" s="45"/>
      <c r="J1807" s="46" t="s">
        <v>298</v>
      </c>
    </row>
    <row r="1808" spans="2:10" x14ac:dyDescent="0.3">
      <c r="B1808" s="75"/>
      <c r="C1808" s="44" t="s">
        <v>622</v>
      </c>
      <c r="D1808" s="45"/>
      <c r="E1808" s="45"/>
      <c r="F1808" s="45"/>
      <c r="G1808" s="45"/>
      <c r="H1808" s="45">
        <f>+D1808</f>
        <v>0</v>
      </c>
      <c r="I1808" s="45"/>
      <c r="J1808" s="46" t="s">
        <v>298</v>
      </c>
    </row>
    <row r="1809" spans="2:10" x14ac:dyDescent="0.3">
      <c r="B1809" s="75"/>
      <c r="C1809" s="44" t="s">
        <v>628</v>
      </c>
      <c r="D1809" s="45"/>
      <c r="E1809" s="45"/>
      <c r="F1809" s="45"/>
      <c r="G1809" s="45"/>
      <c r="H1809" s="45">
        <f>+D1809</f>
        <v>0</v>
      </c>
      <c r="I1809" s="45"/>
      <c r="J1809" s="46" t="s">
        <v>298</v>
      </c>
    </row>
    <row r="1810" spans="2:10" x14ac:dyDescent="0.3">
      <c r="B1810" s="75" t="s">
        <v>475</v>
      </c>
      <c r="C1810" s="48" t="s">
        <v>476</v>
      </c>
      <c r="D1810" s="45"/>
      <c r="E1810" s="45"/>
      <c r="F1810" s="45"/>
      <c r="G1810" s="45"/>
      <c r="H1810" s="45"/>
      <c r="I1810" s="62">
        <f>SUM(H1811:H1816)*$E$83</f>
        <v>0</v>
      </c>
      <c r="J1810" s="63" t="str">
        <f>+J1811</f>
        <v>Pto</v>
      </c>
    </row>
    <row r="1811" spans="2:10" x14ac:dyDescent="0.3">
      <c r="B1811" s="75"/>
      <c r="C1811" s="130" t="s">
        <v>248</v>
      </c>
      <c r="D1811" s="45"/>
      <c r="E1811" s="45"/>
      <c r="F1811" s="45"/>
      <c r="G1811" s="45"/>
      <c r="H1811" s="45"/>
      <c r="I1811" s="45"/>
      <c r="J1811" s="46" t="s">
        <v>298</v>
      </c>
    </row>
    <row r="1812" spans="2:10" x14ac:dyDescent="0.3">
      <c r="B1812" s="75"/>
      <c r="C1812" s="44" t="s">
        <v>628</v>
      </c>
      <c r="D1812" s="45"/>
      <c r="E1812" s="45"/>
      <c r="F1812" s="45"/>
      <c r="G1812" s="45"/>
      <c r="H1812" s="45">
        <f>+D1812</f>
        <v>0</v>
      </c>
      <c r="I1812" s="45"/>
      <c r="J1812" s="46" t="s">
        <v>298</v>
      </c>
    </row>
    <row r="1813" spans="2:10" x14ac:dyDescent="0.3">
      <c r="B1813" s="75"/>
      <c r="C1813" s="130" t="s">
        <v>249</v>
      </c>
      <c r="D1813" s="45"/>
      <c r="E1813" s="45"/>
      <c r="F1813" s="45"/>
      <c r="G1813" s="45"/>
      <c r="H1813" s="45">
        <f>+D1813</f>
        <v>0</v>
      </c>
      <c r="I1813" s="45"/>
      <c r="J1813" s="46" t="s">
        <v>298</v>
      </c>
    </row>
    <row r="1814" spans="2:10" x14ac:dyDescent="0.3">
      <c r="B1814" s="75"/>
      <c r="C1814" s="44" t="s">
        <v>628</v>
      </c>
      <c r="D1814" s="45"/>
      <c r="E1814" s="45"/>
      <c r="F1814" s="45"/>
      <c r="G1814" s="45"/>
      <c r="H1814" s="45">
        <f>+D1814</f>
        <v>0</v>
      </c>
      <c r="I1814" s="45"/>
      <c r="J1814" s="46" t="s">
        <v>298</v>
      </c>
    </row>
    <row r="1815" spans="2:10" x14ac:dyDescent="0.3">
      <c r="B1815" s="75"/>
      <c r="C1815" s="130" t="s">
        <v>250</v>
      </c>
      <c r="D1815" s="45"/>
      <c r="E1815" s="45"/>
      <c r="F1815" s="45"/>
      <c r="G1815" s="45"/>
      <c r="H1815" s="45">
        <f>+D1815</f>
        <v>0</v>
      </c>
      <c r="I1815" s="45"/>
      <c r="J1815" s="46" t="s">
        <v>298</v>
      </c>
    </row>
    <row r="1816" spans="2:10" x14ac:dyDescent="0.3">
      <c r="B1816" s="75"/>
      <c r="C1816" s="44" t="s">
        <v>628</v>
      </c>
      <c r="D1816" s="45"/>
      <c r="E1816" s="45"/>
      <c r="F1816" s="45"/>
      <c r="G1816" s="45"/>
      <c r="H1816" s="45">
        <f>+D1816</f>
        <v>0</v>
      </c>
      <c r="I1816" s="45"/>
      <c r="J1816" s="46" t="s">
        <v>298</v>
      </c>
    </row>
    <row r="1817" spans="2:10" x14ac:dyDescent="0.3">
      <c r="B1817" s="75" t="s">
        <v>479</v>
      </c>
      <c r="C1817" s="48" t="s">
        <v>477</v>
      </c>
      <c r="D1817" s="45"/>
      <c r="E1817" s="45"/>
      <c r="F1817" s="45"/>
      <c r="G1817" s="45"/>
      <c r="H1817" s="45"/>
      <c r="I1817" s="62">
        <f>SUM(H1818:H1826)*$E$83</f>
        <v>2</v>
      </c>
      <c r="J1817" s="63" t="str">
        <f>+J1818</f>
        <v>Pto</v>
      </c>
    </row>
    <row r="1818" spans="2:10" x14ac:dyDescent="0.3">
      <c r="B1818" s="75"/>
      <c r="C1818" s="130" t="s">
        <v>248</v>
      </c>
      <c r="D1818" s="45"/>
      <c r="E1818" s="45"/>
      <c r="F1818" s="45"/>
      <c r="G1818" s="45"/>
      <c r="H1818" s="45"/>
      <c r="I1818" s="45"/>
      <c r="J1818" s="46" t="s">
        <v>298</v>
      </c>
    </row>
    <row r="1819" spans="2:10" x14ac:dyDescent="0.3">
      <c r="B1819" s="75"/>
      <c r="C1819" s="44" t="s">
        <v>621</v>
      </c>
      <c r="D1819" s="45">
        <v>1</v>
      </c>
      <c r="E1819" s="45"/>
      <c r="F1819" s="45"/>
      <c r="G1819" s="45"/>
      <c r="H1819" s="45">
        <f t="shared" ref="H1819:H1826" si="81">+D1819</f>
        <v>1</v>
      </c>
      <c r="I1819" s="45"/>
      <c r="J1819" s="46" t="s">
        <v>298</v>
      </c>
    </row>
    <row r="1820" spans="2:10" x14ac:dyDescent="0.3">
      <c r="B1820" s="75"/>
      <c r="C1820" s="44" t="s">
        <v>631</v>
      </c>
      <c r="D1820" s="45">
        <v>1</v>
      </c>
      <c r="E1820" s="45"/>
      <c r="F1820" s="45"/>
      <c r="G1820" s="45"/>
      <c r="H1820" s="45">
        <f t="shared" si="81"/>
        <v>1</v>
      </c>
      <c r="I1820" s="45"/>
      <c r="J1820" s="46" t="s">
        <v>298</v>
      </c>
    </row>
    <row r="1821" spans="2:10" x14ac:dyDescent="0.3">
      <c r="B1821" s="75"/>
      <c r="C1821" s="130" t="s">
        <v>249</v>
      </c>
      <c r="D1821" s="45"/>
      <c r="E1821" s="45"/>
      <c r="F1821" s="45"/>
      <c r="G1821" s="45"/>
      <c r="H1821" s="45">
        <f t="shared" si="81"/>
        <v>0</v>
      </c>
      <c r="I1821" s="45"/>
      <c r="J1821" s="46" t="s">
        <v>298</v>
      </c>
    </row>
    <row r="1822" spans="2:10" x14ac:dyDescent="0.3">
      <c r="B1822" s="75"/>
      <c r="C1822" s="44" t="s">
        <v>621</v>
      </c>
      <c r="D1822" s="45"/>
      <c r="E1822" s="45"/>
      <c r="F1822" s="45"/>
      <c r="G1822" s="45"/>
      <c r="H1822" s="45">
        <f t="shared" si="81"/>
        <v>0</v>
      </c>
      <c r="I1822" s="45"/>
      <c r="J1822" s="46" t="s">
        <v>298</v>
      </c>
    </row>
    <row r="1823" spans="2:10" x14ac:dyDescent="0.3">
      <c r="B1823" s="75"/>
      <c r="C1823" s="44" t="s">
        <v>631</v>
      </c>
      <c r="D1823" s="45"/>
      <c r="E1823" s="45"/>
      <c r="F1823" s="45"/>
      <c r="G1823" s="45"/>
      <c r="H1823" s="45">
        <f t="shared" si="81"/>
        <v>0</v>
      </c>
      <c r="I1823" s="45"/>
      <c r="J1823" s="46" t="s">
        <v>298</v>
      </c>
    </row>
    <row r="1824" spans="2:10" x14ac:dyDescent="0.3">
      <c r="B1824" s="75"/>
      <c r="C1824" s="130" t="s">
        <v>250</v>
      </c>
      <c r="D1824" s="45"/>
      <c r="E1824" s="45"/>
      <c r="F1824" s="45"/>
      <c r="G1824" s="45"/>
      <c r="H1824" s="45">
        <f t="shared" si="81"/>
        <v>0</v>
      </c>
      <c r="I1824" s="45"/>
      <c r="J1824" s="46" t="s">
        <v>298</v>
      </c>
    </row>
    <row r="1825" spans="2:10" x14ac:dyDescent="0.3">
      <c r="B1825" s="75"/>
      <c r="C1825" s="44" t="s">
        <v>621</v>
      </c>
      <c r="D1825" s="45"/>
      <c r="E1825" s="45"/>
      <c r="F1825" s="45"/>
      <c r="G1825" s="45"/>
      <c r="H1825" s="45">
        <f t="shared" si="81"/>
        <v>0</v>
      </c>
      <c r="I1825" s="45"/>
      <c r="J1825" s="46" t="s">
        <v>298</v>
      </c>
    </row>
    <row r="1826" spans="2:10" x14ac:dyDescent="0.3">
      <c r="B1826" s="75"/>
      <c r="C1826" s="44" t="s">
        <v>631</v>
      </c>
      <c r="D1826" s="45"/>
      <c r="E1826" s="45"/>
      <c r="F1826" s="45"/>
      <c r="G1826" s="45"/>
      <c r="H1826" s="45">
        <f t="shared" si="81"/>
        <v>0</v>
      </c>
      <c r="I1826" s="45"/>
      <c r="J1826" s="46" t="s">
        <v>298</v>
      </c>
    </row>
    <row r="1827" spans="2:10" x14ac:dyDescent="0.3">
      <c r="B1827" s="75" t="s">
        <v>480</v>
      </c>
      <c r="C1827" s="48" t="s">
        <v>478</v>
      </c>
      <c r="D1827" s="45"/>
      <c r="E1827" s="45"/>
      <c r="F1827" s="45"/>
      <c r="G1827" s="45"/>
      <c r="H1827" s="45"/>
      <c r="I1827" s="62">
        <f>SUM(H1828:H1833)*$E$83</f>
        <v>1</v>
      </c>
      <c r="J1827" s="63" t="str">
        <f>+J1829</f>
        <v>Pto</v>
      </c>
    </row>
    <row r="1828" spans="2:10" x14ac:dyDescent="0.3">
      <c r="B1828" s="75"/>
      <c r="C1828" s="130" t="s">
        <v>248</v>
      </c>
      <c r="D1828" s="45"/>
      <c r="E1828" s="45"/>
      <c r="F1828" s="45"/>
      <c r="G1828" s="45"/>
      <c r="H1828" s="45"/>
      <c r="I1828" s="45"/>
      <c r="J1828" s="46" t="s">
        <v>298</v>
      </c>
    </row>
    <row r="1829" spans="2:10" x14ac:dyDescent="0.3">
      <c r="B1829" s="75"/>
      <c r="C1829" s="44" t="s">
        <v>621</v>
      </c>
      <c r="D1829" s="45">
        <v>1</v>
      </c>
      <c r="E1829" s="45"/>
      <c r="F1829" s="45"/>
      <c r="G1829" s="45"/>
      <c r="H1829" s="45">
        <f>+D1829</f>
        <v>1</v>
      </c>
      <c r="I1829" s="45"/>
      <c r="J1829" s="46" t="s">
        <v>298</v>
      </c>
    </row>
    <row r="1830" spans="2:10" x14ac:dyDescent="0.3">
      <c r="B1830" s="75"/>
      <c r="C1830" s="130" t="s">
        <v>249</v>
      </c>
      <c r="D1830" s="45"/>
      <c r="E1830" s="45"/>
      <c r="F1830" s="45"/>
      <c r="G1830" s="45"/>
      <c r="H1830" s="45">
        <f>+D1830</f>
        <v>0</v>
      </c>
      <c r="I1830" s="45"/>
      <c r="J1830" s="46" t="s">
        <v>298</v>
      </c>
    </row>
    <row r="1831" spans="2:10" x14ac:dyDescent="0.3">
      <c r="B1831" s="75"/>
      <c r="C1831" s="44" t="s">
        <v>621</v>
      </c>
      <c r="D1831" s="45"/>
      <c r="E1831" s="45"/>
      <c r="F1831" s="45"/>
      <c r="G1831" s="45"/>
      <c r="H1831" s="45">
        <f>+D1831</f>
        <v>0</v>
      </c>
      <c r="I1831" s="45"/>
      <c r="J1831" s="46" t="s">
        <v>298</v>
      </c>
    </row>
    <row r="1832" spans="2:10" x14ac:dyDescent="0.3">
      <c r="B1832" s="75"/>
      <c r="C1832" s="130" t="s">
        <v>250</v>
      </c>
      <c r="D1832" s="45"/>
      <c r="E1832" s="45"/>
      <c r="F1832" s="45"/>
      <c r="G1832" s="45"/>
      <c r="H1832" s="45">
        <f>+D1832</f>
        <v>0</v>
      </c>
      <c r="I1832" s="45"/>
      <c r="J1832" s="46" t="s">
        <v>298</v>
      </c>
    </row>
    <row r="1833" spans="2:10" x14ac:dyDescent="0.3">
      <c r="B1833" s="75"/>
      <c r="C1833" s="44" t="s">
        <v>621</v>
      </c>
      <c r="D1833" s="45"/>
      <c r="E1833" s="45"/>
      <c r="F1833" s="45"/>
      <c r="G1833" s="45"/>
      <c r="H1833" s="45">
        <f>+D1833</f>
        <v>0</v>
      </c>
      <c r="I1833" s="45"/>
      <c r="J1833" s="46" t="s">
        <v>298</v>
      </c>
    </row>
    <row r="1834" spans="2:10" x14ac:dyDescent="0.3">
      <c r="B1834" s="100" t="s">
        <v>168</v>
      </c>
      <c r="C1834" s="101" t="s">
        <v>481</v>
      </c>
      <c r="D1834" s="45"/>
      <c r="E1834" s="45"/>
      <c r="F1834" s="45"/>
      <c r="G1834" s="45"/>
      <c r="H1834" s="45"/>
      <c r="I1834" s="45"/>
      <c r="J1834" s="46"/>
    </row>
    <row r="1835" spans="2:10" x14ac:dyDescent="0.3">
      <c r="B1835" s="75" t="s">
        <v>210</v>
      </c>
      <c r="C1835" s="48" t="s">
        <v>482</v>
      </c>
      <c r="D1835" s="45"/>
      <c r="E1835" s="45"/>
      <c r="F1835" s="45"/>
      <c r="G1835" s="45"/>
      <c r="H1835" s="45"/>
      <c r="I1835" s="62">
        <f>SUM(H1836:H1844)*$E$83</f>
        <v>5.5</v>
      </c>
      <c r="J1835" s="63" t="str">
        <f>+J1836</f>
        <v>ml</v>
      </c>
    </row>
    <row r="1836" spans="2:10" x14ac:dyDescent="0.3">
      <c r="B1836" s="75"/>
      <c r="C1836" s="130" t="s">
        <v>248</v>
      </c>
      <c r="D1836" s="45"/>
      <c r="E1836" s="45"/>
      <c r="F1836" s="45"/>
      <c r="G1836" s="45"/>
      <c r="H1836" s="45"/>
      <c r="I1836" s="45"/>
      <c r="J1836" s="46" t="str">
        <f>IF(AND(E1836=0,F1836&lt;&gt;0,G1836&lt;&gt;0),"m2",IF(AND(F1836=0,E1836&lt;&gt;0,G1836&lt;&gt;0),"m2",IF(AND(G1836=0,E1836&lt;&gt;0,F1836&lt;&gt;0),"m2",IF(AND(F1836=0,G1836=0),"ml",IF(AND(E1836=0,G1836=0),"ml",IF(AND(E1836=0,F1836=0),"ml",IF(AND(E1836&lt;&gt;0,F1836&lt;&gt;0,G1836&lt;&gt;0),"m3",0)))))))</f>
        <v>ml</v>
      </c>
    </row>
    <row r="1837" spans="2:10" x14ac:dyDescent="0.3">
      <c r="B1837" s="75"/>
      <c r="C1837" s="44" t="s">
        <v>630</v>
      </c>
      <c r="D1837" s="45">
        <v>1</v>
      </c>
      <c r="E1837" s="45">
        <v>1.5</v>
      </c>
      <c r="F1837" s="45"/>
      <c r="G1837" s="45"/>
      <c r="H1837" s="45">
        <f>IF(AND(F1837=0,G1837=0),D1837*E1837,IF(AND(E1837=0,G1837=0),D1837*F1837,IF(AND(E1837=0,F1837=0),D1837*G1837,IF(AND(E1837=0),D1837*F1837*G1837,IF(AND(F1837=0),D1837*E1837*G1837,IF(AND(G1837=0),D1837*E1837*F1837,D1837*E1837*F1837*G1837))))))</f>
        <v>1.5</v>
      </c>
      <c r="I1837" s="45"/>
      <c r="J1837" s="46" t="str">
        <f>IF(AND(E1837=0,F1837&lt;&gt;0,G1837&lt;&gt;0),"m2",IF(AND(F1837=0,E1837&lt;&gt;0,G1837&lt;&gt;0),"m2",IF(AND(G1837=0,E1837&lt;&gt;0,F1837&lt;&gt;0),"m2",IF(AND(F1837=0,G1837=0),"ml",IF(AND(E1837=0,G1837=0),"ml",IF(AND(E1837=0,F1837=0),"ml",IF(AND(E1837&lt;&gt;0,F1837&lt;&gt;0,G1837&lt;&gt;0),"m3",0)))))))</f>
        <v>ml</v>
      </c>
    </row>
    <row r="1838" spans="2:10" x14ac:dyDescent="0.3">
      <c r="B1838" s="75"/>
      <c r="C1838" s="44" t="s">
        <v>628</v>
      </c>
      <c r="D1838" s="45">
        <v>2</v>
      </c>
      <c r="E1838" s="45">
        <v>2</v>
      </c>
      <c r="F1838" s="45"/>
      <c r="G1838" s="45"/>
      <c r="H1838" s="45">
        <f>IF(AND(F1838=0,G1838=0),D1838*E1838,IF(AND(E1838=0,G1838=0),D1838*F1838,IF(AND(E1838=0,F1838=0),D1838*G1838,IF(AND(E1838=0),D1838*F1838*G1838,IF(AND(F1838=0),D1838*E1838*G1838,IF(AND(G1838=0),D1838*E1838*F1838,D1838*E1838*F1838*G1838))))))</f>
        <v>4</v>
      </c>
      <c r="I1838" s="45"/>
      <c r="J1838" s="46" t="str">
        <f>IF(AND(E1838=0,F1838&lt;&gt;0,G1838&lt;&gt;0),"m2",IF(AND(F1838=0,E1838&lt;&gt;0,G1838&lt;&gt;0),"m2",IF(AND(G1838=0,E1838&lt;&gt;0,F1838&lt;&gt;0),"m2",IF(AND(F1838=0,G1838=0),"ml",IF(AND(E1838=0,G1838=0),"ml",IF(AND(E1838=0,F1838=0),"ml",IF(AND(E1838&lt;&gt;0,F1838&lt;&gt;0,G1838&lt;&gt;0),"m3",0)))))))</f>
        <v>ml</v>
      </c>
    </row>
    <row r="1839" spans="2:10" x14ac:dyDescent="0.3">
      <c r="B1839" s="75"/>
      <c r="C1839" s="130" t="s">
        <v>249</v>
      </c>
      <c r="D1839" s="45"/>
      <c r="E1839" s="45"/>
      <c r="F1839" s="45"/>
      <c r="G1839" s="45"/>
      <c r="H1839" s="45"/>
      <c r="I1839" s="45"/>
      <c r="J1839" s="46"/>
    </row>
    <row r="1840" spans="2:10" x14ac:dyDescent="0.3">
      <c r="B1840" s="75"/>
      <c r="C1840" s="44" t="s">
        <v>630</v>
      </c>
      <c r="D1840" s="45"/>
      <c r="E1840" s="45"/>
      <c r="F1840" s="45"/>
      <c r="G1840" s="45"/>
      <c r="H1840" s="45">
        <f>IF(AND(F1840=0,G1840=0),D1840*E1840,IF(AND(E1840=0,G1840=0),D1840*F1840,IF(AND(E1840=0,F1840=0),D1840*G1840,IF(AND(E1840=0),D1840*F1840*G1840,IF(AND(F1840=0),D1840*E1840*G1840,IF(AND(G1840=0),D1840*E1840*F1840,D1840*E1840*F1840*G1840))))))</f>
        <v>0</v>
      </c>
      <c r="I1840" s="45"/>
      <c r="J1840" s="46" t="str">
        <f>IF(AND(E1840=0,F1840&lt;&gt;0,G1840&lt;&gt;0),"m2",IF(AND(F1840=0,E1840&lt;&gt;0,G1840&lt;&gt;0),"m2",IF(AND(G1840=0,E1840&lt;&gt;0,F1840&lt;&gt;0),"m2",IF(AND(F1840=0,G1840=0),"ml",IF(AND(E1840=0,G1840=0),"ml",IF(AND(E1840=0,F1840=0),"ml",IF(AND(E1840&lt;&gt;0,F1840&lt;&gt;0,G1840&lt;&gt;0),"m3",0)))))))</f>
        <v>ml</v>
      </c>
    </row>
    <row r="1841" spans="2:10" x14ac:dyDescent="0.3">
      <c r="B1841" s="75"/>
      <c r="C1841" s="44" t="s">
        <v>628</v>
      </c>
      <c r="D1841" s="45"/>
      <c r="E1841" s="45"/>
      <c r="F1841" s="45"/>
      <c r="G1841" s="45"/>
      <c r="H1841" s="45">
        <f>IF(AND(F1841=0,G1841=0),D1841*E1841,IF(AND(E1841=0,G1841=0),D1841*F1841,IF(AND(E1841=0,F1841=0),D1841*G1841,IF(AND(E1841=0),D1841*F1841*G1841,IF(AND(F1841=0),D1841*E1841*G1841,IF(AND(G1841=0),D1841*E1841*F1841,D1841*E1841*F1841*G1841))))))</f>
        <v>0</v>
      </c>
      <c r="I1841" s="45"/>
      <c r="J1841" s="46" t="str">
        <f>IF(AND(E1841=0,F1841&lt;&gt;0,G1841&lt;&gt;0),"m2",IF(AND(F1841=0,E1841&lt;&gt;0,G1841&lt;&gt;0),"m2",IF(AND(G1841=0,E1841&lt;&gt;0,F1841&lt;&gt;0),"m2",IF(AND(F1841=0,G1841=0),"ml",IF(AND(E1841=0,G1841=0),"ml",IF(AND(E1841=0,F1841=0),"ml",IF(AND(E1841&lt;&gt;0,F1841&lt;&gt;0,G1841&lt;&gt;0),"m3",0)))))))</f>
        <v>ml</v>
      </c>
    </row>
    <row r="1842" spans="2:10" x14ac:dyDescent="0.3">
      <c r="B1842" s="75"/>
      <c r="C1842" s="130" t="s">
        <v>250</v>
      </c>
      <c r="D1842" s="45"/>
      <c r="E1842" s="45"/>
      <c r="F1842" s="45"/>
      <c r="G1842" s="45"/>
      <c r="H1842" s="45"/>
      <c r="I1842" s="45"/>
      <c r="J1842" s="46"/>
    </row>
    <row r="1843" spans="2:10" x14ac:dyDescent="0.3">
      <c r="B1843" s="75"/>
      <c r="C1843" s="44" t="s">
        <v>622</v>
      </c>
      <c r="D1843" s="45"/>
      <c r="E1843" s="45"/>
      <c r="F1843" s="45"/>
      <c r="G1843" s="45"/>
      <c r="H1843" s="45">
        <f t="shared" ref="H1843" si="82">IF(AND(F1843=0,G1843=0),D1843*E1843,IF(AND(E1843=0,G1843=0),D1843*F1843,IF(AND(E1843=0,F1843=0),D1843*G1843,IF(AND(E1843=0),D1843*F1843*G1843,IF(AND(F1843=0),D1843*E1843*G1843,IF(AND(G1843=0),D1843*E1843*F1843,D1843*E1843*F1843*G1843))))))</f>
        <v>0</v>
      </c>
      <c r="I1843" s="45"/>
      <c r="J1843" s="46" t="str">
        <f t="shared" ref="J1843" si="83">IF(AND(E1843=0,F1843&lt;&gt;0,G1843&lt;&gt;0),"m2",IF(AND(F1843=0,E1843&lt;&gt;0,G1843&lt;&gt;0),"m2",IF(AND(G1843=0,E1843&lt;&gt;0,F1843&lt;&gt;0),"m2",IF(AND(F1843=0,G1843=0),"ml",IF(AND(E1843=0,G1843=0),"ml",IF(AND(E1843=0,F1843=0),"ml",IF(AND(E1843&lt;&gt;0,F1843&lt;&gt;0,G1843&lt;&gt;0),"m3",0)))))))</f>
        <v>ml</v>
      </c>
    </row>
    <row r="1844" spans="2:10" x14ac:dyDescent="0.3">
      <c r="B1844" s="75"/>
      <c r="C1844" s="44" t="s">
        <v>628</v>
      </c>
      <c r="D1844" s="45"/>
      <c r="E1844" s="45"/>
      <c r="F1844" s="45"/>
      <c r="G1844" s="45"/>
      <c r="H1844" s="45">
        <f>IF(AND(F1844=0,G1844=0),D1844*E1844,IF(AND(E1844=0,G1844=0),D1844*F1844,IF(AND(E1844=0,F1844=0),D1844*G1844,IF(AND(E1844=0),D1844*F1844*G1844,IF(AND(F1844=0),D1844*E1844*G1844,IF(AND(G1844=0),D1844*E1844*F1844,D1844*E1844*F1844*G1844))))))</f>
        <v>0</v>
      </c>
      <c r="I1844" s="45"/>
      <c r="J1844" s="46" t="str">
        <f>IF(AND(E1844=0,F1844&lt;&gt;0,G1844&lt;&gt;0),"m2",IF(AND(F1844=0,E1844&lt;&gt;0,G1844&lt;&gt;0),"m2",IF(AND(G1844=0,E1844&lt;&gt;0,F1844&lt;&gt;0),"m2",IF(AND(F1844=0,G1844=0),"ml",IF(AND(E1844=0,G1844=0),"ml",IF(AND(E1844=0,F1844=0),"ml",IF(AND(E1844&lt;&gt;0,F1844&lt;&gt;0,G1844&lt;&gt;0),"m3",0)))))))</f>
        <v>ml</v>
      </c>
    </row>
    <row r="1845" spans="2:10" x14ac:dyDescent="0.3">
      <c r="B1845" s="75" t="s">
        <v>236</v>
      </c>
      <c r="C1845" s="48" t="s">
        <v>483</v>
      </c>
      <c r="D1845" s="45"/>
      <c r="E1845" s="45"/>
      <c r="F1845" s="45"/>
      <c r="G1845" s="45"/>
      <c r="H1845" s="45"/>
      <c r="I1845" s="62">
        <f>SUM(H1846:H1850)*$E$83</f>
        <v>0</v>
      </c>
      <c r="J1845" s="63" t="str">
        <f>+J1850</f>
        <v>ml</v>
      </c>
    </row>
    <row r="1846" spans="2:10" x14ac:dyDescent="0.3">
      <c r="B1846" s="75"/>
      <c r="C1846" s="130" t="s">
        <v>248</v>
      </c>
      <c r="D1846" s="45"/>
      <c r="E1846" s="45"/>
      <c r="F1846" s="45"/>
      <c r="G1846" s="45"/>
      <c r="H1846" s="45"/>
      <c r="I1846" s="62"/>
      <c r="J1846" s="63"/>
    </row>
    <row r="1847" spans="2:10" x14ac:dyDescent="0.3">
      <c r="B1847" s="75"/>
      <c r="C1847" s="44" t="s">
        <v>628</v>
      </c>
      <c r="D1847" s="45"/>
      <c r="E1847" s="45"/>
      <c r="F1847" s="45"/>
      <c r="G1847" s="45"/>
      <c r="H1847" s="45">
        <f>IF(AND(F1847=0,G1847=0),D1847*E1847,IF(AND(E1847=0,G1847=0),D1847*F1847,IF(AND(E1847=0,F1847=0),D1847*G1847,IF(AND(E1847=0),D1847*F1847*G1847,IF(AND(F1847=0),D1847*E1847*G1847,IF(AND(G1847=0),D1847*E1847*F1847,D1847*E1847*F1847*G1847))))))</f>
        <v>0</v>
      </c>
      <c r="I1847" s="45"/>
      <c r="J1847" s="46" t="str">
        <f>IF(AND(E1847=0,F1847&lt;&gt;0,G1847&lt;&gt;0),"m2",IF(AND(F1847=0,E1847&lt;&gt;0,G1847&lt;&gt;0),"m2",IF(AND(G1847=0,E1847&lt;&gt;0,F1847&lt;&gt;0),"m2",IF(AND(F1847=0,G1847=0),"ml",IF(AND(E1847=0,G1847=0),"ml",IF(AND(E1847=0,F1847=0),"ml",IF(AND(E1847&lt;&gt;0,F1847&lt;&gt;0,G1847&lt;&gt;0),"m3",0)))))))</f>
        <v>ml</v>
      </c>
    </row>
    <row r="1848" spans="2:10" x14ac:dyDescent="0.3">
      <c r="B1848" s="75"/>
      <c r="C1848" s="130" t="s">
        <v>249</v>
      </c>
      <c r="D1848" s="45"/>
      <c r="E1848" s="45"/>
      <c r="F1848" s="45"/>
      <c r="G1848" s="45"/>
      <c r="H1848" s="45"/>
      <c r="I1848" s="62"/>
      <c r="J1848" s="63"/>
    </row>
    <row r="1849" spans="2:10" x14ac:dyDescent="0.3">
      <c r="B1849" s="75"/>
      <c r="C1849" s="44" t="s">
        <v>628</v>
      </c>
      <c r="D1849" s="45"/>
      <c r="E1849" s="45"/>
      <c r="F1849" s="45"/>
      <c r="G1849" s="45"/>
      <c r="H1849" s="45">
        <f>IF(AND(F1849=0,G1849=0),D1849*E1849,IF(AND(E1849=0,G1849=0),D1849*F1849,IF(AND(E1849=0,F1849=0),D1849*G1849,IF(AND(E1849=0),D1849*F1849*G1849,IF(AND(F1849=0),D1849*E1849*G1849,IF(AND(G1849=0),D1849*E1849*F1849,D1849*E1849*F1849*G1849))))))</f>
        <v>0</v>
      </c>
      <c r="I1849" s="45"/>
      <c r="J1849" s="46" t="str">
        <f>IF(AND(E1849=0,F1849&lt;&gt;0,G1849&lt;&gt;0),"m2",IF(AND(F1849=0,E1849&lt;&gt;0,G1849&lt;&gt;0),"m2",IF(AND(G1849=0,E1849&lt;&gt;0,F1849&lt;&gt;0),"m2",IF(AND(F1849=0,G1849=0),"ml",IF(AND(E1849=0,G1849=0),"ml",IF(AND(E1849=0,F1849=0),"ml",IF(AND(E1849&lt;&gt;0,F1849&lt;&gt;0,G1849&lt;&gt;0),"m3",0)))))))</f>
        <v>ml</v>
      </c>
    </row>
    <row r="1850" spans="2:10" x14ac:dyDescent="0.3">
      <c r="B1850" s="75"/>
      <c r="C1850" s="130" t="s">
        <v>250</v>
      </c>
      <c r="D1850" s="45"/>
      <c r="E1850" s="45"/>
      <c r="F1850" s="45"/>
      <c r="G1850" s="45"/>
      <c r="H1850" s="45"/>
      <c r="I1850" s="45"/>
      <c r="J1850" s="46" t="str">
        <f>IF(AND(E1850=0,F1850&lt;&gt;0,G1850&lt;&gt;0),"m2",IF(AND(F1850=0,E1850&lt;&gt;0,G1850&lt;&gt;0),"m2",IF(AND(G1850=0,E1850&lt;&gt;0,F1850&lt;&gt;0),"m2",IF(AND(F1850=0,G1850=0),"ml",IF(AND(E1850=0,G1850=0),"ml",IF(AND(E1850=0,F1850=0),"ml",IF(AND(E1850&lt;&gt;0,F1850&lt;&gt;0,G1850&lt;&gt;0),"m3",0)))))))</f>
        <v>ml</v>
      </c>
    </row>
    <row r="1851" spans="2:10" x14ac:dyDescent="0.3">
      <c r="B1851" s="75"/>
      <c r="C1851" s="44" t="s">
        <v>628</v>
      </c>
      <c r="D1851" s="45"/>
      <c r="E1851" s="45"/>
      <c r="F1851" s="45"/>
      <c r="G1851" s="45"/>
      <c r="H1851" s="45">
        <f>IF(AND(F1851=0,G1851=0),D1851*E1851,IF(AND(E1851=0,G1851=0),D1851*F1851,IF(AND(E1851=0,F1851=0),D1851*G1851,IF(AND(E1851=0),D1851*F1851*G1851,IF(AND(F1851=0),D1851*E1851*G1851,IF(AND(G1851=0),D1851*E1851*F1851,D1851*E1851*F1851*G1851))))))</f>
        <v>0</v>
      </c>
      <c r="I1851" s="45"/>
      <c r="J1851" s="46" t="str">
        <f>IF(AND(E1851=0,F1851&lt;&gt;0,G1851&lt;&gt;0),"m2",IF(AND(F1851=0,E1851&lt;&gt;0,G1851&lt;&gt;0),"m2",IF(AND(G1851=0,E1851&lt;&gt;0,F1851&lt;&gt;0),"m2",IF(AND(F1851=0,G1851=0),"ml",IF(AND(E1851=0,G1851=0),"ml",IF(AND(E1851=0,F1851=0),"ml",IF(AND(E1851&lt;&gt;0,F1851&lt;&gt;0,G1851&lt;&gt;0),"m3",0)))))))</f>
        <v>ml</v>
      </c>
    </row>
    <row r="1852" spans="2:10" x14ac:dyDescent="0.3">
      <c r="B1852" s="75" t="s">
        <v>240</v>
      </c>
      <c r="C1852" s="48" t="s">
        <v>485</v>
      </c>
      <c r="D1852" s="45"/>
      <c r="E1852" s="45"/>
      <c r="F1852" s="45"/>
      <c r="G1852" s="45"/>
      <c r="H1852" s="45"/>
      <c r="I1852" s="62">
        <f>SUM(H1853:H1861)*$E$83</f>
        <v>4</v>
      </c>
      <c r="J1852" s="63" t="str">
        <f>+J1853</f>
        <v>ml</v>
      </c>
    </row>
    <row r="1853" spans="2:10" x14ac:dyDescent="0.3">
      <c r="B1853" s="75"/>
      <c r="C1853" s="130" t="s">
        <v>248</v>
      </c>
      <c r="D1853" s="45"/>
      <c r="E1853" s="45"/>
      <c r="F1853" s="45"/>
      <c r="G1853" s="45"/>
      <c r="H1853" s="45"/>
      <c r="I1853" s="45"/>
      <c r="J1853" s="46" t="str">
        <f>IF(AND(E1853=0,F1853&lt;&gt;0,G1853&lt;&gt;0),"m2",IF(AND(F1853=0,E1853&lt;&gt;0,G1853&lt;&gt;0),"m2",IF(AND(G1853=0,E1853&lt;&gt;0,F1853&lt;&gt;0),"m2",IF(AND(F1853=0,G1853=0),"ml",IF(AND(E1853=0,G1853=0),"ml",IF(AND(E1853=0,F1853=0),"ml",IF(AND(E1853&lt;&gt;0,F1853&lt;&gt;0,G1853&lt;&gt;0),"m3",0)))))))</f>
        <v>ml</v>
      </c>
    </row>
    <row r="1854" spans="2:10" x14ac:dyDescent="0.3">
      <c r="B1854" s="75"/>
      <c r="C1854" s="44" t="s">
        <v>621</v>
      </c>
      <c r="D1854" s="45">
        <v>1</v>
      </c>
      <c r="E1854" s="45">
        <v>1</v>
      </c>
      <c r="F1854" s="45"/>
      <c r="G1854" s="45"/>
      <c r="H1854" s="45">
        <f t="shared" ref="H1854:H1856" si="84">IF(AND(F1854=0,G1854=0),D1854*E1854,IF(AND(E1854=0,G1854=0),D1854*F1854,IF(AND(E1854=0,F1854=0),D1854*G1854,IF(AND(E1854=0),D1854*F1854*G1854,IF(AND(F1854=0),D1854*E1854*G1854,IF(AND(G1854=0),D1854*E1854*F1854,D1854*E1854*F1854*G1854))))))</f>
        <v>1</v>
      </c>
      <c r="I1854" s="45"/>
      <c r="J1854" s="46" t="str">
        <f t="shared" ref="J1854:J1856" si="85">IF(AND(E1854=0,F1854&lt;&gt;0,G1854&lt;&gt;0),"m2",IF(AND(F1854=0,E1854&lt;&gt;0,G1854&lt;&gt;0),"m2",IF(AND(G1854=0,E1854&lt;&gt;0,F1854&lt;&gt;0),"m2",IF(AND(F1854=0,G1854=0),"ml",IF(AND(E1854=0,G1854=0),"ml",IF(AND(E1854=0,F1854=0),"ml",IF(AND(E1854&lt;&gt;0,F1854&lt;&gt;0,G1854&lt;&gt;0),"m3",0)))))))</f>
        <v>ml</v>
      </c>
    </row>
    <row r="1855" spans="2:10" x14ac:dyDescent="0.3">
      <c r="B1855" s="75"/>
      <c r="C1855" s="44" t="s">
        <v>632</v>
      </c>
      <c r="D1855" s="45">
        <v>1</v>
      </c>
      <c r="E1855" s="45">
        <v>3</v>
      </c>
      <c r="F1855" s="45"/>
      <c r="G1855" s="45"/>
      <c r="H1855" s="45">
        <f t="shared" si="84"/>
        <v>3</v>
      </c>
      <c r="I1855" s="45"/>
      <c r="J1855" s="46" t="str">
        <f t="shared" si="85"/>
        <v>ml</v>
      </c>
    </row>
    <row r="1856" spans="2:10" x14ac:dyDescent="0.3">
      <c r="B1856" s="75"/>
      <c r="C1856" s="130" t="s">
        <v>249</v>
      </c>
      <c r="D1856" s="45"/>
      <c r="E1856" s="45"/>
      <c r="F1856" s="45"/>
      <c r="G1856" s="45"/>
      <c r="H1856" s="45">
        <f t="shared" si="84"/>
        <v>0</v>
      </c>
      <c r="I1856" s="45"/>
      <c r="J1856" s="46" t="str">
        <f t="shared" si="85"/>
        <v>ml</v>
      </c>
    </row>
    <row r="1857" spans="2:10" x14ac:dyDescent="0.3">
      <c r="B1857" s="75"/>
      <c r="C1857" s="44" t="s">
        <v>621</v>
      </c>
      <c r="D1857" s="45"/>
      <c r="E1857" s="45"/>
      <c r="F1857" s="45"/>
      <c r="G1857" s="45"/>
      <c r="H1857" s="45">
        <f>IF(AND(F1857=0,G1857=0),D1857*E1857,IF(AND(E1857=0,G1857=0),D1857*F1857,IF(AND(E1857=0,F1857=0),D1857*G1857,IF(AND(E1857=0),D1857*F1857*G1857,IF(AND(F1857=0),D1857*E1857*G1857,IF(AND(G1857=0),D1857*E1857*F1857,D1857*E1857*F1857*G1857))))))</f>
        <v>0</v>
      </c>
      <c r="I1857" s="45"/>
      <c r="J1857" s="46" t="str">
        <f>IF(AND(E1857=0,F1857&lt;&gt;0,G1857&lt;&gt;0),"m2",IF(AND(F1857=0,E1857&lt;&gt;0,G1857&lt;&gt;0),"m2",IF(AND(G1857=0,E1857&lt;&gt;0,F1857&lt;&gt;0),"m2",IF(AND(F1857=0,G1857=0),"ml",IF(AND(E1857=0,G1857=0),"ml",IF(AND(E1857=0,F1857=0),"ml",IF(AND(E1857&lt;&gt;0,F1857&lt;&gt;0,G1857&lt;&gt;0),"m3",0)))))))</f>
        <v>ml</v>
      </c>
    </row>
    <row r="1858" spans="2:10" x14ac:dyDescent="0.3">
      <c r="B1858" s="75"/>
      <c r="C1858" s="44" t="s">
        <v>632</v>
      </c>
      <c r="D1858" s="45"/>
      <c r="E1858" s="45"/>
      <c r="F1858" s="45"/>
      <c r="G1858" s="45"/>
      <c r="H1858" s="45">
        <f>IF(AND(F1858=0,G1858=0),D1858*E1858,IF(AND(E1858=0,G1858=0),D1858*F1858,IF(AND(E1858=0,F1858=0),D1858*G1858,IF(AND(E1858=0),D1858*F1858*G1858,IF(AND(F1858=0),D1858*E1858*G1858,IF(AND(G1858=0),D1858*E1858*F1858,D1858*E1858*F1858*G1858))))))</f>
        <v>0</v>
      </c>
      <c r="I1858" s="45"/>
      <c r="J1858" s="46" t="str">
        <f>IF(AND(E1858=0,F1858&lt;&gt;0,G1858&lt;&gt;0),"m2",IF(AND(F1858=0,E1858&lt;&gt;0,G1858&lt;&gt;0),"m2",IF(AND(G1858=0,E1858&lt;&gt;0,F1858&lt;&gt;0),"m2",IF(AND(F1858=0,G1858=0),"ml",IF(AND(E1858=0,G1858=0),"ml",IF(AND(E1858=0,F1858=0),"ml",IF(AND(E1858&lt;&gt;0,F1858&lt;&gt;0,G1858&lt;&gt;0),"m3",0)))))))</f>
        <v>ml</v>
      </c>
    </row>
    <row r="1859" spans="2:10" x14ac:dyDescent="0.3">
      <c r="B1859" s="75"/>
      <c r="C1859" s="130" t="s">
        <v>250</v>
      </c>
      <c r="D1859" s="45"/>
      <c r="E1859" s="45"/>
      <c r="F1859" s="45"/>
      <c r="G1859" s="45"/>
      <c r="H1859" s="45">
        <f t="shared" ref="H1859" si="86">IF(AND(F1859=0,G1859=0),D1859*E1859,IF(AND(E1859=0,G1859=0),D1859*F1859,IF(AND(E1859=0,F1859=0),D1859*G1859,IF(AND(E1859=0),D1859*F1859*G1859,IF(AND(F1859=0),D1859*E1859*G1859,IF(AND(G1859=0),D1859*E1859*F1859,D1859*E1859*F1859*G1859))))))</f>
        <v>0</v>
      </c>
      <c r="I1859" s="45"/>
      <c r="J1859" s="46" t="str">
        <f t="shared" ref="J1859" si="87">IF(AND(E1859=0,F1859&lt;&gt;0,G1859&lt;&gt;0),"m2",IF(AND(F1859=0,E1859&lt;&gt;0,G1859&lt;&gt;0),"m2",IF(AND(G1859=0,E1859&lt;&gt;0,F1859&lt;&gt;0),"m2",IF(AND(F1859=0,G1859=0),"ml",IF(AND(E1859=0,G1859=0),"ml",IF(AND(E1859=0,F1859=0),"ml",IF(AND(E1859&lt;&gt;0,F1859&lt;&gt;0,G1859&lt;&gt;0),"m3",0)))))))</f>
        <v>ml</v>
      </c>
    </row>
    <row r="1860" spans="2:10" x14ac:dyDescent="0.3">
      <c r="B1860" s="75"/>
      <c r="C1860" s="44" t="s">
        <v>621</v>
      </c>
      <c r="D1860" s="45"/>
      <c r="E1860" s="45"/>
      <c r="F1860" s="45"/>
      <c r="G1860" s="45"/>
      <c r="H1860" s="45">
        <f>IF(AND(F1860=0,G1860=0),D1860*E1860,IF(AND(E1860=0,G1860=0),D1860*F1860,IF(AND(E1860=0,F1860=0),D1860*G1860,IF(AND(E1860=0),D1860*F1860*G1860,IF(AND(F1860=0),D1860*E1860*G1860,IF(AND(G1860=0),D1860*E1860*F1860,D1860*E1860*F1860*G1860))))))</f>
        <v>0</v>
      </c>
      <c r="I1860" s="45"/>
      <c r="J1860" s="46" t="str">
        <f>IF(AND(E1860=0,F1860&lt;&gt;0,G1860&lt;&gt;0),"m2",IF(AND(F1860=0,E1860&lt;&gt;0,G1860&lt;&gt;0),"m2",IF(AND(G1860=0,E1860&lt;&gt;0,F1860&lt;&gt;0),"m2",IF(AND(F1860=0,G1860=0),"ml",IF(AND(E1860=0,G1860=0),"ml",IF(AND(E1860=0,F1860=0),"ml",IF(AND(E1860&lt;&gt;0,F1860&lt;&gt;0,G1860&lt;&gt;0),"m3",0)))))))</f>
        <v>ml</v>
      </c>
    </row>
    <row r="1861" spans="2:10" x14ac:dyDescent="0.3">
      <c r="B1861" s="75"/>
      <c r="C1861" s="44" t="s">
        <v>632</v>
      </c>
      <c r="D1861" s="45"/>
      <c r="E1861" s="45"/>
      <c r="F1861" s="45"/>
      <c r="G1861" s="45"/>
      <c r="H1861" s="45">
        <f>IF(AND(F1861=0,G1861=0),D1861*E1861,IF(AND(E1861=0,G1861=0),D1861*F1861,IF(AND(E1861=0,F1861=0),D1861*G1861,IF(AND(E1861=0),D1861*F1861*G1861,IF(AND(F1861=0),D1861*E1861*G1861,IF(AND(G1861=0),D1861*E1861*F1861,D1861*E1861*F1861*G1861))))))</f>
        <v>0</v>
      </c>
      <c r="I1861" s="45"/>
      <c r="J1861" s="46" t="str">
        <f>IF(AND(E1861=0,F1861&lt;&gt;0,G1861&lt;&gt;0),"m2",IF(AND(F1861=0,E1861&lt;&gt;0,G1861&lt;&gt;0),"m2",IF(AND(G1861=0,E1861&lt;&gt;0,F1861&lt;&gt;0),"m2",IF(AND(F1861=0,G1861=0),"ml",IF(AND(E1861=0,G1861=0),"ml",IF(AND(E1861=0,F1861=0),"ml",IF(AND(E1861&lt;&gt;0,F1861&lt;&gt;0,G1861&lt;&gt;0),"m3",0)))))))</f>
        <v>ml</v>
      </c>
    </row>
    <row r="1862" spans="2:10" x14ac:dyDescent="0.3">
      <c r="B1862" s="75" t="s">
        <v>517</v>
      </c>
      <c r="C1862" s="48" t="s">
        <v>618</v>
      </c>
      <c r="D1862" s="45"/>
      <c r="E1862" s="45"/>
      <c r="F1862" s="45"/>
      <c r="G1862" s="45"/>
      <c r="H1862" s="45"/>
      <c r="I1862" s="62">
        <f>SUM(H1863:H1868)*$E$83</f>
        <v>1</v>
      </c>
      <c r="J1862" s="63" t="str">
        <f>+J1865</f>
        <v>ml</v>
      </c>
    </row>
    <row r="1863" spans="2:10" x14ac:dyDescent="0.3">
      <c r="B1863" s="75"/>
      <c r="C1863" s="130" t="s">
        <v>248</v>
      </c>
      <c r="D1863" s="45"/>
      <c r="E1863" s="45"/>
      <c r="F1863" s="45"/>
      <c r="G1863" s="45"/>
      <c r="H1863" s="45"/>
      <c r="I1863" s="62"/>
      <c r="J1863" s="63"/>
    </row>
    <row r="1864" spans="2:10" x14ac:dyDescent="0.3">
      <c r="B1864" s="75"/>
      <c r="C1864" s="44" t="s">
        <v>621</v>
      </c>
      <c r="D1864" s="45">
        <v>1</v>
      </c>
      <c r="E1864" s="45">
        <v>1</v>
      </c>
      <c r="F1864" s="45"/>
      <c r="G1864" s="45"/>
      <c r="H1864" s="45">
        <f>IF(AND(F1864=0,G1864=0),D1864*E1864,IF(AND(E1864=0,G1864=0),D1864*F1864,IF(AND(E1864=0,F1864=0),D1864*G1864,IF(AND(E1864=0),D1864*F1864*G1864,IF(AND(F1864=0),D1864*E1864*G1864,IF(AND(G1864=0),D1864*E1864*F1864,D1864*E1864*F1864*G1864))))))</f>
        <v>1</v>
      </c>
      <c r="I1864" s="45"/>
      <c r="J1864" s="46" t="str">
        <f>IF(AND(E1864=0,F1864&lt;&gt;0,G1864&lt;&gt;0),"m2",IF(AND(F1864=0,E1864&lt;&gt;0,G1864&lt;&gt;0),"m2",IF(AND(G1864=0,E1864&lt;&gt;0,F1864&lt;&gt;0),"m2",IF(AND(F1864=0,G1864=0),"ml",IF(AND(E1864=0,G1864=0),"ml",IF(AND(E1864=0,F1864=0),"ml",IF(AND(E1864&lt;&gt;0,F1864&lt;&gt;0,G1864&lt;&gt;0),"m3",0)))))))</f>
        <v>ml</v>
      </c>
    </row>
    <row r="1865" spans="2:10" x14ac:dyDescent="0.3">
      <c r="B1865" s="75"/>
      <c r="C1865" s="130" t="s">
        <v>249</v>
      </c>
      <c r="D1865" s="45"/>
      <c r="E1865" s="45"/>
      <c r="F1865" s="45"/>
      <c r="G1865" s="45"/>
      <c r="H1865" s="45">
        <f>IF(AND(F1865=0,G1865=0),D1865*E1865,IF(AND(E1865=0,G1865=0),D1865*F1865,IF(AND(E1865=0,F1865=0),D1865*G1865,IF(AND(E1865=0),D1865*F1865*G1865,IF(AND(F1865=0),D1865*E1865*G1865,IF(AND(G1865=0),D1865*E1865*F1865,D1865*E1865*F1865*G1865))))))</f>
        <v>0</v>
      </c>
      <c r="I1865" s="45"/>
      <c r="J1865" s="46" t="str">
        <f>IF(AND(E1865=0,F1865&lt;&gt;0,G1865&lt;&gt;0),"m2",IF(AND(F1865=0,E1865&lt;&gt;0,G1865&lt;&gt;0),"m2",IF(AND(G1865=0,E1865&lt;&gt;0,F1865&lt;&gt;0),"m2",IF(AND(F1865=0,G1865=0),"ml",IF(AND(E1865=0,G1865=0),"ml",IF(AND(E1865=0,F1865=0),"ml",IF(AND(E1865&lt;&gt;0,F1865&lt;&gt;0,G1865&lt;&gt;0),"m3",0)))))))</f>
        <v>ml</v>
      </c>
    </row>
    <row r="1866" spans="2:10" x14ac:dyDescent="0.3">
      <c r="B1866" s="75"/>
      <c r="C1866" s="44" t="s">
        <v>621</v>
      </c>
      <c r="D1866" s="45"/>
      <c r="E1866" s="45"/>
      <c r="F1866" s="45"/>
      <c r="G1866" s="45"/>
      <c r="H1866" s="45">
        <f>IF(AND(F1866=0,G1866=0),D1866*E1866,IF(AND(E1866=0,G1866=0),D1866*F1866,IF(AND(E1866=0,F1866=0),D1866*G1866,IF(AND(E1866=0),D1866*F1866*G1866,IF(AND(F1866=0),D1866*E1866*G1866,IF(AND(G1866=0),D1866*E1866*F1866,D1866*E1866*F1866*G1866))))))</f>
        <v>0</v>
      </c>
      <c r="I1866" s="45"/>
      <c r="J1866" s="46" t="str">
        <f>IF(AND(E1866=0,F1866&lt;&gt;0,G1866&lt;&gt;0),"m2",IF(AND(F1866=0,E1866&lt;&gt;0,G1866&lt;&gt;0),"m2",IF(AND(G1866=0,E1866&lt;&gt;0,F1866&lt;&gt;0),"m2",IF(AND(F1866=0,G1866=0),"ml",IF(AND(E1866=0,G1866=0),"ml",IF(AND(E1866=0,F1866=0),"ml",IF(AND(E1866&lt;&gt;0,F1866&lt;&gt;0,G1866&lt;&gt;0),"m3",0)))))))</f>
        <v>ml</v>
      </c>
    </row>
    <row r="1867" spans="2:10" x14ac:dyDescent="0.3">
      <c r="B1867" s="75"/>
      <c r="C1867" s="130" t="s">
        <v>250</v>
      </c>
      <c r="D1867" s="45"/>
      <c r="E1867" s="45"/>
      <c r="F1867" s="45"/>
      <c r="G1867" s="45"/>
      <c r="H1867" s="45">
        <f>IF(AND(F1867=0,G1867=0),D1867*E1867,IF(AND(E1867=0,G1867=0),D1867*F1867,IF(AND(E1867=0,F1867=0),D1867*G1867,IF(AND(E1867=0),D1867*F1867*G1867,IF(AND(F1867=0),D1867*E1867*G1867,IF(AND(G1867=0),D1867*E1867*F1867,D1867*E1867*F1867*G1867))))))</f>
        <v>0</v>
      </c>
      <c r="I1867" s="45"/>
      <c r="J1867" s="46" t="str">
        <f>IF(AND(E1867=0,F1867&lt;&gt;0,G1867&lt;&gt;0),"m2",IF(AND(F1867=0,E1867&lt;&gt;0,G1867&lt;&gt;0),"m2",IF(AND(G1867=0,E1867&lt;&gt;0,F1867&lt;&gt;0),"m2",IF(AND(F1867=0,G1867=0),"ml",IF(AND(E1867=0,G1867=0),"ml",IF(AND(E1867=0,F1867=0),"ml",IF(AND(E1867&lt;&gt;0,F1867&lt;&gt;0,G1867&lt;&gt;0),"m3",0)))))))</f>
        <v>ml</v>
      </c>
    </row>
    <row r="1868" spans="2:10" x14ac:dyDescent="0.3">
      <c r="B1868" s="75"/>
      <c r="C1868" s="44" t="s">
        <v>621</v>
      </c>
      <c r="D1868" s="45"/>
      <c r="E1868" s="45"/>
      <c r="F1868" s="45"/>
      <c r="G1868" s="45"/>
      <c r="H1868" s="45">
        <f>IF(AND(F1868=0,G1868=0),D1868*E1868,IF(AND(E1868=0,G1868=0),D1868*F1868,IF(AND(E1868=0,F1868=0),D1868*G1868,IF(AND(E1868=0),D1868*F1868*G1868,IF(AND(F1868=0),D1868*E1868*G1868,IF(AND(G1868=0),D1868*E1868*F1868,D1868*E1868*F1868*G1868))))))</f>
        <v>0</v>
      </c>
      <c r="I1868" s="45"/>
      <c r="J1868" s="46" t="str">
        <f>IF(AND(E1868=0,F1868&lt;&gt;0,G1868&lt;&gt;0),"m2",IF(AND(F1868=0,E1868&lt;&gt;0,G1868&lt;&gt;0),"m2",IF(AND(G1868=0,E1868&lt;&gt;0,F1868&lt;&gt;0),"m2",IF(AND(F1868=0,G1868=0),"ml",IF(AND(E1868=0,G1868=0),"ml",IF(AND(E1868=0,F1868=0),"ml",IF(AND(E1868&lt;&gt;0,F1868&lt;&gt;0,G1868&lt;&gt;0),"m3",0)))))))</f>
        <v>ml</v>
      </c>
    </row>
    <row r="1869" spans="2:10" x14ac:dyDescent="0.3">
      <c r="B1869" s="75" t="s">
        <v>518</v>
      </c>
      <c r="C1869" s="48" t="s">
        <v>484</v>
      </c>
      <c r="D1869" s="45"/>
      <c r="E1869" s="45"/>
      <c r="F1869" s="45"/>
      <c r="G1869" s="45"/>
      <c r="H1869" s="45"/>
      <c r="I1869" s="62">
        <f>SUM(H1870:H1873)*$E$83</f>
        <v>4.25</v>
      </c>
      <c r="J1869" s="63" t="str">
        <f>+J1870</f>
        <v>ml</v>
      </c>
    </row>
    <row r="1870" spans="2:10" x14ac:dyDescent="0.3">
      <c r="B1870" s="75"/>
      <c r="C1870" s="130" t="s">
        <v>248</v>
      </c>
      <c r="D1870" s="45">
        <v>1</v>
      </c>
      <c r="E1870" s="45">
        <v>3.25</v>
      </c>
      <c r="F1870" s="45"/>
      <c r="G1870" s="45"/>
      <c r="H1870" s="45">
        <f>IF(AND(F1870=0,G1870=0),D1870*E1870,IF(AND(E1870=0,G1870=0),D1870*F1870,IF(AND(E1870=0,F1870=0),D1870*G1870,IF(AND(E1870=0),D1870*F1870*G1870,IF(AND(F1870=0),D1870*E1870*G1870,IF(AND(G1870=0),D1870*E1870*F1870,D1870*E1870*F1870*G1870))))))</f>
        <v>3.25</v>
      </c>
      <c r="I1870" s="45"/>
      <c r="J1870" s="46" t="str">
        <f>IF(AND(E1870=0,F1870&lt;&gt;0,G1870&lt;&gt;0),"m2",IF(AND(F1870=0,E1870&lt;&gt;0,G1870&lt;&gt;0),"m2",IF(AND(G1870=0,E1870&lt;&gt;0,F1870&lt;&gt;0),"m2",IF(AND(F1870=0,G1870=0),"ml",IF(AND(E1870=0,G1870=0),"ml",IF(AND(E1870=0,F1870=0),"ml",IF(AND(E1870&lt;&gt;0,F1870&lt;&gt;0,G1870&lt;&gt;0),"m3",0)))))))</f>
        <v>ml</v>
      </c>
    </row>
    <row r="1871" spans="2:10" x14ac:dyDescent="0.3">
      <c r="B1871" s="75"/>
      <c r="C1871" s="130" t="s">
        <v>249</v>
      </c>
      <c r="D1871" s="45"/>
      <c r="E1871" s="45"/>
      <c r="F1871" s="45"/>
      <c r="G1871" s="45"/>
      <c r="H1871" s="45">
        <f>IF(AND(F1871=0,G1871=0),D1871*E1871,IF(AND(E1871=0,G1871=0),D1871*F1871,IF(AND(E1871=0,F1871=0),D1871*G1871,IF(AND(E1871=0),D1871*F1871*G1871,IF(AND(F1871=0),D1871*E1871*G1871,IF(AND(G1871=0),D1871*E1871*F1871,D1871*E1871*F1871*G1871))))))</f>
        <v>0</v>
      </c>
      <c r="I1871" s="45"/>
      <c r="J1871" s="46" t="str">
        <f>IF(AND(E1871=0,F1871&lt;&gt;0,G1871&lt;&gt;0),"m2",IF(AND(F1871=0,E1871&lt;&gt;0,G1871&lt;&gt;0),"m2",IF(AND(G1871=0,E1871&lt;&gt;0,F1871&lt;&gt;0),"m2",IF(AND(F1871=0,G1871=0),"ml",IF(AND(E1871=0,G1871=0),"ml",IF(AND(E1871=0,F1871=0),"ml",IF(AND(E1871&lt;&gt;0,F1871&lt;&gt;0,G1871&lt;&gt;0),"m3",0)))))))</f>
        <v>ml</v>
      </c>
    </row>
    <row r="1872" spans="2:10" x14ac:dyDescent="0.3">
      <c r="B1872" s="75"/>
      <c r="C1872" s="130" t="s">
        <v>250</v>
      </c>
      <c r="D1872" s="45"/>
      <c r="E1872" s="45"/>
      <c r="F1872" s="45"/>
      <c r="G1872" s="45"/>
      <c r="H1872" s="45">
        <f>IF(AND(F1872=0,G1872=0),D1872*E1872,IF(AND(E1872=0,G1872=0),D1872*F1872,IF(AND(E1872=0,F1872=0),D1872*G1872,IF(AND(E1872=0),D1872*F1872*G1872,IF(AND(F1872=0),D1872*E1872*G1872,IF(AND(G1872=0),D1872*E1872*F1872,D1872*E1872*F1872*G1872))))))</f>
        <v>0</v>
      </c>
      <c r="I1872" s="45"/>
      <c r="J1872" s="46" t="str">
        <f>IF(AND(E1872=0,F1872&lt;&gt;0,G1872&lt;&gt;0),"m2",IF(AND(F1872=0,E1872&lt;&gt;0,G1872&lt;&gt;0),"m2",IF(AND(G1872=0,E1872&lt;&gt;0,F1872&lt;&gt;0),"m2",IF(AND(F1872=0,G1872=0),"ml",IF(AND(E1872=0,G1872=0),"ml",IF(AND(E1872=0,F1872=0),"ml",IF(AND(E1872&lt;&gt;0,F1872&lt;&gt;0,G1872&lt;&gt;0),"m3",0)))))))</f>
        <v>ml</v>
      </c>
    </row>
    <row r="1873" spans="2:10" x14ac:dyDescent="0.3">
      <c r="B1873" s="75"/>
      <c r="C1873" s="130" t="s">
        <v>633</v>
      </c>
      <c r="D1873" s="45">
        <v>1</v>
      </c>
      <c r="E1873" s="45">
        <v>1</v>
      </c>
      <c r="F1873" s="45"/>
      <c r="G1873" s="45"/>
      <c r="H1873" s="45">
        <f>IF(AND(F1873=0,G1873=0),D1873*E1873,IF(AND(E1873=0,G1873=0),D1873*F1873,IF(AND(E1873=0,F1873=0),D1873*G1873,IF(AND(E1873=0),D1873*F1873*G1873,IF(AND(F1873=0),D1873*E1873*G1873,IF(AND(G1873=0),D1873*E1873*F1873,D1873*E1873*F1873*G1873))))))</f>
        <v>1</v>
      </c>
      <c r="I1873" s="45"/>
      <c r="J1873" s="46" t="str">
        <f>IF(AND(E1873=0,F1873&lt;&gt;0,G1873&lt;&gt;0),"m2",IF(AND(F1873=0,E1873&lt;&gt;0,G1873&lt;&gt;0),"m2",IF(AND(G1873=0,E1873&lt;&gt;0,F1873&lt;&gt;0),"m2",IF(AND(F1873=0,G1873=0),"ml",IF(AND(E1873=0,G1873=0),"ml",IF(AND(E1873=0,F1873=0),"ml",IF(AND(E1873&lt;&gt;0,F1873&lt;&gt;0,G1873&lt;&gt;0),"m3",0)))))))</f>
        <v>ml</v>
      </c>
    </row>
    <row r="1874" spans="2:10" x14ac:dyDescent="0.3">
      <c r="B1874" s="75" t="s">
        <v>617</v>
      </c>
      <c r="C1874" s="48" t="s">
        <v>486</v>
      </c>
      <c r="D1874" s="45"/>
      <c r="E1874" s="45"/>
      <c r="F1874" s="45"/>
      <c r="G1874" s="45"/>
      <c r="H1874" s="45"/>
      <c r="I1874" s="62">
        <f>SUM(H1875:H1878)*$E$83</f>
        <v>0</v>
      </c>
      <c r="J1874" s="63" t="str">
        <f>+J1875</f>
        <v>ml</v>
      </c>
    </row>
    <row r="1875" spans="2:10" x14ac:dyDescent="0.3">
      <c r="B1875" s="75"/>
      <c r="C1875" s="130" t="s">
        <v>248</v>
      </c>
      <c r="D1875" s="45"/>
      <c r="E1875" s="45"/>
      <c r="F1875" s="45"/>
      <c r="G1875" s="45"/>
      <c r="H1875" s="45">
        <f>IF(AND(F1875=0,G1875=0),D1875*E1875,IF(AND(E1875=0,G1875=0),D1875*F1875,IF(AND(E1875=0,F1875=0),D1875*G1875,IF(AND(E1875=0),D1875*F1875*G1875,IF(AND(F1875=0),D1875*E1875*G1875,IF(AND(G1875=0),D1875*E1875*F1875,D1875*E1875*F1875*G1875))))))</f>
        <v>0</v>
      </c>
      <c r="I1875" s="45"/>
      <c r="J1875" s="46" t="str">
        <f>IF(AND(E1875=0,F1875&lt;&gt;0,G1875&lt;&gt;0),"m2",IF(AND(F1875=0,E1875&lt;&gt;0,G1875&lt;&gt;0),"m2",IF(AND(G1875=0,E1875&lt;&gt;0,F1875&lt;&gt;0),"m2",IF(AND(F1875=0,G1875=0),"ml",IF(AND(E1875=0,G1875=0),"ml",IF(AND(E1875=0,F1875=0),"ml",IF(AND(E1875&lt;&gt;0,F1875&lt;&gt;0,G1875&lt;&gt;0),"m3",0)))))))</f>
        <v>ml</v>
      </c>
    </row>
    <row r="1876" spans="2:10" x14ac:dyDescent="0.3">
      <c r="B1876" s="75"/>
      <c r="C1876" s="130" t="s">
        <v>249</v>
      </c>
      <c r="D1876" s="45"/>
      <c r="E1876" s="45"/>
      <c r="F1876" s="45"/>
      <c r="G1876" s="45"/>
      <c r="H1876" s="45">
        <f>IF(AND(F1876=0,G1876=0),D1876*E1876,IF(AND(E1876=0,G1876=0),D1876*F1876,IF(AND(E1876=0,F1876=0),D1876*G1876,IF(AND(E1876=0),D1876*F1876*G1876,IF(AND(F1876=0),D1876*E1876*G1876,IF(AND(G1876=0),D1876*E1876*F1876,D1876*E1876*F1876*G1876))))))</f>
        <v>0</v>
      </c>
      <c r="I1876" s="45"/>
      <c r="J1876" s="46" t="str">
        <f>IF(AND(E1876=0,F1876&lt;&gt;0,G1876&lt;&gt;0),"m2",IF(AND(F1876=0,E1876&lt;&gt;0,G1876&lt;&gt;0),"m2",IF(AND(G1876=0,E1876&lt;&gt;0,F1876&lt;&gt;0),"m2",IF(AND(F1876=0,G1876=0),"ml",IF(AND(E1876=0,G1876=0),"ml",IF(AND(E1876=0,F1876=0),"ml",IF(AND(E1876&lt;&gt;0,F1876&lt;&gt;0,G1876&lt;&gt;0),"m3",0)))))))</f>
        <v>ml</v>
      </c>
    </row>
    <row r="1877" spans="2:10" x14ac:dyDescent="0.3">
      <c r="B1877" s="75"/>
      <c r="C1877" s="130" t="s">
        <v>250</v>
      </c>
      <c r="D1877" s="45"/>
      <c r="E1877" s="45"/>
      <c r="F1877" s="45"/>
      <c r="G1877" s="45"/>
      <c r="H1877" s="45">
        <f>IF(AND(F1877=0,G1877=0),D1877*E1877,IF(AND(E1877=0,G1877=0),D1877*F1877,IF(AND(E1877=0,F1877=0),D1877*G1877,IF(AND(E1877=0),D1877*F1877*G1877,IF(AND(F1877=0),D1877*E1877*G1877,IF(AND(G1877=0),D1877*E1877*F1877,D1877*E1877*F1877*G1877))))))</f>
        <v>0</v>
      </c>
      <c r="I1877" s="45"/>
      <c r="J1877" s="46" t="str">
        <f>IF(AND(E1877=0,F1877&lt;&gt;0,G1877&lt;&gt;0),"m2",IF(AND(F1877=0,E1877&lt;&gt;0,G1877&lt;&gt;0),"m2",IF(AND(G1877=0,E1877&lt;&gt;0,F1877&lt;&gt;0),"m2",IF(AND(F1877=0,G1877=0),"ml",IF(AND(E1877=0,G1877=0),"ml",IF(AND(E1877=0,F1877=0),"ml",IF(AND(E1877&lt;&gt;0,F1877&lt;&gt;0,G1877&lt;&gt;0),"m3",0)))))))</f>
        <v>ml</v>
      </c>
    </row>
    <row r="1878" spans="2:10" x14ac:dyDescent="0.3">
      <c r="B1878" s="75"/>
      <c r="C1878" s="130" t="s">
        <v>633</v>
      </c>
      <c r="D1878" s="45"/>
      <c r="E1878" s="45"/>
      <c r="F1878" s="45"/>
      <c r="G1878" s="45"/>
      <c r="H1878" s="45">
        <f>IF(AND(F1878=0,G1878=0),D1878*E1878,IF(AND(E1878=0,G1878=0),D1878*F1878,IF(AND(E1878=0,F1878=0),D1878*G1878,IF(AND(E1878=0),D1878*F1878*G1878,IF(AND(F1878=0),D1878*E1878*G1878,IF(AND(G1878=0),D1878*E1878*F1878,D1878*E1878*F1878*G1878))))))</f>
        <v>0</v>
      </c>
      <c r="I1878" s="45"/>
      <c r="J1878" s="46" t="str">
        <f>IF(AND(E1878=0,F1878&lt;&gt;0,G1878&lt;&gt;0),"m2",IF(AND(F1878=0,E1878&lt;&gt;0,G1878&lt;&gt;0),"m2",IF(AND(G1878=0,E1878&lt;&gt;0,F1878&lt;&gt;0),"m2",IF(AND(F1878=0,G1878=0),"ml",IF(AND(E1878=0,G1878=0),"ml",IF(AND(E1878=0,F1878=0),"ml",IF(AND(E1878&lt;&gt;0,F1878&lt;&gt;0,G1878&lt;&gt;0),"m3",0)))))))</f>
        <v>ml</v>
      </c>
    </row>
    <row r="1879" spans="2:10" x14ac:dyDescent="0.3">
      <c r="B1879" s="100" t="s">
        <v>211</v>
      </c>
      <c r="C1879" s="101" t="s">
        <v>487</v>
      </c>
      <c r="D1879" s="103"/>
      <c r="E1879" s="45"/>
      <c r="F1879" s="45"/>
      <c r="G1879" s="45"/>
      <c r="H1879" s="45"/>
      <c r="I1879" s="62"/>
      <c r="J1879" s="63"/>
    </row>
    <row r="1880" spans="2:10" x14ac:dyDescent="0.3">
      <c r="B1880" s="75" t="s">
        <v>212</v>
      </c>
      <c r="C1880" s="48" t="s">
        <v>485</v>
      </c>
      <c r="D1880" s="103"/>
      <c r="E1880" s="45"/>
      <c r="F1880" s="45"/>
      <c r="G1880" s="45"/>
      <c r="H1880" s="45"/>
      <c r="I1880" s="62">
        <f>SUM(H1881:H1882)*$E$83</f>
        <v>0</v>
      </c>
      <c r="J1880" s="63" t="str">
        <f>+J1881</f>
        <v>ml</v>
      </c>
    </row>
    <row r="1881" spans="2:10" x14ac:dyDescent="0.3">
      <c r="B1881" s="75"/>
      <c r="C1881" s="130" t="s">
        <v>248</v>
      </c>
      <c r="D1881" s="45"/>
      <c r="E1881" s="45"/>
      <c r="F1881" s="45"/>
      <c r="G1881" s="45"/>
      <c r="H1881" s="45"/>
      <c r="I1881" s="45"/>
      <c r="J1881" s="46" t="str">
        <f>IF(AND(E1881=0,F1881&lt;&gt;0,G1881&lt;&gt;0),"m2",IF(AND(F1881=0,E1881&lt;&gt;0,G1881&lt;&gt;0),"m2",IF(AND(G1881=0,E1881&lt;&gt;0,F1881&lt;&gt;0),"m2",IF(AND(F1881=0,G1881=0),"ml",IF(AND(E1881=0,G1881=0),"ml",IF(AND(E1881=0,F1881=0),"ml",IF(AND(E1881&lt;&gt;0,F1881&lt;&gt;0,G1881&lt;&gt;0),"m3",0)))))))</f>
        <v>ml</v>
      </c>
    </row>
    <row r="1882" spans="2:10" x14ac:dyDescent="0.3">
      <c r="B1882" s="75"/>
      <c r="C1882" s="44" t="s">
        <v>830</v>
      </c>
      <c r="D1882" s="45"/>
      <c r="E1882" s="45"/>
      <c r="F1882" s="45"/>
      <c r="G1882" s="45"/>
      <c r="H1882" s="45">
        <f>IF(AND(F1882=0,G1882=0),D1882*E1882,IF(AND(E1882=0,G1882=0),D1882*F1882,IF(AND(E1882=0,F1882=0),D1882*G1882,IF(AND(E1882=0),D1882*F1882*G1882,IF(AND(F1882=0),D1882*E1882*G1882,IF(AND(G1882=0),D1882*E1882*F1882,D1882*E1882*F1882*G1882))))))</f>
        <v>0</v>
      </c>
      <c r="I1882" s="45"/>
      <c r="J1882" s="46" t="str">
        <f>IF(AND(E1882=0,F1882&lt;&gt;0,G1882&lt;&gt;0),"m2",IF(AND(F1882=0,E1882&lt;&gt;0,G1882&lt;&gt;0),"m2",IF(AND(G1882=0,E1882&lt;&gt;0,F1882&lt;&gt;0),"m2",IF(AND(F1882=0,G1882=0),"ml",IF(AND(E1882=0,G1882=0),"ml",IF(AND(E1882=0,F1882=0),"ml",IF(AND(E1882&lt;&gt;0,F1882&lt;&gt;0,G1882&lt;&gt;0),"m3",0)))))))</f>
        <v>ml</v>
      </c>
    </row>
    <row r="1883" spans="2:10" x14ac:dyDescent="0.3">
      <c r="B1883" s="75" t="s">
        <v>519</v>
      </c>
      <c r="C1883" s="48" t="s">
        <v>488</v>
      </c>
      <c r="D1883" s="103"/>
      <c r="E1883" s="45"/>
      <c r="F1883" s="45"/>
      <c r="G1883" s="45"/>
      <c r="H1883" s="45"/>
      <c r="I1883" s="62">
        <f>SUM(H1884:H1885)*$E$83</f>
        <v>0</v>
      </c>
      <c r="J1883" s="63" t="str">
        <f>+J1884</f>
        <v>ml</v>
      </c>
    </row>
    <row r="1884" spans="2:10" x14ac:dyDescent="0.3">
      <c r="B1884" s="75"/>
      <c r="C1884" s="130" t="s">
        <v>248</v>
      </c>
      <c r="D1884" s="45"/>
      <c r="E1884" s="45"/>
      <c r="F1884" s="45"/>
      <c r="G1884" s="45"/>
      <c r="H1884" s="45"/>
      <c r="I1884" s="45"/>
      <c r="J1884" s="46" t="str">
        <f>IF(AND(E1884=0,F1884&lt;&gt;0,G1884&lt;&gt;0),"m2",IF(AND(F1884=0,E1884&lt;&gt;0,G1884&lt;&gt;0),"m2",IF(AND(G1884=0,E1884&lt;&gt;0,F1884&lt;&gt;0),"m2",IF(AND(F1884=0,G1884=0),"ml",IF(AND(E1884=0,G1884=0),"ml",IF(AND(E1884=0,F1884=0),"ml",IF(AND(E1884&lt;&gt;0,F1884&lt;&gt;0,G1884&lt;&gt;0),"m3",0)))))))</f>
        <v>ml</v>
      </c>
    </row>
    <row r="1885" spans="2:10" x14ac:dyDescent="0.3">
      <c r="B1885" s="75"/>
      <c r="C1885" s="44" t="s">
        <v>434</v>
      </c>
      <c r="D1885" s="45"/>
      <c r="E1885" s="45"/>
      <c r="F1885" s="45"/>
      <c r="G1885" s="45"/>
      <c r="H1885" s="45">
        <f>IF(AND(F1885=0,G1885=0),D1885*E1885,IF(AND(E1885=0,G1885=0),D1885*F1885,IF(AND(E1885=0,F1885=0),D1885*G1885,IF(AND(E1885=0),D1885*F1885*G1885,IF(AND(F1885=0),D1885*E1885*G1885,IF(AND(G1885=0),D1885*E1885*F1885,D1885*E1885*F1885*G1885))))))</f>
        <v>0</v>
      </c>
      <c r="I1885" s="45"/>
      <c r="J1885" s="46" t="str">
        <f>IF(AND(E1885=0,F1885&lt;&gt;0,G1885&lt;&gt;0),"m2",IF(AND(F1885=0,E1885&lt;&gt;0,G1885&lt;&gt;0),"m2",IF(AND(G1885=0,E1885&lt;&gt;0,F1885&lt;&gt;0),"m2",IF(AND(F1885=0,G1885=0),"ml",IF(AND(E1885=0,G1885=0),"ml",IF(AND(E1885=0,F1885=0),"ml",IF(AND(E1885&lt;&gt;0,F1885&lt;&gt;0,G1885&lt;&gt;0),"m3",0)))))))</f>
        <v>ml</v>
      </c>
    </row>
    <row r="1886" spans="2:10" x14ac:dyDescent="0.3">
      <c r="B1886" s="100" t="s">
        <v>213</v>
      </c>
      <c r="C1886" s="101" t="s">
        <v>489</v>
      </c>
      <c r="D1886" s="103"/>
      <c r="E1886" s="45"/>
      <c r="F1886" s="45"/>
      <c r="G1886" s="45"/>
      <c r="H1886" s="45"/>
      <c r="I1886" s="62"/>
      <c r="J1886" s="63"/>
    </row>
    <row r="1887" spans="2:10" x14ac:dyDescent="0.3">
      <c r="B1887" s="75" t="s">
        <v>214</v>
      </c>
      <c r="C1887" s="48" t="s">
        <v>491</v>
      </c>
      <c r="D1887" s="103"/>
      <c r="E1887" s="45"/>
      <c r="F1887" s="45"/>
      <c r="G1887" s="45"/>
      <c r="H1887" s="45"/>
      <c r="I1887" s="62">
        <f>SUM(H1888:H1890)*$E$83</f>
        <v>1</v>
      </c>
      <c r="J1887" s="63" t="str">
        <f>+J1888</f>
        <v>und</v>
      </c>
    </row>
    <row r="1888" spans="2:10" x14ac:dyDescent="0.3">
      <c r="B1888" s="75"/>
      <c r="C1888" s="130" t="s">
        <v>248</v>
      </c>
      <c r="D1888" s="45">
        <v>1</v>
      </c>
      <c r="E1888" s="45"/>
      <c r="F1888" s="45"/>
      <c r="G1888" s="45"/>
      <c r="H1888" s="45">
        <f>+D1888</f>
        <v>1</v>
      </c>
      <c r="I1888" s="45"/>
      <c r="J1888" s="46" t="s">
        <v>35</v>
      </c>
    </row>
    <row r="1889" spans="2:10" x14ac:dyDescent="0.3">
      <c r="B1889" s="75"/>
      <c r="C1889" s="130" t="s">
        <v>249</v>
      </c>
      <c r="D1889" s="45"/>
      <c r="E1889" s="45"/>
      <c r="F1889" s="45"/>
      <c r="G1889" s="45"/>
      <c r="H1889" s="45">
        <f>+D1889</f>
        <v>0</v>
      </c>
      <c r="I1889" s="45"/>
      <c r="J1889" s="46" t="s">
        <v>35</v>
      </c>
    </row>
    <row r="1890" spans="2:10" x14ac:dyDescent="0.3">
      <c r="B1890" s="75"/>
      <c r="C1890" s="130" t="s">
        <v>250</v>
      </c>
      <c r="D1890" s="45"/>
      <c r="E1890" s="45"/>
      <c r="F1890" s="45"/>
      <c r="G1890" s="45"/>
      <c r="H1890" s="45">
        <f>+D1890</f>
        <v>0</v>
      </c>
      <c r="I1890" s="45"/>
      <c r="J1890" s="46" t="s">
        <v>35</v>
      </c>
    </row>
    <row r="1891" spans="2:10" x14ac:dyDescent="0.3">
      <c r="B1891" s="75" t="s">
        <v>215</v>
      </c>
      <c r="C1891" s="48" t="s">
        <v>492</v>
      </c>
      <c r="D1891" s="103"/>
      <c r="E1891" s="45"/>
      <c r="F1891" s="45"/>
      <c r="G1891" s="45"/>
      <c r="H1891" s="45"/>
      <c r="I1891" s="62">
        <f>SUM(H1892:H1894)*$E$83</f>
        <v>0</v>
      </c>
      <c r="J1891" s="63" t="str">
        <f>+J1892</f>
        <v>und</v>
      </c>
    </row>
    <row r="1892" spans="2:10" x14ac:dyDescent="0.3">
      <c r="B1892" s="75"/>
      <c r="C1892" s="130" t="s">
        <v>248</v>
      </c>
      <c r="D1892" s="45"/>
      <c r="E1892" s="45"/>
      <c r="F1892" s="45"/>
      <c r="G1892" s="45"/>
      <c r="H1892" s="45">
        <f>+D1892</f>
        <v>0</v>
      </c>
      <c r="I1892" s="45"/>
      <c r="J1892" s="46" t="s">
        <v>35</v>
      </c>
    </row>
    <row r="1893" spans="2:10" x14ac:dyDescent="0.3">
      <c r="B1893" s="75"/>
      <c r="C1893" s="130" t="s">
        <v>249</v>
      </c>
      <c r="D1893" s="45"/>
      <c r="E1893" s="45"/>
      <c r="F1893" s="45"/>
      <c r="G1893" s="45"/>
      <c r="H1893" s="45">
        <f>+D1893</f>
        <v>0</v>
      </c>
      <c r="I1893" s="45"/>
      <c r="J1893" s="46" t="s">
        <v>35</v>
      </c>
    </row>
    <row r="1894" spans="2:10" x14ac:dyDescent="0.3">
      <c r="B1894" s="75"/>
      <c r="C1894" s="130" t="s">
        <v>250</v>
      </c>
      <c r="D1894" s="45"/>
      <c r="E1894" s="45"/>
      <c r="F1894" s="45"/>
      <c r="G1894" s="45"/>
      <c r="H1894" s="45">
        <f>+D1894</f>
        <v>0</v>
      </c>
      <c r="I1894" s="45"/>
      <c r="J1894" s="46" t="s">
        <v>35</v>
      </c>
    </row>
    <row r="1895" spans="2:10" x14ac:dyDescent="0.3">
      <c r="B1895" s="75" t="s">
        <v>216</v>
      </c>
      <c r="C1895" s="48" t="s">
        <v>493</v>
      </c>
      <c r="D1895" s="103"/>
      <c r="E1895" s="45"/>
      <c r="F1895" s="45"/>
      <c r="G1895" s="45"/>
      <c r="H1895" s="45"/>
      <c r="I1895" s="62">
        <f>SUM(H1896:H1898)*$E$83</f>
        <v>0</v>
      </c>
      <c r="J1895" s="63" t="str">
        <f>+J1896</f>
        <v>und</v>
      </c>
    </row>
    <row r="1896" spans="2:10" x14ac:dyDescent="0.3">
      <c r="B1896" s="75"/>
      <c r="C1896" s="130" t="s">
        <v>248</v>
      </c>
      <c r="D1896" s="45"/>
      <c r="E1896" s="45"/>
      <c r="F1896" s="45"/>
      <c r="G1896" s="45"/>
      <c r="H1896" s="45">
        <f>+D1896</f>
        <v>0</v>
      </c>
      <c r="I1896" s="45"/>
      <c r="J1896" s="46" t="s">
        <v>35</v>
      </c>
    </row>
    <row r="1897" spans="2:10" x14ac:dyDescent="0.3">
      <c r="B1897" s="75"/>
      <c r="C1897" s="130" t="s">
        <v>249</v>
      </c>
      <c r="D1897" s="45"/>
      <c r="E1897" s="45"/>
      <c r="F1897" s="45"/>
      <c r="G1897" s="45"/>
      <c r="H1897" s="45">
        <f>+D1897</f>
        <v>0</v>
      </c>
      <c r="I1897" s="45"/>
      <c r="J1897" s="46" t="s">
        <v>35</v>
      </c>
    </row>
    <row r="1898" spans="2:10" x14ac:dyDescent="0.3">
      <c r="B1898" s="75"/>
      <c r="C1898" s="130" t="s">
        <v>250</v>
      </c>
      <c r="D1898" s="45"/>
      <c r="E1898" s="45"/>
      <c r="F1898" s="45"/>
      <c r="G1898" s="45"/>
      <c r="H1898" s="45">
        <f>+D1898</f>
        <v>0</v>
      </c>
      <c r="I1898" s="45"/>
      <c r="J1898" s="46" t="s">
        <v>35</v>
      </c>
    </row>
    <row r="1899" spans="2:10" x14ac:dyDescent="0.3">
      <c r="B1899" s="75" t="s">
        <v>496</v>
      </c>
      <c r="C1899" s="48" t="s">
        <v>494</v>
      </c>
      <c r="D1899" s="103"/>
      <c r="E1899" s="45"/>
      <c r="F1899" s="45"/>
      <c r="G1899" s="45"/>
      <c r="H1899" s="45"/>
      <c r="I1899" s="62">
        <f>SUM(H1900:H1902)*$E$83</f>
        <v>0</v>
      </c>
      <c r="J1899" s="63" t="str">
        <f>+J1900</f>
        <v>und</v>
      </c>
    </row>
    <row r="1900" spans="2:10" x14ac:dyDescent="0.3">
      <c r="B1900" s="75"/>
      <c r="C1900" s="130" t="s">
        <v>248</v>
      </c>
      <c r="D1900" s="45"/>
      <c r="E1900" s="45"/>
      <c r="F1900" s="45"/>
      <c r="G1900" s="45"/>
      <c r="H1900" s="45">
        <f>+D1900</f>
        <v>0</v>
      </c>
      <c r="I1900" s="45"/>
      <c r="J1900" s="46" t="s">
        <v>35</v>
      </c>
    </row>
    <row r="1901" spans="2:10" x14ac:dyDescent="0.3">
      <c r="B1901" s="75"/>
      <c r="C1901" s="130" t="s">
        <v>249</v>
      </c>
      <c r="D1901" s="45"/>
      <c r="E1901" s="45"/>
      <c r="F1901" s="45"/>
      <c r="G1901" s="45"/>
      <c r="H1901" s="45">
        <f>+D1901</f>
        <v>0</v>
      </c>
      <c r="I1901" s="45"/>
      <c r="J1901" s="46" t="s">
        <v>35</v>
      </c>
    </row>
    <row r="1902" spans="2:10" x14ac:dyDescent="0.3">
      <c r="B1902" s="75"/>
      <c r="C1902" s="130" t="s">
        <v>250</v>
      </c>
      <c r="D1902" s="45"/>
      <c r="E1902" s="45"/>
      <c r="F1902" s="45"/>
      <c r="G1902" s="45"/>
      <c r="H1902" s="45">
        <f>+D1902</f>
        <v>0</v>
      </c>
      <c r="I1902" s="45"/>
      <c r="J1902" s="46" t="s">
        <v>35</v>
      </c>
    </row>
    <row r="1903" spans="2:10" x14ac:dyDescent="0.3">
      <c r="B1903" s="75" t="s">
        <v>497</v>
      </c>
      <c r="C1903" s="48" t="s">
        <v>636</v>
      </c>
      <c r="D1903" s="103"/>
      <c r="E1903" s="45"/>
      <c r="F1903" s="45"/>
      <c r="G1903" s="45"/>
      <c r="H1903" s="45"/>
      <c r="I1903" s="62">
        <f>SUM(H1904:H1906)*$E$83</f>
        <v>0</v>
      </c>
      <c r="J1903" s="63" t="str">
        <f>+J1904</f>
        <v>und</v>
      </c>
    </row>
    <row r="1904" spans="2:10" x14ac:dyDescent="0.3">
      <c r="B1904" s="75"/>
      <c r="C1904" s="130" t="s">
        <v>248</v>
      </c>
      <c r="D1904" s="45"/>
      <c r="E1904" s="45"/>
      <c r="F1904" s="45"/>
      <c r="G1904" s="45"/>
      <c r="H1904" s="45">
        <f>+D1904</f>
        <v>0</v>
      </c>
      <c r="I1904" s="45"/>
      <c r="J1904" s="46" t="s">
        <v>35</v>
      </c>
    </row>
    <row r="1905" spans="2:10" x14ac:dyDescent="0.3">
      <c r="B1905" s="75"/>
      <c r="C1905" s="130" t="s">
        <v>249</v>
      </c>
      <c r="D1905" s="45"/>
      <c r="E1905" s="45"/>
      <c r="F1905" s="45"/>
      <c r="G1905" s="45"/>
      <c r="H1905" s="45">
        <f>+D1905</f>
        <v>0</v>
      </c>
      <c r="I1905" s="45"/>
      <c r="J1905" s="46" t="s">
        <v>35</v>
      </c>
    </row>
    <row r="1906" spans="2:10" x14ac:dyDescent="0.3">
      <c r="B1906" s="75"/>
      <c r="C1906" s="130" t="s">
        <v>250</v>
      </c>
      <c r="D1906" s="45"/>
      <c r="E1906" s="45"/>
      <c r="F1906" s="45"/>
      <c r="G1906" s="45"/>
      <c r="H1906" s="45">
        <f>+D1906</f>
        <v>0</v>
      </c>
      <c r="I1906" s="45"/>
      <c r="J1906" s="46" t="s">
        <v>35</v>
      </c>
    </row>
    <row r="1907" spans="2:10" x14ac:dyDescent="0.3">
      <c r="B1907" s="75" t="s">
        <v>498</v>
      </c>
      <c r="C1907" s="48" t="s">
        <v>495</v>
      </c>
      <c r="D1907" s="103"/>
      <c r="E1907" s="45"/>
      <c r="F1907" s="45"/>
      <c r="G1907" s="45"/>
      <c r="H1907" s="45"/>
      <c r="I1907" s="62">
        <f>SUM(H1908:H1910)*$E$83</f>
        <v>0</v>
      </c>
      <c r="J1907" s="63" t="str">
        <f>+J1908</f>
        <v>und</v>
      </c>
    </row>
    <row r="1908" spans="2:10" x14ac:dyDescent="0.3">
      <c r="B1908" s="75"/>
      <c r="C1908" s="130" t="s">
        <v>248</v>
      </c>
      <c r="D1908" s="45"/>
      <c r="E1908" s="45"/>
      <c r="F1908" s="45"/>
      <c r="G1908" s="45"/>
      <c r="H1908" s="45">
        <f>+D1908</f>
        <v>0</v>
      </c>
      <c r="I1908" s="45"/>
      <c r="J1908" s="46" t="s">
        <v>35</v>
      </c>
    </row>
    <row r="1909" spans="2:10" x14ac:dyDescent="0.3">
      <c r="B1909" s="75"/>
      <c r="C1909" s="130" t="s">
        <v>249</v>
      </c>
      <c r="D1909" s="45"/>
      <c r="E1909" s="45"/>
      <c r="F1909" s="45"/>
      <c r="G1909" s="45"/>
      <c r="H1909" s="45">
        <f>+D1909</f>
        <v>0</v>
      </c>
      <c r="I1909" s="45"/>
      <c r="J1909" s="46" t="s">
        <v>35</v>
      </c>
    </row>
    <row r="1910" spans="2:10" x14ac:dyDescent="0.3">
      <c r="B1910" s="75"/>
      <c r="C1910" s="130" t="s">
        <v>250</v>
      </c>
      <c r="D1910" s="45"/>
      <c r="E1910" s="45"/>
      <c r="F1910" s="45"/>
      <c r="G1910" s="45"/>
      <c r="H1910" s="45">
        <f>+D1910</f>
        <v>0</v>
      </c>
      <c r="I1910" s="45"/>
      <c r="J1910" s="46" t="s">
        <v>35</v>
      </c>
    </row>
    <row r="1911" spans="2:10" x14ac:dyDescent="0.3">
      <c r="B1911" s="75" t="s">
        <v>520</v>
      </c>
      <c r="C1911" s="48" t="s">
        <v>499</v>
      </c>
      <c r="D1911" s="103"/>
      <c r="E1911" s="45"/>
      <c r="F1911" s="45"/>
      <c r="G1911" s="45"/>
      <c r="H1911" s="45"/>
      <c r="I1911" s="62">
        <f>SUM(H1912:H1914)*$E$83</f>
        <v>1</v>
      </c>
      <c r="J1911" s="63" t="str">
        <f>+J1912</f>
        <v>und</v>
      </c>
    </row>
    <row r="1912" spans="2:10" x14ac:dyDescent="0.3">
      <c r="B1912" s="75"/>
      <c r="C1912" s="130" t="s">
        <v>248</v>
      </c>
      <c r="D1912" s="45">
        <v>1</v>
      </c>
      <c r="E1912" s="45"/>
      <c r="F1912" s="45"/>
      <c r="G1912" s="45"/>
      <c r="H1912" s="45">
        <f>+D1912</f>
        <v>1</v>
      </c>
      <c r="I1912" s="45"/>
      <c r="J1912" s="46" t="s">
        <v>35</v>
      </c>
    </row>
    <row r="1913" spans="2:10" x14ac:dyDescent="0.3">
      <c r="B1913" s="75"/>
      <c r="C1913" s="130" t="s">
        <v>249</v>
      </c>
      <c r="D1913" s="45"/>
      <c r="E1913" s="45"/>
      <c r="F1913" s="45"/>
      <c r="G1913" s="45"/>
      <c r="H1913" s="45">
        <f>+D1913</f>
        <v>0</v>
      </c>
      <c r="I1913" s="45"/>
      <c r="J1913" s="46" t="s">
        <v>35</v>
      </c>
    </row>
    <row r="1914" spans="2:10" x14ac:dyDescent="0.3">
      <c r="B1914" s="75"/>
      <c r="C1914" s="130" t="s">
        <v>250</v>
      </c>
      <c r="D1914" s="45"/>
      <c r="E1914" s="45"/>
      <c r="F1914" s="45"/>
      <c r="G1914" s="45"/>
      <c r="H1914" s="45">
        <f>+D1914</f>
        <v>0</v>
      </c>
      <c r="I1914" s="45"/>
      <c r="J1914" s="46" t="s">
        <v>35</v>
      </c>
    </row>
    <row r="1915" spans="2:10" x14ac:dyDescent="0.3">
      <c r="B1915" s="75" t="s">
        <v>521</v>
      </c>
      <c r="C1915" s="48" t="s">
        <v>500</v>
      </c>
      <c r="D1915" s="103"/>
      <c r="E1915" s="45"/>
      <c r="F1915" s="45"/>
      <c r="G1915" s="45"/>
      <c r="H1915" s="45"/>
      <c r="I1915" s="62">
        <f>SUM(H1916:H1918)*$E$83</f>
        <v>0</v>
      </c>
      <c r="J1915" s="63" t="str">
        <f>+J1916</f>
        <v>und</v>
      </c>
    </row>
    <row r="1916" spans="2:10" x14ac:dyDescent="0.3">
      <c r="B1916" s="75"/>
      <c r="C1916" s="130" t="s">
        <v>248</v>
      </c>
      <c r="D1916" s="45"/>
      <c r="E1916" s="45"/>
      <c r="F1916" s="45"/>
      <c r="G1916" s="45"/>
      <c r="H1916" s="45">
        <f t="shared" ref="H1916:H1922" si="88">+D1916</f>
        <v>0</v>
      </c>
      <c r="I1916" s="45"/>
      <c r="J1916" s="46" t="s">
        <v>35</v>
      </c>
    </row>
    <row r="1917" spans="2:10" x14ac:dyDescent="0.3">
      <c r="B1917" s="75"/>
      <c r="C1917" s="130" t="s">
        <v>249</v>
      </c>
      <c r="D1917" s="45"/>
      <c r="E1917" s="45"/>
      <c r="F1917" s="45"/>
      <c r="G1917" s="45"/>
      <c r="H1917" s="45">
        <f t="shared" si="88"/>
        <v>0</v>
      </c>
      <c r="I1917" s="45"/>
      <c r="J1917" s="46" t="s">
        <v>35</v>
      </c>
    </row>
    <row r="1918" spans="2:10" x14ac:dyDescent="0.3">
      <c r="B1918" s="75"/>
      <c r="C1918" s="130" t="s">
        <v>250</v>
      </c>
      <c r="D1918" s="45"/>
      <c r="E1918" s="45"/>
      <c r="F1918" s="45"/>
      <c r="G1918" s="45"/>
      <c r="H1918" s="45">
        <f t="shared" si="88"/>
        <v>0</v>
      </c>
      <c r="I1918" s="45"/>
      <c r="J1918" s="46" t="s">
        <v>35</v>
      </c>
    </row>
    <row r="1919" spans="2:10" x14ac:dyDescent="0.3">
      <c r="B1919" s="75" t="s">
        <v>522</v>
      </c>
      <c r="C1919" s="48" t="s">
        <v>501</v>
      </c>
      <c r="D1919" s="103"/>
      <c r="E1919" s="45"/>
      <c r="F1919" s="45"/>
      <c r="G1919" s="45"/>
      <c r="H1919" s="45">
        <f t="shared" si="88"/>
        <v>0</v>
      </c>
      <c r="I1919" s="62">
        <f>SUM(H1920:H1922)*$E$83</f>
        <v>2</v>
      </c>
      <c r="J1919" s="63" t="str">
        <f>+J1920</f>
        <v>und</v>
      </c>
    </row>
    <row r="1920" spans="2:10" x14ac:dyDescent="0.3">
      <c r="B1920" s="75"/>
      <c r="C1920" s="130" t="s">
        <v>248</v>
      </c>
      <c r="D1920" s="45">
        <v>2</v>
      </c>
      <c r="E1920" s="45"/>
      <c r="F1920" s="45"/>
      <c r="G1920" s="45"/>
      <c r="H1920" s="45">
        <f t="shared" si="88"/>
        <v>2</v>
      </c>
      <c r="I1920" s="45"/>
      <c r="J1920" s="46" t="s">
        <v>35</v>
      </c>
    </row>
    <row r="1921" spans="2:10" x14ac:dyDescent="0.3">
      <c r="B1921" s="75"/>
      <c r="C1921" s="130" t="s">
        <v>249</v>
      </c>
      <c r="D1921" s="45"/>
      <c r="E1921" s="45"/>
      <c r="F1921" s="45"/>
      <c r="G1921" s="45"/>
      <c r="H1921" s="45">
        <f t="shared" si="88"/>
        <v>0</v>
      </c>
      <c r="I1921" s="45"/>
      <c r="J1921" s="46" t="s">
        <v>35</v>
      </c>
    </row>
    <row r="1922" spans="2:10" x14ac:dyDescent="0.3">
      <c r="B1922" s="75"/>
      <c r="C1922" s="130" t="s">
        <v>250</v>
      </c>
      <c r="D1922" s="45"/>
      <c r="E1922" s="45"/>
      <c r="F1922" s="45"/>
      <c r="G1922" s="45"/>
      <c r="H1922" s="45">
        <f t="shared" si="88"/>
        <v>0</v>
      </c>
      <c r="I1922" s="45"/>
      <c r="J1922" s="46" t="s">
        <v>35</v>
      </c>
    </row>
    <row r="1923" spans="2:10" x14ac:dyDescent="0.3">
      <c r="B1923" s="75" t="s">
        <v>523</v>
      </c>
      <c r="C1923" s="48" t="s">
        <v>502</v>
      </c>
      <c r="D1923" s="103"/>
      <c r="E1923" s="45"/>
      <c r="F1923" s="45"/>
      <c r="G1923" s="45"/>
      <c r="H1923" s="45"/>
      <c r="I1923" s="62">
        <f>SUM(H1924:H1926)*$E$83</f>
        <v>0</v>
      </c>
      <c r="J1923" s="63" t="str">
        <f>+J1924</f>
        <v>und</v>
      </c>
    </row>
    <row r="1924" spans="2:10" x14ac:dyDescent="0.3">
      <c r="B1924" s="75"/>
      <c r="C1924" s="130" t="s">
        <v>248</v>
      </c>
      <c r="D1924" s="45"/>
      <c r="E1924" s="45"/>
      <c r="F1924" s="45"/>
      <c r="G1924" s="45"/>
      <c r="H1924" s="45">
        <f>+D1924</f>
        <v>0</v>
      </c>
      <c r="I1924" s="45"/>
      <c r="J1924" s="46" t="s">
        <v>35</v>
      </c>
    </row>
    <row r="1925" spans="2:10" x14ac:dyDescent="0.3">
      <c r="B1925" s="75"/>
      <c r="C1925" s="130" t="s">
        <v>249</v>
      </c>
      <c r="D1925" s="45"/>
      <c r="E1925" s="45"/>
      <c r="F1925" s="45"/>
      <c r="G1925" s="45"/>
      <c r="H1925" s="45">
        <f>+D1925</f>
        <v>0</v>
      </c>
      <c r="I1925" s="45"/>
      <c r="J1925" s="46" t="s">
        <v>35</v>
      </c>
    </row>
    <row r="1926" spans="2:10" x14ac:dyDescent="0.3">
      <c r="B1926" s="75"/>
      <c r="C1926" s="130" t="s">
        <v>250</v>
      </c>
      <c r="D1926" s="45"/>
      <c r="E1926" s="45"/>
      <c r="F1926" s="45"/>
      <c r="G1926" s="45"/>
      <c r="H1926" s="45">
        <f>+D1926</f>
        <v>0</v>
      </c>
      <c r="I1926" s="45"/>
      <c r="J1926" s="46" t="s">
        <v>35</v>
      </c>
    </row>
    <row r="1927" spans="2:10" x14ac:dyDescent="0.3">
      <c r="B1927" s="75" t="s">
        <v>524</v>
      </c>
      <c r="C1927" s="48" t="s">
        <v>503</v>
      </c>
      <c r="D1927" s="103"/>
      <c r="E1927" s="45"/>
      <c r="F1927" s="45"/>
      <c r="G1927" s="45"/>
      <c r="H1927" s="45"/>
      <c r="I1927" s="62">
        <f>SUM(H1928:H1930)*$E$83</f>
        <v>0</v>
      </c>
      <c r="J1927" s="63" t="str">
        <f>+J1928</f>
        <v>und</v>
      </c>
    </row>
    <row r="1928" spans="2:10" x14ac:dyDescent="0.3">
      <c r="B1928" s="75"/>
      <c r="C1928" s="130" t="s">
        <v>248</v>
      </c>
      <c r="D1928" s="45"/>
      <c r="E1928" s="45"/>
      <c r="F1928" s="45"/>
      <c r="G1928" s="45"/>
      <c r="H1928" s="45">
        <f>+D1928</f>
        <v>0</v>
      </c>
      <c r="I1928" s="45"/>
      <c r="J1928" s="46" t="s">
        <v>35</v>
      </c>
    </row>
    <row r="1929" spans="2:10" x14ac:dyDescent="0.3">
      <c r="B1929" s="75"/>
      <c r="C1929" s="130" t="s">
        <v>249</v>
      </c>
      <c r="D1929" s="45"/>
      <c r="E1929" s="45"/>
      <c r="F1929" s="45"/>
      <c r="G1929" s="45"/>
      <c r="H1929" s="45">
        <f>+D1929</f>
        <v>0</v>
      </c>
      <c r="I1929" s="45"/>
      <c r="J1929" s="46" t="s">
        <v>35</v>
      </c>
    </row>
    <row r="1930" spans="2:10" x14ac:dyDescent="0.3">
      <c r="B1930" s="75"/>
      <c r="C1930" s="130" t="s">
        <v>250</v>
      </c>
      <c r="D1930" s="45"/>
      <c r="E1930" s="45"/>
      <c r="F1930" s="45"/>
      <c r="G1930" s="45"/>
      <c r="H1930" s="45">
        <f>+D1930</f>
        <v>0</v>
      </c>
      <c r="I1930" s="45"/>
      <c r="J1930" s="46" t="s">
        <v>35</v>
      </c>
    </row>
    <row r="1931" spans="2:10" x14ac:dyDescent="0.3">
      <c r="B1931" s="75" t="s">
        <v>525</v>
      </c>
      <c r="C1931" s="48" t="s">
        <v>504</v>
      </c>
      <c r="D1931" s="103"/>
      <c r="E1931" s="45"/>
      <c r="F1931" s="45"/>
      <c r="G1931" s="45"/>
      <c r="H1931" s="45"/>
      <c r="I1931" s="62">
        <f>SUM(H1932:H1934)*$E$83</f>
        <v>1</v>
      </c>
      <c r="J1931" s="63" t="str">
        <f>+J1932</f>
        <v>und</v>
      </c>
    </row>
    <row r="1932" spans="2:10" x14ac:dyDescent="0.3">
      <c r="B1932" s="75"/>
      <c r="C1932" s="130" t="s">
        <v>248</v>
      </c>
      <c r="D1932" s="45">
        <v>1</v>
      </c>
      <c r="E1932" s="45"/>
      <c r="F1932" s="45"/>
      <c r="G1932" s="45"/>
      <c r="H1932" s="45">
        <f>+D1932</f>
        <v>1</v>
      </c>
      <c r="I1932" s="45"/>
      <c r="J1932" s="46" t="s">
        <v>35</v>
      </c>
    </row>
    <row r="1933" spans="2:10" x14ac:dyDescent="0.3">
      <c r="B1933" s="75"/>
      <c r="C1933" s="130" t="s">
        <v>249</v>
      </c>
      <c r="D1933" s="45"/>
      <c r="E1933" s="45"/>
      <c r="F1933" s="45"/>
      <c r="G1933" s="45"/>
      <c r="H1933" s="45">
        <f>+D1933</f>
        <v>0</v>
      </c>
      <c r="I1933" s="45"/>
      <c r="J1933" s="46" t="s">
        <v>35</v>
      </c>
    </row>
    <row r="1934" spans="2:10" x14ac:dyDescent="0.3">
      <c r="B1934" s="75"/>
      <c r="C1934" s="130" t="s">
        <v>250</v>
      </c>
      <c r="D1934" s="45"/>
      <c r="E1934" s="45"/>
      <c r="F1934" s="45"/>
      <c r="G1934" s="45"/>
      <c r="H1934" s="45">
        <f>+D1934</f>
        <v>0</v>
      </c>
      <c r="I1934" s="45"/>
      <c r="J1934" s="46" t="s">
        <v>35</v>
      </c>
    </row>
    <row r="1935" spans="2:10" x14ac:dyDescent="0.3">
      <c r="B1935" s="75" t="s">
        <v>526</v>
      </c>
      <c r="C1935" s="48" t="s">
        <v>505</v>
      </c>
      <c r="D1935" s="103"/>
      <c r="E1935" s="45"/>
      <c r="F1935" s="45"/>
      <c r="G1935" s="45"/>
      <c r="H1935" s="45"/>
      <c r="I1935" s="62">
        <f>SUM(H1936:H1938)*$E$83</f>
        <v>2</v>
      </c>
      <c r="J1935" s="63" t="str">
        <f>+J1936</f>
        <v>und</v>
      </c>
    </row>
    <row r="1936" spans="2:10" x14ac:dyDescent="0.3">
      <c r="B1936" s="75"/>
      <c r="C1936" s="130" t="s">
        <v>248</v>
      </c>
      <c r="D1936" s="45">
        <v>2</v>
      </c>
      <c r="E1936" s="45"/>
      <c r="F1936" s="45"/>
      <c r="G1936" s="45"/>
      <c r="H1936" s="45">
        <f>+D1936</f>
        <v>2</v>
      </c>
      <c r="I1936" s="45"/>
      <c r="J1936" s="46" t="s">
        <v>35</v>
      </c>
    </row>
    <row r="1937" spans="2:10" x14ac:dyDescent="0.3">
      <c r="B1937" s="75"/>
      <c r="C1937" s="130" t="s">
        <v>249</v>
      </c>
      <c r="D1937" s="45"/>
      <c r="E1937" s="45"/>
      <c r="F1937" s="45"/>
      <c r="G1937" s="45"/>
      <c r="H1937" s="45">
        <f>+D1937</f>
        <v>0</v>
      </c>
      <c r="I1937" s="45"/>
      <c r="J1937" s="46" t="s">
        <v>35</v>
      </c>
    </row>
    <row r="1938" spans="2:10" x14ac:dyDescent="0.3">
      <c r="B1938" s="75"/>
      <c r="C1938" s="130" t="s">
        <v>250</v>
      </c>
      <c r="D1938" s="45"/>
      <c r="E1938" s="45"/>
      <c r="F1938" s="45"/>
      <c r="G1938" s="45"/>
      <c r="H1938" s="45">
        <f>+D1938</f>
        <v>0</v>
      </c>
      <c r="I1938" s="45"/>
      <c r="J1938" s="46" t="s">
        <v>35</v>
      </c>
    </row>
    <row r="1939" spans="2:10" x14ac:dyDescent="0.3">
      <c r="B1939" s="75" t="s">
        <v>527</v>
      </c>
      <c r="C1939" s="48" t="s">
        <v>506</v>
      </c>
      <c r="D1939" s="103"/>
      <c r="E1939" s="45"/>
      <c r="F1939" s="45"/>
      <c r="G1939" s="45"/>
      <c r="H1939" s="45"/>
      <c r="I1939" s="62">
        <f>SUM(H1940:H1942)*$E$83</f>
        <v>0</v>
      </c>
      <c r="J1939" s="63" t="str">
        <f>+J1940</f>
        <v>und</v>
      </c>
    </row>
    <row r="1940" spans="2:10" x14ac:dyDescent="0.3">
      <c r="B1940" s="75"/>
      <c r="C1940" s="130" t="s">
        <v>248</v>
      </c>
      <c r="D1940" s="45"/>
      <c r="E1940" s="45"/>
      <c r="F1940" s="45"/>
      <c r="G1940" s="45"/>
      <c r="H1940" s="45">
        <f>+D1940</f>
        <v>0</v>
      </c>
      <c r="I1940" s="45"/>
      <c r="J1940" s="46" t="s">
        <v>35</v>
      </c>
    </row>
    <row r="1941" spans="2:10" x14ac:dyDescent="0.3">
      <c r="B1941" s="75"/>
      <c r="C1941" s="130" t="s">
        <v>249</v>
      </c>
      <c r="D1941" s="45"/>
      <c r="E1941" s="45"/>
      <c r="F1941" s="45"/>
      <c r="G1941" s="45"/>
      <c r="H1941" s="45">
        <f>+D1941</f>
        <v>0</v>
      </c>
      <c r="I1941" s="45"/>
      <c r="J1941" s="46" t="s">
        <v>35</v>
      </c>
    </row>
    <row r="1942" spans="2:10" x14ac:dyDescent="0.3">
      <c r="B1942" s="75"/>
      <c r="C1942" s="130" t="s">
        <v>250</v>
      </c>
      <c r="D1942" s="45"/>
      <c r="E1942" s="45"/>
      <c r="F1942" s="45"/>
      <c r="G1942" s="45"/>
      <c r="H1942" s="45">
        <f>+D1942</f>
        <v>0</v>
      </c>
      <c r="I1942" s="45"/>
      <c r="J1942" s="46" t="s">
        <v>35</v>
      </c>
    </row>
    <row r="1943" spans="2:10" x14ac:dyDescent="0.3">
      <c r="B1943" s="75" t="s">
        <v>528</v>
      </c>
      <c r="C1943" s="48" t="s">
        <v>508</v>
      </c>
      <c r="D1943" s="103"/>
      <c r="E1943" s="45"/>
      <c r="F1943" s="45"/>
      <c r="G1943" s="45"/>
      <c r="H1943" s="45"/>
      <c r="I1943" s="62">
        <f>SUM(H1944:H1946)*$E$83</f>
        <v>1</v>
      </c>
      <c r="J1943" s="63" t="str">
        <f>+J1944</f>
        <v>und</v>
      </c>
    </row>
    <row r="1944" spans="2:10" x14ac:dyDescent="0.3">
      <c r="B1944" s="75"/>
      <c r="C1944" s="130" t="s">
        <v>248</v>
      </c>
      <c r="D1944" s="45">
        <v>1</v>
      </c>
      <c r="E1944" s="45"/>
      <c r="F1944" s="45"/>
      <c r="G1944" s="45"/>
      <c r="H1944" s="45">
        <f>+D1944</f>
        <v>1</v>
      </c>
      <c r="I1944" s="45"/>
      <c r="J1944" s="46" t="s">
        <v>35</v>
      </c>
    </row>
    <row r="1945" spans="2:10" x14ac:dyDescent="0.3">
      <c r="B1945" s="75"/>
      <c r="C1945" s="130" t="s">
        <v>249</v>
      </c>
      <c r="D1945" s="45"/>
      <c r="E1945" s="45"/>
      <c r="F1945" s="45"/>
      <c r="G1945" s="45"/>
      <c r="H1945" s="45">
        <f>+D1945</f>
        <v>0</v>
      </c>
      <c r="I1945" s="45"/>
      <c r="J1945" s="46" t="s">
        <v>35</v>
      </c>
    </row>
    <row r="1946" spans="2:10" x14ac:dyDescent="0.3">
      <c r="B1946" s="75"/>
      <c r="C1946" s="130" t="s">
        <v>250</v>
      </c>
      <c r="D1946" s="45"/>
      <c r="E1946" s="45"/>
      <c r="F1946" s="45"/>
      <c r="G1946" s="45"/>
      <c r="H1946" s="45">
        <f>+D1946</f>
        <v>0</v>
      </c>
      <c r="I1946" s="45"/>
      <c r="J1946" s="46" t="s">
        <v>35</v>
      </c>
    </row>
    <row r="1947" spans="2:10" x14ac:dyDescent="0.3">
      <c r="B1947" s="75" t="s">
        <v>551</v>
      </c>
      <c r="C1947" s="48" t="s">
        <v>553</v>
      </c>
      <c r="D1947" s="103"/>
      <c r="E1947" s="45"/>
      <c r="F1947" s="45"/>
      <c r="G1947" s="45"/>
      <c r="H1947" s="45"/>
      <c r="I1947" s="62">
        <f>SUM(H1948:H1950)*$E$83</f>
        <v>1</v>
      </c>
      <c r="J1947" s="63" t="str">
        <f>+J1948</f>
        <v>und</v>
      </c>
    </row>
    <row r="1948" spans="2:10" x14ac:dyDescent="0.3">
      <c r="B1948" s="75"/>
      <c r="C1948" s="130" t="s">
        <v>248</v>
      </c>
      <c r="D1948" s="45"/>
      <c r="E1948" s="45"/>
      <c r="F1948" s="45"/>
      <c r="G1948" s="45"/>
      <c r="H1948" s="45">
        <f>+D1948</f>
        <v>0</v>
      </c>
      <c r="I1948" s="45"/>
      <c r="J1948" s="46" t="s">
        <v>35</v>
      </c>
    </row>
    <row r="1949" spans="2:10" x14ac:dyDescent="0.3">
      <c r="B1949" s="75"/>
      <c r="C1949" s="130" t="s">
        <v>249</v>
      </c>
      <c r="D1949" s="45"/>
      <c r="E1949" s="45"/>
      <c r="F1949" s="45"/>
      <c r="G1949" s="45"/>
      <c r="H1949" s="45">
        <f>+D1949</f>
        <v>0</v>
      </c>
      <c r="I1949" s="45"/>
      <c r="J1949" s="46" t="s">
        <v>35</v>
      </c>
    </row>
    <row r="1950" spans="2:10" x14ac:dyDescent="0.3">
      <c r="B1950" s="75"/>
      <c r="C1950" s="130" t="s">
        <v>250</v>
      </c>
      <c r="D1950" s="45">
        <v>1</v>
      </c>
      <c r="E1950" s="45"/>
      <c r="F1950" s="45"/>
      <c r="G1950" s="45"/>
      <c r="H1950" s="45">
        <f>+D1950</f>
        <v>1</v>
      </c>
      <c r="I1950" s="45"/>
      <c r="J1950" s="46" t="s">
        <v>35</v>
      </c>
    </row>
    <row r="1951" spans="2:10" x14ac:dyDescent="0.3">
      <c r="B1951" s="75" t="s">
        <v>552</v>
      </c>
      <c r="C1951" s="48" t="s">
        <v>539</v>
      </c>
      <c r="D1951" s="103"/>
      <c r="E1951" s="45"/>
      <c r="F1951" s="45"/>
      <c r="G1951" s="45"/>
      <c r="H1951" s="45"/>
      <c r="I1951" s="62">
        <f>SUM(H1952:H1954)*$E$83</f>
        <v>0</v>
      </c>
      <c r="J1951" s="63" t="str">
        <f>+J1952</f>
        <v>und</v>
      </c>
    </row>
    <row r="1952" spans="2:10" x14ac:dyDescent="0.3">
      <c r="B1952" s="75"/>
      <c r="C1952" s="130" t="s">
        <v>248</v>
      </c>
      <c r="D1952" s="45"/>
      <c r="E1952" s="45"/>
      <c r="F1952" s="45"/>
      <c r="G1952" s="45"/>
      <c r="H1952" s="45">
        <f>+D1952</f>
        <v>0</v>
      </c>
      <c r="I1952" s="45"/>
      <c r="J1952" s="46" t="s">
        <v>35</v>
      </c>
    </row>
    <row r="1953" spans="2:10" x14ac:dyDescent="0.3">
      <c r="B1953" s="75"/>
      <c r="C1953" s="130" t="s">
        <v>249</v>
      </c>
      <c r="D1953" s="45"/>
      <c r="E1953" s="45"/>
      <c r="F1953" s="45"/>
      <c r="G1953" s="45"/>
      <c r="H1953" s="45">
        <f>+D1953</f>
        <v>0</v>
      </c>
      <c r="I1953" s="45"/>
      <c r="J1953" s="46" t="s">
        <v>35</v>
      </c>
    </row>
    <row r="1954" spans="2:10" x14ac:dyDescent="0.3">
      <c r="B1954" s="75"/>
      <c r="C1954" s="130" t="s">
        <v>250</v>
      </c>
      <c r="D1954" s="45"/>
      <c r="E1954" s="45"/>
      <c r="F1954" s="45"/>
      <c r="G1954" s="45"/>
      <c r="H1954" s="45">
        <f>+D1954</f>
        <v>0</v>
      </c>
      <c r="I1954" s="45"/>
      <c r="J1954" s="46" t="s">
        <v>35</v>
      </c>
    </row>
    <row r="1955" spans="2:10" x14ac:dyDescent="0.3">
      <c r="B1955" s="100" t="s">
        <v>217</v>
      </c>
      <c r="C1955" s="101" t="s">
        <v>509</v>
      </c>
      <c r="D1955" s="103"/>
      <c r="E1955" s="45"/>
      <c r="F1955" s="45"/>
      <c r="G1955" s="45"/>
      <c r="H1955" s="45"/>
      <c r="I1955" s="45"/>
      <c r="J1955" s="46"/>
    </row>
    <row r="1956" spans="2:10" x14ac:dyDescent="0.3">
      <c r="B1956" s="75" t="s">
        <v>218</v>
      </c>
      <c r="C1956" s="48" t="s">
        <v>510</v>
      </c>
      <c r="D1956" s="103"/>
      <c r="E1956" s="45"/>
      <c r="F1956" s="45"/>
      <c r="G1956" s="45"/>
      <c r="H1956" s="45"/>
      <c r="I1956" s="62">
        <f>SUM(H1957:H1957)*$E$83</f>
        <v>1</v>
      </c>
      <c r="J1956" s="63" t="str">
        <f>+J1957</f>
        <v>und</v>
      </c>
    </row>
    <row r="1957" spans="2:10" x14ac:dyDescent="0.3">
      <c r="B1957" s="75"/>
      <c r="C1957" s="47" t="s">
        <v>841</v>
      </c>
      <c r="D1957" s="45">
        <v>1</v>
      </c>
      <c r="E1957" s="45"/>
      <c r="F1957" s="45"/>
      <c r="G1957" s="45"/>
      <c r="H1957" s="45">
        <f>+D1957</f>
        <v>1</v>
      </c>
      <c r="I1957" s="45"/>
      <c r="J1957" s="46" t="s">
        <v>35</v>
      </c>
    </row>
    <row r="1958" spans="2:10" x14ac:dyDescent="0.3">
      <c r="B1958" s="75" t="s">
        <v>219</v>
      </c>
      <c r="C1958" s="48" t="s">
        <v>512</v>
      </c>
      <c r="D1958" s="103"/>
      <c r="E1958" s="45"/>
      <c r="F1958" s="45"/>
      <c r="G1958" s="45"/>
      <c r="H1958" s="45"/>
      <c r="I1958" s="62">
        <f>SUM(H1959:H1959)*$E$83</f>
        <v>0</v>
      </c>
      <c r="J1958" s="63" t="str">
        <f>+J1959</f>
        <v>und</v>
      </c>
    </row>
    <row r="1959" spans="2:10" x14ac:dyDescent="0.3">
      <c r="B1959" s="75"/>
      <c r="C1959" s="44" t="s">
        <v>513</v>
      </c>
      <c r="D1959" s="45">
        <v>0</v>
      </c>
      <c r="E1959" s="45"/>
      <c r="F1959" s="45"/>
      <c r="G1959" s="45"/>
      <c r="H1959" s="45">
        <f>+D1959</f>
        <v>0</v>
      </c>
      <c r="I1959" s="45"/>
      <c r="J1959" s="46" t="s">
        <v>35</v>
      </c>
    </row>
    <row r="1960" spans="2:10" x14ac:dyDescent="0.3">
      <c r="B1960" s="75" t="s">
        <v>529</v>
      </c>
      <c r="C1960" s="48" t="s">
        <v>515</v>
      </c>
      <c r="D1960" s="103"/>
      <c r="E1960" s="45"/>
      <c r="F1960" s="45"/>
      <c r="G1960" s="45"/>
      <c r="H1960" s="45"/>
      <c r="I1960" s="62">
        <f>SUM(H1961:H1961)*$E$83</f>
        <v>0</v>
      </c>
      <c r="J1960" s="63" t="str">
        <f>+J1961</f>
        <v>und</v>
      </c>
    </row>
    <row r="1961" spans="2:10" x14ac:dyDescent="0.3">
      <c r="B1961" s="75"/>
      <c r="C1961" s="44" t="s">
        <v>514</v>
      </c>
      <c r="D1961" s="45">
        <v>0</v>
      </c>
      <c r="E1961" s="45"/>
      <c r="F1961" s="45"/>
      <c r="G1961" s="45"/>
      <c r="H1961" s="45">
        <f>+D1961</f>
        <v>0</v>
      </c>
      <c r="I1961" s="45"/>
      <c r="J1961" s="46" t="s">
        <v>35</v>
      </c>
    </row>
    <row r="1962" spans="2:10" x14ac:dyDescent="0.3">
      <c r="B1962" s="75" t="s">
        <v>530</v>
      </c>
      <c r="C1962" s="48" t="s">
        <v>516</v>
      </c>
      <c r="D1962" s="103"/>
      <c r="E1962" s="45"/>
      <c r="F1962" s="45"/>
      <c r="G1962" s="45"/>
      <c r="H1962" s="45"/>
      <c r="I1962" s="62">
        <f>SUM(H1963:H1963)*$E$83</f>
        <v>0</v>
      </c>
      <c r="J1962" s="63" t="str">
        <f>+J1963</f>
        <v>und</v>
      </c>
    </row>
    <row r="1963" spans="2:10" x14ac:dyDescent="0.3">
      <c r="B1963" s="75"/>
      <c r="C1963" s="44" t="s">
        <v>514</v>
      </c>
      <c r="D1963" s="45">
        <v>0</v>
      </c>
      <c r="E1963" s="45"/>
      <c r="F1963" s="45"/>
      <c r="G1963" s="45"/>
      <c r="H1963" s="45">
        <f>+D1963</f>
        <v>0</v>
      </c>
      <c r="I1963" s="45"/>
      <c r="J1963" s="46" t="s">
        <v>35</v>
      </c>
    </row>
    <row r="1964" spans="2:10" x14ac:dyDescent="0.3">
      <c r="B1964" s="100" t="s">
        <v>221</v>
      </c>
      <c r="C1964" s="101" t="s">
        <v>531</v>
      </c>
      <c r="D1964" s="103"/>
      <c r="E1964" s="45"/>
      <c r="F1964" s="45"/>
      <c r="G1964" s="45"/>
      <c r="H1964" s="45"/>
      <c r="I1964" s="45"/>
      <c r="J1964" s="46"/>
    </row>
    <row r="1965" spans="2:10" x14ac:dyDescent="0.3">
      <c r="B1965" s="75" t="s">
        <v>220</v>
      </c>
      <c r="C1965" s="48" t="s">
        <v>541</v>
      </c>
      <c r="D1965" s="103"/>
      <c r="E1965" s="45"/>
      <c r="F1965" s="45"/>
      <c r="G1965" s="45"/>
      <c r="H1965" s="45"/>
      <c r="I1965" s="62">
        <f>SUM(H1966:H1966)*$E$83</f>
        <v>0</v>
      </c>
      <c r="J1965" s="63" t="str">
        <f>+J1966</f>
        <v>und</v>
      </c>
    </row>
    <row r="1966" spans="2:10" x14ac:dyDescent="0.3">
      <c r="B1966" s="75"/>
      <c r="C1966" s="44" t="s">
        <v>540</v>
      </c>
      <c r="D1966" s="45">
        <v>0</v>
      </c>
      <c r="E1966" s="45"/>
      <c r="F1966" s="45"/>
      <c r="G1966" s="45"/>
      <c r="H1966" s="45">
        <f>+D1966</f>
        <v>0</v>
      </c>
      <c r="I1966" s="45"/>
      <c r="J1966" s="46" t="s">
        <v>35</v>
      </c>
    </row>
    <row r="1967" spans="2:10" x14ac:dyDescent="0.3">
      <c r="B1967" s="100" t="s">
        <v>223</v>
      </c>
      <c r="C1967" s="101" t="s">
        <v>532</v>
      </c>
      <c r="D1967" s="103"/>
      <c r="E1967" s="45"/>
      <c r="F1967" s="45"/>
      <c r="G1967" s="45"/>
      <c r="H1967" s="45"/>
      <c r="I1967" s="45"/>
      <c r="J1967" s="46"/>
    </row>
    <row r="1968" spans="2:10" x14ac:dyDescent="0.3">
      <c r="B1968" s="75" t="s">
        <v>222</v>
      </c>
      <c r="C1968" s="48" t="s">
        <v>533</v>
      </c>
      <c r="D1968" s="103"/>
      <c r="E1968" s="45"/>
      <c r="F1968" s="45"/>
      <c r="G1968" s="45"/>
      <c r="H1968" s="45"/>
      <c r="I1968" s="62">
        <f>SUM(H1969:H1969)*$E$83</f>
        <v>1</v>
      </c>
      <c r="J1968" s="63" t="str">
        <f>+J1969</f>
        <v>GBL</v>
      </c>
    </row>
    <row r="1969" spans="2:10" x14ac:dyDescent="0.3">
      <c r="B1969" s="75"/>
      <c r="C1969" s="44" t="s">
        <v>637</v>
      </c>
      <c r="D1969" s="45">
        <v>1</v>
      </c>
      <c r="E1969" s="45"/>
      <c r="F1969" s="45"/>
      <c r="G1969" s="45"/>
      <c r="H1969" s="45">
        <f>+D1969</f>
        <v>1</v>
      </c>
      <c r="I1969" s="45"/>
      <c r="J1969" s="46" t="s">
        <v>4</v>
      </c>
    </row>
    <row r="1970" spans="2:10" x14ac:dyDescent="0.3">
      <c r="B1970" s="75" t="s">
        <v>534</v>
      </c>
      <c r="C1970" s="48" t="s">
        <v>535</v>
      </c>
      <c r="D1970" s="103"/>
      <c r="E1970" s="45"/>
      <c r="F1970" s="45"/>
      <c r="G1970" s="45"/>
      <c r="H1970" s="45"/>
      <c r="I1970" s="62">
        <f>SUM(H1971:H1971)*$E$83</f>
        <v>1</v>
      </c>
      <c r="J1970" s="63" t="str">
        <f>+J1971</f>
        <v>GBL</v>
      </c>
    </row>
    <row r="1971" spans="2:10" x14ac:dyDescent="0.3">
      <c r="B1971" s="75"/>
      <c r="C1971" s="44" t="s">
        <v>637</v>
      </c>
      <c r="D1971" s="45">
        <v>1</v>
      </c>
      <c r="E1971" s="45"/>
      <c r="F1971" s="45"/>
      <c r="G1971" s="45"/>
      <c r="H1971" s="45">
        <f>+D1971</f>
        <v>1</v>
      </c>
      <c r="I1971" s="45"/>
      <c r="J1971" s="46" t="s">
        <v>4</v>
      </c>
    </row>
    <row r="1972" spans="2:10" x14ac:dyDescent="0.3">
      <c r="B1972" s="75"/>
      <c r="C1972" s="44"/>
      <c r="D1972" s="103"/>
      <c r="E1972" s="45"/>
      <c r="F1972" s="45"/>
      <c r="G1972" s="45"/>
      <c r="H1972" s="45"/>
      <c r="I1972" s="45"/>
      <c r="J1972" s="46"/>
    </row>
    <row r="1973" spans="2:10" x14ac:dyDescent="0.3">
      <c r="B1973" s="75"/>
      <c r="C1973" s="44"/>
      <c r="D1973" s="103"/>
      <c r="E1973" s="45"/>
      <c r="F1973" s="45"/>
      <c r="G1973" s="45"/>
      <c r="H1973" s="45"/>
      <c r="I1973" s="45"/>
      <c r="J1973" s="46"/>
    </row>
    <row r="1974" spans="2:10" x14ac:dyDescent="0.3">
      <c r="B1974" s="75"/>
      <c r="C1974" s="44"/>
      <c r="D1974" s="103"/>
      <c r="E1974" s="45"/>
      <c r="F1974" s="45"/>
      <c r="G1974" s="45"/>
      <c r="H1974" s="45"/>
      <c r="I1974" s="45"/>
      <c r="J1974" s="46"/>
    </row>
    <row r="1975" spans="2:10" x14ac:dyDescent="0.3">
      <c r="B1975" s="75"/>
      <c r="C1975" s="44"/>
      <c r="D1975" s="103"/>
      <c r="E1975" s="45"/>
      <c r="F1975" s="45"/>
      <c r="G1975" s="45"/>
      <c r="H1975" s="45"/>
      <c r="I1975" s="45"/>
      <c r="J1975" s="46"/>
    </row>
    <row r="1976" spans="2:10" x14ac:dyDescent="0.3">
      <c r="B1976" s="75"/>
      <c r="C1976" s="44"/>
      <c r="D1976" s="103"/>
      <c r="E1976" s="45"/>
      <c r="F1976" s="45"/>
      <c r="G1976" s="45"/>
      <c r="H1976" s="45"/>
      <c r="I1976" s="45"/>
      <c r="J1976" s="46"/>
    </row>
    <row r="1977" spans="2:10" x14ac:dyDescent="0.3">
      <c r="B1977" s="75"/>
      <c r="C1977" s="44"/>
      <c r="D1977" s="103"/>
      <c r="E1977" s="45"/>
      <c r="F1977" s="45"/>
      <c r="G1977" s="45"/>
      <c r="H1977" s="45"/>
      <c r="I1977" s="45"/>
      <c r="J1977" s="46"/>
    </row>
    <row r="1978" spans="2:10" x14ac:dyDescent="0.3">
      <c r="B1978" s="75"/>
      <c r="C1978" s="44"/>
      <c r="D1978" s="103"/>
      <c r="E1978" s="45"/>
      <c r="F1978" s="45"/>
      <c r="G1978" s="45"/>
      <c r="H1978" s="45"/>
      <c r="I1978" s="45"/>
      <c r="J1978" s="46"/>
    </row>
    <row r="1979" spans="2:10" x14ac:dyDescent="0.3">
      <c r="B1979" s="75"/>
      <c r="C1979" s="44"/>
      <c r="D1979" s="103"/>
      <c r="E1979" s="45"/>
      <c r="F1979" s="45"/>
      <c r="G1979" s="45"/>
      <c r="H1979" s="45"/>
      <c r="I1979" s="45"/>
      <c r="J1979" s="46"/>
    </row>
    <row r="1980" spans="2:10" x14ac:dyDescent="0.3">
      <c r="B1980" s="75"/>
      <c r="C1980" s="44"/>
      <c r="D1980" s="103"/>
      <c r="E1980" s="45"/>
      <c r="F1980" s="45"/>
      <c r="G1980" s="45"/>
      <c r="H1980" s="45"/>
      <c r="I1980" s="45"/>
      <c r="J1980" s="46"/>
    </row>
    <row r="1981" spans="2:10" x14ac:dyDescent="0.3">
      <c r="B1981" s="75"/>
      <c r="C1981" s="44"/>
      <c r="D1981" s="103"/>
      <c r="E1981" s="45"/>
      <c r="F1981" s="45"/>
      <c r="G1981" s="45"/>
      <c r="H1981" s="45"/>
      <c r="I1981" s="45"/>
      <c r="J1981" s="46"/>
    </row>
    <row r="1982" spans="2:10" x14ac:dyDescent="0.3">
      <c r="B1982" s="75"/>
      <c r="C1982" s="44"/>
      <c r="D1982" s="103"/>
      <c r="E1982" s="45"/>
      <c r="F1982" s="45"/>
      <c r="G1982" s="45"/>
      <c r="H1982" s="45"/>
      <c r="I1982" s="45"/>
      <c r="J1982" s="46"/>
    </row>
    <row r="1983" spans="2:10" x14ac:dyDescent="0.3">
      <c r="B1983" s="75"/>
      <c r="C1983" s="44"/>
      <c r="D1983" s="103"/>
      <c r="E1983" s="45"/>
      <c r="F1983" s="45"/>
      <c r="G1983" s="45"/>
      <c r="H1983" s="45"/>
      <c r="I1983" s="45"/>
      <c r="J1983" s="46"/>
    </row>
    <row r="1984" spans="2:10" x14ac:dyDescent="0.3">
      <c r="B1984" s="75"/>
      <c r="C1984" s="44"/>
      <c r="D1984" s="103"/>
      <c r="E1984" s="45"/>
      <c r="F1984" s="45"/>
      <c r="G1984" s="45"/>
      <c r="H1984" s="45"/>
      <c r="I1984" s="45"/>
      <c r="J1984" s="46"/>
    </row>
    <row r="1985" spans="2:10" x14ac:dyDescent="0.3">
      <c r="B1985" s="75"/>
      <c r="C1985" s="44"/>
      <c r="D1985" s="103"/>
      <c r="E1985" s="45"/>
      <c r="F1985" s="45"/>
      <c r="G1985" s="45"/>
      <c r="H1985" s="45"/>
      <c r="I1985" s="45"/>
      <c r="J1985" s="46"/>
    </row>
    <row r="1986" spans="2:10" x14ac:dyDescent="0.3">
      <c r="B1986" s="75"/>
      <c r="C1986" s="44"/>
      <c r="D1986" s="103"/>
      <c r="E1986" s="45"/>
      <c r="F1986" s="45"/>
      <c r="G1986" s="45"/>
      <c r="H1986" s="45"/>
      <c r="I1986" s="45"/>
      <c r="J1986" s="46"/>
    </row>
    <row r="1987" spans="2:10" x14ac:dyDescent="0.3">
      <c r="B1987" s="75"/>
      <c r="C1987" s="44"/>
      <c r="D1987" s="103"/>
      <c r="E1987" s="45"/>
      <c r="F1987" s="45"/>
      <c r="G1987" s="45"/>
      <c r="H1987" s="45"/>
      <c r="I1987" s="45"/>
      <c r="J1987" s="46"/>
    </row>
    <row r="1988" spans="2:10" x14ac:dyDescent="0.3">
      <c r="B1988" s="75"/>
      <c r="C1988" s="44"/>
      <c r="D1988" s="103"/>
      <c r="E1988" s="45"/>
      <c r="F1988" s="45"/>
      <c r="G1988" s="45"/>
      <c r="H1988" s="45"/>
      <c r="I1988" s="45"/>
      <c r="J1988" s="46"/>
    </row>
    <row r="1989" spans="2:10" x14ac:dyDescent="0.3">
      <c r="B1989" s="75"/>
      <c r="C1989" s="44"/>
      <c r="D1989" s="103"/>
      <c r="E1989" s="45"/>
      <c r="F1989" s="45"/>
      <c r="G1989" s="45"/>
      <c r="H1989" s="45"/>
      <c r="I1989" s="45"/>
      <c r="J1989" s="46"/>
    </row>
    <row r="1990" spans="2:10" x14ac:dyDescent="0.3">
      <c r="B1990" s="75"/>
      <c r="C1990" s="44"/>
      <c r="D1990" s="103"/>
      <c r="E1990" s="45"/>
      <c r="F1990" s="45"/>
      <c r="G1990" s="45"/>
      <c r="H1990" s="45"/>
      <c r="I1990" s="45"/>
      <c r="J1990" s="46"/>
    </row>
  </sheetData>
  <mergeCells count="25">
    <mergeCell ref="B756:J756"/>
    <mergeCell ref="B301:J301"/>
    <mergeCell ref="B71:J71"/>
    <mergeCell ref="B82:J82"/>
    <mergeCell ref="B75:J75"/>
    <mergeCell ref="H76:I76"/>
    <mergeCell ref="B496:J496"/>
    <mergeCell ref="C69:H69"/>
    <mergeCell ref="B73:J73"/>
    <mergeCell ref="B8:J8"/>
    <mergeCell ref="C1:H1"/>
    <mergeCell ref="C2:H2"/>
    <mergeCell ref="C3:H3"/>
    <mergeCell ref="C4:H4"/>
    <mergeCell ref="B6:J6"/>
    <mergeCell ref="B10:J10"/>
    <mergeCell ref="H11:I11"/>
    <mergeCell ref="C66:H66"/>
    <mergeCell ref="C67:H67"/>
    <mergeCell ref="C68:H68"/>
    <mergeCell ref="B1016:J1016"/>
    <mergeCell ref="B1211:J1211"/>
    <mergeCell ref="B1406:J1406"/>
    <mergeCell ref="B1601:J1601"/>
    <mergeCell ref="B1796:J1796"/>
  </mergeCells>
  <pageMargins left="0.70866141732283472" right="0.70866141732283472" top="0.74803149606299213" bottom="0.74803149606299213" header="0.31496062992125984" footer="0.31496062992125984"/>
  <pageSetup paperSize="9" scale="61" orientation="portrait" r:id="rId1"/>
  <rowBreaks count="1" manualBreakCount="1">
    <brk id="65"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71022-C983-4154-B7E9-4FF04A39584C}">
  <sheetPr>
    <tabColor theme="3" tint="0.39997558519241921"/>
  </sheetPr>
  <dimension ref="B1:J1990"/>
  <sheetViews>
    <sheetView view="pageBreakPreview" topLeftCell="A87" zoomScale="85" zoomScaleNormal="70" zoomScaleSheetLayoutView="85" workbookViewId="0">
      <selection activeCell="F167" sqref="F167"/>
    </sheetView>
  </sheetViews>
  <sheetFormatPr baseColWidth="10" defaultRowHeight="14.4" x14ac:dyDescent="0.3"/>
  <cols>
    <col min="1" max="1" width="2.109375" customWidth="1"/>
    <col min="2" max="2" width="13.109375" style="1" customWidth="1"/>
    <col min="3" max="3" width="48.6640625" style="1" customWidth="1"/>
    <col min="4" max="6" width="11.5546875" style="1"/>
    <col min="7" max="7" width="12.44140625" style="1" customWidth="1"/>
    <col min="8" max="8" width="13.44140625" style="1" bestFit="1" customWidth="1"/>
    <col min="9" max="9" width="10.33203125" style="1" customWidth="1"/>
    <col min="10" max="10" width="8.88671875" style="1" customWidth="1"/>
  </cols>
  <sheetData>
    <row r="1" spans="2:10" x14ac:dyDescent="0.3">
      <c r="C1" s="158" t="s">
        <v>153</v>
      </c>
      <c r="D1" s="158"/>
      <c r="E1" s="158"/>
      <c r="F1" s="158"/>
      <c r="G1" s="158"/>
      <c r="H1" s="158"/>
    </row>
    <row r="2" spans="2:10" x14ac:dyDescent="0.3">
      <c r="C2" s="158" t="s">
        <v>154</v>
      </c>
      <c r="D2" s="158"/>
      <c r="E2" s="158"/>
      <c r="F2" s="158"/>
      <c r="G2" s="158"/>
      <c r="H2" s="158"/>
    </row>
    <row r="3" spans="2:10" x14ac:dyDescent="0.3">
      <c r="C3" s="158" t="s">
        <v>155</v>
      </c>
      <c r="D3" s="158"/>
      <c r="E3" s="158"/>
      <c r="F3" s="158"/>
      <c r="G3" s="158"/>
      <c r="H3" s="158"/>
    </row>
    <row r="4" spans="2:10" x14ac:dyDescent="0.3">
      <c r="C4" s="159" t="s">
        <v>156</v>
      </c>
      <c r="D4" s="159"/>
      <c r="E4" s="159"/>
      <c r="F4" s="159"/>
      <c r="G4" s="159"/>
      <c r="H4" s="159"/>
    </row>
    <row r="5" spans="2:10" x14ac:dyDescent="0.3">
      <c r="C5" s="151"/>
      <c r="D5" s="151"/>
      <c r="E5" s="151"/>
      <c r="F5" s="151"/>
      <c r="G5" s="151"/>
      <c r="H5" s="151"/>
    </row>
    <row r="6" spans="2:10" ht="17.399999999999999" x14ac:dyDescent="0.3">
      <c r="B6" s="170" t="s">
        <v>141</v>
      </c>
      <c r="C6" s="171"/>
      <c r="D6" s="171"/>
      <c r="E6" s="171"/>
      <c r="F6" s="171"/>
      <c r="G6" s="171"/>
      <c r="H6" s="171"/>
      <c r="I6" s="171"/>
      <c r="J6" s="172"/>
    </row>
    <row r="7" spans="2:10" ht="17.399999999999999" x14ac:dyDescent="0.3">
      <c r="B7" s="120"/>
      <c r="C7" s="120"/>
      <c r="D7" s="120"/>
      <c r="E7" s="120"/>
      <c r="F7" s="120"/>
      <c r="G7" s="120"/>
      <c r="H7" s="120"/>
      <c r="I7" s="120"/>
      <c r="J7" s="120"/>
    </row>
    <row r="8" spans="2:10" ht="17.399999999999999" x14ac:dyDescent="0.3">
      <c r="B8" s="169" t="s">
        <v>948</v>
      </c>
      <c r="C8" s="169"/>
      <c r="D8" s="169"/>
      <c r="E8" s="169"/>
      <c r="F8" s="169"/>
      <c r="G8" s="169"/>
      <c r="H8" s="169"/>
      <c r="I8" s="169"/>
      <c r="J8" s="169"/>
    </row>
    <row r="9" spans="2:10" ht="15" thickBot="1" x14ac:dyDescent="0.35">
      <c r="B9" s="152"/>
      <c r="C9" s="152"/>
      <c r="D9" s="152"/>
      <c r="E9" s="152"/>
      <c r="F9" s="152"/>
      <c r="G9" s="152"/>
      <c r="H9" s="152"/>
      <c r="I9" s="152"/>
      <c r="J9" s="152"/>
    </row>
    <row r="10" spans="2:10" ht="31.5" customHeight="1" x14ac:dyDescent="0.3">
      <c r="B10" s="153" t="s">
        <v>140</v>
      </c>
      <c r="C10" s="154"/>
      <c r="D10" s="154"/>
      <c r="E10" s="154"/>
      <c r="F10" s="154"/>
      <c r="G10" s="154"/>
      <c r="H10" s="154"/>
      <c r="I10" s="154"/>
      <c r="J10" s="155"/>
    </row>
    <row r="11" spans="2:10" x14ac:dyDescent="0.3">
      <c r="B11" s="4" t="s">
        <v>148</v>
      </c>
      <c r="C11" s="5" t="s">
        <v>149</v>
      </c>
      <c r="D11" s="5"/>
      <c r="E11" s="6"/>
      <c r="F11" s="7"/>
      <c r="G11" s="8" t="s">
        <v>22</v>
      </c>
      <c r="H11" s="156">
        <v>42887</v>
      </c>
      <c r="I11" s="156"/>
      <c r="J11" s="9"/>
    </row>
    <row r="12" spans="2:10" x14ac:dyDescent="0.3">
      <c r="B12" s="4" t="s">
        <v>146</v>
      </c>
      <c r="C12" s="5" t="s">
        <v>142</v>
      </c>
      <c r="D12" s="10"/>
      <c r="E12" s="10"/>
      <c r="F12" s="5"/>
      <c r="G12" s="11" t="s">
        <v>145</v>
      </c>
      <c r="H12" s="6" t="s">
        <v>142</v>
      </c>
      <c r="I12" s="12"/>
      <c r="J12" s="13"/>
    </row>
    <row r="13" spans="2:10" x14ac:dyDescent="0.3">
      <c r="B13" s="4" t="s">
        <v>147</v>
      </c>
      <c r="C13" s="5" t="s">
        <v>142</v>
      </c>
      <c r="D13" s="10"/>
      <c r="E13" s="10"/>
      <c r="F13" s="5"/>
      <c r="G13" s="11" t="s">
        <v>143</v>
      </c>
      <c r="H13" s="6" t="s">
        <v>144</v>
      </c>
      <c r="I13" s="12"/>
      <c r="J13" s="13"/>
    </row>
    <row r="14" spans="2:10" ht="15" thickBot="1" x14ac:dyDescent="0.35">
      <c r="B14" s="14" t="s">
        <v>159</v>
      </c>
      <c r="C14" s="15" t="s">
        <v>160</v>
      </c>
      <c r="D14" s="16"/>
      <c r="E14" s="16"/>
      <c r="F14" s="15"/>
      <c r="G14" s="17" t="s">
        <v>157</v>
      </c>
      <c r="H14" s="18" t="s">
        <v>158</v>
      </c>
      <c r="I14" s="19"/>
      <c r="J14" s="20"/>
    </row>
    <row r="15" spans="2:10" x14ac:dyDescent="0.3">
      <c r="B15" s="21"/>
      <c r="C15" s="5"/>
      <c r="D15" s="10"/>
      <c r="E15" s="10"/>
      <c r="F15" s="5"/>
      <c r="G15" s="11"/>
      <c r="H15" s="6"/>
      <c r="I15" s="12"/>
      <c r="J15" s="22"/>
    </row>
    <row r="16" spans="2:10" x14ac:dyDescent="0.3">
      <c r="B16" s="107" t="s">
        <v>7</v>
      </c>
      <c r="C16" s="87" t="s">
        <v>0</v>
      </c>
      <c r="D16" s="88"/>
      <c r="E16" s="88"/>
      <c r="F16" s="88"/>
      <c r="G16" s="88"/>
      <c r="H16" s="89"/>
      <c r="I16" s="90" t="s">
        <v>8</v>
      </c>
      <c r="J16" s="90" t="s">
        <v>9</v>
      </c>
    </row>
    <row r="17" spans="2:10" x14ac:dyDescent="0.3">
      <c r="B17" s="112">
        <f>+B83</f>
        <v>4.04</v>
      </c>
      <c r="C17" s="105" t="str">
        <f t="shared" ref="C17:C30" si="0">LOOKUP(B17,$B$83:$B$1990,$C$83:$C$1990)</f>
        <v>SISTEMA DE DESAGUE Y VENTILACIÓN</v>
      </c>
      <c r="D17" s="27"/>
      <c r="E17" s="27"/>
      <c r="F17" s="27"/>
      <c r="G17" s="27"/>
      <c r="H17" s="28"/>
      <c r="I17" s="29"/>
      <c r="J17" s="30"/>
    </row>
    <row r="18" spans="2:10" x14ac:dyDescent="0.3">
      <c r="B18" s="113" t="str">
        <f>+B84</f>
        <v>04.04.01</v>
      </c>
      <c r="C18" s="106" t="str">
        <f t="shared" si="0"/>
        <v>SALIDAS DE DESAGUE</v>
      </c>
      <c r="D18" s="27"/>
      <c r="E18" s="27"/>
      <c r="F18" s="27"/>
      <c r="G18" s="27"/>
      <c r="H18" s="28"/>
      <c r="I18" s="29"/>
      <c r="J18" s="30"/>
    </row>
    <row r="19" spans="2:10" x14ac:dyDescent="0.3">
      <c r="B19" s="32" t="str">
        <f>+B85</f>
        <v>04.04.01.01</v>
      </c>
      <c r="C19" s="109" t="str">
        <f t="shared" si="0"/>
        <v>SALIDAS DE DESAGÜE Ø 2"</v>
      </c>
      <c r="D19" s="27"/>
      <c r="E19" s="27"/>
      <c r="F19" s="27"/>
      <c r="G19" s="27"/>
      <c r="H19" s="28"/>
      <c r="I19" s="28">
        <f ca="1">SUMIF($B$83:$J$1990,B19,$I$83:$I$1990)</f>
        <v>137</v>
      </c>
      <c r="J19" s="30" t="str">
        <f>VLOOKUP(B19,$B$83:$J$1990,9)</f>
        <v>Pto</v>
      </c>
    </row>
    <row r="20" spans="2:10" x14ac:dyDescent="0.3">
      <c r="B20" s="32" t="str">
        <f>+B96</f>
        <v>04.04.01.02</v>
      </c>
      <c r="C20" s="109" t="str">
        <f t="shared" si="0"/>
        <v>SALIDAS DE DESAGÜE Ø 3"</v>
      </c>
      <c r="D20" s="27"/>
      <c r="E20" s="27"/>
      <c r="F20" s="27"/>
      <c r="G20" s="27"/>
      <c r="H20" s="28"/>
      <c r="I20" s="28">
        <f ca="1">SUMIF($B$83:$J$1990,B20,$I$83:$I$1990)</f>
        <v>23</v>
      </c>
      <c r="J20" s="30" t="str">
        <f>VLOOKUP(B20,$B$83:$J$1990,9)</f>
        <v>Pto</v>
      </c>
    </row>
    <row r="21" spans="2:10" x14ac:dyDescent="0.3">
      <c r="B21" s="32" t="str">
        <f>+B101</f>
        <v>04.04.01.03</v>
      </c>
      <c r="C21" s="109" t="str">
        <f t="shared" si="0"/>
        <v>SALIDAS DE DESAGÜE Ø 4"</v>
      </c>
      <c r="D21" s="27"/>
      <c r="E21" s="27"/>
      <c r="F21" s="27"/>
      <c r="G21" s="27"/>
      <c r="H21" s="28"/>
      <c r="I21" s="28">
        <f ca="1">SUMIF($B$83:$J$1990,B21,$I$83:$I$1990)</f>
        <v>67</v>
      </c>
      <c r="J21" s="30" t="str">
        <f>VLOOKUP(B21,$B$83:$J$1990,9)</f>
        <v>Pto</v>
      </c>
    </row>
    <row r="22" spans="2:10" x14ac:dyDescent="0.3">
      <c r="B22" s="32" t="str">
        <f>+B107</f>
        <v>04.04.01.04</v>
      </c>
      <c r="C22" s="109" t="str">
        <f t="shared" si="0"/>
        <v>SALIDAS DE VENTILACIÓN Ø 2"</v>
      </c>
      <c r="D22" s="27"/>
      <c r="E22" s="27"/>
      <c r="F22" s="27"/>
      <c r="G22" s="27"/>
      <c r="H22" s="28"/>
      <c r="I22" s="28">
        <f ca="1">SUMIF($B$83:$J$1990,B22,$I$83:$I$1990)</f>
        <v>46</v>
      </c>
      <c r="J22" s="30" t="str">
        <f>VLOOKUP(B22,$B$83:$J$1990,9)</f>
        <v>Pto</v>
      </c>
    </row>
    <row r="23" spans="2:10" x14ac:dyDescent="0.3">
      <c r="B23" s="113" t="str">
        <f>+B113</f>
        <v>04.04.02</v>
      </c>
      <c r="C23" s="106" t="str">
        <f t="shared" si="0"/>
        <v>REDES DE DERIVACIÓN</v>
      </c>
      <c r="D23" s="27"/>
      <c r="E23" s="27"/>
      <c r="F23" s="27"/>
      <c r="G23" s="27"/>
      <c r="H23" s="28"/>
      <c r="I23" s="28"/>
      <c r="J23" s="30"/>
    </row>
    <row r="24" spans="2:10" x14ac:dyDescent="0.3">
      <c r="B24" s="32" t="str">
        <f>+B114</f>
        <v>04.04.02.01</v>
      </c>
      <c r="C24" s="109" t="str">
        <f t="shared" si="0"/>
        <v>TUBERÍA PVC SAL Ø 2"</v>
      </c>
      <c r="D24" s="27"/>
      <c r="E24" s="27"/>
      <c r="F24" s="27"/>
      <c r="G24" s="27"/>
      <c r="H24" s="28"/>
      <c r="I24" s="28">
        <f t="shared" ref="I24:I29" ca="1" si="1">SUMIF($B$83:$J$1990,B24,$I$83:$I$1990)</f>
        <v>396.85</v>
      </c>
      <c r="J24" s="30" t="str">
        <f t="shared" ref="J24:J29" si="2">VLOOKUP(B24,$B$83:$J$1990,9)</f>
        <v>ml</v>
      </c>
    </row>
    <row r="25" spans="2:10" x14ac:dyDescent="0.3">
      <c r="B25" s="32" t="str">
        <f>+B125</f>
        <v>04.04.02.02</v>
      </c>
      <c r="C25" s="109" t="str">
        <f t="shared" si="0"/>
        <v>TUBERÍA PVC SAL Ø 3"</v>
      </c>
      <c r="D25" s="27"/>
      <c r="E25" s="27"/>
      <c r="F25" s="27"/>
      <c r="G25" s="27"/>
      <c r="H25" s="28"/>
      <c r="I25" s="28">
        <f t="shared" ca="1" si="1"/>
        <v>30</v>
      </c>
      <c r="J25" s="30" t="str">
        <f t="shared" si="2"/>
        <v>ml</v>
      </c>
    </row>
    <row r="26" spans="2:10" x14ac:dyDescent="0.3">
      <c r="B26" s="32" t="str">
        <f>+B130</f>
        <v>04.04.02.03</v>
      </c>
      <c r="C26" s="109" t="str">
        <f t="shared" si="0"/>
        <v>TUBERÍA PVC SAL Ø 4"</v>
      </c>
      <c r="D26" s="27"/>
      <c r="E26" s="27"/>
      <c r="F26" s="27"/>
      <c r="G26" s="27"/>
      <c r="H26" s="28"/>
      <c r="I26" s="28">
        <f t="shared" ca="1" si="1"/>
        <v>187.89999999999998</v>
      </c>
      <c r="J26" s="30" t="str">
        <f t="shared" si="2"/>
        <v>ml</v>
      </c>
    </row>
    <row r="27" spans="2:10" x14ac:dyDescent="0.3">
      <c r="B27" s="32" t="str">
        <f>+B137</f>
        <v>04.04.02.04</v>
      </c>
      <c r="C27" s="109" t="str">
        <f t="shared" si="0"/>
        <v>TUBERÍA DE VENTILACIÓN PVC SAL Ø 2"</v>
      </c>
      <c r="D27" s="27"/>
      <c r="E27" s="27"/>
      <c r="F27" s="27"/>
      <c r="G27" s="27"/>
      <c r="H27" s="28"/>
      <c r="I27" s="28">
        <f t="shared" ca="1" si="1"/>
        <v>91</v>
      </c>
      <c r="J27" s="30" t="str">
        <f t="shared" si="2"/>
        <v>ml</v>
      </c>
    </row>
    <row r="28" spans="2:10" x14ac:dyDescent="0.3">
      <c r="B28" s="32" t="str">
        <f>+B143</f>
        <v>04.04.02.05</v>
      </c>
      <c r="C28" s="109" t="str">
        <f t="shared" si="0"/>
        <v>MONTANTE PVC SAL Ø 2"</v>
      </c>
      <c r="D28" s="27"/>
      <c r="E28" s="27"/>
      <c r="F28" s="27"/>
      <c r="G28" s="27"/>
      <c r="H28" s="28"/>
      <c r="I28" s="28">
        <f t="shared" ca="1" si="1"/>
        <v>131.80000000000001</v>
      </c>
      <c r="J28" s="30" t="str">
        <f t="shared" si="2"/>
        <v>ml</v>
      </c>
    </row>
    <row r="29" spans="2:10" x14ac:dyDescent="0.3">
      <c r="B29" s="32" t="str">
        <f>+B148</f>
        <v>04.04.02.06</v>
      </c>
      <c r="C29" s="109" t="str">
        <f t="shared" si="0"/>
        <v>MONTANTE PVC SAL Ø 4"</v>
      </c>
      <c r="D29" s="27"/>
      <c r="E29" s="27"/>
      <c r="F29" s="27"/>
      <c r="G29" s="27"/>
      <c r="H29" s="28"/>
      <c r="I29" s="28">
        <f t="shared" ca="1" si="1"/>
        <v>53.75</v>
      </c>
      <c r="J29" s="30" t="str">
        <f t="shared" si="2"/>
        <v>ml</v>
      </c>
    </row>
    <row r="30" spans="2:10" x14ac:dyDescent="0.3">
      <c r="B30" s="113" t="str">
        <f>+B153</f>
        <v>04.04.03</v>
      </c>
      <c r="C30" s="106" t="str">
        <f t="shared" si="0"/>
        <v>REDES COLECTORAS</v>
      </c>
      <c r="D30" s="27"/>
      <c r="E30" s="27"/>
      <c r="F30" s="27"/>
      <c r="G30" s="27"/>
      <c r="H30" s="28"/>
      <c r="I30" s="28"/>
      <c r="J30" s="30"/>
    </row>
    <row r="31" spans="2:10" x14ac:dyDescent="0.3">
      <c r="B31" s="29" t="str">
        <f>+B154</f>
        <v>04.04.03.01</v>
      </c>
      <c r="C31" s="32" t="str">
        <f ca="1">LOOKUP(B31,$B$83:$B$297,$C$83:$C$1990)</f>
        <v>TUBERÍA PVC SAL Ø 4"</v>
      </c>
      <c r="D31" s="27"/>
      <c r="E31" s="27"/>
      <c r="F31" s="27"/>
      <c r="G31" s="27"/>
      <c r="H31" s="28"/>
      <c r="I31" s="29">
        <f ca="1">SUMIF($B$83:$J$1990,B31,$I$83:$I$1990)</f>
        <v>200.09999999999997</v>
      </c>
      <c r="J31" s="30" t="str">
        <f>VLOOKUP(B31,$B$83:$J$1990,9)</f>
        <v>ml</v>
      </c>
    </row>
    <row r="32" spans="2:10" x14ac:dyDescent="0.3">
      <c r="B32" s="29" t="str">
        <f>+B157</f>
        <v>04.04.03.02</v>
      </c>
      <c r="C32" s="32" t="str">
        <f>LOOKUP(B32,$B$83:$B$297,$C$83:$C$297)</f>
        <v>TUBERÍA PVC UF  Ø 6"</v>
      </c>
      <c r="D32" s="27"/>
      <c r="E32" s="27"/>
      <c r="F32" s="27"/>
      <c r="G32" s="27"/>
      <c r="H32" s="28"/>
      <c r="I32" s="29">
        <f ca="1">SUMIF($B$83:$J$1990,B32,$I$83:$I$1990)</f>
        <v>48.4</v>
      </c>
      <c r="J32" s="30" t="str">
        <f>VLOOKUP(B32,$B$83:$J$1990,9)</f>
        <v>ml</v>
      </c>
    </row>
    <row r="33" spans="2:10" x14ac:dyDescent="0.3">
      <c r="B33" s="29" t="str">
        <f>+B160</f>
        <v>04.04.03.03</v>
      </c>
      <c r="C33" s="32" t="str">
        <f>LOOKUP(B33,$B$83:$B$297,$C$83:$C$297)</f>
        <v>RED DE EMPALME-TUBERÍA PVC UF  Ø 6" EXTERIORES CON REPOSIION DE VEREDAS</v>
      </c>
      <c r="D33" s="27"/>
      <c r="E33" s="27"/>
      <c r="F33" s="27"/>
      <c r="G33" s="27"/>
      <c r="H33" s="28"/>
      <c r="I33" s="29">
        <f ca="1">SUMIF($B$83:$J$1990,B33,$I$83:$I$1990)</f>
        <v>102.22999999999999</v>
      </c>
      <c r="J33" s="30" t="str">
        <f>VLOOKUP(B33,$B$83:$J$1990,9)</f>
        <v>ml</v>
      </c>
    </row>
    <row r="34" spans="2:10" x14ac:dyDescent="0.3">
      <c r="B34" s="113" t="str">
        <f>+B163</f>
        <v>04.04.04</v>
      </c>
      <c r="C34" s="106" t="str">
        <f t="shared" ref="C34:C61" si="3">LOOKUP(B34,$B$83:$B$1990,$C$83:$C$1990)</f>
        <v xml:space="preserve">ACCESORIOS DE REDES DE DESAGÜE </v>
      </c>
      <c r="D34" s="27"/>
      <c r="E34" s="27"/>
      <c r="F34" s="27"/>
      <c r="G34" s="27"/>
      <c r="H34" s="28"/>
      <c r="I34" s="29"/>
      <c r="J34" s="30"/>
    </row>
    <row r="35" spans="2:10" x14ac:dyDescent="0.3">
      <c r="B35" s="29" t="str">
        <f>+B164</f>
        <v>04.04.04.01</v>
      </c>
      <c r="C35" s="32" t="str">
        <f t="shared" si="3"/>
        <v xml:space="preserve">CODO DE PVC Ø 2" x 45° </v>
      </c>
      <c r="D35" s="27"/>
      <c r="E35" s="27"/>
      <c r="F35" s="27"/>
      <c r="G35" s="27"/>
      <c r="H35" s="28"/>
      <c r="I35" s="29">
        <f t="shared" ref="I35:I51" ca="1" si="4">SUMIF($B$83:$J$1990,B35,$I$83:$I$1990)</f>
        <v>58</v>
      </c>
      <c r="J35" s="30" t="str">
        <f t="shared" ref="J35:J51" si="5">VLOOKUP(B35,$B$83:$J$1990,9)</f>
        <v>und</v>
      </c>
    </row>
    <row r="36" spans="2:10" x14ac:dyDescent="0.3">
      <c r="B36" s="29" t="str">
        <f>+B168</f>
        <v>04.04.04.02</v>
      </c>
      <c r="C36" s="32" t="str">
        <f t="shared" si="3"/>
        <v xml:space="preserve">CODO DE PVC Ø 3" x 45° </v>
      </c>
      <c r="D36" s="27"/>
      <c r="E36" s="27"/>
      <c r="F36" s="27"/>
      <c r="G36" s="27"/>
      <c r="H36" s="28"/>
      <c r="I36" s="29">
        <f t="shared" ca="1" si="4"/>
        <v>16</v>
      </c>
      <c r="J36" s="30" t="str">
        <f t="shared" si="5"/>
        <v>und</v>
      </c>
    </row>
    <row r="37" spans="2:10" x14ac:dyDescent="0.3">
      <c r="B37" s="29" t="str">
        <f>+B172</f>
        <v>04.04.04.03</v>
      </c>
      <c r="C37" s="32" t="str">
        <f t="shared" si="3"/>
        <v xml:space="preserve">CODO DE PVC Ø 4" x 45° </v>
      </c>
      <c r="D37" s="27"/>
      <c r="E37" s="27"/>
      <c r="F37" s="27"/>
      <c r="G37" s="27"/>
      <c r="H37" s="28"/>
      <c r="I37" s="29">
        <f t="shared" ca="1" si="4"/>
        <v>15</v>
      </c>
      <c r="J37" s="30" t="str">
        <f t="shared" si="5"/>
        <v>und</v>
      </c>
    </row>
    <row r="38" spans="2:10" x14ac:dyDescent="0.3">
      <c r="B38" s="29" t="str">
        <f>+B176</f>
        <v>04.04.04.04</v>
      </c>
      <c r="C38" s="32" t="str">
        <f t="shared" si="3"/>
        <v xml:space="preserve">YEE DE PVC Ø 2" </v>
      </c>
      <c r="D38" s="27"/>
      <c r="E38" s="27"/>
      <c r="F38" s="27"/>
      <c r="G38" s="27"/>
      <c r="H38" s="28"/>
      <c r="I38" s="29">
        <f t="shared" ca="1" si="4"/>
        <v>35</v>
      </c>
      <c r="J38" s="30" t="str">
        <f t="shared" si="5"/>
        <v>und</v>
      </c>
    </row>
    <row r="39" spans="2:10" x14ac:dyDescent="0.3">
      <c r="B39" s="29" t="str">
        <f>+B180</f>
        <v>04.04.04.05</v>
      </c>
      <c r="C39" s="32" t="str">
        <f t="shared" si="3"/>
        <v xml:space="preserve">DOBLE YEE DE PVC Ø 2" </v>
      </c>
      <c r="D39" s="27"/>
      <c r="E39" s="27"/>
      <c r="F39" s="27"/>
      <c r="G39" s="27"/>
      <c r="H39" s="28"/>
      <c r="I39" s="29">
        <f t="shared" ca="1" si="4"/>
        <v>10</v>
      </c>
      <c r="J39" s="30" t="str">
        <f t="shared" si="5"/>
        <v>und</v>
      </c>
    </row>
    <row r="40" spans="2:10" x14ac:dyDescent="0.3">
      <c r="B40" s="29" t="str">
        <f>+B184</f>
        <v>04.04.04.06</v>
      </c>
      <c r="C40" s="32" t="str">
        <f t="shared" si="3"/>
        <v xml:space="preserve">YEE DE PVC Ø 3" </v>
      </c>
      <c r="D40" s="27"/>
      <c r="E40" s="27"/>
      <c r="F40" s="27"/>
      <c r="G40" s="27"/>
      <c r="H40" s="28"/>
      <c r="I40" s="29">
        <f t="shared" ca="1" si="4"/>
        <v>13</v>
      </c>
      <c r="J40" s="30" t="str">
        <f t="shared" si="5"/>
        <v>und</v>
      </c>
    </row>
    <row r="41" spans="2:10" x14ac:dyDescent="0.3">
      <c r="B41" s="29" t="str">
        <f>+B188</f>
        <v>04.04.04.07</v>
      </c>
      <c r="C41" s="32" t="str">
        <f t="shared" si="3"/>
        <v xml:space="preserve">YEE DE PVC Ø 4" </v>
      </c>
      <c r="D41" s="27"/>
      <c r="E41" s="27"/>
      <c r="F41" s="27"/>
      <c r="G41" s="27"/>
      <c r="H41" s="28"/>
      <c r="I41" s="29">
        <f t="shared" ca="1" si="4"/>
        <v>47</v>
      </c>
      <c r="J41" s="30" t="str">
        <f t="shared" si="5"/>
        <v>und</v>
      </c>
    </row>
    <row r="42" spans="2:10" x14ac:dyDescent="0.3">
      <c r="B42" s="29" t="str">
        <f>+B192</f>
        <v>04.04.04.08</v>
      </c>
      <c r="C42" s="32" t="str">
        <f t="shared" si="3"/>
        <v xml:space="preserve">YEE CON REDUCCIÓN DE PVC Ø 3" A 2" </v>
      </c>
      <c r="D42" s="27"/>
      <c r="E42" s="27"/>
      <c r="F42" s="27"/>
      <c r="G42" s="27"/>
      <c r="H42" s="28"/>
      <c r="I42" s="29">
        <f t="shared" ca="1" si="4"/>
        <v>7</v>
      </c>
      <c r="J42" s="30" t="str">
        <f t="shared" si="5"/>
        <v>und</v>
      </c>
    </row>
    <row r="43" spans="2:10" x14ac:dyDescent="0.3">
      <c r="B43" s="29" t="str">
        <f>+B196</f>
        <v>04.04.04.09</v>
      </c>
      <c r="C43" s="32" t="str">
        <f t="shared" si="3"/>
        <v xml:space="preserve">YEE CON REDUCCIÓN DE PVC Ø 4" A 2" </v>
      </c>
      <c r="D43" s="27"/>
      <c r="E43" s="27"/>
      <c r="F43" s="27"/>
      <c r="G43" s="27"/>
      <c r="H43" s="28"/>
      <c r="I43" s="29">
        <f t="shared" ca="1" si="4"/>
        <v>70</v>
      </c>
      <c r="J43" s="30" t="str">
        <f t="shared" si="5"/>
        <v>und</v>
      </c>
    </row>
    <row r="44" spans="2:10" x14ac:dyDescent="0.3">
      <c r="B44" s="29" t="str">
        <f>+B200</f>
        <v>04.04.04.10</v>
      </c>
      <c r="C44" s="32" t="str">
        <f t="shared" si="3"/>
        <v xml:space="preserve">YEE CON REDUCCIÓN DE PVC Ø 4" A 3" </v>
      </c>
      <c r="D44" s="27"/>
      <c r="E44" s="27"/>
      <c r="F44" s="27"/>
      <c r="G44" s="27"/>
      <c r="H44" s="28"/>
      <c r="I44" s="29">
        <f t="shared" ca="1" si="4"/>
        <v>18</v>
      </c>
      <c r="J44" s="30" t="str">
        <f t="shared" si="5"/>
        <v>und</v>
      </c>
    </row>
    <row r="45" spans="2:10" x14ac:dyDescent="0.3">
      <c r="B45" s="29" t="str">
        <f>+B204</f>
        <v>04.04.04.11</v>
      </c>
      <c r="C45" s="32" t="str">
        <f t="shared" si="3"/>
        <v xml:space="preserve">REDUCCIÓN DE PVC Ø 3" A 2" </v>
      </c>
      <c r="D45" s="27"/>
      <c r="E45" s="27"/>
      <c r="F45" s="27"/>
      <c r="G45" s="27"/>
      <c r="H45" s="28"/>
      <c r="I45" s="29">
        <f t="shared" ca="1" si="4"/>
        <v>6</v>
      </c>
      <c r="J45" s="30" t="str">
        <f t="shared" si="5"/>
        <v>und</v>
      </c>
    </row>
    <row r="46" spans="2:10" x14ac:dyDescent="0.3">
      <c r="B46" s="29" t="str">
        <f>+B208</f>
        <v>04.04.04.12</v>
      </c>
      <c r="C46" s="32" t="str">
        <f t="shared" si="3"/>
        <v xml:space="preserve">REDUCCIÓN DE PVC Ø 4" A 2" </v>
      </c>
      <c r="D46" s="27"/>
      <c r="E46" s="27"/>
      <c r="F46" s="27"/>
      <c r="G46" s="27"/>
      <c r="H46" s="28"/>
      <c r="I46" s="29">
        <f t="shared" ca="1" si="4"/>
        <v>15</v>
      </c>
      <c r="J46" s="30" t="str">
        <f t="shared" si="5"/>
        <v>und</v>
      </c>
    </row>
    <row r="47" spans="2:10" x14ac:dyDescent="0.3">
      <c r="B47" s="29" t="str">
        <f>+B212</f>
        <v>04.04.04.13</v>
      </c>
      <c r="C47" s="32" t="str">
        <f t="shared" si="3"/>
        <v xml:space="preserve">SUMIDERO Ø 2" </v>
      </c>
      <c r="D47" s="27"/>
      <c r="E47" s="27"/>
      <c r="F47" s="27"/>
      <c r="G47" s="27"/>
      <c r="H47" s="28"/>
      <c r="I47" s="29">
        <f t="shared" ca="1" si="4"/>
        <v>42</v>
      </c>
      <c r="J47" s="30" t="str">
        <f t="shared" si="5"/>
        <v>und</v>
      </c>
    </row>
    <row r="48" spans="2:10" x14ac:dyDescent="0.3">
      <c r="B48" s="29" t="str">
        <f>+B216</f>
        <v>04.04.04.14</v>
      </c>
      <c r="C48" s="32" t="str">
        <f t="shared" si="3"/>
        <v xml:space="preserve">SUMIDERO Ø 3" </v>
      </c>
      <c r="D48" s="27"/>
      <c r="E48" s="27"/>
      <c r="F48" s="27"/>
      <c r="G48" s="27"/>
      <c r="H48" s="28"/>
      <c r="I48" s="29">
        <f t="shared" ca="1" si="4"/>
        <v>23</v>
      </c>
      <c r="J48" s="30" t="str">
        <f t="shared" si="5"/>
        <v>und</v>
      </c>
    </row>
    <row r="49" spans="2:10" x14ac:dyDescent="0.3">
      <c r="B49" s="29" t="str">
        <f>+B220</f>
        <v>04.04.04.15</v>
      </c>
      <c r="C49" s="32" t="str">
        <f t="shared" si="3"/>
        <v xml:space="preserve">REGISTRO ROSCADO Ø 4" </v>
      </c>
      <c r="D49" s="27"/>
      <c r="E49" s="27"/>
      <c r="F49" s="27"/>
      <c r="G49" s="27"/>
      <c r="H49" s="28"/>
      <c r="I49" s="29">
        <f t="shared" ca="1" si="4"/>
        <v>26</v>
      </c>
      <c r="J49" s="30" t="str">
        <f t="shared" si="5"/>
        <v>und</v>
      </c>
    </row>
    <row r="50" spans="2:10" x14ac:dyDescent="0.3">
      <c r="B50" s="29" t="str">
        <f>+B224</f>
        <v>04.04.04.16</v>
      </c>
      <c r="C50" s="32" t="str">
        <f t="shared" si="3"/>
        <v xml:space="preserve">SOMBRERO DE VENTILACIÓN DE  Ø 2" </v>
      </c>
      <c r="D50" s="27"/>
      <c r="E50" s="27"/>
      <c r="F50" s="27"/>
      <c r="G50" s="27"/>
      <c r="H50" s="28"/>
      <c r="I50" s="29">
        <f t="shared" ca="1" si="4"/>
        <v>18</v>
      </c>
      <c r="J50" s="30" t="str">
        <f t="shared" si="5"/>
        <v>und</v>
      </c>
    </row>
    <row r="51" spans="2:10" x14ac:dyDescent="0.3">
      <c r="B51" s="29" t="str">
        <f>+B228</f>
        <v>04.04.04.17</v>
      </c>
      <c r="C51" s="32" t="str">
        <f t="shared" si="3"/>
        <v xml:space="preserve">SOMBRERO DE VENTILACIÓN DE  Ø 4" </v>
      </c>
      <c r="D51" s="27"/>
      <c r="E51" s="27"/>
      <c r="F51" s="27"/>
      <c r="G51" s="27"/>
      <c r="H51" s="28"/>
      <c r="I51" s="29">
        <f t="shared" ca="1" si="4"/>
        <v>5</v>
      </c>
      <c r="J51" s="30" t="str">
        <f t="shared" si="5"/>
        <v>und</v>
      </c>
    </row>
    <row r="52" spans="2:10" x14ac:dyDescent="0.3">
      <c r="B52" s="113" t="str">
        <f>+B232</f>
        <v>04.04.05</v>
      </c>
      <c r="C52" s="106" t="str">
        <f t="shared" si="3"/>
        <v>CAJAS DE INSPECCIÓN</v>
      </c>
      <c r="D52" s="27"/>
      <c r="E52" s="27"/>
      <c r="F52" s="27"/>
      <c r="G52" s="27"/>
      <c r="H52" s="28"/>
      <c r="I52" s="29"/>
      <c r="J52" s="30"/>
    </row>
    <row r="53" spans="2:10" x14ac:dyDescent="0.3">
      <c r="B53" s="29" t="str">
        <f>+B233</f>
        <v>04.04.05.01</v>
      </c>
      <c r="C53" s="32" t="str">
        <f t="shared" si="3"/>
        <v>CAJA DE REGISTRO DE 12" x 24"</v>
      </c>
      <c r="D53" s="27"/>
      <c r="E53" s="27"/>
      <c r="F53" s="27"/>
      <c r="G53" s="27"/>
      <c r="H53" s="28"/>
      <c r="I53" s="29">
        <f ca="1">SUMIF($B$83:$J$1990,B53,$I$83:$I$1990)</f>
        <v>28</v>
      </c>
      <c r="J53" s="30" t="str">
        <f>VLOOKUP(B53,$B$83:$J$1990,9)</f>
        <v>und</v>
      </c>
    </row>
    <row r="54" spans="2:10" x14ac:dyDescent="0.3">
      <c r="B54" s="29" t="str">
        <f>+B236</f>
        <v>04.04.05.02</v>
      </c>
      <c r="C54" s="32" t="str">
        <f t="shared" si="3"/>
        <v>BUZONETAS DE D=0.60M E=0.15M H=VARIABLE</v>
      </c>
      <c r="D54" s="27"/>
      <c r="E54" s="27"/>
      <c r="F54" s="27"/>
      <c r="G54" s="27"/>
      <c r="H54" s="28"/>
      <c r="I54" s="29">
        <f ca="1">SUMIF($B$83:$J$1990,B54,$I$83:$I$1990)</f>
        <v>4</v>
      </c>
      <c r="J54" s="30" t="str">
        <f>VLOOKUP(B54,$B$83:$J$1990,9)</f>
        <v>und</v>
      </c>
    </row>
    <row r="55" spans="2:10" x14ac:dyDescent="0.3">
      <c r="B55" s="29" t="str">
        <f>+B238</f>
        <v>04.04.05.03</v>
      </c>
      <c r="C55" s="32" t="str">
        <f t="shared" si="3"/>
        <v xml:space="preserve">BUZON  TIPO I DE D=1.20M E=0.15M H=1.20 </v>
      </c>
      <c r="D55" s="27"/>
      <c r="E55" s="27"/>
      <c r="F55" s="27"/>
      <c r="G55" s="27"/>
      <c r="H55" s="28"/>
      <c r="I55" s="29">
        <f ca="1">SUMIF($B$83:$J$1990,B55,$I$83:$I$1990)</f>
        <v>6</v>
      </c>
      <c r="J55" s="30" t="str">
        <f>VLOOKUP(B55,$B$83:$J$1990,9)</f>
        <v>und</v>
      </c>
    </row>
    <row r="56" spans="2:10" x14ac:dyDescent="0.3">
      <c r="B56" s="29" t="str">
        <f>+B240</f>
        <v>04.04.05.04</v>
      </c>
      <c r="C56" s="32" t="str">
        <f t="shared" si="3"/>
        <v>BUZON  TIPO II DE D=1.20M E=0.15M H&gt;3.00M</v>
      </c>
      <c r="D56" s="27"/>
      <c r="E56" s="27"/>
      <c r="F56" s="27"/>
      <c r="G56" s="27"/>
      <c r="H56" s="28"/>
      <c r="I56" s="29">
        <f ca="1">SUMIF($B$83:$J$1990,B56,$I$83:$I$1990)</f>
        <v>2</v>
      </c>
      <c r="J56" s="30" t="str">
        <f>VLOOKUP(B56,$B$83:$J$1990,9)</f>
        <v>und</v>
      </c>
    </row>
    <row r="57" spans="2:10" x14ac:dyDescent="0.3">
      <c r="B57" s="113" t="str">
        <f>+B242</f>
        <v>04.04.06</v>
      </c>
      <c r="C57" s="106" t="str">
        <f t="shared" si="3"/>
        <v>INSTALACIONES ESPECIALES</v>
      </c>
      <c r="D57" s="27"/>
      <c r="E57" s="27"/>
      <c r="F57" s="27"/>
      <c r="G57" s="27"/>
      <c r="H57" s="28"/>
      <c r="I57" s="29"/>
      <c r="J57" s="30"/>
    </row>
    <row r="58" spans="2:10" x14ac:dyDescent="0.3">
      <c r="B58" s="29" t="str">
        <f>+B243</f>
        <v>04.04.06.01</v>
      </c>
      <c r="C58" s="32" t="str">
        <f t="shared" si="3"/>
        <v>TRAMPA DE GRASAS 0.30X0.60m H=0.6M</v>
      </c>
      <c r="D58" s="27"/>
      <c r="E58" s="27"/>
      <c r="F58" s="27"/>
      <c r="G58" s="27"/>
      <c r="H58" s="28"/>
      <c r="I58" s="29">
        <f ca="1">SUMIF($B$83:$J$1990,B58,$I$83:$I$1990)</f>
        <v>2</v>
      </c>
      <c r="J58" s="30" t="str">
        <f>VLOOKUP(B58,$B$83:$J$1990,9)</f>
        <v>und</v>
      </c>
    </row>
    <row r="59" spans="2:10" x14ac:dyDescent="0.3">
      <c r="B59" s="113" t="str">
        <f>+B245</f>
        <v>04.04.07</v>
      </c>
      <c r="C59" s="106" t="str">
        <f t="shared" si="3"/>
        <v>VARIOS</v>
      </c>
      <c r="D59" s="27"/>
      <c r="E59" s="27"/>
      <c r="F59" s="27"/>
      <c r="G59" s="27"/>
      <c r="H59" s="28"/>
      <c r="I59" s="29"/>
      <c r="J59" s="30"/>
    </row>
    <row r="60" spans="2:10" x14ac:dyDescent="0.3">
      <c r="B60" s="29" t="str">
        <f>+B246</f>
        <v>04.04.07.01</v>
      </c>
      <c r="C60" s="32" t="str">
        <f t="shared" si="3"/>
        <v>PRUEBA HIDRAULICA TUBERIA DE AGUA FRIA</v>
      </c>
      <c r="D60" s="27"/>
      <c r="E60" s="27"/>
      <c r="F60" s="27"/>
      <c r="G60" s="27"/>
      <c r="H60" s="28"/>
      <c r="I60" s="29">
        <f ca="1">SUMIF($B$83:$J$1990,B60,$I$83:$I$1990)</f>
        <v>9</v>
      </c>
      <c r="J60" s="30" t="str">
        <f>VLOOKUP(B60,$B$83:$J$1990,9)</f>
        <v>GBL</v>
      </c>
    </row>
    <row r="61" spans="2:10" x14ac:dyDescent="0.3">
      <c r="B61" s="36" t="str">
        <f>+B248</f>
        <v>04.04.07.02</v>
      </c>
      <c r="C61" s="37" t="str">
        <f t="shared" si="3"/>
        <v>PRUEBA HIDRAULICA TUBERIA DE DESAGUE</v>
      </c>
      <c r="D61" s="38"/>
      <c r="E61" s="38"/>
      <c r="F61" s="38"/>
      <c r="G61" s="38"/>
      <c r="H61" s="39"/>
      <c r="I61" s="36">
        <f ca="1">SUMIF($B$83:$J$1990,B61,$I$83:$I$1990)</f>
        <v>9</v>
      </c>
      <c r="J61" s="40" t="str">
        <f>VLOOKUP(B61,$B$83:$J$1990,9)</f>
        <v>GBL</v>
      </c>
    </row>
    <row r="62" spans="2:10" x14ac:dyDescent="0.3">
      <c r="B62" s="27"/>
      <c r="C62" s="108"/>
      <c r="D62" s="27"/>
      <c r="E62" s="27"/>
      <c r="F62" s="27"/>
      <c r="G62" s="27"/>
      <c r="H62" s="27"/>
      <c r="I62" s="27"/>
      <c r="J62" s="110"/>
    </row>
    <row r="63" spans="2:10" x14ac:dyDescent="0.3">
      <c r="B63" s="27"/>
      <c r="C63" s="108"/>
      <c r="D63" s="27"/>
      <c r="E63" s="27"/>
      <c r="F63" s="27"/>
      <c r="G63" s="27"/>
      <c r="H63" s="27"/>
      <c r="I63" s="27"/>
      <c r="J63" s="110"/>
    </row>
    <row r="64" spans="2:10" x14ac:dyDescent="0.3">
      <c r="B64" s="27"/>
      <c r="C64" s="108"/>
      <c r="D64" s="27"/>
      <c r="E64" s="27"/>
      <c r="F64" s="27"/>
      <c r="G64" s="27"/>
      <c r="H64" s="27"/>
      <c r="I64" s="27"/>
      <c r="J64" s="110"/>
    </row>
    <row r="65" spans="2:10" x14ac:dyDescent="0.3">
      <c r="B65" s="41"/>
      <c r="C65" s="42"/>
      <c r="D65" s="42"/>
      <c r="E65" s="42"/>
      <c r="F65" s="42"/>
      <c r="G65" s="42"/>
      <c r="H65" s="42"/>
      <c r="I65" s="42"/>
      <c r="J65" s="42"/>
    </row>
    <row r="66" spans="2:10" x14ac:dyDescent="0.3">
      <c r="C66" s="158" t="s">
        <v>153</v>
      </c>
      <c r="D66" s="158"/>
      <c r="E66" s="158"/>
      <c r="F66" s="158"/>
      <c r="G66" s="158"/>
      <c r="H66" s="158"/>
    </row>
    <row r="67" spans="2:10" x14ac:dyDescent="0.3">
      <c r="C67" s="158" t="s">
        <v>154</v>
      </c>
      <c r="D67" s="158"/>
      <c r="E67" s="158"/>
      <c r="F67" s="158"/>
      <c r="G67" s="158"/>
      <c r="H67" s="158"/>
    </row>
    <row r="68" spans="2:10" x14ac:dyDescent="0.3">
      <c r="C68" s="158" t="s">
        <v>155</v>
      </c>
      <c r="D68" s="158"/>
      <c r="E68" s="158"/>
      <c r="F68" s="158"/>
      <c r="G68" s="158"/>
      <c r="H68" s="158"/>
    </row>
    <row r="69" spans="2:10" x14ac:dyDescent="0.3">
      <c r="C69" s="159" t="s">
        <v>156</v>
      </c>
      <c r="D69" s="159"/>
      <c r="E69" s="159"/>
      <c r="F69" s="159"/>
      <c r="G69" s="159"/>
      <c r="H69" s="159"/>
    </row>
    <row r="70" spans="2:10" x14ac:dyDescent="0.3">
      <c r="C70" s="151"/>
      <c r="D70" s="151"/>
      <c r="E70" s="151"/>
      <c r="F70" s="151"/>
      <c r="G70" s="151"/>
      <c r="H70" s="151"/>
    </row>
    <row r="71" spans="2:10" ht="15.6" x14ac:dyDescent="0.3">
      <c r="B71" s="160" t="s">
        <v>241</v>
      </c>
      <c r="C71" s="161"/>
      <c r="D71" s="161"/>
      <c r="E71" s="161"/>
      <c r="F71" s="161"/>
      <c r="G71" s="161"/>
      <c r="H71" s="161"/>
      <c r="I71" s="161"/>
      <c r="J71" s="162"/>
    </row>
    <row r="73" spans="2:10" ht="17.399999999999999" x14ac:dyDescent="0.3">
      <c r="B73" s="169" t="s">
        <v>1015</v>
      </c>
      <c r="C73" s="169"/>
      <c r="D73" s="169"/>
      <c r="E73" s="169"/>
      <c r="F73" s="169"/>
      <c r="G73" s="169"/>
      <c r="H73" s="169"/>
      <c r="I73" s="169"/>
      <c r="J73" s="169"/>
    </row>
    <row r="74" spans="2:10" ht="15" thickBot="1" x14ac:dyDescent="0.35">
      <c r="B74" s="152"/>
      <c r="C74" s="152"/>
      <c r="D74" s="152"/>
      <c r="E74" s="152"/>
      <c r="F74" s="152"/>
      <c r="G74" s="152"/>
      <c r="H74" s="152"/>
      <c r="I74" s="152"/>
      <c r="J74" s="152"/>
    </row>
    <row r="75" spans="2:10" ht="24.75" customHeight="1" x14ac:dyDescent="0.3">
      <c r="B75" s="153" t="s">
        <v>140</v>
      </c>
      <c r="C75" s="154"/>
      <c r="D75" s="154"/>
      <c r="E75" s="154"/>
      <c r="F75" s="154"/>
      <c r="G75" s="154"/>
      <c r="H75" s="154"/>
      <c r="I75" s="154"/>
      <c r="J75" s="155"/>
    </row>
    <row r="76" spans="2:10" x14ac:dyDescent="0.3">
      <c r="B76" s="4" t="s">
        <v>148</v>
      </c>
      <c r="C76" s="5" t="s">
        <v>149</v>
      </c>
      <c r="D76" s="5"/>
      <c r="E76" s="6"/>
      <c r="F76" s="7"/>
      <c r="G76" s="8" t="s">
        <v>22</v>
      </c>
      <c r="H76" s="156">
        <v>42879</v>
      </c>
      <c r="I76" s="156"/>
      <c r="J76" s="9"/>
    </row>
    <row r="77" spans="2:10" x14ac:dyDescent="0.3">
      <c r="B77" s="4" t="s">
        <v>146</v>
      </c>
      <c r="C77" s="5" t="s">
        <v>142</v>
      </c>
      <c r="D77" s="10"/>
      <c r="E77" s="10"/>
      <c r="F77" s="5"/>
      <c r="G77" s="11" t="s">
        <v>145</v>
      </c>
      <c r="H77" s="6" t="s">
        <v>142</v>
      </c>
      <c r="I77" s="12"/>
      <c r="J77" s="13"/>
    </row>
    <row r="78" spans="2:10" x14ac:dyDescent="0.3">
      <c r="B78" s="4" t="s">
        <v>147</v>
      </c>
      <c r="C78" s="5" t="s">
        <v>142</v>
      </c>
      <c r="D78" s="10"/>
      <c r="E78" s="10"/>
      <c r="F78" s="5"/>
      <c r="G78" s="11" t="s">
        <v>143</v>
      </c>
      <c r="H78" s="6" t="s">
        <v>144</v>
      </c>
      <c r="I78" s="12"/>
      <c r="J78" s="13"/>
    </row>
    <row r="79" spans="2:10" ht="15" thickBot="1" x14ac:dyDescent="0.35">
      <c r="B79" s="14" t="s">
        <v>159</v>
      </c>
      <c r="C79" s="15" t="s">
        <v>160</v>
      </c>
      <c r="D79" s="16"/>
      <c r="E79" s="16"/>
      <c r="F79" s="15"/>
      <c r="G79" s="17" t="s">
        <v>157</v>
      </c>
      <c r="H79" s="18" t="s">
        <v>158</v>
      </c>
      <c r="I79" s="19"/>
      <c r="J79" s="20"/>
    </row>
    <row r="80" spans="2:10" x14ac:dyDescent="0.3">
      <c r="B80" s="152"/>
      <c r="C80" s="152"/>
      <c r="D80" s="152"/>
      <c r="E80" s="152"/>
      <c r="F80" s="152"/>
      <c r="G80" s="152"/>
      <c r="H80" s="152"/>
      <c r="I80" s="152"/>
      <c r="J80" s="152"/>
    </row>
    <row r="81" spans="2:10" x14ac:dyDescent="0.3">
      <c r="B81" s="23" t="s">
        <v>7</v>
      </c>
      <c r="C81" s="24" t="s">
        <v>0</v>
      </c>
      <c r="D81" s="24" t="s">
        <v>23</v>
      </c>
      <c r="E81" s="24" t="s">
        <v>24</v>
      </c>
      <c r="F81" s="24" t="s">
        <v>2</v>
      </c>
      <c r="G81" s="24" t="s">
        <v>3</v>
      </c>
      <c r="H81" s="24" t="s">
        <v>25</v>
      </c>
      <c r="I81" s="24" t="s">
        <v>8</v>
      </c>
      <c r="J81" s="24" t="s">
        <v>9</v>
      </c>
    </row>
    <row r="82" spans="2:10" ht="22.8" x14ac:dyDescent="0.3">
      <c r="B82" s="163" t="s">
        <v>358</v>
      </c>
      <c r="C82" s="164"/>
      <c r="D82" s="164"/>
      <c r="E82" s="164"/>
      <c r="F82" s="164"/>
      <c r="G82" s="164"/>
      <c r="H82" s="164"/>
      <c r="I82" s="164"/>
      <c r="J82" s="165"/>
    </row>
    <row r="83" spans="2:10" x14ac:dyDescent="0.3">
      <c r="B83" s="96">
        <v>4.04</v>
      </c>
      <c r="C83" s="97" t="s">
        <v>472</v>
      </c>
      <c r="D83" s="60"/>
      <c r="E83" s="56">
        <v>1</v>
      </c>
      <c r="F83" s="52"/>
      <c r="G83" s="52"/>
      <c r="H83" s="52"/>
      <c r="I83" s="52"/>
      <c r="J83" s="61"/>
    </row>
    <row r="84" spans="2:10" x14ac:dyDescent="0.3">
      <c r="B84" s="100" t="s">
        <v>165</v>
      </c>
      <c r="C84" s="101" t="s">
        <v>474</v>
      </c>
      <c r="D84" s="60"/>
      <c r="E84" s="59"/>
      <c r="F84" s="52"/>
      <c r="G84" s="52"/>
      <c r="H84" s="52"/>
      <c r="I84" s="52"/>
      <c r="J84" s="61"/>
    </row>
    <row r="85" spans="2:10" x14ac:dyDescent="0.3">
      <c r="B85" s="75" t="s">
        <v>166</v>
      </c>
      <c r="C85" s="48" t="s">
        <v>473</v>
      </c>
      <c r="D85" s="45"/>
      <c r="E85" s="45"/>
      <c r="F85" s="45"/>
      <c r="G85" s="45"/>
      <c r="H85" s="45"/>
      <c r="I85" s="62">
        <f>SUM(H86:H95)*$E$83</f>
        <v>24</v>
      </c>
      <c r="J85" s="63" t="str">
        <f>+J86</f>
        <v>Pto</v>
      </c>
    </row>
    <row r="86" spans="2:10" x14ac:dyDescent="0.3">
      <c r="B86" s="75"/>
      <c r="C86" s="130" t="s">
        <v>248</v>
      </c>
      <c r="D86" s="45"/>
      <c r="E86" s="45"/>
      <c r="F86" s="45"/>
      <c r="G86" s="45"/>
      <c r="H86" s="45"/>
      <c r="I86" s="45"/>
      <c r="J86" s="46" t="s">
        <v>298</v>
      </c>
    </row>
    <row r="87" spans="2:10" x14ac:dyDescent="0.3">
      <c r="B87" s="75"/>
      <c r="C87" s="44" t="s">
        <v>622</v>
      </c>
      <c r="D87" s="45">
        <v>4</v>
      </c>
      <c r="E87" s="45"/>
      <c r="F87" s="45"/>
      <c r="G87" s="45"/>
      <c r="H87" s="45">
        <f>+D87</f>
        <v>4</v>
      </c>
      <c r="I87" s="45"/>
      <c r="J87" s="46" t="s">
        <v>298</v>
      </c>
    </row>
    <row r="88" spans="2:10" x14ac:dyDescent="0.3">
      <c r="B88" s="75"/>
      <c r="C88" s="44" t="s">
        <v>629</v>
      </c>
      <c r="D88" s="45">
        <v>3</v>
      </c>
      <c r="E88" s="45"/>
      <c r="F88" s="45"/>
      <c r="G88" s="45"/>
      <c r="H88" s="45">
        <f>+D88</f>
        <v>3</v>
      </c>
      <c r="I88" s="45"/>
      <c r="J88" s="46" t="s">
        <v>298</v>
      </c>
    </row>
    <row r="89" spans="2:10" x14ac:dyDescent="0.3">
      <c r="B89" s="75"/>
      <c r="C89" s="44" t="s">
        <v>619</v>
      </c>
      <c r="D89" s="45">
        <v>6</v>
      </c>
      <c r="E89" s="45"/>
      <c r="F89" s="45"/>
      <c r="G89" s="45"/>
      <c r="H89" s="45">
        <f>+D89</f>
        <v>6</v>
      </c>
      <c r="I89" s="45"/>
      <c r="J89" s="46" t="s">
        <v>298</v>
      </c>
    </row>
    <row r="90" spans="2:10" x14ac:dyDescent="0.3">
      <c r="B90" s="75"/>
      <c r="C90" s="44" t="s">
        <v>628</v>
      </c>
      <c r="D90" s="45">
        <v>1</v>
      </c>
      <c r="E90" s="45"/>
      <c r="F90" s="45"/>
      <c r="G90" s="45"/>
      <c r="H90" s="45">
        <f>+D90</f>
        <v>1</v>
      </c>
      <c r="I90" s="45"/>
      <c r="J90" s="46" t="s">
        <v>298</v>
      </c>
    </row>
    <row r="91" spans="2:10" x14ac:dyDescent="0.3">
      <c r="B91" s="75"/>
      <c r="C91" s="130" t="s">
        <v>249</v>
      </c>
      <c r="D91" s="45"/>
      <c r="E91" s="45"/>
      <c r="F91" s="45"/>
      <c r="G91" s="45"/>
      <c r="H91" s="45"/>
      <c r="I91" s="45"/>
      <c r="J91" s="46" t="s">
        <v>298</v>
      </c>
    </row>
    <row r="92" spans="2:10" x14ac:dyDescent="0.3">
      <c r="B92" s="75"/>
      <c r="C92" s="44" t="s">
        <v>630</v>
      </c>
      <c r="D92" s="45">
        <v>3</v>
      </c>
      <c r="E92" s="45"/>
      <c r="F92" s="45"/>
      <c r="G92" s="45"/>
      <c r="H92" s="45">
        <f>+D92</f>
        <v>3</v>
      </c>
      <c r="I92" s="45"/>
      <c r="J92" s="46" t="s">
        <v>298</v>
      </c>
    </row>
    <row r="93" spans="2:10" x14ac:dyDescent="0.3">
      <c r="B93" s="75"/>
      <c r="C93" s="44" t="s">
        <v>628</v>
      </c>
      <c r="D93" s="45">
        <v>5</v>
      </c>
      <c r="E93" s="45"/>
      <c r="F93" s="45"/>
      <c r="G93" s="45"/>
      <c r="H93" s="45">
        <f>+D93</f>
        <v>5</v>
      </c>
      <c r="I93" s="45"/>
      <c r="J93" s="46" t="s">
        <v>298</v>
      </c>
    </row>
    <row r="94" spans="2:10" x14ac:dyDescent="0.3">
      <c r="B94" s="75"/>
      <c r="C94" s="130" t="s">
        <v>250</v>
      </c>
      <c r="D94" s="45"/>
      <c r="E94" s="45"/>
      <c r="F94" s="45"/>
      <c r="G94" s="45"/>
      <c r="H94" s="45"/>
      <c r="I94" s="45"/>
      <c r="J94" s="46" t="s">
        <v>298</v>
      </c>
    </row>
    <row r="95" spans="2:10" s="1" customFormat="1" ht="13.2" x14ac:dyDescent="0.25">
      <c r="B95" s="75"/>
      <c r="C95" s="44" t="s">
        <v>630</v>
      </c>
      <c r="D95" s="45">
        <v>2</v>
      </c>
      <c r="E95" s="45"/>
      <c r="F95" s="45"/>
      <c r="G95" s="45"/>
      <c r="H95" s="45">
        <f>+D95</f>
        <v>2</v>
      </c>
      <c r="I95" s="45"/>
      <c r="J95" s="46" t="s">
        <v>298</v>
      </c>
    </row>
    <row r="96" spans="2:10" s="1" customFormat="1" ht="13.2" x14ac:dyDescent="0.25">
      <c r="B96" s="75" t="s">
        <v>475</v>
      </c>
      <c r="C96" s="48" t="s">
        <v>476</v>
      </c>
      <c r="D96" s="45"/>
      <c r="E96" s="45"/>
      <c r="F96" s="45"/>
      <c r="G96" s="45"/>
      <c r="H96" s="45"/>
      <c r="I96" s="62">
        <f>SUM(H97:H100)*$E$83</f>
        <v>4</v>
      </c>
      <c r="J96" s="63" t="str">
        <f>+J97</f>
        <v>Pto</v>
      </c>
    </row>
    <row r="97" spans="2:10" s="1" customFormat="1" ht="13.2" x14ac:dyDescent="0.25">
      <c r="B97" s="75"/>
      <c r="C97" s="130" t="s">
        <v>248</v>
      </c>
      <c r="D97" s="45"/>
      <c r="E97" s="45"/>
      <c r="F97" s="45"/>
      <c r="G97" s="45"/>
      <c r="H97" s="45"/>
      <c r="I97" s="45"/>
      <c r="J97" s="46" t="s">
        <v>298</v>
      </c>
    </row>
    <row r="98" spans="2:10" s="1" customFormat="1" ht="13.2" x14ac:dyDescent="0.25">
      <c r="B98" s="75"/>
      <c r="C98" s="44" t="s">
        <v>628</v>
      </c>
      <c r="D98" s="45">
        <v>4</v>
      </c>
      <c r="E98" s="45"/>
      <c r="F98" s="45"/>
      <c r="G98" s="45"/>
      <c r="H98" s="45">
        <f>+D98</f>
        <v>4</v>
      </c>
      <c r="I98" s="45"/>
      <c r="J98" s="46" t="s">
        <v>298</v>
      </c>
    </row>
    <row r="99" spans="2:10" s="1" customFormat="1" ht="13.2" x14ac:dyDescent="0.25">
      <c r="B99" s="75"/>
      <c r="C99" s="130" t="s">
        <v>249</v>
      </c>
      <c r="D99" s="45"/>
      <c r="E99" s="45"/>
      <c r="F99" s="45"/>
      <c r="G99" s="45"/>
      <c r="H99" s="45">
        <f>+D99</f>
        <v>0</v>
      </c>
      <c r="I99" s="45"/>
      <c r="J99" s="46" t="s">
        <v>298</v>
      </c>
    </row>
    <row r="100" spans="2:10" s="1" customFormat="1" ht="13.2" x14ac:dyDescent="0.25">
      <c r="B100" s="75"/>
      <c r="C100" s="130" t="s">
        <v>250</v>
      </c>
      <c r="D100" s="45"/>
      <c r="E100" s="45"/>
      <c r="F100" s="45"/>
      <c r="G100" s="45"/>
      <c r="H100" s="45">
        <f>+D100</f>
        <v>0</v>
      </c>
      <c r="I100" s="45"/>
      <c r="J100" s="46" t="s">
        <v>298</v>
      </c>
    </row>
    <row r="101" spans="2:10" s="1" customFormat="1" ht="13.2" x14ac:dyDescent="0.25">
      <c r="B101" s="75" t="s">
        <v>479</v>
      </c>
      <c r="C101" s="48" t="s">
        <v>477</v>
      </c>
      <c r="D101" s="45"/>
      <c r="E101" s="45"/>
      <c r="F101" s="45"/>
      <c r="G101" s="45"/>
      <c r="H101" s="45"/>
      <c r="I101" s="62">
        <f>SUM(H102:H106)*$E$83</f>
        <v>5</v>
      </c>
      <c r="J101" s="63" t="str">
        <f>+J102</f>
        <v>Pto</v>
      </c>
    </row>
    <row r="102" spans="2:10" s="1" customFormat="1" ht="13.2" x14ac:dyDescent="0.25">
      <c r="B102" s="75"/>
      <c r="C102" s="130" t="s">
        <v>248</v>
      </c>
      <c r="D102" s="45"/>
      <c r="E102" s="45"/>
      <c r="F102" s="45"/>
      <c r="G102" s="45"/>
      <c r="H102" s="45"/>
      <c r="I102" s="45"/>
      <c r="J102" s="46" t="s">
        <v>298</v>
      </c>
    </row>
    <row r="103" spans="2:10" s="1" customFormat="1" ht="13.2" x14ac:dyDescent="0.25">
      <c r="B103" s="75"/>
      <c r="C103" s="44" t="s">
        <v>621</v>
      </c>
      <c r="D103" s="45">
        <v>2</v>
      </c>
      <c r="E103" s="45"/>
      <c r="F103" s="45"/>
      <c r="G103" s="45"/>
      <c r="H103" s="45">
        <f>+D103</f>
        <v>2</v>
      </c>
      <c r="I103" s="45"/>
      <c r="J103" s="46" t="s">
        <v>298</v>
      </c>
    </row>
    <row r="104" spans="2:10" s="1" customFormat="1" ht="13.2" x14ac:dyDescent="0.25">
      <c r="B104" s="75"/>
      <c r="C104" s="44" t="s">
        <v>631</v>
      </c>
      <c r="D104" s="45">
        <v>3</v>
      </c>
      <c r="E104" s="45"/>
      <c r="F104" s="45"/>
      <c r="G104" s="45"/>
      <c r="H104" s="45">
        <f>+D104</f>
        <v>3</v>
      </c>
      <c r="I104" s="45"/>
      <c r="J104" s="46" t="s">
        <v>298</v>
      </c>
    </row>
    <row r="105" spans="2:10" s="1" customFormat="1" ht="13.2" x14ac:dyDescent="0.25">
      <c r="B105" s="75"/>
      <c r="C105" s="130" t="s">
        <v>249</v>
      </c>
      <c r="D105" s="45"/>
      <c r="E105" s="45"/>
      <c r="F105" s="45"/>
      <c r="G105" s="45"/>
      <c r="H105" s="45">
        <f>+D105</f>
        <v>0</v>
      </c>
      <c r="I105" s="45"/>
      <c r="J105" s="46" t="s">
        <v>298</v>
      </c>
    </row>
    <row r="106" spans="2:10" s="1" customFormat="1" ht="13.2" x14ac:dyDescent="0.25">
      <c r="B106" s="75"/>
      <c r="C106" s="130" t="s">
        <v>250</v>
      </c>
      <c r="D106" s="45"/>
      <c r="E106" s="45"/>
      <c r="F106" s="45"/>
      <c r="G106" s="45"/>
      <c r="H106" s="45">
        <f>+D106</f>
        <v>0</v>
      </c>
      <c r="I106" s="45"/>
      <c r="J106" s="46" t="s">
        <v>298</v>
      </c>
    </row>
    <row r="107" spans="2:10" s="1" customFormat="1" ht="13.2" x14ac:dyDescent="0.25">
      <c r="B107" s="75" t="s">
        <v>480</v>
      </c>
      <c r="C107" s="48" t="s">
        <v>478</v>
      </c>
      <c r="D107" s="45"/>
      <c r="E107" s="45"/>
      <c r="F107" s="45"/>
      <c r="G107" s="45"/>
      <c r="H107" s="45"/>
      <c r="I107" s="62">
        <f>SUM(H108:H112)*$E$83</f>
        <v>3</v>
      </c>
      <c r="J107" s="63" t="str">
        <f>+J109</f>
        <v>Pto</v>
      </c>
    </row>
    <row r="108" spans="2:10" s="1" customFormat="1" ht="13.2" x14ac:dyDescent="0.25">
      <c r="B108" s="75"/>
      <c r="C108" s="130" t="s">
        <v>248</v>
      </c>
      <c r="D108" s="45"/>
      <c r="E108" s="45"/>
      <c r="F108" s="45"/>
      <c r="G108" s="45"/>
      <c r="H108" s="45"/>
      <c r="I108" s="45"/>
      <c r="J108" s="46" t="s">
        <v>298</v>
      </c>
    </row>
    <row r="109" spans="2:10" s="1" customFormat="1" ht="13.2" x14ac:dyDescent="0.25">
      <c r="B109" s="75"/>
      <c r="C109" s="44" t="s">
        <v>621</v>
      </c>
      <c r="D109" s="45">
        <v>2</v>
      </c>
      <c r="E109" s="45"/>
      <c r="F109" s="45"/>
      <c r="G109" s="45"/>
      <c r="H109" s="45">
        <f>+D109</f>
        <v>2</v>
      </c>
      <c r="I109" s="45"/>
      <c r="J109" s="46" t="s">
        <v>298</v>
      </c>
    </row>
    <row r="110" spans="2:10" s="1" customFormat="1" ht="13.2" x14ac:dyDescent="0.25">
      <c r="B110" s="75"/>
      <c r="C110" s="44" t="s">
        <v>383</v>
      </c>
      <c r="D110" s="45">
        <v>1</v>
      </c>
      <c r="E110" s="45"/>
      <c r="F110" s="45"/>
      <c r="G110" s="45"/>
      <c r="H110" s="45">
        <f>+D110</f>
        <v>1</v>
      </c>
      <c r="I110" s="45"/>
      <c r="J110" s="46" t="s">
        <v>298</v>
      </c>
    </row>
    <row r="111" spans="2:10" s="1" customFormat="1" ht="13.2" x14ac:dyDescent="0.25">
      <c r="B111" s="75"/>
      <c r="C111" s="130" t="s">
        <v>249</v>
      </c>
      <c r="D111" s="45"/>
      <c r="E111" s="45"/>
      <c r="F111" s="45"/>
      <c r="G111" s="45"/>
      <c r="H111" s="45">
        <f>+D111</f>
        <v>0</v>
      </c>
      <c r="I111" s="45"/>
      <c r="J111" s="46" t="s">
        <v>298</v>
      </c>
    </row>
    <row r="112" spans="2:10" s="1" customFormat="1" ht="13.2" x14ac:dyDescent="0.25">
      <c r="B112" s="75"/>
      <c r="C112" s="130" t="s">
        <v>250</v>
      </c>
      <c r="D112" s="45"/>
      <c r="E112" s="45"/>
      <c r="F112" s="45"/>
      <c r="G112" s="45"/>
      <c r="H112" s="45">
        <f>+D112</f>
        <v>0</v>
      </c>
      <c r="I112" s="45"/>
      <c r="J112" s="46" t="s">
        <v>298</v>
      </c>
    </row>
    <row r="113" spans="2:10" s="1" customFormat="1" ht="13.2" x14ac:dyDescent="0.25">
      <c r="B113" s="100" t="s">
        <v>168</v>
      </c>
      <c r="C113" s="101" t="s">
        <v>481</v>
      </c>
      <c r="D113" s="45"/>
      <c r="E113" s="45"/>
      <c r="F113" s="45"/>
      <c r="G113" s="45"/>
      <c r="H113" s="45"/>
      <c r="I113" s="45"/>
      <c r="J113" s="46"/>
    </row>
    <row r="114" spans="2:10" s="1" customFormat="1" ht="13.2" x14ac:dyDescent="0.25">
      <c r="B114" s="75" t="s">
        <v>210</v>
      </c>
      <c r="C114" s="48" t="s">
        <v>482</v>
      </c>
      <c r="D114" s="45"/>
      <c r="E114" s="45"/>
      <c r="F114" s="45"/>
      <c r="G114" s="45"/>
      <c r="H114" s="45"/>
      <c r="I114" s="62">
        <f>SUM(H115:H124)*$E$83</f>
        <v>64.5</v>
      </c>
      <c r="J114" s="63" t="str">
        <f>+J115</f>
        <v>ml</v>
      </c>
    </row>
    <row r="115" spans="2:10" s="1" customFormat="1" ht="13.2" x14ac:dyDescent="0.25">
      <c r="B115" s="75"/>
      <c r="C115" s="130" t="s">
        <v>248</v>
      </c>
      <c r="D115" s="45"/>
      <c r="E115" s="45"/>
      <c r="F115" s="45"/>
      <c r="G115" s="45"/>
      <c r="H115" s="45"/>
      <c r="I115" s="45"/>
      <c r="J115" s="46" t="str">
        <f>IF(AND(E115=0,F115&lt;&gt;0,G115&lt;&gt;0),"m2",IF(AND(F115=0,E115&lt;&gt;0,G115&lt;&gt;0),"m2",IF(AND(G115=0,E115&lt;&gt;0,F115&lt;&gt;0),"m2",IF(AND(F115=0,G115=0),"ml",IF(AND(E115=0,G115=0),"ml",IF(AND(E115=0,F115=0),"ml",IF(AND(E115&lt;&gt;0,F115&lt;&gt;0,G115&lt;&gt;0),"m3",0)))))))</f>
        <v>ml</v>
      </c>
    </row>
    <row r="116" spans="2:10" s="1" customFormat="1" ht="13.2" x14ac:dyDescent="0.25">
      <c r="B116" s="75"/>
      <c r="C116" s="44" t="s">
        <v>622</v>
      </c>
      <c r="D116" s="45">
        <v>4</v>
      </c>
      <c r="E116" s="45">
        <v>1.75</v>
      </c>
      <c r="F116" s="45"/>
      <c r="G116" s="45"/>
      <c r="H116" s="45">
        <f>IF(AND(F116=0,G116=0),D116*E116,IF(AND(E116=0,G116=0),D116*F116,IF(AND(E116=0,F116=0),D116*G116,IF(AND(E116=0),D116*F116*G116,IF(AND(F116=0),D116*E116*G116,IF(AND(G116=0),D116*E116*F116,D116*E116*F116*G116))))))</f>
        <v>7</v>
      </c>
      <c r="I116" s="45"/>
      <c r="J116" s="46" t="str">
        <f>IF(AND(E116=0,F116&lt;&gt;0,G116&lt;&gt;0),"m2",IF(AND(F116=0,E116&lt;&gt;0,G116&lt;&gt;0),"m2",IF(AND(G116=0,E116&lt;&gt;0,F116&lt;&gt;0),"m2",IF(AND(F116=0,G116=0),"ml",IF(AND(E116=0,G116=0),"ml",IF(AND(E116=0,F116=0),"ml",IF(AND(E116&lt;&gt;0,F116&lt;&gt;0,G116&lt;&gt;0),"m3",0)))))))</f>
        <v>ml</v>
      </c>
    </row>
    <row r="117" spans="2:10" s="1" customFormat="1" ht="13.2" x14ac:dyDescent="0.25">
      <c r="B117" s="75"/>
      <c r="C117" s="44" t="s">
        <v>629</v>
      </c>
      <c r="D117" s="45">
        <v>3</v>
      </c>
      <c r="E117" s="45">
        <v>1.9</v>
      </c>
      <c r="F117" s="45"/>
      <c r="G117" s="45"/>
      <c r="H117" s="45">
        <f>IF(AND(F117=0,G117=0),D117*E117,IF(AND(E117=0,G117=0),D117*F117,IF(AND(E117=0,F117=0),D117*G117,IF(AND(E117=0),D117*F117*G117,IF(AND(F117=0),D117*E117*G117,IF(AND(G117=0),D117*E117*F117,D117*E117*F117*G117))))))</f>
        <v>5.6999999999999993</v>
      </c>
      <c r="I117" s="45"/>
      <c r="J117" s="46" t="str">
        <f>IF(AND(E117=0,F117&lt;&gt;0,G117&lt;&gt;0),"m2",IF(AND(F117=0,E117&lt;&gt;0,G117&lt;&gt;0),"m2",IF(AND(G117=0,E117&lt;&gt;0,F117&lt;&gt;0),"m2",IF(AND(F117=0,G117=0),"ml",IF(AND(E117=0,G117=0),"ml",IF(AND(E117=0,F117=0),"ml",IF(AND(E117&lt;&gt;0,F117&lt;&gt;0,G117&lt;&gt;0),"m3",0)))))))</f>
        <v>ml</v>
      </c>
    </row>
    <row r="118" spans="2:10" s="1" customFormat="1" ht="13.2" x14ac:dyDescent="0.25">
      <c r="B118" s="75"/>
      <c r="C118" s="44" t="s">
        <v>619</v>
      </c>
      <c r="D118" s="45">
        <v>6</v>
      </c>
      <c r="E118" s="45">
        <v>3</v>
      </c>
      <c r="F118" s="45"/>
      <c r="G118" s="45"/>
      <c r="H118" s="45">
        <f>IF(AND(F118=0,G118=0),D118*E118,IF(AND(E118=0,G118=0),D118*F118,IF(AND(E118=0,F118=0),D118*G118,IF(AND(E118=0),D118*F118*G118,IF(AND(F118=0),D118*E118*G118,IF(AND(G118=0),D118*E118*F118,D118*E118*F118*G118))))))</f>
        <v>18</v>
      </c>
      <c r="I118" s="45"/>
      <c r="J118" s="46" t="str">
        <f>IF(AND(E118=0,F118&lt;&gt;0,G118&lt;&gt;0),"m2",IF(AND(F118=0,E118&lt;&gt;0,G118&lt;&gt;0),"m2",IF(AND(G118=0,E118&lt;&gt;0,F118&lt;&gt;0),"m2",IF(AND(F118=0,G118=0),"ml",IF(AND(E118=0,G118=0),"ml",IF(AND(E118=0,F118=0),"ml",IF(AND(E118&lt;&gt;0,F118&lt;&gt;0,G118&lt;&gt;0),"m3",0)))))))</f>
        <v>ml</v>
      </c>
    </row>
    <row r="119" spans="2:10" s="1" customFormat="1" ht="13.2" x14ac:dyDescent="0.25">
      <c r="B119" s="75"/>
      <c r="C119" s="44" t="s">
        <v>628</v>
      </c>
      <c r="D119" s="45">
        <v>1</v>
      </c>
      <c r="E119" s="45">
        <v>6</v>
      </c>
      <c r="F119" s="45"/>
      <c r="G119" s="45"/>
      <c r="H119" s="45">
        <f>IF(AND(F119=0,G119=0),D119*E119,IF(AND(E119=0,G119=0),D119*F119,IF(AND(E119=0,F119=0),D119*G119,IF(AND(E119=0),D119*F119*G119,IF(AND(F119=0),D119*E119*G119,IF(AND(G119=0),D119*E119*F119,D119*E119*F119*G119))))))</f>
        <v>6</v>
      </c>
      <c r="I119" s="45"/>
      <c r="J119" s="46" t="str">
        <f>IF(AND(E119=0,F119&lt;&gt;0,G119&lt;&gt;0),"m2",IF(AND(F119=0,E119&lt;&gt;0,G119&lt;&gt;0),"m2",IF(AND(G119=0,E119&lt;&gt;0,F119&lt;&gt;0),"m2",IF(AND(F119=0,G119=0),"ml",IF(AND(E119=0,G119=0),"ml",IF(AND(E119=0,F119=0),"ml",IF(AND(E119&lt;&gt;0,F119&lt;&gt;0,G119&lt;&gt;0),"m3",0)))))))</f>
        <v>ml</v>
      </c>
    </row>
    <row r="120" spans="2:10" s="1" customFormat="1" ht="13.2" x14ac:dyDescent="0.25">
      <c r="B120" s="75"/>
      <c r="C120" s="130" t="s">
        <v>249</v>
      </c>
      <c r="D120" s="45"/>
      <c r="E120" s="45"/>
      <c r="F120" s="45"/>
      <c r="G120" s="45"/>
      <c r="H120" s="45"/>
      <c r="I120" s="45"/>
      <c r="J120" s="46"/>
    </row>
    <row r="121" spans="2:10" s="1" customFormat="1" ht="13.2" x14ac:dyDescent="0.25">
      <c r="B121" s="75"/>
      <c r="C121" s="44" t="s">
        <v>630</v>
      </c>
      <c r="D121" s="45">
        <v>3</v>
      </c>
      <c r="E121" s="45">
        <v>1</v>
      </c>
      <c r="F121" s="45"/>
      <c r="G121" s="45"/>
      <c r="H121" s="45">
        <f>IF(AND(F121=0,G121=0),D121*E121,IF(AND(E121=0,G121=0),D121*F121,IF(AND(E121=0,F121=0),D121*G121,IF(AND(E121=0),D121*F121*G121,IF(AND(F121=0),D121*E121*G121,IF(AND(G121=0),D121*E121*F121,D121*E121*F121*G121))))))</f>
        <v>3</v>
      </c>
      <c r="I121" s="45"/>
      <c r="J121" s="46" t="str">
        <f>IF(AND(E121=0,F121&lt;&gt;0,G121&lt;&gt;0),"m2",IF(AND(F121=0,E121&lt;&gt;0,G121&lt;&gt;0),"m2",IF(AND(G121=0,E121&lt;&gt;0,F121&lt;&gt;0),"m2",IF(AND(F121=0,G121=0),"ml",IF(AND(E121=0,G121=0),"ml",IF(AND(E121=0,F121=0),"ml",IF(AND(E121&lt;&gt;0,F121&lt;&gt;0,G121&lt;&gt;0),"m3",0)))))))</f>
        <v>ml</v>
      </c>
    </row>
    <row r="122" spans="2:10" s="1" customFormat="1" ht="13.2" x14ac:dyDescent="0.25">
      <c r="B122" s="75"/>
      <c r="C122" s="44" t="s">
        <v>628</v>
      </c>
      <c r="D122" s="45">
        <v>5</v>
      </c>
      <c r="E122" s="45">
        <v>4</v>
      </c>
      <c r="F122" s="45"/>
      <c r="G122" s="45"/>
      <c r="H122" s="45">
        <f>IF(AND(F122=0,G122=0),D122*E122,IF(AND(E122=0,G122=0),D122*F122,IF(AND(E122=0,F122=0),D122*G122,IF(AND(E122=0),D122*F122*G122,IF(AND(F122=0),D122*E122*G122,IF(AND(G122=0),D122*E122*F122,D122*E122*F122*G122))))))</f>
        <v>20</v>
      </c>
      <c r="I122" s="45"/>
      <c r="J122" s="46" t="str">
        <f>IF(AND(E122=0,F122&lt;&gt;0,G122&lt;&gt;0),"m2",IF(AND(F122=0,E122&lt;&gt;0,G122&lt;&gt;0),"m2",IF(AND(G122=0,E122&lt;&gt;0,F122&lt;&gt;0),"m2",IF(AND(F122=0,G122=0),"ml",IF(AND(E122=0,G122=0),"ml",IF(AND(E122=0,F122=0),"ml",IF(AND(E122&lt;&gt;0,F122&lt;&gt;0,G122&lt;&gt;0),"m3",0)))))))</f>
        <v>ml</v>
      </c>
    </row>
    <row r="123" spans="2:10" s="1" customFormat="1" ht="13.2" x14ac:dyDescent="0.25">
      <c r="B123" s="75"/>
      <c r="C123" s="130" t="s">
        <v>250</v>
      </c>
      <c r="D123" s="45"/>
      <c r="E123" s="45"/>
      <c r="F123" s="45"/>
      <c r="G123" s="45"/>
      <c r="H123" s="45"/>
      <c r="I123" s="45"/>
      <c r="J123" s="46"/>
    </row>
    <row r="124" spans="2:10" s="1" customFormat="1" ht="13.2" x14ac:dyDescent="0.25">
      <c r="B124" s="75"/>
      <c r="C124" s="44" t="s">
        <v>630</v>
      </c>
      <c r="D124" s="45">
        <v>2</v>
      </c>
      <c r="E124" s="45">
        <v>2.4</v>
      </c>
      <c r="F124" s="45"/>
      <c r="G124" s="45"/>
      <c r="H124" s="45">
        <f>IF(AND(F124=0,G124=0),D124*E124,IF(AND(E124=0,G124=0),D124*F124,IF(AND(E124=0,F124=0),D124*G124,IF(AND(E124=0),D124*F124*G124,IF(AND(F124=0),D124*E124*G124,IF(AND(G124=0),D124*E124*F124,D124*E124*F124*G124))))))</f>
        <v>4.8</v>
      </c>
      <c r="I124" s="45"/>
      <c r="J124" s="46" t="str">
        <f>IF(AND(E124=0,F124&lt;&gt;0,G124&lt;&gt;0),"m2",IF(AND(F124=0,E124&lt;&gt;0,G124&lt;&gt;0),"m2",IF(AND(G124=0,E124&lt;&gt;0,F124&lt;&gt;0),"m2",IF(AND(F124=0,G124=0),"ml",IF(AND(E124=0,G124=0),"ml",IF(AND(E124=0,F124=0),"ml",IF(AND(E124&lt;&gt;0,F124&lt;&gt;0,G124&lt;&gt;0),"m3",0)))))))</f>
        <v>ml</v>
      </c>
    </row>
    <row r="125" spans="2:10" s="1" customFormat="1" ht="13.2" x14ac:dyDescent="0.25">
      <c r="B125" s="75" t="s">
        <v>236</v>
      </c>
      <c r="C125" s="48" t="s">
        <v>483</v>
      </c>
      <c r="D125" s="45"/>
      <c r="E125" s="45"/>
      <c r="F125" s="45"/>
      <c r="G125" s="45"/>
      <c r="H125" s="45"/>
      <c r="I125" s="62">
        <f>SUM(H126:H129)*$E$83</f>
        <v>4</v>
      </c>
      <c r="J125" s="63" t="str">
        <f>+J129</f>
        <v>ml</v>
      </c>
    </row>
    <row r="126" spans="2:10" s="1" customFormat="1" ht="13.2" x14ac:dyDescent="0.25">
      <c r="B126" s="75"/>
      <c r="C126" s="130" t="s">
        <v>248</v>
      </c>
      <c r="D126" s="45"/>
      <c r="E126" s="45"/>
      <c r="F126" s="45"/>
      <c r="G126" s="45"/>
      <c r="H126" s="45"/>
      <c r="I126" s="62"/>
      <c r="J126" s="63"/>
    </row>
    <row r="127" spans="2:10" s="1" customFormat="1" ht="13.2" x14ac:dyDescent="0.25">
      <c r="B127" s="75"/>
      <c r="C127" s="44" t="s">
        <v>628</v>
      </c>
      <c r="D127" s="45">
        <v>4</v>
      </c>
      <c r="E127" s="45">
        <v>1</v>
      </c>
      <c r="F127" s="45"/>
      <c r="G127" s="45"/>
      <c r="H127" s="45">
        <f>IF(AND(F127=0,G127=0),D127*E127,IF(AND(E127=0,G127=0),D127*F127,IF(AND(E127=0,F127=0),D127*G127,IF(AND(E127=0),D127*F127*G127,IF(AND(F127=0),D127*E127*G127,IF(AND(G127=0),D127*E127*F127,D127*E127*F127*G127))))))</f>
        <v>4</v>
      </c>
      <c r="I127" s="45"/>
      <c r="J127" s="46" t="str">
        <f>IF(AND(E127=0,F127&lt;&gt;0,G127&lt;&gt;0),"m2",IF(AND(F127=0,E127&lt;&gt;0,G127&lt;&gt;0),"m2",IF(AND(G127=0,E127&lt;&gt;0,F127&lt;&gt;0),"m2",IF(AND(F127=0,G127=0),"ml",IF(AND(E127=0,G127=0),"ml",IF(AND(E127=0,F127=0),"ml",IF(AND(E127&lt;&gt;0,F127&lt;&gt;0,G127&lt;&gt;0),"m3",0)))))))</f>
        <v>ml</v>
      </c>
    </row>
    <row r="128" spans="2:10" s="1" customFormat="1" ht="13.2" x14ac:dyDescent="0.25">
      <c r="B128" s="75"/>
      <c r="C128" s="130" t="s">
        <v>249</v>
      </c>
      <c r="D128" s="45"/>
      <c r="E128" s="45"/>
      <c r="F128" s="45"/>
      <c r="G128" s="45"/>
      <c r="H128" s="45"/>
      <c r="I128" s="62"/>
      <c r="J128" s="63"/>
    </row>
    <row r="129" spans="2:10" s="1" customFormat="1" ht="13.2" x14ac:dyDescent="0.25">
      <c r="B129" s="75"/>
      <c r="C129" s="130" t="s">
        <v>250</v>
      </c>
      <c r="D129" s="45"/>
      <c r="E129" s="45"/>
      <c r="F129" s="45"/>
      <c r="G129" s="45"/>
      <c r="H129" s="45"/>
      <c r="I129" s="45"/>
      <c r="J129" s="46" t="str">
        <f>IF(AND(E129=0,F129&lt;&gt;0,G129&lt;&gt;0),"m2",IF(AND(F129=0,E129&lt;&gt;0,G129&lt;&gt;0),"m2",IF(AND(G129=0,E129&lt;&gt;0,F129&lt;&gt;0),"m2",IF(AND(F129=0,G129=0),"ml",IF(AND(E129=0,G129=0),"ml",IF(AND(E129=0,F129=0),"ml",IF(AND(E129&lt;&gt;0,F129&lt;&gt;0,G129&lt;&gt;0),"m3",0)))))))</f>
        <v>ml</v>
      </c>
    </row>
    <row r="130" spans="2:10" s="1" customFormat="1" ht="13.2" x14ac:dyDescent="0.25">
      <c r="B130" s="75" t="s">
        <v>240</v>
      </c>
      <c r="C130" s="48" t="s">
        <v>485</v>
      </c>
      <c r="D130" s="45"/>
      <c r="E130" s="45"/>
      <c r="F130" s="45"/>
      <c r="G130" s="45"/>
      <c r="H130" s="45"/>
      <c r="I130" s="62">
        <f>SUM(H131:H136)*$E$83</f>
        <v>22.3</v>
      </c>
      <c r="J130" s="63" t="str">
        <f>+J131</f>
        <v>ml</v>
      </c>
    </row>
    <row r="131" spans="2:10" s="1" customFormat="1" ht="13.2" x14ac:dyDescent="0.25">
      <c r="B131" s="75"/>
      <c r="C131" s="130" t="s">
        <v>248</v>
      </c>
      <c r="D131" s="45"/>
      <c r="E131" s="45"/>
      <c r="F131" s="45"/>
      <c r="G131" s="45"/>
      <c r="H131" s="45"/>
      <c r="I131" s="45"/>
      <c r="J131" s="46" t="str">
        <f t="shared" ref="J131:J136" si="6">IF(AND(E131=0,F131&lt;&gt;0,G131&lt;&gt;0),"m2",IF(AND(F131=0,E131&lt;&gt;0,G131&lt;&gt;0),"m2",IF(AND(G131=0,E131&lt;&gt;0,F131&lt;&gt;0),"m2",IF(AND(F131=0,G131=0),"ml",IF(AND(E131=0,G131=0),"ml",IF(AND(E131=0,F131=0),"ml",IF(AND(E131&lt;&gt;0,F131&lt;&gt;0,G131&lt;&gt;0),"m3",0)))))))</f>
        <v>ml</v>
      </c>
    </row>
    <row r="132" spans="2:10" s="1" customFormat="1" ht="13.2" x14ac:dyDescent="0.25">
      <c r="B132" s="75"/>
      <c r="C132" s="44" t="s">
        <v>621</v>
      </c>
      <c r="D132" s="45">
        <v>2</v>
      </c>
      <c r="E132" s="45">
        <v>3</v>
      </c>
      <c r="F132" s="45"/>
      <c r="G132" s="45"/>
      <c r="H132" s="45">
        <f>IF(AND(F132=0,G132=0),D132*E132,IF(AND(E132=0,G132=0),D132*F132,IF(AND(E132=0,F132=0),D132*G132,IF(AND(E132=0),D132*F132*G132,IF(AND(F132=0),D132*E132*G132,IF(AND(G132=0),D132*E132*F132,D132*E132*F132*G132))))))</f>
        <v>6</v>
      </c>
      <c r="I132" s="45"/>
      <c r="J132" s="46" t="str">
        <f t="shared" si="6"/>
        <v>ml</v>
      </c>
    </row>
    <row r="133" spans="2:10" s="1" customFormat="1" ht="13.2" x14ac:dyDescent="0.25">
      <c r="B133" s="75"/>
      <c r="C133" s="44" t="s">
        <v>631</v>
      </c>
      <c r="D133" s="45">
        <v>3</v>
      </c>
      <c r="E133" s="45">
        <v>1</v>
      </c>
      <c r="F133" s="45"/>
      <c r="G133" s="45"/>
      <c r="H133" s="45">
        <f>IF(AND(F133=0,G133=0),D133*E133,IF(AND(E133=0,G133=0),D133*F133,IF(AND(E133=0,F133=0),D133*G133,IF(AND(E133=0),D133*F133*G133,IF(AND(F133=0),D133*E133*G133,IF(AND(G133=0),D133*E133*F133,D133*E133*F133*G133))))))</f>
        <v>3</v>
      </c>
      <c r="I133" s="45"/>
      <c r="J133" s="46" t="str">
        <f t="shared" si="6"/>
        <v>ml</v>
      </c>
    </row>
    <row r="134" spans="2:10" s="1" customFormat="1" ht="13.2" x14ac:dyDescent="0.25">
      <c r="B134" s="75"/>
      <c r="C134" s="44" t="s">
        <v>632</v>
      </c>
      <c r="D134" s="45">
        <v>1</v>
      </c>
      <c r="E134" s="45">
        <f>5.2+8.1</f>
        <v>13.3</v>
      </c>
      <c r="F134" s="45"/>
      <c r="G134" s="45"/>
      <c r="H134" s="45">
        <f>IF(AND(F134=0,G134=0),D134*E134,IF(AND(E134=0,G134=0),D134*F134,IF(AND(E134=0,F134=0),D134*G134,IF(AND(E134=0),D134*F134*G134,IF(AND(F134=0),D134*E134*G134,IF(AND(G134=0),D134*E134*F134,D134*E134*F134*G134))))))</f>
        <v>13.3</v>
      </c>
      <c r="I134" s="45"/>
      <c r="J134" s="46" t="str">
        <f t="shared" si="6"/>
        <v>ml</v>
      </c>
    </row>
    <row r="135" spans="2:10" s="1" customFormat="1" ht="13.2" x14ac:dyDescent="0.25">
      <c r="B135" s="75"/>
      <c r="C135" s="130" t="s">
        <v>249</v>
      </c>
      <c r="D135" s="45"/>
      <c r="E135" s="45"/>
      <c r="F135" s="45"/>
      <c r="G135" s="45"/>
      <c r="H135" s="45">
        <f>IF(AND(F135=0,G135=0),D135*E135,IF(AND(E135=0,G135=0),D135*F135,IF(AND(E135=0,F135=0),D135*G135,IF(AND(E135=0),D135*F135*G135,IF(AND(F135=0),D135*E135*G135,IF(AND(G135=0),D135*E135*F135,D135*E135*F135*G135))))))</f>
        <v>0</v>
      </c>
      <c r="I135" s="45"/>
      <c r="J135" s="46" t="str">
        <f t="shared" si="6"/>
        <v>ml</v>
      </c>
    </row>
    <row r="136" spans="2:10" s="1" customFormat="1" ht="13.2" x14ac:dyDescent="0.25">
      <c r="B136" s="75"/>
      <c r="C136" s="130" t="s">
        <v>250</v>
      </c>
      <c r="D136" s="45"/>
      <c r="E136" s="45"/>
      <c r="F136" s="45"/>
      <c r="G136" s="45"/>
      <c r="H136" s="45">
        <f>IF(AND(F136=0,G136=0),D136*E136,IF(AND(E136=0,G136=0),D136*F136,IF(AND(E136=0,F136=0),D136*G136,IF(AND(E136=0),D136*F136*G136,IF(AND(F136=0),D136*E136*G136,IF(AND(G136=0),D136*E136*F136,D136*E136*F136*G136))))))</f>
        <v>0</v>
      </c>
      <c r="I136" s="45"/>
      <c r="J136" s="46" t="str">
        <f t="shared" si="6"/>
        <v>ml</v>
      </c>
    </row>
    <row r="137" spans="2:10" s="1" customFormat="1" ht="13.2" x14ac:dyDescent="0.25">
      <c r="B137" s="75" t="s">
        <v>517</v>
      </c>
      <c r="C137" s="48" t="s">
        <v>618</v>
      </c>
      <c r="D137" s="45"/>
      <c r="E137" s="45"/>
      <c r="F137" s="45"/>
      <c r="G137" s="45"/>
      <c r="H137" s="45"/>
      <c r="I137" s="62">
        <f>SUM(H138:H142)*$E$83</f>
        <v>6</v>
      </c>
      <c r="J137" s="63" t="str">
        <f>+J141</f>
        <v>ml</v>
      </c>
    </row>
    <row r="138" spans="2:10" s="1" customFormat="1" ht="13.2" x14ac:dyDescent="0.25">
      <c r="B138" s="75"/>
      <c r="C138" s="130" t="s">
        <v>248</v>
      </c>
      <c r="D138" s="45"/>
      <c r="E138" s="45"/>
      <c r="F138" s="45"/>
      <c r="G138" s="45"/>
      <c r="H138" s="45"/>
      <c r="I138" s="62"/>
      <c r="J138" s="63"/>
    </row>
    <row r="139" spans="2:10" s="1" customFormat="1" ht="13.2" x14ac:dyDescent="0.25">
      <c r="B139" s="75"/>
      <c r="C139" s="44" t="s">
        <v>621</v>
      </c>
      <c r="D139" s="45">
        <v>2</v>
      </c>
      <c r="E139" s="45">
        <v>2</v>
      </c>
      <c r="F139" s="45"/>
      <c r="G139" s="45"/>
      <c r="H139" s="45">
        <f>IF(AND(F139=0,G139=0),D139*E139,IF(AND(E139=0,G139=0),D139*F139,IF(AND(E139=0,F139=0),D139*G139,IF(AND(E139=0),D139*F139*G139,IF(AND(F139=0),D139*E139*G139,IF(AND(G139=0),D139*E139*F139,D139*E139*F139*G139))))))</f>
        <v>4</v>
      </c>
      <c r="I139" s="45"/>
      <c r="J139" s="46" t="str">
        <f>IF(AND(E139=0,F139&lt;&gt;0,G139&lt;&gt;0),"m2",IF(AND(F139=0,E139&lt;&gt;0,G139&lt;&gt;0),"m2",IF(AND(G139=0,E139&lt;&gt;0,F139&lt;&gt;0),"m2",IF(AND(F139=0,G139=0),"ml",IF(AND(E139=0,G139=0),"ml",IF(AND(E139=0,F139=0),"ml",IF(AND(E139&lt;&gt;0,F139&lt;&gt;0,G139&lt;&gt;0),"m3",0)))))))</f>
        <v>ml</v>
      </c>
    </row>
    <row r="140" spans="2:10" s="1" customFormat="1" ht="13.2" x14ac:dyDescent="0.25">
      <c r="B140" s="75"/>
      <c r="C140" s="44" t="s">
        <v>620</v>
      </c>
      <c r="D140" s="45">
        <v>1</v>
      </c>
      <c r="E140" s="45">
        <v>2</v>
      </c>
      <c r="F140" s="45"/>
      <c r="G140" s="45"/>
      <c r="H140" s="45">
        <f>IF(AND(F140=0,G140=0),D140*E140,IF(AND(E140=0,G140=0),D140*F140,IF(AND(E140=0,F140=0),D140*G140,IF(AND(E140=0),D140*F140*G140,IF(AND(F140=0),D140*E140*G140,IF(AND(G140=0),D140*E140*F140,D140*E140*F140*G140))))))</f>
        <v>2</v>
      </c>
      <c r="I140" s="45"/>
      <c r="J140" s="46" t="str">
        <f>IF(AND(E140=0,F140&lt;&gt;0,G140&lt;&gt;0),"m2",IF(AND(F140=0,E140&lt;&gt;0,G140&lt;&gt;0),"m2",IF(AND(G140=0,E140&lt;&gt;0,F140&lt;&gt;0),"m2",IF(AND(F140=0,G140=0),"ml",IF(AND(E140=0,G140=0),"ml",IF(AND(E140=0,F140=0),"ml",IF(AND(E140&lt;&gt;0,F140&lt;&gt;0,G140&lt;&gt;0),"m3",0)))))))</f>
        <v>ml</v>
      </c>
    </row>
    <row r="141" spans="2:10" s="1" customFormat="1" ht="13.2" x14ac:dyDescent="0.25">
      <c r="B141" s="75"/>
      <c r="C141" s="130" t="s">
        <v>249</v>
      </c>
      <c r="D141" s="45"/>
      <c r="E141" s="45"/>
      <c r="F141" s="45"/>
      <c r="G141" s="45"/>
      <c r="H141" s="45">
        <f>IF(AND(F141=0,G141=0),D141*E141,IF(AND(E141=0,G141=0),D141*F141,IF(AND(E141=0,F141=0),D141*G141,IF(AND(E141=0),D141*F141*G141,IF(AND(F141=0),D141*E141*G141,IF(AND(G141=0),D141*E141*F141,D141*E141*F141*G141))))))</f>
        <v>0</v>
      </c>
      <c r="I141" s="45"/>
      <c r="J141" s="46" t="str">
        <f>IF(AND(E141=0,F141&lt;&gt;0,G141&lt;&gt;0),"m2",IF(AND(F141=0,E141&lt;&gt;0,G141&lt;&gt;0),"m2",IF(AND(G141=0,E141&lt;&gt;0,F141&lt;&gt;0),"m2",IF(AND(F141=0,G141=0),"ml",IF(AND(E141=0,G141=0),"ml",IF(AND(E141=0,F141=0),"ml",IF(AND(E141&lt;&gt;0,F141&lt;&gt;0,G141&lt;&gt;0),"m3",0)))))))</f>
        <v>ml</v>
      </c>
    </row>
    <row r="142" spans="2:10" s="1" customFormat="1" ht="13.2" x14ac:dyDescent="0.25">
      <c r="B142" s="75"/>
      <c r="C142" s="130" t="s">
        <v>250</v>
      </c>
      <c r="D142" s="45"/>
      <c r="E142" s="45"/>
      <c r="F142" s="45"/>
      <c r="G142" s="45"/>
      <c r="H142" s="45">
        <f>IF(AND(F142=0,G142=0),D142*E142,IF(AND(E142=0,G142=0),D142*F142,IF(AND(E142=0,F142=0),D142*G142,IF(AND(E142=0),D142*F142*G142,IF(AND(F142=0),D142*E142*G142,IF(AND(G142=0),D142*E142*F142,D142*E142*F142*G142))))))</f>
        <v>0</v>
      </c>
      <c r="I142" s="45"/>
      <c r="J142" s="46" t="str">
        <f>IF(AND(E142=0,F142&lt;&gt;0,G142&lt;&gt;0),"m2",IF(AND(F142=0,E142&lt;&gt;0,G142&lt;&gt;0),"m2",IF(AND(G142=0,E142&lt;&gt;0,F142&lt;&gt;0),"m2",IF(AND(F142=0,G142=0),"ml",IF(AND(E142=0,G142=0),"ml",IF(AND(E142=0,F142=0),"ml",IF(AND(E142&lt;&gt;0,F142&lt;&gt;0,G142&lt;&gt;0),"m3",0)))))))</f>
        <v>ml</v>
      </c>
    </row>
    <row r="143" spans="2:10" s="1" customFormat="1" ht="13.2" x14ac:dyDescent="0.25">
      <c r="B143" s="75" t="s">
        <v>518</v>
      </c>
      <c r="C143" s="48" t="s">
        <v>484</v>
      </c>
      <c r="D143" s="45"/>
      <c r="E143" s="45"/>
      <c r="F143" s="45"/>
      <c r="G143" s="45"/>
      <c r="H143" s="45"/>
      <c r="I143" s="62">
        <f>SUM(H144:H147)*$E$83</f>
        <v>21.5</v>
      </c>
      <c r="J143" s="63" t="str">
        <f>+J144</f>
        <v>ml</v>
      </c>
    </row>
    <row r="144" spans="2:10" s="1" customFormat="1" ht="13.2" x14ac:dyDescent="0.25">
      <c r="B144" s="75"/>
      <c r="C144" s="130" t="s">
        <v>248</v>
      </c>
      <c r="D144" s="45">
        <v>2</v>
      </c>
      <c r="E144" s="45">
        <v>3.25</v>
      </c>
      <c r="F144" s="45"/>
      <c r="G144" s="45"/>
      <c r="H144" s="45">
        <f>IF(AND(F144=0,G144=0),D144*E144,IF(AND(E144=0,G144=0),D144*F144,IF(AND(E144=0,F144=0),D144*G144,IF(AND(E144=0),D144*F144*G144,IF(AND(F144=0),D144*E144*G144,IF(AND(G144=0),D144*E144*F144,D144*E144*F144*G144))))))</f>
        <v>6.5</v>
      </c>
      <c r="I144" s="45"/>
      <c r="J144" s="46" t="str">
        <f>IF(AND(E144=0,F144&lt;&gt;0,G144&lt;&gt;0),"m2",IF(AND(F144=0,E144&lt;&gt;0,G144&lt;&gt;0),"m2",IF(AND(G144=0,E144&lt;&gt;0,F144&lt;&gt;0),"m2",IF(AND(F144=0,G144=0),"ml",IF(AND(E144=0,G144=0),"ml",IF(AND(E144=0,F144=0),"ml",IF(AND(E144&lt;&gt;0,F144&lt;&gt;0,G144&lt;&gt;0),"m3",0)))))))</f>
        <v>ml</v>
      </c>
    </row>
    <row r="145" spans="2:10" s="1" customFormat="1" ht="13.2" x14ac:dyDescent="0.25">
      <c r="B145" s="75"/>
      <c r="C145" s="130" t="s">
        <v>249</v>
      </c>
      <c r="D145" s="45">
        <v>2</v>
      </c>
      <c r="E145" s="45">
        <v>3.25</v>
      </c>
      <c r="F145" s="45"/>
      <c r="G145" s="45"/>
      <c r="H145" s="45">
        <f>IF(AND(F145=0,G145=0),D145*E145,IF(AND(E145=0,G145=0),D145*F145,IF(AND(E145=0,F145=0),D145*G145,IF(AND(E145=0),D145*F145*G145,IF(AND(F145=0),D145*E145*G145,IF(AND(G145=0),D145*E145*F145,D145*E145*F145*G145))))))</f>
        <v>6.5</v>
      </c>
      <c r="I145" s="45"/>
      <c r="J145" s="46" t="str">
        <f>IF(AND(E145=0,F145&lt;&gt;0,G145&lt;&gt;0),"m2",IF(AND(F145=0,E145&lt;&gt;0,G145&lt;&gt;0),"m2",IF(AND(G145=0,E145&lt;&gt;0,F145&lt;&gt;0),"m2",IF(AND(F145=0,G145=0),"ml",IF(AND(E145=0,G145=0),"ml",IF(AND(E145=0,F145=0),"ml",IF(AND(E145&lt;&gt;0,F145&lt;&gt;0,G145&lt;&gt;0),"m3",0)))))))</f>
        <v>ml</v>
      </c>
    </row>
    <row r="146" spans="2:10" s="1" customFormat="1" ht="13.2" x14ac:dyDescent="0.25">
      <c r="B146" s="75"/>
      <c r="C146" s="130" t="s">
        <v>250</v>
      </c>
      <c r="D146" s="45">
        <v>2</v>
      </c>
      <c r="E146" s="45">
        <v>3.25</v>
      </c>
      <c r="F146" s="45"/>
      <c r="G146" s="45"/>
      <c r="H146" s="45">
        <f>IF(AND(F146=0,G146=0),D146*E146,IF(AND(E146=0,G146=0),D146*F146,IF(AND(E146=0,F146=0),D146*G146,IF(AND(E146=0),D146*F146*G146,IF(AND(F146=0),D146*E146*G146,IF(AND(G146=0),D146*E146*F146,D146*E146*F146*G146))))))</f>
        <v>6.5</v>
      </c>
      <c r="I146" s="45"/>
      <c r="J146" s="46" t="str">
        <f>IF(AND(E146=0,F146&lt;&gt;0,G146&lt;&gt;0),"m2",IF(AND(F146=0,E146&lt;&gt;0,G146&lt;&gt;0),"m2",IF(AND(G146=0,E146&lt;&gt;0,F146&lt;&gt;0),"m2",IF(AND(F146=0,G146=0),"ml",IF(AND(E146=0,G146=0),"ml",IF(AND(E146=0,F146=0),"ml",IF(AND(E146&lt;&gt;0,F146&lt;&gt;0,G146&lt;&gt;0),"m3",0)))))))</f>
        <v>ml</v>
      </c>
    </row>
    <row r="147" spans="2:10" s="1" customFormat="1" ht="13.2" x14ac:dyDescent="0.25">
      <c r="B147" s="75"/>
      <c r="C147" s="130" t="s">
        <v>633</v>
      </c>
      <c r="D147" s="45">
        <v>2</v>
      </c>
      <c r="E147" s="45">
        <v>1</v>
      </c>
      <c r="F147" s="45"/>
      <c r="G147" s="45"/>
      <c r="H147" s="45">
        <f>IF(AND(F147=0,G147=0),D147*E147,IF(AND(E147=0,G147=0),D147*F147,IF(AND(E147=0,F147=0),D147*G147,IF(AND(E147=0),D147*F147*G147,IF(AND(F147=0),D147*E147*G147,IF(AND(G147=0),D147*E147*F147,D147*E147*F147*G147))))))</f>
        <v>2</v>
      </c>
      <c r="I147" s="45"/>
      <c r="J147" s="46" t="str">
        <f>IF(AND(E147=0,F147&lt;&gt;0,G147&lt;&gt;0),"m2",IF(AND(F147=0,E147&lt;&gt;0,G147&lt;&gt;0),"m2",IF(AND(G147=0,E147&lt;&gt;0,F147&lt;&gt;0),"m2",IF(AND(F147=0,G147=0),"ml",IF(AND(E147=0,G147=0),"ml",IF(AND(E147=0,F147=0),"ml",IF(AND(E147&lt;&gt;0,F147&lt;&gt;0,G147&lt;&gt;0),"m3",0)))))))</f>
        <v>ml</v>
      </c>
    </row>
    <row r="148" spans="2:10" s="1" customFormat="1" ht="13.2" x14ac:dyDescent="0.25">
      <c r="B148" s="75" t="s">
        <v>617</v>
      </c>
      <c r="C148" s="48" t="s">
        <v>486</v>
      </c>
      <c r="D148" s="45"/>
      <c r="E148" s="45"/>
      <c r="F148" s="45"/>
      <c r="G148" s="45"/>
      <c r="H148" s="45"/>
      <c r="I148" s="62">
        <f>SUM(H149:H152)*$E$83</f>
        <v>0</v>
      </c>
      <c r="J148" s="63" t="str">
        <f>+J149</f>
        <v>ml</v>
      </c>
    </row>
    <row r="149" spans="2:10" s="1" customFormat="1" ht="13.2" x14ac:dyDescent="0.25">
      <c r="B149" s="75"/>
      <c r="C149" s="130" t="s">
        <v>248</v>
      </c>
      <c r="D149" s="45"/>
      <c r="E149" s="45"/>
      <c r="F149" s="45"/>
      <c r="G149" s="45"/>
      <c r="H149" s="45">
        <f>IF(AND(F149=0,G149=0),D149*E149,IF(AND(E149=0,G149=0),D149*F149,IF(AND(E149=0,F149=0),D149*G149,IF(AND(E149=0),D149*F149*G149,IF(AND(F149=0),D149*E149*G149,IF(AND(G149=0),D149*E149*F149,D149*E149*F149*G149))))))</f>
        <v>0</v>
      </c>
      <c r="I149" s="45"/>
      <c r="J149" s="46" t="str">
        <f>IF(AND(E149=0,F149&lt;&gt;0,G149&lt;&gt;0),"m2",IF(AND(F149=0,E149&lt;&gt;0,G149&lt;&gt;0),"m2",IF(AND(G149=0,E149&lt;&gt;0,F149&lt;&gt;0),"m2",IF(AND(F149=0,G149=0),"ml",IF(AND(E149=0,G149=0),"ml",IF(AND(E149=0,F149=0),"ml",IF(AND(E149&lt;&gt;0,F149&lt;&gt;0,G149&lt;&gt;0),"m3",0)))))))</f>
        <v>ml</v>
      </c>
    </row>
    <row r="150" spans="2:10" s="1" customFormat="1" ht="13.2" x14ac:dyDescent="0.25">
      <c r="B150" s="75"/>
      <c r="C150" s="130" t="s">
        <v>249</v>
      </c>
      <c r="D150" s="45"/>
      <c r="E150" s="45"/>
      <c r="F150" s="45"/>
      <c r="G150" s="45"/>
      <c r="H150" s="45">
        <f>IF(AND(F150=0,G150=0),D150*E150,IF(AND(E150=0,G150=0),D150*F150,IF(AND(E150=0,F150=0),D150*G150,IF(AND(E150=0),D150*F150*G150,IF(AND(F150=0),D150*E150*G150,IF(AND(G150=0),D150*E150*F150,D150*E150*F150*G150))))))</f>
        <v>0</v>
      </c>
      <c r="I150" s="45"/>
      <c r="J150" s="46" t="str">
        <f>IF(AND(E150=0,F150&lt;&gt;0,G150&lt;&gt;0),"m2",IF(AND(F150=0,E150&lt;&gt;0,G150&lt;&gt;0),"m2",IF(AND(G150=0,E150&lt;&gt;0,F150&lt;&gt;0),"m2",IF(AND(F150=0,G150=0),"ml",IF(AND(E150=0,G150=0),"ml",IF(AND(E150=0,F150=0),"ml",IF(AND(E150&lt;&gt;0,F150&lt;&gt;0,G150&lt;&gt;0),"m3",0)))))))</f>
        <v>ml</v>
      </c>
    </row>
    <row r="151" spans="2:10" s="1" customFormat="1" ht="13.2" x14ac:dyDescent="0.25">
      <c r="B151" s="75"/>
      <c r="C151" s="130" t="s">
        <v>250</v>
      </c>
      <c r="D151" s="45"/>
      <c r="E151" s="45"/>
      <c r="F151" s="45"/>
      <c r="G151" s="45"/>
      <c r="H151" s="45">
        <f>IF(AND(F151=0,G151=0),D151*E151,IF(AND(E151=0,G151=0),D151*F151,IF(AND(E151=0,F151=0),D151*G151,IF(AND(E151=0),D151*F151*G151,IF(AND(F151=0),D151*E151*G151,IF(AND(G151=0),D151*E151*F151,D151*E151*F151*G151))))))</f>
        <v>0</v>
      </c>
      <c r="I151" s="45"/>
      <c r="J151" s="46" t="str">
        <f>IF(AND(E151=0,F151&lt;&gt;0,G151&lt;&gt;0),"m2",IF(AND(F151=0,E151&lt;&gt;0,G151&lt;&gt;0),"m2",IF(AND(G151=0,E151&lt;&gt;0,F151&lt;&gt;0),"m2",IF(AND(F151=0,G151=0),"ml",IF(AND(E151=0,G151=0),"ml",IF(AND(E151=0,F151=0),"ml",IF(AND(E151&lt;&gt;0,F151&lt;&gt;0,G151&lt;&gt;0),"m3",0)))))))</f>
        <v>ml</v>
      </c>
    </row>
    <row r="152" spans="2:10" s="1" customFormat="1" ht="13.2" x14ac:dyDescent="0.25">
      <c r="B152" s="75"/>
      <c r="C152" s="130" t="s">
        <v>633</v>
      </c>
      <c r="D152" s="45"/>
      <c r="E152" s="45"/>
      <c r="F152" s="45"/>
      <c r="G152" s="45"/>
      <c r="H152" s="45">
        <f>IF(AND(F152=0,G152=0),D152*E152,IF(AND(E152=0,G152=0),D152*F152,IF(AND(E152=0,F152=0),D152*G152,IF(AND(E152=0),D152*F152*G152,IF(AND(F152=0),D152*E152*G152,IF(AND(G152=0),D152*E152*F152,D152*E152*F152*G152))))))</f>
        <v>0</v>
      </c>
      <c r="I152" s="45"/>
      <c r="J152" s="46" t="str">
        <f>IF(AND(E152=0,F152&lt;&gt;0,G152&lt;&gt;0),"m2",IF(AND(F152=0,E152&lt;&gt;0,G152&lt;&gt;0),"m2",IF(AND(G152=0,E152&lt;&gt;0,F152&lt;&gt;0),"m2",IF(AND(F152=0,G152=0),"ml",IF(AND(E152=0,G152=0),"ml",IF(AND(E152=0,F152=0),"ml",IF(AND(E152&lt;&gt;0,F152&lt;&gt;0,G152&lt;&gt;0),"m3",0)))))))</f>
        <v>ml</v>
      </c>
    </row>
    <row r="153" spans="2:10" s="1" customFormat="1" ht="13.2" x14ac:dyDescent="0.25">
      <c r="B153" s="100" t="s">
        <v>211</v>
      </c>
      <c r="C153" s="101" t="s">
        <v>487</v>
      </c>
      <c r="D153" s="103"/>
      <c r="E153" s="45"/>
      <c r="F153" s="45"/>
      <c r="G153" s="45"/>
      <c r="H153" s="45"/>
      <c r="I153" s="62"/>
      <c r="J153" s="63"/>
    </row>
    <row r="154" spans="2:10" s="1" customFormat="1" ht="13.2" x14ac:dyDescent="0.25">
      <c r="B154" s="75" t="s">
        <v>212</v>
      </c>
      <c r="C154" s="48" t="s">
        <v>485</v>
      </c>
      <c r="D154" s="103"/>
      <c r="E154" s="45"/>
      <c r="F154" s="45"/>
      <c r="G154" s="45"/>
      <c r="H154" s="45"/>
      <c r="I154" s="62">
        <f>SUM(H155:H156)*$E$83</f>
        <v>0</v>
      </c>
      <c r="J154" s="63" t="str">
        <f>+J155</f>
        <v>ml</v>
      </c>
    </row>
    <row r="155" spans="2:10" s="1" customFormat="1" ht="13.2" x14ac:dyDescent="0.25">
      <c r="B155" s="75"/>
      <c r="C155" s="130" t="s">
        <v>248</v>
      </c>
      <c r="D155" s="45"/>
      <c r="E155" s="45"/>
      <c r="F155" s="45"/>
      <c r="G155" s="45"/>
      <c r="H155" s="45"/>
      <c r="I155" s="45"/>
      <c r="J155" s="46" t="str">
        <f>IF(AND(E155=0,F155&lt;&gt;0,G155&lt;&gt;0),"m2",IF(AND(F155=0,E155&lt;&gt;0,G155&lt;&gt;0),"m2",IF(AND(G155=0,E155&lt;&gt;0,F155&lt;&gt;0),"m2",IF(AND(F155=0,G155=0),"ml",IF(AND(E155=0,G155=0),"ml",IF(AND(E155=0,F155=0),"ml",IF(AND(E155&lt;&gt;0,F155&lt;&gt;0,G155&lt;&gt;0),"m3",0)))))))</f>
        <v>ml</v>
      </c>
    </row>
    <row r="156" spans="2:10" s="1" customFormat="1" ht="13.2" x14ac:dyDescent="0.25">
      <c r="B156" s="75"/>
      <c r="C156" s="44" t="s">
        <v>434</v>
      </c>
      <c r="D156" s="45"/>
      <c r="E156" s="45"/>
      <c r="F156" s="45"/>
      <c r="G156" s="45"/>
      <c r="H156" s="45">
        <f>IF(AND(F156=0,G156=0),D156*E156,IF(AND(E156=0,G156=0),D156*F156,IF(AND(E156=0,F156=0),D156*G156,IF(AND(E156=0),D156*F156*G156,IF(AND(F156=0),D156*E156*G156,IF(AND(G156=0),D156*E156*F156,D156*E156*F156*G156))))))</f>
        <v>0</v>
      </c>
      <c r="I156" s="45"/>
      <c r="J156" s="46" t="str">
        <f>IF(AND(E156=0,F156&lt;&gt;0,G156&lt;&gt;0),"m2",IF(AND(F156=0,E156&lt;&gt;0,G156&lt;&gt;0),"m2",IF(AND(G156=0,E156&lt;&gt;0,F156&lt;&gt;0),"m2",IF(AND(F156=0,G156=0),"ml",IF(AND(E156=0,G156=0),"ml",IF(AND(E156=0,F156=0),"ml",IF(AND(E156&lt;&gt;0,F156&lt;&gt;0,G156&lt;&gt;0),"m3",0)))))))</f>
        <v>ml</v>
      </c>
    </row>
    <row r="157" spans="2:10" s="1" customFormat="1" ht="13.2" x14ac:dyDescent="0.25">
      <c r="B157" s="75" t="s">
        <v>519</v>
      </c>
      <c r="C157" s="48" t="s">
        <v>488</v>
      </c>
      <c r="D157" s="103"/>
      <c r="E157" s="45"/>
      <c r="F157" s="45"/>
      <c r="G157" s="45"/>
      <c r="H157" s="45"/>
      <c r="I157" s="62">
        <f>SUM(H158:H159)*$E$83</f>
        <v>0</v>
      </c>
      <c r="J157" s="63" t="str">
        <f>+J158</f>
        <v>ml</v>
      </c>
    </row>
    <row r="158" spans="2:10" s="1" customFormat="1" ht="13.2" x14ac:dyDescent="0.25">
      <c r="B158" s="75"/>
      <c r="C158" s="130" t="s">
        <v>248</v>
      </c>
      <c r="D158" s="45"/>
      <c r="E158" s="45"/>
      <c r="F158" s="45"/>
      <c r="G158" s="45"/>
      <c r="H158" s="45"/>
      <c r="I158" s="45"/>
      <c r="J158" s="46" t="str">
        <f>IF(AND(E158=0,F158&lt;&gt;0,G158&lt;&gt;0),"m2",IF(AND(F158=0,E158&lt;&gt;0,G158&lt;&gt;0),"m2",IF(AND(G158=0,E158&lt;&gt;0,F158&lt;&gt;0),"m2",IF(AND(F158=0,G158=0),"ml",IF(AND(E158=0,G158=0),"ml",IF(AND(E158=0,F158=0),"ml",IF(AND(E158&lt;&gt;0,F158&lt;&gt;0,G158&lt;&gt;0),"m3",0)))))))</f>
        <v>ml</v>
      </c>
    </row>
    <row r="159" spans="2:10" s="1" customFormat="1" ht="13.2" x14ac:dyDescent="0.25">
      <c r="B159" s="75"/>
      <c r="C159" s="44" t="s">
        <v>434</v>
      </c>
      <c r="D159" s="45"/>
      <c r="E159" s="45"/>
      <c r="F159" s="45"/>
      <c r="G159" s="45"/>
      <c r="H159" s="45">
        <f>IF(AND(F159=0,G159=0),D159*E159,IF(AND(E159=0,G159=0),D159*F159,IF(AND(E159=0,F159=0),D159*G159,IF(AND(E159=0),D159*F159*G159,IF(AND(F159=0),D159*E159*G159,IF(AND(G159=0),D159*E159*F159,D159*E159*F159*G159))))))</f>
        <v>0</v>
      </c>
      <c r="I159" s="45"/>
      <c r="J159" s="46" t="str">
        <f>IF(AND(E159=0,F159&lt;&gt;0,G159&lt;&gt;0),"m2",IF(AND(F159=0,E159&lt;&gt;0,G159&lt;&gt;0),"m2",IF(AND(G159=0,E159&lt;&gt;0,F159&lt;&gt;0),"m2",IF(AND(F159=0,G159=0),"ml",IF(AND(E159=0,G159=0),"ml",IF(AND(E159=0,F159=0),"ml",IF(AND(E159&lt;&gt;0,F159&lt;&gt;0,G159&lt;&gt;0),"m3",0)))))))</f>
        <v>ml</v>
      </c>
    </row>
    <row r="160" spans="2:10" s="1" customFormat="1" ht="13.2" x14ac:dyDescent="0.25">
      <c r="B160" s="75" t="s">
        <v>822</v>
      </c>
      <c r="C160" s="48" t="s">
        <v>823</v>
      </c>
      <c r="D160" s="103"/>
      <c r="E160" s="45"/>
      <c r="F160" s="45"/>
      <c r="G160" s="45"/>
      <c r="H160" s="45"/>
      <c r="I160" s="62">
        <f>SUM(H161:H162)*$E$83</f>
        <v>0</v>
      </c>
      <c r="J160" s="63" t="str">
        <f>+J161</f>
        <v>ml</v>
      </c>
    </row>
    <row r="161" spans="2:10" s="1" customFormat="1" ht="13.2" x14ac:dyDescent="0.25">
      <c r="B161" s="75"/>
      <c r="C161" s="130" t="s">
        <v>248</v>
      </c>
      <c r="D161" s="45"/>
      <c r="E161" s="45"/>
      <c r="F161" s="45"/>
      <c r="G161" s="45"/>
      <c r="H161" s="45"/>
      <c r="I161" s="45"/>
      <c r="J161" s="46" t="str">
        <f>IF(AND(E161=0,F161&lt;&gt;0,G161&lt;&gt;0),"m2",IF(AND(F161=0,E161&lt;&gt;0,G161&lt;&gt;0),"m2",IF(AND(G161=0,E161&lt;&gt;0,F161&lt;&gt;0),"m2",IF(AND(F161=0,G161=0),"ml",IF(AND(E161=0,G161=0),"ml",IF(AND(E161=0,F161=0),"ml",IF(AND(E161&lt;&gt;0,F161&lt;&gt;0,G161&lt;&gt;0),"m3",0)))))))</f>
        <v>ml</v>
      </c>
    </row>
    <row r="162" spans="2:10" s="1" customFormat="1" ht="13.2" x14ac:dyDescent="0.25">
      <c r="B162" s="75"/>
      <c r="C162" s="44" t="s">
        <v>434</v>
      </c>
      <c r="D162" s="45"/>
      <c r="E162" s="45"/>
      <c r="F162" s="45"/>
      <c r="G162" s="45"/>
      <c r="H162" s="45">
        <f>IF(AND(F162=0,G162=0),D162*E162,IF(AND(E162=0,G162=0),D162*F162,IF(AND(E162=0,F162=0),D162*G162,IF(AND(E162=0),D162*F162*G162,IF(AND(F162=0),D162*E162*G162,IF(AND(G162=0),D162*E162*F162,D162*E162*F162*G162))))))</f>
        <v>0</v>
      </c>
      <c r="I162" s="45"/>
      <c r="J162" s="46" t="str">
        <f>IF(AND(E162=0,F162&lt;&gt;0,G162&lt;&gt;0),"m2",IF(AND(F162=0,E162&lt;&gt;0,G162&lt;&gt;0),"m2",IF(AND(G162=0,E162&lt;&gt;0,F162&lt;&gt;0),"m2",IF(AND(F162=0,G162=0),"ml",IF(AND(E162=0,G162=0),"ml",IF(AND(E162=0,F162=0),"ml",IF(AND(E162&lt;&gt;0,F162&lt;&gt;0,G162&lt;&gt;0),"m3",0)))))))</f>
        <v>ml</v>
      </c>
    </row>
    <row r="163" spans="2:10" s="1" customFormat="1" ht="13.2" x14ac:dyDescent="0.25">
      <c r="B163" s="100" t="s">
        <v>213</v>
      </c>
      <c r="C163" s="101" t="s">
        <v>489</v>
      </c>
      <c r="D163" s="103"/>
      <c r="E163" s="45"/>
      <c r="F163" s="45"/>
      <c r="G163" s="45"/>
      <c r="H163" s="45"/>
      <c r="I163" s="62"/>
      <c r="J163" s="63"/>
    </row>
    <row r="164" spans="2:10" s="1" customFormat="1" ht="13.2" x14ac:dyDescent="0.25">
      <c r="B164" s="75" t="s">
        <v>214</v>
      </c>
      <c r="C164" s="48" t="s">
        <v>491</v>
      </c>
      <c r="D164" s="103"/>
      <c r="E164" s="45"/>
      <c r="F164" s="45"/>
      <c r="G164" s="45"/>
      <c r="H164" s="45"/>
      <c r="I164" s="62">
        <f>SUM(H165:H167)*$E$83</f>
        <v>11</v>
      </c>
      <c r="J164" s="63" t="str">
        <f>+J165</f>
        <v>und</v>
      </c>
    </row>
    <row r="165" spans="2:10" s="1" customFormat="1" ht="13.2" x14ac:dyDescent="0.25">
      <c r="B165" s="75"/>
      <c r="C165" s="130" t="s">
        <v>248</v>
      </c>
      <c r="D165" s="45">
        <v>5</v>
      </c>
      <c r="E165" s="45"/>
      <c r="F165" s="45"/>
      <c r="G165" s="45"/>
      <c r="H165" s="45">
        <f>+D165</f>
        <v>5</v>
      </c>
      <c r="I165" s="45"/>
      <c r="J165" s="46" t="s">
        <v>35</v>
      </c>
    </row>
    <row r="166" spans="2:10" s="1" customFormat="1" ht="13.2" x14ac:dyDescent="0.25">
      <c r="B166" s="75"/>
      <c r="C166" s="130" t="s">
        <v>249</v>
      </c>
      <c r="D166" s="45">
        <v>5</v>
      </c>
      <c r="E166" s="45"/>
      <c r="F166" s="45"/>
      <c r="G166" s="45"/>
      <c r="H166" s="45">
        <f>+D166</f>
        <v>5</v>
      </c>
      <c r="I166" s="45"/>
      <c r="J166" s="46" t="s">
        <v>35</v>
      </c>
    </row>
    <row r="167" spans="2:10" s="1" customFormat="1" ht="13.2" x14ac:dyDescent="0.25">
      <c r="B167" s="75"/>
      <c r="C167" s="130" t="s">
        <v>250</v>
      </c>
      <c r="D167" s="45">
        <v>1</v>
      </c>
      <c r="E167" s="45"/>
      <c r="F167" s="45"/>
      <c r="G167" s="45"/>
      <c r="H167" s="45">
        <f>+D167</f>
        <v>1</v>
      </c>
      <c r="I167" s="45"/>
      <c r="J167" s="46" t="s">
        <v>35</v>
      </c>
    </row>
    <row r="168" spans="2:10" s="1" customFormat="1" ht="13.2" x14ac:dyDescent="0.25">
      <c r="B168" s="75" t="s">
        <v>215</v>
      </c>
      <c r="C168" s="48" t="s">
        <v>492</v>
      </c>
      <c r="D168" s="103"/>
      <c r="E168" s="45"/>
      <c r="F168" s="45"/>
      <c r="G168" s="45"/>
      <c r="H168" s="45"/>
      <c r="I168" s="62">
        <f>SUM(H169:H171)*$E$83</f>
        <v>1</v>
      </c>
      <c r="J168" s="63" t="str">
        <f>+J169</f>
        <v>und</v>
      </c>
    </row>
    <row r="169" spans="2:10" s="1" customFormat="1" ht="13.2" x14ac:dyDescent="0.25">
      <c r="B169" s="75"/>
      <c r="C169" s="130" t="s">
        <v>248</v>
      </c>
      <c r="D169" s="45">
        <v>1</v>
      </c>
      <c r="E169" s="45"/>
      <c r="F169" s="45"/>
      <c r="G169" s="45"/>
      <c r="H169" s="45">
        <f>+D169</f>
        <v>1</v>
      </c>
      <c r="I169" s="45"/>
      <c r="J169" s="46" t="s">
        <v>35</v>
      </c>
    </row>
    <row r="170" spans="2:10" s="1" customFormat="1" ht="13.2" x14ac:dyDescent="0.25">
      <c r="B170" s="75"/>
      <c r="C170" s="130" t="s">
        <v>249</v>
      </c>
      <c r="D170" s="45">
        <v>0</v>
      </c>
      <c r="E170" s="45"/>
      <c r="F170" s="45"/>
      <c r="G170" s="45"/>
      <c r="H170" s="45">
        <f>+D170</f>
        <v>0</v>
      </c>
      <c r="I170" s="45"/>
      <c r="J170" s="46" t="s">
        <v>35</v>
      </c>
    </row>
    <row r="171" spans="2:10" s="1" customFormat="1" ht="13.2" x14ac:dyDescent="0.25">
      <c r="B171" s="75"/>
      <c r="C171" s="130" t="s">
        <v>250</v>
      </c>
      <c r="D171" s="45">
        <v>0</v>
      </c>
      <c r="E171" s="45"/>
      <c r="F171" s="45"/>
      <c r="G171" s="45"/>
      <c r="H171" s="45">
        <f>+D171</f>
        <v>0</v>
      </c>
      <c r="I171" s="45"/>
      <c r="J171" s="46" t="s">
        <v>35</v>
      </c>
    </row>
    <row r="172" spans="2:10" s="1" customFormat="1" ht="13.2" x14ac:dyDescent="0.25">
      <c r="B172" s="75" t="s">
        <v>216</v>
      </c>
      <c r="C172" s="48" t="s">
        <v>493</v>
      </c>
      <c r="D172" s="103"/>
      <c r="E172" s="45"/>
      <c r="F172" s="45"/>
      <c r="G172" s="45"/>
      <c r="H172" s="45"/>
      <c r="I172" s="62">
        <f>SUM(H173:H175)*$E$83</f>
        <v>1</v>
      </c>
      <c r="J172" s="63" t="str">
        <f>+J173</f>
        <v>und</v>
      </c>
    </row>
    <row r="173" spans="2:10" s="1" customFormat="1" ht="13.2" x14ac:dyDescent="0.25">
      <c r="B173" s="75"/>
      <c r="C173" s="130" t="s">
        <v>248</v>
      </c>
      <c r="D173" s="45">
        <v>1</v>
      </c>
      <c r="E173" s="45"/>
      <c r="F173" s="45"/>
      <c r="G173" s="45"/>
      <c r="H173" s="45">
        <f>+D173</f>
        <v>1</v>
      </c>
      <c r="I173" s="45"/>
      <c r="J173" s="46" t="s">
        <v>35</v>
      </c>
    </row>
    <row r="174" spans="2:10" s="1" customFormat="1" ht="13.2" x14ac:dyDescent="0.25">
      <c r="B174" s="75"/>
      <c r="C174" s="130" t="s">
        <v>249</v>
      </c>
      <c r="D174" s="45">
        <v>0</v>
      </c>
      <c r="E174" s="45"/>
      <c r="F174" s="45"/>
      <c r="G174" s="45"/>
      <c r="H174" s="45">
        <f>+D174</f>
        <v>0</v>
      </c>
      <c r="I174" s="45"/>
      <c r="J174" s="46" t="s">
        <v>35</v>
      </c>
    </row>
    <row r="175" spans="2:10" s="1" customFormat="1" ht="13.2" x14ac:dyDescent="0.25">
      <c r="B175" s="75"/>
      <c r="C175" s="130" t="s">
        <v>250</v>
      </c>
      <c r="D175" s="45">
        <v>0</v>
      </c>
      <c r="E175" s="45"/>
      <c r="F175" s="45"/>
      <c r="G175" s="45"/>
      <c r="H175" s="45">
        <f>+D175</f>
        <v>0</v>
      </c>
      <c r="I175" s="45"/>
      <c r="J175" s="46" t="s">
        <v>35</v>
      </c>
    </row>
    <row r="176" spans="2:10" s="1" customFormat="1" ht="13.2" x14ac:dyDescent="0.25">
      <c r="B176" s="75" t="s">
        <v>496</v>
      </c>
      <c r="C176" s="48" t="s">
        <v>494</v>
      </c>
      <c r="D176" s="103"/>
      <c r="E176" s="45"/>
      <c r="F176" s="45"/>
      <c r="G176" s="45"/>
      <c r="H176" s="45"/>
      <c r="I176" s="62">
        <f>SUM(H177:H179)*$E$83</f>
        <v>9</v>
      </c>
      <c r="J176" s="63" t="str">
        <f>+J177</f>
        <v>und</v>
      </c>
    </row>
    <row r="177" spans="2:10" s="1" customFormat="1" ht="13.2" x14ac:dyDescent="0.25">
      <c r="B177" s="75"/>
      <c r="C177" s="130" t="s">
        <v>248</v>
      </c>
      <c r="D177" s="45">
        <v>1</v>
      </c>
      <c r="E177" s="45"/>
      <c r="F177" s="45"/>
      <c r="G177" s="45"/>
      <c r="H177" s="45">
        <f>+D177</f>
        <v>1</v>
      </c>
      <c r="I177" s="45"/>
      <c r="J177" s="46" t="s">
        <v>35</v>
      </c>
    </row>
    <row r="178" spans="2:10" s="1" customFormat="1" ht="13.2" x14ac:dyDescent="0.25">
      <c r="B178" s="75"/>
      <c r="C178" s="130" t="s">
        <v>249</v>
      </c>
      <c r="D178" s="45">
        <v>6</v>
      </c>
      <c r="E178" s="45"/>
      <c r="F178" s="45"/>
      <c r="G178" s="45"/>
      <c r="H178" s="45">
        <f>+D178</f>
        <v>6</v>
      </c>
      <c r="I178" s="45"/>
      <c r="J178" s="46" t="s">
        <v>35</v>
      </c>
    </row>
    <row r="179" spans="2:10" s="1" customFormat="1" ht="13.2" x14ac:dyDescent="0.25">
      <c r="B179" s="75"/>
      <c r="C179" s="130" t="s">
        <v>250</v>
      </c>
      <c r="D179" s="45">
        <v>2</v>
      </c>
      <c r="E179" s="45"/>
      <c r="F179" s="45"/>
      <c r="G179" s="45"/>
      <c r="H179" s="45">
        <f>+D179</f>
        <v>2</v>
      </c>
      <c r="I179" s="45"/>
      <c r="J179" s="46" t="s">
        <v>35</v>
      </c>
    </row>
    <row r="180" spans="2:10" s="1" customFormat="1" ht="13.2" x14ac:dyDescent="0.25">
      <c r="B180" s="75" t="s">
        <v>497</v>
      </c>
      <c r="C180" s="48" t="s">
        <v>636</v>
      </c>
      <c r="D180" s="103"/>
      <c r="E180" s="45"/>
      <c r="F180" s="45"/>
      <c r="G180" s="45"/>
      <c r="H180" s="45"/>
      <c r="I180" s="62">
        <f>SUM(H181:H183)*$E$83</f>
        <v>2</v>
      </c>
      <c r="J180" s="63" t="str">
        <f>+J181</f>
        <v>und</v>
      </c>
    </row>
    <row r="181" spans="2:10" s="1" customFormat="1" ht="13.2" x14ac:dyDescent="0.25">
      <c r="B181" s="75"/>
      <c r="C181" s="130" t="s">
        <v>248</v>
      </c>
      <c r="D181" s="45">
        <v>2</v>
      </c>
      <c r="E181" s="45"/>
      <c r="F181" s="45"/>
      <c r="G181" s="45"/>
      <c r="H181" s="45">
        <f>+D181</f>
        <v>2</v>
      </c>
      <c r="I181" s="45"/>
      <c r="J181" s="46" t="s">
        <v>35</v>
      </c>
    </row>
    <row r="182" spans="2:10" s="1" customFormat="1" ht="13.2" x14ac:dyDescent="0.25">
      <c r="B182" s="75"/>
      <c r="C182" s="130" t="s">
        <v>249</v>
      </c>
      <c r="D182" s="45">
        <v>0</v>
      </c>
      <c r="E182" s="45"/>
      <c r="F182" s="45"/>
      <c r="G182" s="45"/>
      <c r="H182" s="45">
        <f>+D182</f>
        <v>0</v>
      </c>
      <c r="I182" s="45"/>
      <c r="J182" s="46" t="s">
        <v>35</v>
      </c>
    </row>
    <row r="183" spans="2:10" s="1" customFormat="1" ht="13.2" x14ac:dyDescent="0.25">
      <c r="B183" s="75"/>
      <c r="C183" s="130" t="s">
        <v>250</v>
      </c>
      <c r="D183" s="45">
        <v>0</v>
      </c>
      <c r="E183" s="45"/>
      <c r="F183" s="45"/>
      <c r="G183" s="45"/>
      <c r="H183" s="45">
        <f>+D183</f>
        <v>0</v>
      </c>
      <c r="I183" s="45"/>
      <c r="J183" s="46" t="s">
        <v>35</v>
      </c>
    </row>
    <row r="184" spans="2:10" s="1" customFormat="1" ht="13.2" x14ac:dyDescent="0.25">
      <c r="B184" s="75" t="s">
        <v>498</v>
      </c>
      <c r="C184" s="48" t="s">
        <v>495</v>
      </c>
      <c r="D184" s="103"/>
      <c r="E184" s="45"/>
      <c r="F184" s="45"/>
      <c r="G184" s="45"/>
      <c r="H184" s="45"/>
      <c r="I184" s="62">
        <f>SUM(H185:H187)*$E$83</f>
        <v>1</v>
      </c>
      <c r="J184" s="63" t="str">
        <f>+J185</f>
        <v>und</v>
      </c>
    </row>
    <row r="185" spans="2:10" s="1" customFormat="1" ht="13.2" x14ac:dyDescent="0.25">
      <c r="B185" s="75"/>
      <c r="C185" s="130" t="s">
        <v>248</v>
      </c>
      <c r="D185" s="45">
        <v>1</v>
      </c>
      <c r="E185" s="45"/>
      <c r="F185" s="45"/>
      <c r="G185" s="45"/>
      <c r="H185" s="45">
        <f>+D185</f>
        <v>1</v>
      </c>
      <c r="I185" s="45"/>
      <c r="J185" s="46" t="s">
        <v>35</v>
      </c>
    </row>
    <row r="186" spans="2:10" s="1" customFormat="1" ht="13.2" x14ac:dyDescent="0.25">
      <c r="B186" s="75"/>
      <c r="C186" s="130" t="s">
        <v>249</v>
      </c>
      <c r="D186" s="45">
        <v>0</v>
      </c>
      <c r="E186" s="45"/>
      <c r="F186" s="45"/>
      <c r="G186" s="45"/>
      <c r="H186" s="45">
        <f>+D186</f>
        <v>0</v>
      </c>
      <c r="I186" s="45"/>
      <c r="J186" s="46" t="s">
        <v>35</v>
      </c>
    </row>
    <row r="187" spans="2:10" s="1" customFormat="1" ht="13.2" x14ac:dyDescent="0.25">
      <c r="B187" s="75"/>
      <c r="C187" s="130" t="s">
        <v>250</v>
      </c>
      <c r="D187" s="45">
        <v>0</v>
      </c>
      <c r="E187" s="45"/>
      <c r="F187" s="45"/>
      <c r="G187" s="45"/>
      <c r="H187" s="45">
        <f>+D187</f>
        <v>0</v>
      </c>
      <c r="I187" s="45"/>
      <c r="J187" s="46" t="s">
        <v>35</v>
      </c>
    </row>
    <row r="188" spans="2:10" s="1" customFormat="1" ht="13.2" x14ac:dyDescent="0.25">
      <c r="B188" s="75" t="s">
        <v>520</v>
      </c>
      <c r="C188" s="48" t="s">
        <v>499</v>
      </c>
      <c r="D188" s="103"/>
      <c r="E188" s="45"/>
      <c r="F188" s="45"/>
      <c r="G188" s="45"/>
      <c r="H188" s="45"/>
      <c r="I188" s="62">
        <f>SUM(H189:H191)*$E$83</f>
        <v>3</v>
      </c>
      <c r="J188" s="63" t="str">
        <f>+J189</f>
        <v>und</v>
      </c>
    </row>
    <row r="189" spans="2:10" s="1" customFormat="1" ht="13.2" x14ac:dyDescent="0.25">
      <c r="B189" s="75"/>
      <c r="C189" s="130" t="s">
        <v>1016</v>
      </c>
      <c r="D189" s="45">
        <v>3</v>
      </c>
      <c r="E189" s="45"/>
      <c r="F189" s="45"/>
      <c r="G189" s="45"/>
      <c r="H189" s="45">
        <f>+D189</f>
        <v>3</v>
      </c>
      <c r="I189" s="45"/>
      <c r="J189" s="46" t="s">
        <v>35</v>
      </c>
    </row>
    <row r="190" spans="2:10" s="1" customFormat="1" ht="13.2" x14ac:dyDescent="0.25">
      <c r="B190" s="75"/>
      <c r="C190" s="130" t="s">
        <v>249</v>
      </c>
      <c r="D190" s="45">
        <v>0</v>
      </c>
      <c r="E190" s="45"/>
      <c r="F190" s="45"/>
      <c r="G190" s="45"/>
      <c r="H190" s="45">
        <f>+D190</f>
        <v>0</v>
      </c>
      <c r="I190" s="45"/>
      <c r="J190" s="46" t="s">
        <v>35</v>
      </c>
    </row>
    <row r="191" spans="2:10" s="1" customFormat="1" ht="13.2" x14ac:dyDescent="0.25">
      <c r="B191" s="75"/>
      <c r="C191" s="130" t="s">
        <v>250</v>
      </c>
      <c r="D191" s="45">
        <v>0</v>
      </c>
      <c r="E191" s="45"/>
      <c r="F191" s="45"/>
      <c r="G191" s="45"/>
      <c r="H191" s="45">
        <f>+D191</f>
        <v>0</v>
      </c>
      <c r="I191" s="45"/>
      <c r="J191" s="46" t="s">
        <v>35</v>
      </c>
    </row>
    <row r="192" spans="2:10" s="1" customFormat="1" ht="13.2" x14ac:dyDescent="0.25">
      <c r="B192" s="75" t="s">
        <v>521</v>
      </c>
      <c r="C192" s="48" t="s">
        <v>500</v>
      </c>
      <c r="D192" s="103"/>
      <c r="E192" s="45"/>
      <c r="F192" s="45"/>
      <c r="G192" s="45"/>
      <c r="H192" s="45"/>
      <c r="I192" s="62">
        <f>SUM(H193:H195)*$E$83</f>
        <v>1</v>
      </c>
      <c r="J192" s="63" t="str">
        <f>+J193</f>
        <v>und</v>
      </c>
    </row>
    <row r="193" spans="2:10" s="1" customFormat="1" ht="13.2" x14ac:dyDescent="0.25">
      <c r="B193" s="75"/>
      <c r="C193" s="130" t="s">
        <v>248</v>
      </c>
      <c r="D193" s="45">
        <v>1</v>
      </c>
      <c r="E193" s="45"/>
      <c r="F193" s="45"/>
      <c r="G193" s="45"/>
      <c r="H193" s="45">
        <f>+D193</f>
        <v>1</v>
      </c>
      <c r="I193" s="45"/>
      <c r="J193" s="46" t="s">
        <v>35</v>
      </c>
    </row>
    <row r="194" spans="2:10" s="1" customFormat="1" ht="13.2" x14ac:dyDescent="0.25">
      <c r="B194" s="75"/>
      <c r="C194" s="130" t="s">
        <v>249</v>
      </c>
      <c r="D194" s="45">
        <v>0</v>
      </c>
      <c r="E194" s="45"/>
      <c r="F194" s="45"/>
      <c r="G194" s="45"/>
      <c r="H194" s="45">
        <f>+D194</f>
        <v>0</v>
      </c>
      <c r="I194" s="45"/>
      <c r="J194" s="46" t="s">
        <v>35</v>
      </c>
    </row>
    <row r="195" spans="2:10" s="1" customFormat="1" ht="13.2" x14ac:dyDescent="0.25">
      <c r="B195" s="75"/>
      <c r="C195" s="130" t="s">
        <v>250</v>
      </c>
      <c r="D195" s="45">
        <v>0</v>
      </c>
      <c r="E195" s="45"/>
      <c r="F195" s="45"/>
      <c r="G195" s="45"/>
      <c r="H195" s="45">
        <f>+D195</f>
        <v>0</v>
      </c>
      <c r="I195" s="45"/>
      <c r="J195" s="46" t="s">
        <v>35</v>
      </c>
    </row>
    <row r="196" spans="2:10" s="1" customFormat="1" ht="13.2" x14ac:dyDescent="0.25">
      <c r="B196" s="75" t="s">
        <v>522</v>
      </c>
      <c r="C196" s="48" t="s">
        <v>501</v>
      </c>
      <c r="D196" s="103"/>
      <c r="E196" s="45"/>
      <c r="F196" s="45"/>
      <c r="G196" s="45"/>
      <c r="H196" s="45"/>
      <c r="I196" s="62">
        <f>SUM(H197:H199)*$E$83</f>
        <v>8</v>
      </c>
      <c r="J196" s="63" t="str">
        <f>+J197</f>
        <v>und</v>
      </c>
    </row>
    <row r="197" spans="2:10" s="1" customFormat="1" ht="13.2" x14ac:dyDescent="0.25">
      <c r="B197" s="75"/>
      <c r="C197" s="130" t="s">
        <v>248</v>
      </c>
      <c r="D197" s="45">
        <v>8</v>
      </c>
      <c r="E197" s="45"/>
      <c r="F197" s="45"/>
      <c r="G197" s="45"/>
      <c r="H197" s="45">
        <f>+D197</f>
        <v>8</v>
      </c>
      <c r="I197" s="45"/>
      <c r="J197" s="46" t="s">
        <v>35</v>
      </c>
    </row>
    <row r="198" spans="2:10" s="1" customFormat="1" ht="13.2" x14ac:dyDescent="0.25">
      <c r="B198" s="75"/>
      <c r="C198" s="130" t="s">
        <v>249</v>
      </c>
      <c r="D198" s="45">
        <v>0</v>
      </c>
      <c r="E198" s="45"/>
      <c r="F198" s="45"/>
      <c r="G198" s="45"/>
      <c r="H198" s="45">
        <f>+D198</f>
        <v>0</v>
      </c>
      <c r="I198" s="45"/>
      <c r="J198" s="46" t="s">
        <v>35</v>
      </c>
    </row>
    <row r="199" spans="2:10" s="1" customFormat="1" ht="13.2" x14ac:dyDescent="0.25">
      <c r="B199" s="75"/>
      <c r="C199" s="130" t="s">
        <v>250</v>
      </c>
      <c r="D199" s="45">
        <v>0</v>
      </c>
      <c r="E199" s="45"/>
      <c r="F199" s="45"/>
      <c r="G199" s="45"/>
      <c r="H199" s="45">
        <f>+D199</f>
        <v>0</v>
      </c>
      <c r="I199" s="45"/>
      <c r="J199" s="46" t="s">
        <v>35</v>
      </c>
    </row>
    <row r="200" spans="2:10" s="1" customFormat="1" ht="13.2" x14ac:dyDescent="0.25">
      <c r="B200" s="75" t="s">
        <v>523</v>
      </c>
      <c r="C200" s="48" t="s">
        <v>502</v>
      </c>
      <c r="D200" s="103"/>
      <c r="E200" s="45"/>
      <c r="F200" s="45"/>
      <c r="G200" s="45"/>
      <c r="H200" s="45"/>
      <c r="I200" s="62">
        <f>SUM(H201:H203)*$E$83</f>
        <v>3</v>
      </c>
      <c r="J200" s="63" t="str">
        <f>+J201</f>
        <v>und</v>
      </c>
    </row>
    <row r="201" spans="2:10" s="1" customFormat="1" ht="13.2" x14ac:dyDescent="0.25">
      <c r="B201" s="75"/>
      <c r="C201" s="130" t="s">
        <v>248</v>
      </c>
      <c r="D201" s="45">
        <v>3</v>
      </c>
      <c r="E201" s="45"/>
      <c r="F201" s="45"/>
      <c r="G201" s="45"/>
      <c r="H201" s="45">
        <f>+D201</f>
        <v>3</v>
      </c>
      <c r="I201" s="45"/>
      <c r="J201" s="46" t="s">
        <v>35</v>
      </c>
    </row>
    <row r="202" spans="2:10" s="1" customFormat="1" ht="13.2" x14ac:dyDescent="0.25">
      <c r="B202" s="75"/>
      <c r="C202" s="130" t="s">
        <v>249</v>
      </c>
      <c r="D202" s="45">
        <v>0</v>
      </c>
      <c r="E202" s="45"/>
      <c r="F202" s="45"/>
      <c r="G202" s="45"/>
      <c r="H202" s="45">
        <f>+D202</f>
        <v>0</v>
      </c>
      <c r="I202" s="45"/>
      <c r="J202" s="46" t="s">
        <v>35</v>
      </c>
    </row>
    <row r="203" spans="2:10" s="1" customFormat="1" ht="13.2" x14ac:dyDescent="0.25">
      <c r="B203" s="75"/>
      <c r="C203" s="130" t="s">
        <v>250</v>
      </c>
      <c r="D203" s="45">
        <v>0</v>
      </c>
      <c r="E203" s="45"/>
      <c r="F203" s="45"/>
      <c r="G203" s="45"/>
      <c r="H203" s="45">
        <f>+D203</f>
        <v>0</v>
      </c>
      <c r="I203" s="45"/>
      <c r="J203" s="46" t="s">
        <v>35</v>
      </c>
    </row>
    <row r="204" spans="2:10" s="1" customFormat="1" ht="13.2" x14ac:dyDescent="0.25">
      <c r="B204" s="75" t="s">
        <v>524</v>
      </c>
      <c r="C204" s="48" t="s">
        <v>503</v>
      </c>
      <c r="D204" s="103"/>
      <c r="E204" s="45"/>
      <c r="F204" s="45"/>
      <c r="G204" s="45"/>
      <c r="H204" s="45"/>
      <c r="I204" s="62">
        <f>SUM(H205:H207)*$E$83</f>
        <v>0</v>
      </c>
      <c r="J204" s="63" t="str">
        <f>+J205</f>
        <v>und</v>
      </c>
    </row>
    <row r="205" spans="2:10" s="1" customFormat="1" ht="13.2" x14ac:dyDescent="0.25">
      <c r="B205" s="75"/>
      <c r="C205" s="130" t="s">
        <v>248</v>
      </c>
      <c r="D205" s="45">
        <v>0</v>
      </c>
      <c r="E205" s="45"/>
      <c r="F205" s="45"/>
      <c r="G205" s="45"/>
      <c r="H205" s="45">
        <f>+D205</f>
        <v>0</v>
      </c>
      <c r="I205" s="45"/>
      <c r="J205" s="46" t="s">
        <v>35</v>
      </c>
    </row>
    <row r="206" spans="2:10" s="1" customFormat="1" ht="13.2" x14ac:dyDescent="0.25">
      <c r="B206" s="75"/>
      <c r="C206" s="130" t="s">
        <v>249</v>
      </c>
      <c r="D206" s="45">
        <v>0</v>
      </c>
      <c r="E206" s="45"/>
      <c r="F206" s="45"/>
      <c r="G206" s="45"/>
      <c r="H206" s="45">
        <f>+D206</f>
        <v>0</v>
      </c>
      <c r="I206" s="45"/>
      <c r="J206" s="46" t="s">
        <v>35</v>
      </c>
    </row>
    <row r="207" spans="2:10" s="1" customFormat="1" ht="13.2" x14ac:dyDescent="0.25">
      <c r="B207" s="75"/>
      <c r="C207" s="130" t="s">
        <v>250</v>
      </c>
      <c r="D207" s="45">
        <v>0</v>
      </c>
      <c r="E207" s="45"/>
      <c r="F207" s="45"/>
      <c r="G207" s="45"/>
      <c r="H207" s="45">
        <f>+D207</f>
        <v>0</v>
      </c>
      <c r="I207" s="45"/>
      <c r="J207" s="46" t="s">
        <v>35</v>
      </c>
    </row>
    <row r="208" spans="2:10" s="1" customFormat="1" ht="13.2" x14ac:dyDescent="0.25">
      <c r="B208" s="75" t="s">
        <v>525</v>
      </c>
      <c r="C208" s="48" t="s">
        <v>504</v>
      </c>
      <c r="D208" s="103"/>
      <c r="E208" s="45"/>
      <c r="F208" s="45"/>
      <c r="G208" s="45"/>
      <c r="H208" s="45"/>
      <c r="I208" s="62">
        <f>SUM(H209:H211)*$E$83</f>
        <v>1</v>
      </c>
      <c r="J208" s="63" t="str">
        <f>+J209</f>
        <v>und</v>
      </c>
    </row>
    <row r="209" spans="2:10" s="1" customFormat="1" ht="13.2" x14ac:dyDescent="0.25">
      <c r="B209" s="75"/>
      <c r="C209" s="130" t="s">
        <v>248</v>
      </c>
      <c r="D209" s="45">
        <v>1</v>
      </c>
      <c r="E209" s="45"/>
      <c r="F209" s="45"/>
      <c r="G209" s="45"/>
      <c r="H209" s="45">
        <f>+D209</f>
        <v>1</v>
      </c>
      <c r="I209" s="45"/>
      <c r="J209" s="46" t="s">
        <v>35</v>
      </c>
    </row>
    <row r="210" spans="2:10" s="1" customFormat="1" ht="13.2" x14ac:dyDescent="0.25">
      <c r="B210" s="75"/>
      <c r="C210" s="130" t="s">
        <v>249</v>
      </c>
      <c r="D210" s="45">
        <v>0</v>
      </c>
      <c r="E210" s="45"/>
      <c r="F210" s="45"/>
      <c r="G210" s="45"/>
      <c r="H210" s="45">
        <f>+D210</f>
        <v>0</v>
      </c>
      <c r="I210" s="45"/>
      <c r="J210" s="46" t="s">
        <v>35</v>
      </c>
    </row>
    <row r="211" spans="2:10" s="1" customFormat="1" ht="13.2" x14ac:dyDescent="0.25">
      <c r="B211" s="75"/>
      <c r="C211" s="130" t="s">
        <v>250</v>
      </c>
      <c r="D211" s="45">
        <v>0</v>
      </c>
      <c r="E211" s="45"/>
      <c r="F211" s="45"/>
      <c r="G211" s="45"/>
      <c r="H211" s="45">
        <f>+D211</f>
        <v>0</v>
      </c>
      <c r="I211" s="45"/>
      <c r="J211" s="46" t="s">
        <v>35</v>
      </c>
    </row>
    <row r="212" spans="2:10" s="1" customFormat="1" ht="13.2" x14ac:dyDescent="0.25">
      <c r="B212" s="75" t="s">
        <v>526</v>
      </c>
      <c r="C212" s="48" t="s">
        <v>505</v>
      </c>
      <c r="D212" s="103"/>
      <c r="E212" s="45"/>
      <c r="F212" s="45"/>
      <c r="G212" s="45"/>
      <c r="H212" s="45"/>
      <c r="I212" s="62">
        <f>SUM(H213:H215)*$E$83</f>
        <v>9</v>
      </c>
      <c r="J212" s="63" t="str">
        <f>+J213</f>
        <v>und</v>
      </c>
    </row>
    <row r="213" spans="2:10" s="1" customFormat="1" ht="13.2" x14ac:dyDescent="0.25">
      <c r="B213" s="75"/>
      <c r="C213" s="130" t="s">
        <v>248</v>
      </c>
      <c r="D213" s="45">
        <v>4</v>
      </c>
      <c r="E213" s="45"/>
      <c r="F213" s="45"/>
      <c r="G213" s="45"/>
      <c r="H213" s="45">
        <f>+D213</f>
        <v>4</v>
      </c>
      <c r="I213" s="45"/>
      <c r="J213" s="46" t="s">
        <v>35</v>
      </c>
    </row>
    <row r="214" spans="2:10" s="1" customFormat="1" ht="13.2" x14ac:dyDescent="0.25">
      <c r="B214" s="75"/>
      <c r="C214" s="130" t="s">
        <v>249</v>
      </c>
      <c r="D214" s="45">
        <v>5</v>
      </c>
      <c r="E214" s="45"/>
      <c r="F214" s="45"/>
      <c r="G214" s="45"/>
      <c r="H214" s="45">
        <f>+D214</f>
        <v>5</v>
      </c>
      <c r="I214" s="45"/>
      <c r="J214" s="46" t="s">
        <v>35</v>
      </c>
    </row>
    <row r="215" spans="2:10" s="1" customFormat="1" ht="13.2" x14ac:dyDescent="0.25">
      <c r="B215" s="75"/>
      <c r="C215" s="130" t="s">
        <v>250</v>
      </c>
      <c r="D215" s="45">
        <v>0</v>
      </c>
      <c r="E215" s="45"/>
      <c r="F215" s="45"/>
      <c r="G215" s="45"/>
      <c r="H215" s="45">
        <f>+D215</f>
        <v>0</v>
      </c>
      <c r="I215" s="45"/>
      <c r="J215" s="46" t="s">
        <v>35</v>
      </c>
    </row>
    <row r="216" spans="2:10" s="1" customFormat="1" ht="13.2" x14ac:dyDescent="0.25">
      <c r="B216" s="75" t="s">
        <v>527</v>
      </c>
      <c r="C216" s="48" t="s">
        <v>506</v>
      </c>
      <c r="D216" s="103"/>
      <c r="E216" s="45"/>
      <c r="F216" s="45"/>
      <c r="G216" s="45"/>
      <c r="H216" s="45"/>
      <c r="I216" s="62">
        <f>SUM(H217:H219)*$E$83</f>
        <v>4</v>
      </c>
      <c r="J216" s="63" t="str">
        <f>+J217</f>
        <v>und</v>
      </c>
    </row>
    <row r="217" spans="2:10" s="1" customFormat="1" ht="13.2" x14ac:dyDescent="0.25">
      <c r="B217" s="75"/>
      <c r="C217" s="130" t="s">
        <v>248</v>
      </c>
      <c r="D217" s="45">
        <v>4</v>
      </c>
      <c r="E217" s="45"/>
      <c r="F217" s="45"/>
      <c r="G217" s="45"/>
      <c r="H217" s="45">
        <f>+D217</f>
        <v>4</v>
      </c>
      <c r="I217" s="45"/>
      <c r="J217" s="46" t="s">
        <v>35</v>
      </c>
    </row>
    <row r="218" spans="2:10" s="1" customFormat="1" ht="13.2" x14ac:dyDescent="0.25">
      <c r="B218" s="75"/>
      <c r="C218" s="130" t="s">
        <v>249</v>
      </c>
      <c r="D218" s="45">
        <v>0</v>
      </c>
      <c r="E218" s="45"/>
      <c r="F218" s="45"/>
      <c r="G218" s="45"/>
      <c r="H218" s="45">
        <f>+D218</f>
        <v>0</v>
      </c>
      <c r="I218" s="45"/>
      <c r="J218" s="46" t="s">
        <v>35</v>
      </c>
    </row>
    <row r="219" spans="2:10" s="1" customFormat="1" ht="13.2" x14ac:dyDescent="0.25">
      <c r="B219" s="75"/>
      <c r="C219" s="130" t="s">
        <v>250</v>
      </c>
      <c r="D219" s="45">
        <v>0</v>
      </c>
      <c r="E219" s="45"/>
      <c r="F219" s="45"/>
      <c r="G219" s="45"/>
      <c r="H219" s="45">
        <f>+D219</f>
        <v>0</v>
      </c>
      <c r="I219" s="45"/>
      <c r="J219" s="46" t="s">
        <v>35</v>
      </c>
    </row>
    <row r="220" spans="2:10" s="1" customFormat="1" ht="13.2" x14ac:dyDescent="0.25">
      <c r="B220" s="75" t="s">
        <v>528</v>
      </c>
      <c r="C220" s="48" t="s">
        <v>508</v>
      </c>
      <c r="D220" s="103"/>
      <c r="E220" s="45"/>
      <c r="F220" s="45"/>
      <c r="G220" s="45"/>
      <c r="H220" s="45"/>
      <c r="I220" s="62">
        <f>SUM(H221:H223)*$E$83</f>
        <v>3</v>
      </c>
      <c r="J220" s="63" t="str">
        <f>+J221</f>
        <v>und</v>
      </c>
    </row>
    <row r="221" spans="2:10" s="1" customFormat="1" ht="13.2" x14ac:dyDescent="0.25">
      <c r="B221" s="75"/>
      <c r="C221" s="130" t="s">
        <v>248</v>
      </c>
      <c r="D221" s="45">
        <v>3</v>
      </c>
      <c r="E221" s="45"/>
      <c r="F221" s="45"/>
      <c r="G221" s="45"/>
      <c r="H221" s="45">
        <f>+D221</f>
        <v>3</v>
      </c>
      <c r="I221" s="45"/>
      <c r="J221" s="46" t="s">
        <v>35</v>
      </c>
    </row>
    <row r="222" spans="2:10" s="1" customFormat="1" ht="13.2" x14ac:dyDescent="0.25">
      <c r="B222" s="75"/>
      <c r="C222" s="130" t="s">
        <v>249</v>
      </c>
      <c r="D222" s="45">
        <v>0</v>
      </c>
      <c r="E222" s="45"/>
      <c r="F222" s="45"/>
      <c r="G222" s="45"/>
      <c r="H222" s="45">
        <f>+D222</f>
        <v>0</v>
      </c>
      <c r="I222" s="45"/>
      <c r="J222" s="46" t="s">
        <v>35</v>
      </c>
    </row>
    <row r="223" spans="2:10" s="1" customFormat="1" ht="13.2" x14ac:dyDescent="0.25">
      <c r="B223" s="75"/>
      <c r="C223" s="130" t="s">
        <v>250</v>
      </c>
      <c r="D223" s="45">
        <v>0</v>
      </c>
      <c r="E223" s="45"/>
      <c r="F223" s="45"/>
      <c r="G223" s="45"/>
      <c r="H223" s="45">
        <f>+D223</f>
        <v>0</v>
      </c>
      <c r="I223" s="45"/>
      <c r="J223" s="46" t="s">
        <v>35</v>
      </c>
    </row>
    <row r="224" spans="2:10" s="1" customFormat="1" ht="13.2" x14ac:dyDescent="0.25">
      <c r="B224" s="75" t="s">
        <v>551</v>
      </c>
      <c r="C224" s="48" t="s">
        <v>553</v>
      </c>
      <c r="D224" s="103"/>
      <c r="E224" s="45"/>
      <c r="F224" s="45"/>
      <c r="G224" s="45"/>
      <c r="H224" s="45"/>
      <c r="I224" s="62">
        <f>SUM(H225:H227)*$E$83</f>
        <v>4</v>
      </c>
      <c r="J224" s="63" t="str">
        <f>+J225</f>
        <v>und</v>
      </c>
    </row>
    <row r="225" spans="2:10" s="1" customFormat="1" ht="13.2" x14ac:dyDescent="0.25">
      <c r="B225" s="75"/>
      <c r="C225" s="130" t="s">
        <v>248</v>
      </c>
      <c r="D225" s="45">
        <v>2</v>
      </c>
      <c r="E225" s="45"/>
      <c r="F225" s="45"/>
      <c r="G225" s="45"/>
      <c r="H225" s="45">
        <f>+D225</f>
        <v>2</v>
      </c>
      <c r="I225" s="45"/>
      <c r="J225" s="46" t="s">
        <v>35</v>
      </c>
    </row>
    <row r="226" spans="2:10" s="1" customFormat="1" ht="13.2" x14ac:dyDescent="0.25">
      <c r="B226" s="75"/>
      <c r="C226" s="130" t="s">
        <v>249</v>
      </c>
      <c r="D226" s="45">
        <v>0</v>
      </c>
      <c r="E226" s="45"/>
      <c r="F226" s="45"/>
      <c r="G226" s="45"/>
      <c r="H226" s="45">
        <f>+D226</f>
        <v>0</v>
      </c>
      <c r="I226" s="45"/>
      <c r="J226" s="46" t="s">
        <v>35</v>
      </c>
    </row>
    <row r="227" spans="2:10" s="1" customFormat="1" ht="13.2" x14ac:dyDescent="0.25">
      <c r="B227" s="75"/>
      <c r="C227" s="130" t="s">
        <v>250</v>
      </c>
      <c r="D227" s="45">
        <v>2</v>
      </c>
      <c r="E227" s="45"/>
      <c r="F227" s="45"/>
      <c r="G227" s="45"/>
      <c r="H227" s="45">
        <f>+D227</f>
        <v>2</v>
      </c>
      <c r="I227" s="45"/>
      <c r="J227" s="46" t="s">
        <v>35</v>
      </c>
    </row>
    <row r="228" spans="2:10" s="1" customFormat="1" ht="13.2" x14ac:dyDescent="0.25">
      <c r="B228" s="75" t="s">
        <v>552</v>
      </c>
      <c r="C228" s="48" t="s">
        <v>539</v>
      </c>
      <c r="D228" s="103"/>
      <c r="E228" s="45"/>
      <c r="F228" s="45"/>
      <c r="G228" s="45"/>
      <c r="H228" s="45"/>
      <c r="I228" s="62">
        <f>SUM(H229:H231)*$E$83</f>
        <v>0</v>
      </c>
      <c r="J228" s="63" t="str">
        <f>+J229</f>
        <v>und</v>
      </c>
    </row>
    <row r="229" spans="2:10" s="1" customFormat="1" ht="13.2" x14ac:dyDescent="0.25">
      <c r="B229" s="75"/>
      <c r="C229" s="130" t="s">
        <v>248</v>
      </c>
      <c r="D229" s="45">
        <v>0</v>
      </c>
      <c r="E229" s="45"/>
      <c r="F229" s="45"/>
      <c r="G229" s="45"/>
      <c r="H229" s="45">
        <f>+D229</f>
        <v>0</v>
      </c>
      <c r="I229" s="45"/>
      <c r="J229" s="46" t="s">
        <v>35</v>
      </c>
    </row>
    <row r="230" spans="2:10" s="1" customFormat="1" ht="13.2" x14ac:dyDescent="0.25">
      <c r="B230" s="75"/>
      <c r="C230" s="130" t="s">
        <v>249</v>
      </c>
      <c r="D230" s="45">
        <v>0</v>
      </c>
      <c r="E230" s="45"/>
      <c r="F230" s="45"/>
      <c r="G230" s="45"/>
      <c r="H230" s="45">
        <f>+D230</f>
        <v>0</v>
      </c>
      <c r="I230" s="45"/>
      <c r="J230" s="46" t="s">
        <v>35</v>
      </c>
    </row>
    <row r="231" spans="2:10" s="1" customFormat="1" ht="13.2" x14ac:dyDescent="0.25">
      <c r="B231" s="75"/>
      <c r="C231" s="130" t="s">
        <v>250</v>
      </c>
      <c r="D231" s="45">
        <v>0</v>
      </c>
      <c r="E231" s="45"/>
      <c r="F231" s="45"/>
      <c r="G231" s="45"/>
      <c r="H231" s="45">
        <f>+D231</f>
        <v>0</v>
      </c>
      <c r="I231" s="45"/>
      <c r="J231" s="46" t="s">
        <v>35</v>
      </c>
    </row>
    <row r="232" spans="2:10" s="1" customFormat="1" ht="13.2" x14ac:dyDescent="0.25">
      <c r="B232" s="100" t="s">
        <v>217</v>
      </c>
      <c r="C232" s="101" t="s">
        <v>509</v>
      </c>
      <c r="D232" s="103"/>
      <c r="E232" s="45"/>
      <c r="F232" s="45"/>
      <c r="G232" s="45"/>
      <c r="H232" s="45"/>
      <c r="I232" s="45"/>
      <c r="J232" s="46"/>
    </row>
    <row r="233" spans="2:10" s="1" customFormat="1" ht="13.2" x14ac:dyDescent="0.25">
      <c r="B233" s="75" t="s">
        <v>218</v>
      </c>
      <c r="C233" s="48" t="s">
        <v>510</v>
      </c>
      <c r="D233" s="103"/>
      <c r="E233" s="45"/>
      <c r="F233" s="45"/>
      <c r="G233" s="45"/>
      <c r="H233" s="45"/>
      <c r="I233" s="62">
        <f>SUM(H234:H235)*$E$83</f>
        <v>2</v>
      </c>
      <c r="J233" s="63" t="str">
        <f>+J234</f>
        <v>und</v>
      </c>
    </row>
    <row r="234" spans="2:10" s="1" customFormat="1" ht="13.2" x14ac:dyDescent="0.25">
      <c r="B234" s="75"/>
      <c r="C234" s="44" t="s">
        <v>764</v>
      </c>
      <c r="D234" s="45">
        <v>1</v>
      </c>
      <c r="E234" s="45"/>
      <c r="F234" s="45"/>
      <c r="G234" s="45"/>
      <c r="H234" s="45">
        <f>+D234</f>
        <v>1</v>
      </c>
      <c r="I234" s="45"/>
      <c r="J234" s="46" t="s">
        <v>35</v>
      </c>
    </row>
    <row r="235" spans="2:10" s="1" customFormat="1" ht="13.2" x14ac:dyDescent="0.25">
      <c r="B235" s="75"/>
      <c r="C235" s="44" t="s">
        <v>765</v>
      </c>
      <c r="D235" s="45">
        <v>1</v>
      </c>
      <c r="E235" s="45"/>
      <c r="F235" s="45"/>
      <c r="G235" s="45"/>
      <c r="H235" s="45">
        <f>+D235</f>
        <v>1</v>
      </c>
      <c r="I235" s="45"/>
      <c r="J235" s="46" t="s">
        <v>35</v>
      </c>
    </row>
    <row r="236" spans="2:10" s="1" customFormat="1" ht="13.2" x14ac:dyDescent="0.25">
      <c r="B236" s="75" t="s">
        <v>219</v>
      </c>
      <c r="C236" s="48" t="s">
        <v>512</v>
      </c>
      <c r="D236" s="103"/>
      <c r="E236" s="45"/>
      <c r="F236" s="45"/>
      <c r="G236" s="45"/>
      <c r="H236" s="45"/>
      <c r="I236" s="62">
        <f>SUM(H237:H237)*$E$83</f>
        <v>0</v>
      </c>
      <c r="J236" s="63" t="str">
        <f>+J237</f>
        <v>und</v>
      </c>
    </row>
    <row r="237" spans="2:10" s="1" customFormat="1" ht="13.2" x14ac:dyDescent="0.25">
      <c r="B237" s="75"/>
      <c r="C237" s="44" t="s">
        <v>513</v>
      </c>
      <c r="D237" s="45"/>
      <c r="E237" s="45"/>
      <c r="F237" s="45"/>
      <c r="G237" s="45"/>
      <c r="H237" s="45">
        <f>+D237</f>
        <v>0</v>
      </c>
      <c r="I237" s="45"/>
      <c r="J237" s="46" t="s">
        <v>35</v>
      </c>
    </row>
    <row r="238" spans="2:10" s="1" customFormat="1" ht="13.2" x14ac:dyDescent="0.25">
      <c r="B238" s="75" t="s">
        <v>529</v>
      </c>
      <c r="C238" s="48" t="s">
        <v>515</v>
      </c>
      <c r="D238" s="103"/>
      <c r="E238" s="45"/>
      <c r="F238" s="45"/>
      <c r="G238" s="45"/>
      <c r="H238" s="45"/>
      <c r="I238" s="62">
        <f>SUM(H239:H239)*$E$83</f>
        <v>0</v>
      </c>
      <c r="J238" s="63" t="str">
        <f>+J239</f>
        <v>und</v>
      </c>
    </row>
    <row r="239" spans="2:10" s="1" customFormat="1" ht="13.2" x14ac:dyDescent="0.25">
      <c r="B239" s="75"/>
      <c r="C239" s="44" t="s">
        <v>514</v>
      </c>
      <c r="D239" s="45">
        <v>0</v>
      </c>
      <c r="E239" s="45"/>
      <c r="F239" s="45"/>
      <c r="G239" s="45"/>
      <c r="H239" s="45">
        <f>+D239</f>
        <v>0</v>
      </c>
      <c r="I239" s="45"/>
      <c r="J239" s="46" t="s">
        <v>35</v>
      </c>
    </row>
    <row r="240" spans="2:10" s="1" customFormat="1" ht="13.2" x14ac:dyDescent="0.25">
      <c r="B240" s="75" t="s">
        <v>530</v>
      </c>
      <c r="C240" s="48" t="s">
        <v>516</v>
      </c>
      <c r="D240" s="103"/>
      <c r="E240" s="45"/>
      <c r="F240" s="45"/>
      <c r="G240" s="45"/>
      <c r="H240" s="45"/>
      <c r="I240" s="62">
        <f>SUM(H241:H241)*$E$83</f>
        <v>0</v>
      </c>
      <c r="J240" s="63" t="str">
        <f>+J241</f>
        <v>und</v>
      </c>
    </row>
    <row r="241" spans="2:10" s="1" customFormat="1" ht="13.2" x14ac:dyDescent="0.25">
      <c r="B241" s="75"/>
      <c r="C241" s="44" t="s">
        <v>514</v>
      </c>
      <c r="D241" s="45">
        <v>0</v>
      </c>
      <c r="E241" s="45"/>
      <c r="F241" s="45"/>
      <c r="G241" s="45"/>
      <c r="H241" s="45">
        <f>+D241</f>
        <v>0</v>
      </c>
      <c r="I241" s="45"/>
      <c r="J241" s="46" t="s">
        <v>35</v>
      </c>
    </row>
    <row r="242" spans="2:10" s="1" customFormat="1" ht="13.2" x14ac:dyDescent="0.25">
      <c r="B242" s="100" t="s">
        <v>221</v>
      </c>
      <c r="C242" s="101" t="s">
        <v>531</v>
      </c>
      <c r="D242" s="103"/>
      <c r="E242" s="45"/>
      <c r="F242" s="45"/>
      <c r="G242" s="45"/>
      <c r="H242" s="45"/>
      <c r="I242" s="45"/>
      <c r="J242" s="46"/>
    </row>
    <row r="243" spans="2:10" x14ac:dyDescent="0.3">
      <c r="B243" s="75" t="s">
        <v>220</v>
      </c>
      <c r="C243" s="48" t="s">
        <v>541</v>
      </c>
      <c r="D243" s="103"/>
      <c r="E243" s="45"/>
      <c r="F243" s="45"/>
      <c r="G243" s="45"/>
      <c r="H243" s="45"/>
      <c r="I243" s="62">
        <f>SUM(H244:H244)*$E$83</f>
        <v>1</v>
      </c>
      <c r="J243" s="63" t="str">
        <f>+J244</f>
        <v>und</v>
      </c>
    </row>
    <row r="244" spans="2:10" x14ac:dyDescent="0.3">
      <c r="B244" s="75"/>
      <c r="C244" s="44" t="s">
        <v>540</v>
      </c>
      <c r="D244" s="45">
        <v>1</v>
      </c>
      <c r="E244" s="45"/>
      <c r="F244" s="45"/>
      <c r="G244" s="45"/>
      <c r="H244" s="45">
        <f>+D244</f>
        <v>1</v>
      </c>
      <c r="I244" s="45"/>
      <c r="J244" s="46" t="s">
        <v>35</v>
      </c>
    </row>
    <row r="245" spans="2:10" x14ac:dyDescent="0.3">
      <c r="B245" s="100" t="s">
        <v>223</v>
      </c>
      <c r="C245" s="101" t="s">
        <v>532</v>
      </c>
      <c r="D245" s="103"/>
      <c r="E245" s="45"/>
      <c r="F245" s="45"/>
      <c r="G245" s="45"/>
      <c r="H245" s="45"/>
      <c r="I245" s="45"/>
      <c r="J245" s="46"/>
    </row>
    <row r="246" spans="2:10" x14ac:dyDescent="0.3">
      <c r="B246" s="75" t="s">
        <v>222</v>
      </c>
      <c r="C246" s="48" t="s">
        <v>533</v>
      </c>
      <c r="D246" s="103"/>
      <c r="E246" s="45"/>
      <c r="F246" s="45"/>
      <c r="G246" s="45"/>
      <c r="H246" s="45"/>
      <c r="I246" s="62">
        <f>SUM(H247:H247)*$E$83</f>
        <v>1</v>
      </c>
      <c r="J246" s="63" t="str">
        <f>+J247</f>
        <v>GBL</v>
      </c>
    </row>
    <row r="247" spans="2:10" x14ac:dyDescent="0.3">
      <c r="B247" s="75"/>
      <c r="C247" s="44" t="s">
        <v>637</v>
      </c>
      <c r="D247" s="45">
        <v>1</v>
      </c>
      <c r="E247" s="45"/>
      <c r="F247" s="45"/>
      <c r="G247" s="45"/>
      <c r="H247" s="45">
        <f>+D247</f>
        <v>1</v>
      </c>
      <c r="I247" s="45"/>
      <c r="J247" s="46" t="s">
        <v>4</v>
      </c>
    </row>
    <row r="248" spans="2:10" x14ac:dyDescent="0.3">
      <c r="B248" s="75" t="s">
        <v>534</v>
      </c>
      <c r="C248" s="48" t="s">
        <v>535</v>
      </c>
      <c r="D248" s="103"/>
      <c r="E248" s="45"/>
      <c r="F248" s="45"/>
      <c r="G248" s="45"/>
      <c r="H248" s="45"/>
      <c r="I248" s="62">
        <f>SUM(H249:H249)*$E$83</f>
        <v>1</v>
      </c>
      <c r="J248" s="63" t="str">
        <f>+J249</f>
        <v>GBL</v>
      </c>
    </row>
    <row r="249" spans="2:10" x14ac:dyDescent="0.3">
      <c r="B249" s="75"/>
      <c r="C249" s="44" t="s">
        <v>637</v>
      </c>
      <c r="D249" s="45">
        <v>1</v>
      </c>
      <c r="E249" s="45"/>
      <c r="F249" s="45"/>
      <c r="G249" s="45"/>
      <c r="H249" s="45">
        <f>+D249</f>
        <v>1</v>
      </c>
      <c r="I249" s="45"/>
      <c r="J249" s="46" t="s">
        <v>4</v>
      </c>
    </row>
    <row r="250" spans="2:10" x14ac:dyDescent="0.3">
      <c r="B250" s="75"/>
      <c r="C250" s="44"/>
      <c r="D250" s="103"/>
      <c r="E250" s="45"/>
      <c r="F250" s="45"/>
      <c r="G250" s="45"/>
      <c r="H250" s="45"/>
      <c r="I250" s="45"/>
      <c r="J250" s="46"/>
    </row>
    <row r="251" spans="2:10" x14ac:dyDescent="0.3">
      <c r="B251" s="75"/>
      <c r="C251" s="44"/>
      <c r="D251" s="103"/>
      <c r="E251" s="45"/>
      <c r="F251" s="45"/>
      <c r="G251" s="45"/>
      <c r="H251" s="45"/>
      <c r="I251" s="45"/>
      <c r="J251" s="46"/>
    </row>
    <row r="252" spans="2:10" x14ac:dyDescent="0.3">
      <c r="B252" s="75"/>
      <c r="C252" s="44"/>
      <c r="D252" s="103"/>
      <c r="E252" s="45"/>
      <c r="F252" s="45"/>
      <c r="G252" s="45"/>
      <c r="H252" s="45"/>
      <c r="I252" s="45"/>
      <c r="J252" s="46"/>
    </row>
    <row r="253" spans="2:10" x14ac:dyDescent="0.3">
      <c r="B253" s="75"/>
      <c r="C253" s="44"/>
      <c r="D253" s="103"/>
      <c r="E253" s="45"/>
      <c r="F253" s="45"/>
      <c r="G253" s="45"/>
      <c r="H253" s="45"/>
      <c r="I253" s="45"/>
      <c r="J253" s="46"/>
    </row>
    <row r="254" spans="2:10" x14ac:dyDescent="0.3">
      <c r="B254" s="75"/>
      <c r="C254" s="44"/>
      <c r="D254" s="103"/>
      <c r="E254" s="45"/>
      <c r="F254" s="45"/>
      <c r="G254" s="45"/>
      <c r="H254" s="45"/>
      <c r="I254" s="45"/>
      <c r="J254" s="46"/>
    </row>
    <row r="255" spans="2:10" x14ac:dyDescent="0.3">
      <c r="B255" s="75"/>
      <c r="C255" s="44"/>
      <c r="D255" s="103"/>
      <c r="E255" s="45"/>
      <c r="F255" s="45"/>
      <c r="G255" s="45"/>
      <c r="H255" s="45"/>
      <c r="I255" s="45"/>
      <c r="J255" s="46"/>
    </row>
    <row r="256" spans="2:10" x14ac:dyDescent="0.3">
      <c r="B256" s="75"/>
      <c r="C256" s="44"/>
      <c r="D256" s="103"/>
      <c r="E256" s="45"/>
      <c r="F256" s="45"/>
      <c r="G256" s="45"/>
      <c r="H256" s="45"/>
      <c r="I256" s="45"/>
      <c r="J256" s="46"/>
    </row>
    <row r="257" spans="2:10" x14ac:dyDescent="0.3">
      <c r="B257" s="75"/>
      <c r="C257" s="44"/>
      <c r="D257" s="103"/>
      <c r="E257" s="45"/>
      <c r="F257" s="45"/>
      <c r="G257" s="45"/>
      <c r="H257" s="45"/>
      <c r="I257" s="45"/>
      <c r="J257" s="46"/>
    </row>
    <row r="258" spans="2:10" x14ac:dyDescent="0.3">
      <c r="B258" s="75"/>
      <c r="C258" s="44"/>
      <c r="D258" s="103"/>
      <c r="E258" s="45"/>
      <c r="F258" s="45"/>
      <c r="G258" s="45"/>
      <c r="H258" s="45"/>
      <c r="I258" s="45"/>
      <c r="J258" s="46"/>
    </row>
    <row r="259" spans="2:10" x14ac:dyDescent="0.3">
      <c r="B259" s="75"/>
      <c r="C259" s="44"/>
      <c r="D259" s="103"/>
      <c r="E259" s="45"/>
      <c r="F259" s="45"/>
      <c r="G259" s="45"/>
      <c r="H259" s="45"/>
      <c r="I259" s="45"/>
      <c r="J259" s="46"/>
    </row>
    <row r="260" spans="2:10" x14ac:dyDescent="0.3">
      <c r="B260" s="75"/>
      <c r="C260" s="44"/>
      <c r="D260" s="103"/>
      <c r="E260" s="45"/>
      <c r="F260" s="45"/>
      <c r="G260" s="45"/>
      <c r="H260" s="45"/>
      <c r="I260" s="45"/>
      <c r="J260" s="46"/>
    </row>
    <row r="261" spans="2:10" x14ac:dyDescent="0.3">
      <c r="B261" s="75"/>
      <c r="C261" s="44"/>
      <c r="D261" s="103"/>
      <c r="E261" s="45"/>
      <c r="F261" s="45"/>
      <c r="G261" s="45"/>
      <c r="H261" s="45"/>
      <c r="I261" s="45"/>
      <c r="J261" s="46"/>
    </row>
    <row r="262" spans="2:10" x14ac:dyDescent="0.3">
      <c r="B262" s="75"/>
      <c r="C262" s="44"/>
      <c r="D262" s="103"/>
      <c r="E262" s="45"/>
      <c r="F262" s="45"/>
      <c r="G262" s="45"/>
      <c r="H262" s="45"/>
      <c r="I262" s="45"/>
      <c r="J262" s="46"/>
    </row>
    <row r="263" spans="2:10" x14ac:dyDescent="0.3">
      <c r="B263" s="75"/>
      <c r="C263" s="44"/>
      <c r="D263" s="103"/>
      <c r="E263" s="45"/>
      <c r="F263" s="45"/>
      <c r="G263" s="45"/>
      <c r="H263" s="45"/>
      <c r="I263" s="45"/>
      <c r="J263" s="46"/>
    </row>
    <row r="264" spans="2:10" x14ac:dyDescent="0.3">
      <c r="B264" s="75"/>
      <c r="C264" s="44"/>
      <c r="D264" s="103"/>
      <c r="E264" s="45"/>
      <c r="F264" s="45"/>
      <c r="G264" s="45"/>
      <c r="H264" s="45"/>
      <c r="I264" s="45"/>
      <c r="J264" s="46"/>
    </row>
    <row r="265" spans="2:10" x14ac:dyDescent="0.3">
      <c r="B265" s="75"/>
      <c r="C265" s="44"/>
      <c r="D265" s="103"/>
      <c r="E265" s="45"/>
      <c r="F265" s="45"/>
      <c r="G265" s="45"/>
      <c r="H265" s="45"/>
      <c r="I265" s="45"/>
      <c r="J265" s="46"/>
    </row>
    <row r="266" spans="2:10" x14ac:dyDescent="0.3">
      <c r="B266" s="75"/>
      <c r="C266" s="44"/>
      <c r="D266" s="103"/>
      <c r="E266" s="45"/>
      <c r="F266" s="45"/>
      <c r="G266" s="45"/>
      <c r="H266" s="45"/>
      <c r="I266" s="45"/>
      <c r="J266" s="46"/>
    </row>
    <row r="267" spans="2:10" x14ac:dyDescent="0.3">
      <c r="B267" s="75"/>
      <c r="C267" s="44"/>
      <c r="D267" s="103"/>
      <c r="E267" s="45"/>
      <c r="F267" s="45"/>
      <c r="G267" s="45"/>
      <c r="H267" s="45"/>
      <c r="I267" s="45"/>
      <c r="J267" s="46"/>
    </row>
    <row r="268" spans="2:10" x14ac:dyDescent="0.3">
      <c r="B268" s="75"/>
      <c r="C268" s="44"/>
      <c r="D268" s="103"/>
      <c r="E268" s="45"/>
      <c r="F268" s="45"/>
      <c r="G268" s="45"/>
      <c r="H268" s="45"/>
      <c r="I268" s="45"/>
      <c r="J268" s="46"/>
    </row>
    <row r="269" spans="2:10" x14ac:dyDescent="0.3">
      <c r="B269" s="75"/>
      <c r="C269" s="44"/>
      <c r="D269" s="103"/>
      <c r="E269" s="45"/>
      <c r="F269" s="45"/>
      <c r="G269" s="45"/>
      <c r="H269" s="45"/>
      <c r="I269" s="45"/>
      <c r="J269" s="46"/>
    </row>
    <row r="270" spans="2:10" x14ac:dyDescent="0.3">
      <c r="B270" s="75"/>
      <c r="C270" s="44"/>
      <c r="D270" s="103"/>
      <c r="E270" s="45"/>
      <c r="F270" s="45"/>
      <c r="G270" s="45"/>
      <c r="H270" s="45"/>
      <c r="I270" s="45"/>
      <c r="J270" s="46"/>
    </row>
    <row r="271" spans="2:10" x14ac:dyDescent="0.3">
      <c r="B271" s="75"/>
      <c r="C271" s="44"/>
      <c r="D271" s="103"/>
      <c r="E271" s="45"/>
      <c r="F271" s="45"/>
      <c r="G271" s="45"/>
      <c r="H271" s="45"/>
      <c r="I271" s="45"/>
      <c r="J271" s="46"/>
    </row>
    <row r="272" spans="2:10" x14ac:dyDescent="0.3">
      <c r="B272" s="75"/>
      <c r="C272" s="44"/>
      <c r="D272" s="103"/>
      <c r="E272" s="45"/>
      <c r="F272" s="45"/>
      <c r="G272" s="45"/>
      <c r="H272" s="45"/>
      <c r="I272" s="45"/>
      <c r="J272" s="46"/>
    </row>
    <row r="273" spans="2:10" x14ac:dyDescent="0.3">
      <c r="B273" s="75"/>
      <c r="C273" s="44"/>
      <c r="D273" s="103"/>
      <c r="E273" s="45"/>
      <c r="F273" s="45"/>
      <c r="G273" s="45"/>
      <c r="H273" s="45"/>
      <c r="I273" s="45"/>
      <c r="J273" s="46"/>
    </row>
    <row r="274" spans="2:10" x14ac:dyDescent="0.3">
      <c r="B274" s="75"/>
      <c r="C274" s="44"/>
      <c r="D274" s="103"/>
      <c r="E274" s="45"/>
      <c r="F274" s="45"/>
      <c r="G274" s="45"/>
      <c r="H274" s="45"/>
      <c r="I274" s="45"/>
      <c r="J274" s="46"/>
    </row>
    <row r="275" spans="2:10" x14ac:dyDescent="0.3">
      <c r="B275" s="75"/>
      <c r="C275" s="44"/>
      <c r="D275" s="103"/>
      <c r="E275" s="45"/>
      <c r="F275" s="45"/>
      <c r="G275" s="45"/>
      <c r="H275" s="45"/>
      <c r="I275" s="45"/>
      <c r="J275" s="46"/>
    </row>
    <row r="276" spans="2:10" x14ac:dyDescent="0.3">
      <c r="B276" s="75"/>
      <c r="C276" s="44"/>
      <c r="D276" s="103"/>
      <c r="E276" s="45"/>
      <c r="F276" s="45"/>
      <c r="G276" s="45"/>
      <c r="H276" s="45"/>
      <c r="I276" s="45"/>
      <c r="J276" s="46"/>
    </row>
    <row r="277" spans="2:10" x14ac:dyDescent="0.3">
      <c r="B277" s="75"/>
      <c r="C277" s="44"/>
      <c r="D277" s="103"/>
      <c r="E277" s="45"/>
      <c r="F277" s="45"/>
      <c r="G277" s="45"/>
      <c r="H277" s="45"/>
      <c r="I277" s="45"/>
      <c r="J277" s="46"/>
    </row>
    <row r="278" spans="2:10" x14ac:dyDescent="0.3">
      <c r="B278" s="75"/>
      <c r="C278" s="44"/>
      <c r="D278" s="103"/>
      <c r="E278" s="45"/>
      <c r="F278" s="45"/>
      <c r="G278" s="45"/>
      <c r="H278" s="45"/>
      <c r="I278" s="45"/>
      <c r="J278" s="46"/>
    </row>
    <row r="279" spans="2:10" x14ac:dyDescent="0.3">
      <c r="B279" s="75"/>
      <c r="C279" s="44"/>
      <c r="D279" s="103"/>
      <c r="E279" s="45"/>
      <c r="F279" s="45"/>
      <c r="G279" s="45"/>
      <c r="H279" s="45"/>
      <c r="I279" s="45"/>
      <c r="J279" s="46"/>
    </row>
    <row r="280" spans="2:10" x14ac:dyDescent="0.3">
      <c r="B280" s="75"/>
      <c r="C280" s="44"/>
      <c r="D280" s="103"/>
      <c r="E280" s="45"/>
      <c r="F280" s="45"/>
      <c r="G280" s="45"/>
      <c r="H280" s="45"/>
      <c r="I280" s="45"/>
      <c r="J280" s="46"/>
    </row>
    <row r="281" spans="2:10" x14ac:dyDescent="0.3">
      <c r="B281" s="75"/>
      <c r="C281" s="44"/>
      <c r="D281" s="103"/>
      <c r="E281" s="45"/>
      <c r="F281" s="45"/>
      <c r="G281" s="45"/>
      <c r="H281" s="45"/>
      <c r="I281" s="45"/>
      <c r="J281" s="46"/>
    </row>
    <row r="282" spans="2:10" x14ac:dyDescent="0.3">
      <c r="B282" s="75"/>
      <c r="C282" s="44"/>
      <c r="D282" s="103"/>
      <c r="E282" s="45"/>
      <c r="F282" s="45"/>
      <c r="G282" s="45"/>
      <c r="H282" s="45"/>
      <c r="I282" s="45"/>
      <c r="J282" s="46"/>
    </row>
    <row r="283" spans="2:10" x14ac:dyDescent="0.3">
      <c r="B283" s="75"/>
      <c r="C283" s="44"/>
      <c r="D283" s="103"/>
      <c r="E283" s="45"/>
      <c r="F283" s="45"/>
      <c r="G283" s="45"/>
      <c r="H283" s="45"/>
      <c r="I283" s="45"/>
      <c r="J283" s="46"/>
    </row>
    <row r="284" spans="2:10" x14ac:dyDescent="0.3">
      <c r="B284" s="75"/>
      <c r="C284" s="44"/>
      <c r="D284" s="103"/>
      <c r="E284" s="45"/>
      <c r="F284" s="45"/>
      <c r="G284" s="45"/>
      <c r="H284" s="45"/>
      <c r="I284" s="45"/>
      <c r="J284" s="46"/>
    </row>
    <row r="285" spans="2:10" x14ac:dyDescent="0.3">
      <c r="B285" s="75"/>
      <c r="C285" s="44"/>
      <c r="D285" s="103"/>
      <c r="E285" s="45"/>
      <c r="F285" s="45"/>
      <c r="G285" s="45"/>
      <c r="H285" s="45"/>
      <c r="I285" s="45"/>
      <c r="J285" s="46"/>
    </row>
    <row r="286" spans="2:10" x14ac:dyDescent="0.3">
      <c r="B286" s="75"/>
      <c r="C286" s="44"/>
      <c r="D286" s="103"/>
      <c r="E286" s="45"/>
      <c r="F286" s="45"/>
      <c r="G286" s="45"/>
      <c r="H286" s="45"/>
      <c r="I286" s="45"/>
      <c r="J286" s="46"/>
    </row>
    <row r="287" spans="2:10" x14ac:dyDescent="0.3">
      <c r="B287" s="75"/>
      <c r="C287" s="44"/>
      <c r="D287" s="103"/>
      <c r="E287" s="45"/>
      <c r="F287" s="45"/>
      <c r="G287" s="45"/>
      <c r="H287" s="45"/>
      <c r="I287" s="45"/>
      <c r="J287" s="46"/>
    </row>
    <row r="288" spans="2:10" x14ac:dyDescent="0.3">
      <c r="B288" s="75"/>
      <c r="C288" s="44"/>
      <c r="D288" s="103"/>
      <c r="E288" s="45"/>
      <c r="F288" s="45"/>
      <c r="G288" s="45"/>
      <c r="H288" s="45"/>
      <c r="I288" s="45"/>
      <c r="J288" s="46"/>
    </row>
    <row r="289" spans="2:10" x14ac:dyDescent="0.3">
      <c r="B289" s="75"/>
      <c r="C289" s="44"/>
      <c r="D289" s="103"/>
      <c r="E289" s="45"/>
      <c r="F289" s="45"/>
      <c r="G289" s="45"/>
      <c r="H289" s="45"/>
      <c r="I289" s="45"/>
      <c r="J289" s="46"/>
    </row>
    <row r="290" spans="2:10" x14ac:dyDescent="0.3">
      <c r="B290" s="75"/>
      <c r="C290" s="44"/>
      <c r="D290" s="103"/>
      <c r="E290" s="45"/>
      <c r="F290" s="45"/>
      <c r="G290" s="45"/>
      <c r="H290" s="45"/>
      <c r="I290" s="45"/>
      <c r="J290" s="46"/>
    </row>
    <row r="291" spans="2:10" x14ac:dyDescent="0.3">
      <c r="B291" s="75"/>
      <c r="C291" s="44"/>
      <c r="D291" s="103"/>
      <c r="E291" s="45"/>
      <c r="F291" s="45"/>
      <c r="G291" s="45"/>
      <c r="H291" s="45"/>
      <c r="I291" s="45"/>
      <c r="J291" s="46"/>
    </row>
    <row r="292" spans="2:10" x14ac:dyDescent="0.3">
      <c r="B292" s="75"/>
      <c r="C292" s="44"/>
      <c r="D292" s="103"/>
      <c r="E292" s="45"/>
      <c r="F292" s="45"/>
      <c r="G292" s="45"/>
      <c r="H292" s="45"/>
      <c r="I292" s="45"/>
      <c r="J292" s="46"/>
    </row>
    <row r="293" spans="2:10" x14ac:dyDescent="0.3">
      <c r="B293" s="75"/>
      <c r="C293" s="44"/>
      <c r="D293" s="103"/>
      <c r="E293" s="45"/>
      <c r="F293" s="45"/>
      <c r="G293" s="45"/>
      <c r="H293" s="45"/>
      <c r="I293" s="45"/>
      <c r="J293" s="46"/>
    </row>
    <row r="294" spans="2:10" x14ac:dyDescent="0.3">
      <c r="B294" s="75"/>
      <c r="C294" s="44"/>
      <c r="D294" s="103"/>
      <c r="E294" s="45"/>
      <c r="F294" s="45"/>
      <c r="G294" s="45"/>
      <c r="H294" s="45"/>
      <c r="I294" s="45"/>
      <c r="J294" s="46"/>
    </row>
    <row r="295" spans="2:10" x14ac:dyDescent="0.3">
      <c r="B295" s="75"/>
      <c r="C295" s="44"/>
      <c r="D295" s="103"/>
      <c r="E295" s="45"/>
      <c r="F295" s="45"/>
      <c r="G295" s="45"/>
      <c r="H295" s="45"/>
      <c r="I295" s="45"/>
      <c r="J295" s="46"/>
    </row>
    <row r="296" spans="2:10" x14ac:dyDescent="0.3">
      <c r="B296" s="75"/>
      <c r="C296" s="44"/>
      <c r="D296" s="103"/>
      <c r="E296" s="45"/>
      <c r="F296" s="45"/>
      <c r="G296" s="45"/>
      <c r="H296" s="45"/>
      <c r="I296" s="45"/>
      <c r="J296" s="46"/>
    </row>
    <row r="297" spans="2:10" x14ac:dyDescent="0.3">
      <c r="B297" s="75"/>
      <c r="C297" s="44"/>
      <c r="D297" s="103"/>
      <c r="E297" s="45"/>
      <c r="F297" s="45"/>
      <c r="G297" s="45"/>
      <c r="H297" s="45"/>
      <c r="I297" s="45"/>
      <c r="J297" s="46"/>
    </row>
    <row r="298" spans="2:10" x14ac:dyDescent="0.3">
      <c r="B298" s="75"/>
      <c r="C298" s="44"/>
      <c r="D298" s="103"/>
      <c r="E298" s="45"/>
      <c r="F298" s="45"/>
      <c r="G298" s="45"/>
      <c r="H298" s="45"/>
      <c r="I298" s="45"/>
      <c r="J298" s="46"/>
    </row>
    <row r="299" spans="2:10" x14ac:dyDescent="0.3">
      <c r="B299" s="75"/>
      <c r="C299" s="44"/>
      <c r="D299" s="103"/>
      <c r="E299" s="45"/>
      <c r="F299" s="45"/>
      <c r="G299" s="45"/>
      <c r="H299" s="45"/>
      <c r="I299" s="45"/>
      <c r="J299" s="46"/>
    </row>
    <row r="300" spans="2:10" x14ac:dyDescent="0.3">
      <c r="B300" s="75"/>
      <c r="C300" s="44"/>
      <c r="D300" s="103"/>
      <c r="E300" s="45"/>
      <c r="F300" s="45"/>
      <c r="G300" s="45"/>
      <c r="H300" s="45"/>
      <c r="I300" s="45"/>
      <c r="J300" s="46"/>
    </row>
    <row r="301" spans="2:10" ht="22.8" x14ac:dyDescent="0.3">
      <c r="B301" s="163" t="s">
        <v>646</v>
      </c>
      <c r="C301" s="164"/>
      <c r="D301" s="164"/>
      <c r="E301" s="164"/>
      <c r="F301" s="164"/>
      <c r="G301" s="164"/>
      <c r="H301" s="164"/>
      <c r="I301" s="164"/>
      <c r="J301" s="165"/>
    </row>
    <row r="302" spans="2:10" x14ac:dyDescent="0.3">
      <c r="B302" s="23" t="s">
        <v>7</v>
      </c>
      <c r="C302" s="24" t="s">
        <v>0</v>
      </c>
      <c r="D302" s="24" t="s">
        <v>23</v>
      </c>
      <c r="E302" s="24" t="s">
        <v>24</v>
      </c>
      <c r="F302" s="24" t="s">
        <v>2</v>
      </c>
      <c r="G302" s="24" t="s">
        <v>3</v>
      </c>
      <c r="H302" s="24" t="s">
        <v>25</v>
      </c>
      <c r="I302" s="24" t="s">
        <v>8</v>
      </c>
      <c r="J302" s="24" t="s">
        <v>9</v>
      </c>
    </row>
    <row r="303" spans="2:10" x14ac:dyDescent="0.3">
      <c r="B303" s="96">
        <v>4.04</v>
      </c>
      <c r="C303" s="97" t="s">
        <v>472</v>
      </c>
      <c r="D303" s="60"/>
      <c r="E303" s="56">
        <v>1</v>
      </c>
      <c r="F303" s="52"/>
      <c r="G303" s="52"/>
      <c r="H303" s="52"/>
      <c r="I303" s="52"/>
      <c r="J303" s="61"/>
    </row>
    <row r="304" spans="2:10" x14ac:dyDescent="0.3">
      <c r="B304" s="100" t="s">
        <v>165</v>
      </c>
      <c r="C304" s="101" t="s">
        <v>474</v>
      </c>
      <c r="D304" s="60"/>
      <c r="E304" s="59"/>
      <c r="F304" s="52"/>
      <c r="G304" s="52"/>
      <c r="H304" s="52"/>
      <c r="I304" s="52"/>
      <c r="J304" s="61"/>
    </row>
    <row r="305" spans="2:10" x14ac:dyDescent="0.3">
      <c r="B305" s="75" t="s">
        <v>166</v>
      </c>
      <c r="C305" s="48" t="s">
        <v>473</v>
      </c>
      <c r="D305" s="45"/>
      <c r="E305" s="45"/>
      <c r="F305" s="45"/>
      <c r="G305" s="45"/>
      <c r="H305" s="45"/>
      <c r="I305" s="62">
        <f>SUM(H306:H314)*$E$83</f>
        <v>15</v>
      </c>
      <c r="J305" s="63" t="str">
        <f>+J306</f>
        <v>Pto</v>
      </c>
    </row>
    <row r="306" spans="2:10" x14ac:dyDescent="0.3">
      <c r="B306" s="75"/>
      <c r="C306" s="130" t="s">
        <v>248</v>
      </c>
      <c r="D306" s="45"/>
      <c r="E306" s="45"/>
      <c r="F306" s="45"/>
      <c r="G306" s="45"/>
      <c r="H306" s="45"/>
      <c r="I306" s="45"/>
      <c r="J306" s="46" t="s">
        <v>298</v>
      </c>
    </row>
    <row r="307" spans="2:10" x14ac:dyDescent="0.3">
      <c r="B307" s="75"/>
      <c r="C307" s="44" t="s">
        <v>622</v>
      </c>
      <c r="D307" s="45">
        <v>4</v>
      </c>
      <c r="E307" s="45"/>
      <c r="F307" s="45"/>
      <c r="G307" s="45"/>
      <c r="H307" s="45">
        <f>+D307</f>
        <v>4</v>
      </c>
      <c r="I307" s="45"/>
      <c r="J307" s="46" t="s">
        <v>298</v>
      </c>
    </row>
    <row r="308" spans="2:10" x14ac:dyDescent="0.3">
      <c r="B308" s="75"/>
      <c r="C308" s="44" t="s">
        <v>628</v>
      </c>
      <c r="D308" s="45">
        <v>1</v>
      </c>
      <c r="E308" s="45"/>
      <c r="F308" s="45"/>
      <c r="G308" s="45"/>
      <c r="H308" s="45">
        <f>+D308</f>
        <v>1</v>
      </c>
      <c r="I308" s="45"/>
      <c r="J308" s="46" t="s">
        <v>298</v>
      </c>
    </row>
    <row r="309" spans="2:10" x14ac:dyDescent="0.3">
      <c r="B309" s="75"/>
      <c r="C309" s="130" t="s">
        <v>249</v>
      </c>
      <c r="D309" s="45"/>
      <c r="E309" s="45"/>
      <c r="F309" s="45"/>
      <c r="G309" s="45"/>
      <c r="H309" s="45"/>
      <c r="I309" s="45"/>
      <c r="J309" s="46" t="s">
        <v>298</v>
      </c>
    </row>
    <row r="310" spans="2:10" x14ac:dyDescent="0.3">
      <c r="B310" s="75"/>
      <c r="C310" s="44" t="s">
        <v>630</v>
      </c>
      <c r="D310" s="45">
        <v>4</v>
      </c>
      <c r="E310" s="45"/>
      <c r="F310" s="45"/>
      <c r="G310" s="45"/>
      <c r="H310" s="45">
        <f>+D310</f>
        <v>4</v>
      </c>
      <c r="I310" s="45"/>
      <c r="J310" s="46" t="s">
        <v>298</v>
      </c>
    </row>
    <row r="311" spans="2:10" x14ac:dyDescent="0.3">
      <c r="B311" s="75"/>
      <c r="C311" s="44" t="s">
        <v>628</v>
      </c>
      <c r="D311" s="45">
        <v>1</v>
      </c>
      <c r="E311" s="45"/>
      <c r="F311" s="45"/>
      <c r="G311" s="45"/>
      <c r="H311" s="45">
        <f>+D311</f>
        <v>1</v>
      </c>
      <c r="I311" s="45"/>
      <c r="J311" s="46" t="s">
        <v>298</v>
      </c>
    </row>
    <row r="312" spans="2:10" x14ac:dyDescent="0.3">
      <c r="B312" s="75"/>
      <c r="C312" s="130" t="s">
        <v>250</v>
      </c>
      <c r="D312" s="45"/>
      <c r="E312" s="45"/>
      <c r="F312" s="45"/>
      <c r="G312" s="45"/>
      <c r="H312" s="45"/>
      <c r="I312" s="45"/>
      <c r="J312" s="46" t="s">
        <v>298</v>
      </c>
    </row>
    <row r="313" spans="2:10" x14ac:dyDescent="0.3">
      <c r="B313" s="75"/>
      <c r="C313" s="44" t="s">
        <v>630</v>
      </c>
      <c r="D313" s="45">
        <v>4</v>
      </c>
      <c r="E313" s="45"/>
      <c r="F313" s="45"/>
      <c r="G313" s="45"/>
      <c r="H313" s="45">
        <f>+D313</f>
        <v>4</v>
      </c>
      <c r="I313" s="45"/>
      <c r="J313" s="46" t="s">
        <v>298</v>
      </c>
    </row>
    <row r="314" spans="2:10" x14ac:dyDescent="0.3">
      <c r="B314" s="75"/>
      <c r="C314" s="44" t="s">
        <v>628</v>
      </c>
      <c r="D314" s="45">
        <v>1</v>
      </c>
      <c r="E314" s="45"/>
      <c r="F314" s="45"/>
      <c r="G314" s="45"/>
      <c r="H314" s="45">
        <f>+D314</f>
        <v>1</v>
      </c>
      <c r="I314" s="45"/>
      <c r="J314" s="46" t="s">
        <v>298</v>
      </c>
    </row>
    <row r="315" spans="2:10" x14ac:dyDescent="0.3">
      <c r="B315" s="75" t="s">
        <v>475</v>
      </c>
      <c r="C315" s="48" t="s">
        <v>476</v>
      </c>
      <c r="D315" s="45"/>
      <c r="E315" s="45"/>
      <c r="F315" s="45"/>
      <c r="G315" s="45"/>
      <c r="H315" s="45"/>
      <c r="I315" s="62">
        <f>SUM(H316:H321)*$E$83</f>
        <v>6</v>
      </c>
      <c r="J315" s="63" t="str">
        <f>+J316</f>
        <v>Pto</v>
      </c>
    </row>
    <row r="316" spans="2:10" x14ac:dyDescent="0.3">
      <c r="B316" s="75"/>
      <c r="C316" s="130" t="s">
        <v>248</v>
      </c>
      <c r="D316" s="45"/>
      <c r="E316" s="45"/>
      <c r="F316" s="45"/>
      <c r="G316" s="45"/>
      <c r="H316" s="45"/>
      <c r="I316" s="45"/>
      <c r="J316" s="46" t="s">
        <v>298</v>
      </c>
    </row>
    <row r="317" spans="2:10" x14ac:dyDescent="0.3">
      <c r="B317" s="75"/>
      <c r="C317" s="44" t="s">
        <v>628</v>
      </c>
      <c r="D317" s="45">
        <v>2</v>
      </c>
      <c r="E317" s="45"/>
      <c r="F317" s="45"/>
      <c r="G317" s="45"/>
      <c r="H317" s="45">
        <f>+D317</f>
        <v>2</v>
      </c>
      <c r="I317" s="45"/>
      <c r="J317" s="46" t="s">
        <v>298</v>
      </c>
    </row>
    <row r="318" spans="2:10" x14ac:dyDescent="0.3">
      <c r="B318" s="75"/>
      <c r="C318" s="130" t="s">
        <v>249</v>
      </c>
      <c r="D318" s="45"/>
      <c r="E318" s="45"/>
      <c r="F318" s="45"/>
      <c r="G318" s="45"/>
      <c r="H318" s="45">
        <f>+D318</f>
        <v>0</v>
      </c>
      <c r="I318" s="45"/>
      <c r="J318" s="46" t="s">
        <v>298</v>
      </c>
    </row>
    <row r="319" spans="2:10" x14ac:dyDescent="0.3">
      <c r="B319" s="75"/>
      <c r="C319" s="44" t="s">
        <v>628</v>
      </c>
      <c r="D319" s="45">
        <v>2</v>
      </c>
      <c r="E319" s="45"/>
      <c r="F319" s="45"/>
      <c r="G319" s="45"/>
      <c r="H319" s="45">
        <f>+D319</f>
        <v>2</v>
      </c>
      <c r="I319" s="45"/>
      <c r="J319" s="46" t="s">
        <v>298</v>
      </c>
    </row>
    <row r="320" spans="2:10" x14ac:dyDescent="0.3">
      <c r="B320" s="75"/>
      <c r="C320" s="130" t="s">
        <v>250</v>
      </c>
      <c r="D320" s="45"/>
      <c r="E320" s="45"/>
      <c r="F320" s="45"/>
      <c r="G320" s="45"/>
      <c r="H320" s="45">
        <f>+D320</f>
        <v>0</v>
      </c>
      <c r="I320" s="45"/>
      <c r="J320" s="46" t="s">
        <v>298</v>
      </c>
    </row>
    <row r="321" spans="2:10" x14ac:dyDescent="0.3">
      <c r="B321" s="75"/>
      <c r="C321" s="44" t="s">
        <v>628</v>
      </c>
      <c r="D321" s="45">
        <v>2</v>
      </c>
      <c r="E321" s="45"/>
      <c r="F321" s="45"/>
      <c r="G321" s="45"/>
      <c r="H321" s="45">
        <f>+D321</f>
        <v>2</v>
      </c>
      <c r="I321" s="45"/>
      <c r="J321" s="46" t="s">
        <v>298</v>
      </c>
    </row>
    <row r="322" spans="2:10" x14ac:dyDescent="0.3">
      <c r="B322" s="75" t="s">
        <v>479</v>
      </c>
      <c r="C322" s="48" t="s">
        <v>477</v>
      </c>
      <c r="D322" s="45"/>
      <c r="E322" s="45"/>
      <c r="F322" s="45"/>
      <c r="G322" s="45"/>
      <c r="H322" s="45"/>
      <c r="I322" s="62">
        <f>SUM(H323:H331)*$E$83</f>
        <v>20</v>
      </c>
      <c r="J322" s="63" t="str">
        <f>+J323</f>
        <v>Pto</v>
      </c>
    </row>
    <row r="323" spans="2:10" x14ac:dyDescent="0.3">
      <c r="B323" s="75"/>
      <c r="C323" s="130" t="s">
        <v>248</v>
      </c>
      <c r="D323" s="45"/>
      <c r="E323" s="45"/>
      <c r="F323" s="45"/>
      <c r="G323" s="45"/>
      <c r="H323" s="45"/>
      <c r="I323" s="45"/>
      <c r="J323" s="46" t="s">
        <v>298</v>
      </c>
    </row>
    <row r="324" spans="2:10" x14ac:dyDescent="0.3">
      <c r="B324" s="75"/>
      <c r="C324" s="44" t="s">
        <v>621</v>
      </c>
      <c r="D324" s="45">
        <v>5</v>
      </c>
      <c r="E324" s="45"/>
      <c r="F324" s="45"/>
      <c r="G324" s="45"/>
      <c r="H324" s="45">
        <f t="shared" ref="H324:H331" si="7">+D324</f>
        <v>5</v>
      </c>
      <c r="I324" s="45"/>
      <c r="J324" s="46" t="s">
        <v>298</v>
      </c>
    </row>
    <row r="325" spans="2:10" x14ac:dyDescent="0.3">
      <c r="B325" s="75"/>
      <c r="C325" s="44" t="s">
        <v>631</v>
      </c>
      <c r="D325" s="45">
        <v>1</v>
      </c>
      <c r="E325" s="45"/>
      <c r="F325" s="45"/>
      <c r="G325" s="45"/>
      <c r="H325" s="45">
        <f t="shared" si="7"/>
        <v>1</v>
      </c>
      <c r="I325" s="45"/>
      <c r="J325" s="46" t="s">
        <v>298</v>
      </c>
    </row>
    <row r="326" spans="2:10" x14ac:dyDescent="0.3">
      <c r="B326" s="75"/>
      <c r="C326" s="130" t="s">
        <v>249</v>
      </c>
      <c r="D326" s="45"/>
      <c r="E326" s="45"/>
      <c r="F326" s="45"/>
      <c r="G326" s="45"/>
      <c r="H326" s="45">
        <f t="shared" si="7"/>
        <v>0</v>
      </c>
      <c r="I326" s="45"/>
      <c r="J326" s="46" t="s">
        <v>298</v>
      </c>
    </row>
    <row r="327" spans="2:10" x14ac:dyDescent="0.3">
      <c r="B327" s="75"/>
      <c r="C327" s="44" t="s">
        <v>621</v>
      </c>
      <c r="D327" s="45">
        <v>5</v>
      </c>
      <c r="E327" s="45"/>
      <c r="F327" s="45"/>
      <c r="G327" s="45"/>
      <c r="H327" s="45">
        <f t="shared" si="7"/>
        <v>5</v>
      </c>
      <c r="I327" s="45"/>
      <c r="J327" s="46" t="s">
        <v>298</v>
      </c>
    </row>
    <row r="328" spans="2:10" x14ac:dyDescent="0.3">
      <c r="B328" s="75"/>
      <c r="C328" s="44" t="s">
        <v>631</v>
      </c>
      <c r="D328" s="45">
        <v>2</v>
      </c>
      <c r="E328" s="45"/>
      <c r="F328" s="45"/>
      <c r="G328" s="45"/>
      <c r="H328" s="45">
        <f t="shared" si="7"/>
        <v>2</v>
      </c>
      <c r="I328" s="45"/>
      <c r="J328" s="46" t="s">
        <v>298</v>
      </c>
    </row>
    <row r="329" spans="2:10" x14ac:dyDescent="0.3">
      <c r="B329" s="75"/>
      <c r="C329" s="130" t="s">
        <v>250</v>
      </c>
      <c r="D329" s="45"/>
      <c r="E329" s="45"/>
      <c r="F329" s="45"/>
      <c r="G329" s="45"/>
      <c r="H329" s="45">
        <f t="shared" si="7"/>
        <v>0</v>
      </c>
      <c r="I329" s="45"/>
      <c r="J329" s="46" t="s">
        <v>298</v>
      </c>
    </row>
    <row r="330" spans="2:10" x14ac:dyDescent="0.3">
      <c r="B330" s="75"/>
      <c r="C330" s="44" t="s">
        <v>621</v>
      </c>
      <c r="D330" s="45">
        <v>5</v>
      </c>
      <c r="E330" s="45"/>
      <c r="F330" s="45"/>
      <c r="G330" s="45"/>
      <c r="H330" s="45">
        <f t="shared" si="7"/>
        <v>5</v>
      </c>
      <c r="I330" s="45"/>
      <c r="J330" s="46" t="s">
        <v>298</v>
      </c>
    </row>
    <row r="331" spans="2:10" x14ac:dyDescent="0.3">
      <c r="B331" s="75"/>
      <c r="C331" s="44" t="s">
        <v>631</v>
      </c>
      <c r="D331" s="45">
        <v>2</v>
      </c>
      <c r="E331" s="45"/>
      <c r="F331" s="45"/>
      <c r="G331" s="45"/>
      <c r="H331" s="45">
        <f t="shared" si="7"/>
        <v>2</v>
      </c>
      <c r="I331" s="45"/>
      <c r="J331" s="46" t="s">
        <v>298</v>
      </c>
    </row>
    <row r="332" spans="2:10" x14ac:dyDescent="0.3">
      <c r="B332" s="75" t="s">
        <v>480</v>
      </c>
      <c r="C332" s="48" t="s">
        <v>478</v>
      </c>
      <c r="D332" s="45"/>
      <c r="E332" s="45"/>
      <c r="F332" s="45"/>
      <c r="G332" s="45"/>
      <c r="H332" s="45"/>
      <c r="I332" s="62">
        <f>SUM(H333:H338)*$E$83</f>
        <v>15</v>
      </c>
      <c r="J332" s="63" t="str">
        <f>+J334</f>
        <v>Pto</v>
      </c>
    </row>
    <row r="333" spans="2:10" x14ac:dyDescent="0.3">
      <c r="B333" s="75"/>
      <c r="C333" s="130" t="s">
        <v>248</v>
      </c>
      <c r="D333" s="45"/>
      <c r="E333" s="45"/>
      <c r="F333" s="45"/>
      <c r="G333" s="45"/>
      <c r="H333" s="45"/>
      <c r="I333" s="45"/>
      <c r="J333" s="46" t="s">
        <v>298</v>
      </c>
    </row>
    <row r="334" spans="2:10" x14ac:dyDescent="0.3">
      <c r="B334" s="75"/>
      <c r="C334" s="44" t="s">
        <v>621</v>
      </c>
      <c r="D334" s="45">
        <v>5</v>
      </c>
      <c r="E334" s="45"/>
      <c r="F334" s="45"/>
      <c r="G334" s="45"/>
      <c r="H334" s="45">
        <f>+D334</f>
        <v>5</v>
      </c>
      <c r="I334" s="45"/>
      <c r="J334" s="46" t="s">
        <v>298</v>
      </c>
    </row>
    <row r="335" spans="2:10" x14ac:dyDescent="0.3">
      <c r="B335" s="75"/>
      <c r="C335" s="130" t="s">
        <v>249</v>
      </c>
      <c r="D335" s="45"/>
      <c r="E335" s="45"/>
      <c r="F335" s="45"/>
      <c r="G335" s="45"/>
      <c r="H335" s="45">
        <f>+D335</f>
        <v>0</v>
      </c>
      <c r="I335" s="45"/>
      <c r="J335" s="46" t="s">
        <v>298</v>
      </c>
    </row>
    <row r="336" spans="2:10" x14ac:dyDescent="0.3">
      <c r="B336" s="75"/>
      <c r="C336" s="44" t="s">
        <v>621</v>
      </c>
      <c r="D336" s="45">
        <v>5</v>
      </c>
      <c r="E336" s="45"/>
      <c r="F336" s="45"/>
      <c r="G336" s="45"/>
      <c r="H336" s="45">
        <f>+D336</f>
        <v>5</v>
      </c>
      <c r="I336" s="45"/>
      <c r="J336" s="46" t="s">
        <v>298</v>
      </c>
    </row>
    <row r="337" spans="2:10" x14ac:dyDescent="0.3">
      <c r="B337" s="75"/>
      <c r="C337" s="130" t="s">
        <v>250</v>
      </c>
      <c r="D337" s="45"/>
      <c r="E337" s="45"/>
      <c r="F337" s="45"/>
      <c r="G337" s="45"/>
      <c r="H337" s="45">
        <f>+D337</f>
        <v>0</v>
      </c>
      <c r="I337" s="45"/>
      <c r="J337" s="46" t="s">
        <v>298</v>
      </c>
    </row>
    <row r="338" spans="2:10" x14ac:dyDescent="0.3">
      <c r="B338" s="75"/>
      <c r="C338" s="44" t="s">
        <v>621</v>
      </c>
      <c r="D338" s="45">
        <v>5</v>
      </c>
      <c r="E338" s="45"/>
      <c r="F338" s="45"/>
      <c r="G338" s="45"/>
      <c r="H338" s="45">
        <f>+D338</f>
        <v>5</v>
      </c>
      <c r="I338" s="45"/>
      <c r="J338" s="46" t="s">
        <v>298</v>
      </c>
    </row>
    <row r="339" spans="2:10" x14ac:dyDescent="0.3">
      <c r="B339" s="100" t="s">
        <v>168</v>
      </c>
      <c r="C339" s="101" t="s">
        <v>481</v>
      </c>
      <c r="D339" s="45"/>
      <c r="E339" s="45"/>
      <c r="F339" s="45"/>
      <c r="G339" s="45"/>
      <c r="H339" s="45"/>
      <c r="I339" s="45"/>
      <c r="J339" s="46"/>
    </row>
    <row r="340" spans="2:10" x14ac:dyDescent="0.3">
      <c r="B340" s="75" t="s">
        <v>210</v>
      </c>
      <c r="C340" s="48" t="s">
        <v>482</v>
      </c>
      <c r="D340" s="45"/>
      <c r="E340" s="45"/>
      <c r="F340" s="45"/>
      <c r="G340" s="45"/>
      <c r="H340" s="45"/>
      <c r="I340" s="62">
        <f>SUM(H341:H349)*$E$83</f>
        <v>40.5</v>
      </c>
      <c r="J340" s="63" t="str">
        <f>+J341</f>
        <v>ml</v>
      </c>
    </row>
    <row r="341" spans="2:10" x14ac:dyDescent="0.3">
      <c r="B341" s="75"/>
      <c r="C341" s="130" t="s">
        <v>248</v>
      </c>
      <c r="D341" s="45"/>
      <c r="E341" s="45"/>
      <c r="F341" s="45"/>
      <c r="G341" s="45"/>
      <c r="H341" s="45"/>
      <c r="I341" s="45"/>
      <c r="J341" s="46" t="str">
        <f>IF(AND(E341=0,F341&lt;&gt;0,G341&lt;&gt;0),"m2",IF(AND(F341=0,E341&lt;&gt;0,G341&lt;&gt;0),"m2",IF(AND(G341=0,E341&lt;&gt;0,F341&lt;&gt;0),"m2",IF(AND(F341=0,G341=0),"ml",IF(AND(E341=0,G341=0),"ml",IF(AND(E341=0,F341=0),"ml",IF(AND(E341&lt;&gt;0,F341&lt;&gt;0,G341&lt;&gt;0),"m3",0)))))))</f>
        <v>ml</v>
      </c>
    </row>
    <row r="342" spans="2:10" x14ac:dyDescent="0.3">
      <c r="B342" s="75"/>
      <c r="C342" s="44" t="s">
        <v>622</v>
      </c>
      <c r="D342" s="45">
        <v>5</v>
      </c>
      <c r="E342" s="45">
        <v>1.5</v>
      </c>
      <c r="F342" s="45"/>
      <c r="G342" s="45"/>
      <c r="H342" s="45">
        <f>IF(AND(F342=0,G342=0),D342*E342,IF(AND(E342=0,G342=0),D342*F342,IF(AND(E342=0,F342=0),D342*G342,IF(AND(E342=0),D342*F342*G342,IF(AND(F342=0),D342*E342*G342,IF(AND(G342=0),D342*E342*F342,D342*E342*F342*G342))))))</f>
        <v>7.5</v>
      </c>
      <c r="I342" s="45"/>
      <c r="J342" s="46" t="str">
        <f>IF(AND(E342=0,F342&lt;&gt;0,G342&lt;&gt;0),"m2",IF(AND(F342=0,E342&lt;&gt;0,G342&lt;&gt;0),"m2",IF(AND(G342=0,E342&lt;&gt;0,F342&lt;&gt;0),"m2",IF(AND(F342=0,G342=0),"ml",IF(AND(E342=0,G342=0),"ml",IF(AND(E342=0,F342=0),"ml",IF(AND(E342&lt;&gt;0,F342&lt;&gt;0,G342&lt;&gt;0),"m3",0)))))))</f>
        <v>ml</v>
      </c>
    </row>
    <row r="343" spans="2:10" x14ac:dyDescent="0.3">
      <c r="B343" s="75"/>
      <c r="C343" s="44" t="s">
        <v>628</v>
      </c>
      <c r="D343" s="45">
        <v>1</v>
      </c>
      <c r="E343" s="45">
        <v>6</v>
      </c>
      <c r="F343" s="45"/>
      <c r="G343" s="45"/>
      <c r="H343" s="45">
        <f>IF(AND(F343=0,G343=0),D343*E343,IF(AND(E343=0,G343=0),D343*F343,IF(AND(E343=0,F343=0),D343*G343,IF(AND(E343=0),D343*F343*G343,IF(AND(F343=0),D343*E343*G343,IF(AND(G343=0),D343*E343*F343,D343*E343*F343*G343))))))</f>
        <v>6</v>
      </c>
      <c r="I343" s="45"/>
      <c r="J343" s="46" t="str">
        <f>IF(AND(E343=0,F343&lt;&gt;0,G343&lt;&gt;0),"m2",IF(AND(F343=0,E343&lt;&gt;0,G343&lt;&gt;0),"m2",IF(AND(G343=0,E343&lt;&gt;0,F343&lt;&gt;0),"m2",IF(AND(F343=0,G343=0),"ml",IF(AND(E343=0,G343=0),"ml",IF(AND(E343=0,F343=0),"ml",IF(AND(E343&lt;&gt;0,F343&lt;&gt;0,G343&lt;&gt;0),"m3",0)))))))</f>
        <v>ml</v>
      </c>
    </row>
    <row r="344" spans="2:10" x14ac:dyDescent="0.3">
      <c r="B344" s="75"/>
      <c r="C344" s="130" t="s">
        <v>249</v>
      </c>
      <c r="D344" s="45"/>
      <c r="E344" s="45"/>
      <c r="F344" s="45"/>
      <c r="G344" s="45"/>
      <c r="H344" s="45"/>
      <c r="I344" s="45"/>
      <c r="J344" s="46"/>
    </row>
    <row r="345" spans="2:10" x14ac:dyDescent="0.3">
      <c r="B345" s="75"/>
      <c r="C345" s="44" t="s">
        <v>630</v>
      </c>
      <c r="D345" s="45">
        <v>5</v>
      </c>
      <c r="E345" s="45">
        <v>1.5</v>
      </c>
      <c r="F345" s="45"/>
      <c r="G345" s="45"/>
      <c r="H345" s="45">
        <f>IF(AND(F345=0,G345=0),D345*E345,IF(AND(E345=0,G345=0),D345*F345,IF(AND(E345=0,F345=0),D345*G345,IF(AND(E345=0),D345*F345*G345,IF(AND(F345=0),D345*E345*G345,IF(AND(G345=0),D345*E345*F345,D345*E345*F345*G345))))))</f>
        <v>7.5</v>
      </c>
      <c r="I345" s="45"/>
      <c r="J345" s="46" t="str">
        <f>IF(AND(E345=0,F345&lt;&gt;0,G345&lt;&gt;0),"m2",IF(AND(F345=0,E345&lt;&gt;0,G345&lt;&gt;0),"m2",IF(AND(G345=0,E345&lt;&gt;0,F345&lt;&gt;0),"m2",IF(AND(F345=0,G345=0),"ml",IF(AND(E345=0,G345=0),"ml",IF(AND(E345=0,F345=0),"ml",IF(AND(E345&lt;&gt;0,F345&lt;&gt;0,G345&lt;&gt;0),"m3",0)))))))</f>
        <v>ml</v>
      </c>
    </row>
    <row r="346" spans="2:10" x14ac:dyDescent="0.3">
      <c r="B346" s="75"/>
      <c r="C346" s="44" t="s">
        <v>628</v>
      </c>
      <c r="D346" s="45">
        <v>1</v>
      </c>
      <c r="E346" s="45">
        <v>6</v>
      </c>
      <c r="F346" s="45"/>
      <c r="G346" s="45"/>
      <c r="H346" s="45">
        <f>IF(AND(F346=0,G346=0),D346*E346,IF(AND(E346=0,G346=0),D346*F346,IF(AND(E346=0,F346=0),D346*G346,IF(AND(E346=0),D346*F346*G346,IF(AND(F346=0),D346*E346*G346,IF(AND(G346=0),D346*E346*F346,D346*E346*F346*G346))))))</f>
        <v>6</v>
      </c>
      <c r="I346" s="45"/>
      <c r="J346" s="46" t="str">
        <f>IF(AND(E346=0,F346&lt;&gt;0,G346&lt;&gt;0),"m2",IF(AND(F346=0,E346&lt;&gt;0,G346&lt;&gt;0),"m2",IF(AND(G346=0,E346&lt;&gt;0,F346&lt;&gt;0),"m2",IF(AND(F346=0,G346=0),"ml",IF(AND(E346=0,G346=0),"ml",IF(AND(E346=0,F346=0),"ml",IF(AND(E346&lt;&gt;0,F346&lt;&gt;0,G346&lt;&gt;0),"m3",0)))))))</f>
        <v>ml</v>
      </c>
    </row>
    <row r="347" spans="2:10" x14ac:dyDescent="0.3">
      <c r="B347" s="75"/>
      <c r="C347" s="130" t="s">
        <v>250</v>
      </c>
      <c r="D347" s="45"/>
      <c r="E347" s="45"/>
      <c r="F347" s="45"/>
      <c r="G347" s="45"/>
      <c r="H347" s="45"/>
      <c r="I347" s="45"/>
      <c r="J347" s="46"/>
    </row>
    <row r="348" spans="2:10" x14ac:dyDescent="0.3">
      <c r="B348" s="75"/>
      <c r="C348" s="44" t="s">
        <v>630</v>
      </c>
      <c r="D348" s="45">
        <v>5</v>
      </c>
      <c r="E348" s="45">
        <v>1.5</v>
      </c>
      <c r="F348" s="45"/>
      <c r="G348" s="45"/>
      <c r="H348" s="45">
        <f>IF(AND(F348=0,G348=0),D348*E348,IF(AND(E348=0,G348=0),D348*F348,IF(AND(E348=0,F348=0),D348*G348,IF(AND(E348=0),D348*F348*G348,IF(AND(F348=0),D348*E348*G348,IF(AND(G348=0),D348*E348*F348,D348*E348*F348*G348))))))</f>
        <v>7.5</v>
      </c>
      <c r="I348" s="45"/>
      <c r="J348" s="46" t="str">
        <f>IF(AND(E348=0,F348&lt;&gt;0,G348&lt;&gt;0),"m2",IF(AND(F348=0,E348&lt;&gt;0,G348&lt;&gt;0),"m2",IF(AND(G348=0,E348&lt;&gt;0,F348&lt;&gt;0),"m2",IF(AND(F348=0,G348=0),"ml",IF(AND(E348=0,G348=0),"ml",IF(AND(E348=0,F348=0),"ml",IF(AND(E348&lt;&gt;0,F348&lt;&gt;0,G348&lt;&gt;0),"m3",0)))))))</f>
        <v>ml</v>
      </c>
    </row>
    <row r="349" spans="2:10" x14ac:dyDescent="0.3">
      <c r="B349" s="75"/>
      <c r="C349" s="44" t="s">
        <v>628</v>
      </c>
      <c r="D349" s="45">
        <v>1</v>
      </c>
      <c r="E349" s="45">
        <v>6</v>
      </c>
      <c r="F349" s="45"/>
      <c r="G349" s="45"/>
      <c r="H349" s="45">
        <f>IF(AND(F349=0,G349=0),D349*E349,IF(AND(E349=0,G349=0),D349*F349,IF(AND(E349=0,F349=0),D349*G349,IF(AND(E349=0),D349*F349*G349,IF(AND(F349=0),D349*E349*G349,IF(AND(G349=0),D349*E349*F349,D349*E349*F349*G349))))))</f>
        <v>6</v>
      </c>
      <c r="I349" s="45"/>
      <c r="J349" s="46" t="str">
        <f>IF(AND(E349=0,F349&lt;&gt;0,G349&lt;&gt;0),"m2",IF(AND(F349=0,E349&lt;&gt;0,G349&lt;&gt;0),"m2",IF(AND(G349=0,E349&lt;&gt;0,F349&lt;&gt;0),"m2",IF(AND(F349=0,G349=0),"ml",IF(AND(E349=0,G349=0),"ml",IF(AND(E349=0,F349=0),"ml",IF(AND(E349&lt;&gt;0,F349&lt;&gt;0,G349&lt;&gt;0),"m3",0)))))))</f>
        <v>ml</v>
      </c>
    </row>
    <row r="350" spans="2:10" x14ac:dyDescent="0.3">
      <c r="B350" s="75" t="s">
        <v>236</v>
      </c>
      <c r="C350" s="48" t="s">
        <v>483</v>
      </c>
      <c r="D350" s="45"/>
      <c r="E350" s="45"/>
      <c r="F350" s="45"/>
      <c r="G350" s="45"/>
      <c r="H350" s="45"/>
      <c r="I350" s="62">
        <f>SUM(H351:H355)*$E$83</f>
        <v>8</v>
      </c>
      <c r="J350" s="63" t="str">
        <f>+J355</f>
        <v>ml</v>
      </c>
    </row>
    <row r="351" spans="2:10" x14ac:dyDescent="0.3">
      <c r="B351" s="75"/>
      <c r="C351" s="130" t="s">
        <v>248</v>
      </c>
      <c r="D351" s="45"/>
      <c r="E351" s="45"/>
      <c r="F351" s="45"/>
      <c r="G351" s="45"/>
      <c r="H351" s="45"/>
      <c r="I351" s="62"/>
      <c r="J351" s="63"/>
    </row>
    <row r="352" spans="2:10" x14ac:dyDescent="0.3">
      <c r="B352" s="75"/>
      <c r="C352" s="44" t="s">
        <v>628</v>
      </c>
      <c r="D352" s="45">
        <v>2</v>
      </c>
      <c r="E352" s="45">
        <v>2</v>
      </c>
      <c r="F352" s="45"/>
      <c r="G352" s="45"/>
      <c r="H352" s="45">
        <f>IF(AND(F352=0,G352=0),D352*E352,IF(AND(E352=0,G352=0),D352*F352,IF(AND(E352=0,F352=0),D352*G352,IF(AND(E352=0),D352*F352*G352,IF(AND(F352=0),D352*E352*G352,IF(AND(G352=0),D352*E352*F352,D352*E352*F352*G352))))))</f>
        <v>4</v>
      </c>
      <c r="I352" s="45"/>
      <c r="J352" s="46" t="str">
        <f>IF(AND(E352=0,F352&lt;&gt;0,G352&lt;&gt;0),"m2",IF(AND(F352=0,E352&lt;&gt;0,G352&lt;&gt;0),"m2",IF(AND(G352=0,E352&lt;&gt;0,F352&lt;&gt;0),"m2",IF(AND(F352=0,G352=0),"ml",IF(AND(E352=0,G352=0),"ml",IF(AND(E352=0,F352=0),"ml",IF(AND(E352&lt;&gt;0,F352&lt;&gt;0,G352&lt;&gt;0),"m3",0)))))))</f>
        <v>ml</v>
      </c>
    </row>
    <row r="353" spans="2:10" x14ac:dyDescent="0.3">
      <c r="B353" s="75"/>
      <c r="C353" s="130" t="s">
        <v>249</v>
      </c>
      <c r="D353" s="45"/>
      <c r="E353" s="45"/>
      <c r="F353" s="45"/>
      <c r="G353" s="45"/>
      <c r="H353" s="45"/>
      <c r="I353" s="62"/>
      <c r="J353" s="63"/>
    </row>
    <row r="354" spans="2:10" x14ac:dyDescent="0.3">
      <c r="B354" s="75"/>
      <c r="C354" s="44" t="s">
        <v>628</v>
      </c>
      <c r="D354" s="45">
        <v>2</v>
      </c>
      <c r="E354" s="45">
        <v>2</v>
      </c>
      <c r="F354" s="45"/>
      <c r="G354" s="45"/>
      <c r="H354" s="45">
        <f>IF(AND(F354=0,G354=0),D354*E354,IF(AND(E354=0,G354=0),D354*F354,IF(AND(E354=0,F354=0),D354*G354,IF(AND(E354=0),D354*F354*G354,IF(AND(F354=0),D354*E354*G354,IF(AND(G354=0),D354*E354*F354,D354*E354*F354*G354))))))</f>
        <v>4</v>
      </c>
      <c r="I354" s="45"/>
      <c r="J354" s="46" t="str">
        <f>IF(AND(E354=0,F354&lt;&gt;0,G354&lt;&gt;0),"m2",IF(AND(F354=0,E354&lt;&gt;0,G354&lt;&gt;0),"m2",IF(AND(G354=0,E354&lt;&gt;0,F354&lt;&gt;0),"m2",IF(AND(F354=0,G354=0),"ml",IF(AND(E354=0,G354=0),"ml",IF(AND(E354=0,F354=0),"ml",IF(AND(E354&lt;&gt;0,F354&lt;&gt;0,G354&lt;&gt;0),"m3",0)))))))</f>
        <v>ml</v>
      </c>
    </row>
    <row r="355" spans="2:10" x14ac:dyDescent="0.3">
      <c r="B355" s="75"/>
      <c r="C355" s="130" t="s">
        <v>250</v>
      </c>
      <c r="D355" s="45"/>
      <c r="E355" s="45"/>
      <c r="F355" s="45"/>
      <c r="G355" s="45"/>
      <c r="H355" s="45"/>
      <c r="I355" s="45"/>
      <c r="J355" s="46" t="str">
        <f>IF(AND(E355=0,F355&lt;&gt;0,G355&lt;&gt;0),"m2",IF(AND(F355=0,E355&lt;&gt;0,G355&lt;&gt;0),"m2",IF(AND(G355=0,E355&lt;&gt;0,F355&lt;&gt;0),"m2",IF(AND(F355=0,G355=0),"ml",IF(AND(E355=0,G355=0),"ml",IF(AND(E355=0,F355=0),"ml",IF(AND(E355&lt;&gt;0,F355&lt;&gt;0,G355&lt;&gt;0),"m3",0)))))))</f>
        <v>ml</v>
      </c>
    </row>
    <row r="356" spans="2:10" x14ac:dyDescent="0.3">
      <c r="B356" s="75"/>
      <c r="C356" s="44" t="s">
        <v>628</v>
      </c>
      <c r="D356" s="45">
        <v>2</v>
      </c>
      <c r="E356" s="45">
        <v>2</v>
      </c>
      <c r="F356" s="45"/>
      <c r="G356" s="45"/>
      <c r="H356" s="45">
        <f>IF(AND(F356=0,G356=0),D356*E356,IF(AND(E356=0,G356=0),D356*F356,IF(AND(E356=0,F356=0),D356*G356,IF(AND(E356=0),D356*F356*G356,IF(AND(F356=0),D356*E356*G356,IF(AND(G356=0),D356*E356*F356,D356*E356*F356*G356))))))</f>
        <v>4</v>
      </c>
      <c r="I356" s="45"/>
      <c r="J356" s="46" t="str">
        <f>IF(AND(E356=0,F356&lt;&gt;0,G356&lt;&gt;0),"m2",IF(AND(F356=0,E356&lt;&gt;0,G356&lt;&gt;0),"m2",IF(AND(G356=0,E356&lt;&gt;0,F356&lt;&gt;0),"m2",IF(AND(F356=0,G356=0),"ml",IF(AND(E356=0,G356=0),"ml",IF(AND(E356=0,F356=0),"ml",IF(AND(E356&lt;&gt;0,F356&lt;&gt;0,G356&lt;&gt;0),"m3",0)))))))</f>
        <v>ml</v>
      </c>
    </row>
    <row r="357" spans="2:10" x14ac:dyDescent="0.3">
      <c r="B357" s="75" t="s">
        <v>240</v>
      </c>
      <c r="C357" s="48" t="s">
        <v>485</v>
      </c>
      <c r="D357" s="45"/>
      <c r="E357" s="45"/>
      <c r="F357" s="45"/>
      <c r="G357" s="45"/>
      <c r="H357" s="45"/>
      <c r="I357" s="62">
        <f>SUM(H358:H366)*$E$83</f>
        <v>33.6</v>
      </c>
      <c r="J357" s="63" t="str">
        <f>+J358</f>
        <v>ml</v>
      </c>
    </row>
    <row r="358" spans="2:10" x14ac:dyDescent="0.3">
      <c r="B358" s="75"/>
      <c r="C358" s="130" t="s">
        <v>248</v>
      </c>
      <c r="D358" s="45"/>
      <c r="E358" s="45"/>
      <c r="F358" s="45"/>
      <c r="G358" s="45"/>
      <c r="H358" s="45"/>
      <c r="I358" s="45"/>
      <c r="J358" s="46" t="str">
        <f>IF(AND(E358=0,F358&lt;&gt;0,G358&lt;&gt;0),"m2",IF(AND(F358=0,E358&lt;&gt;0,G358&lt;&gt;0),"m2",IF(AND(G358=0,E358&lt;&gt;0,F358&lt;&gt;0),"m2",IF(AND(F358=0,G358=0),"ml",IF(AND(E358=0,G358=0),"ml",IF(AND(E358=0,F358=0),"ml",IF(AND(E358&lt;&gt;0,F358&lt;&gt;0,G358&lt;&gt;0),"m3",0)))))))</f>
        <v>ml</v>
      </c>
    </row>
    <row r="359" spans="2:10" x14ac:dyDescent="0.3">
      <c r="B359" s="75"/>
      <c r="C359" s="44" t="s">
        <v>621</v>
      </c>
      <c r="D359" s="45">
        <v>5</v>
      </c>
      <c r="E359" s="45">
        <v>0.8</v>
      </c>
      <c r="F359" s="45"/>
      <c r="G359" s="45"/>
      <c r="H359" s="45">
        <f t="shared" ref="H359:H364" si="8">IF(AND(F359=0,G359=0),D359*E359,IF(AND(E359=0,G359=0),D359*F359,IF(AND(E359=0,F359=0),D359*G359,IF(AND(E359=0),D359*F359*G359,IF(AND(F359=0),D359*E359*G359,IF(AND(G359=0),D359*E359*F359,D359*E359*F359*G359))))))</f>
        <v>4</v>
      </c>
      <c r="I359" s="45"/>
      <c r="J359" s="46" t="str">
        <f t="shared" ref="J359:J364" si="9">IF(AND(E359=0,F359&lt;&gt;0,G359&lt;&gt;0),"m2",IF(AND(F359=0,E359&lt;&gt;0,G359&lt;&gt;0),"m2",IF(AND(G359=0,E359&lt;&gt;0,F359&lt;&gt;0),"m2",IF(AND(F359=0,G359=0),"ml",IF(AND(E359=0,G359=0),"ml",IF(AND(E359=0,F359=0),"ml",IF(AND(E359&lt;&gt;0,F359&lt;&gt;0,G359&lt;&gt;0),"m3",0)))))))</f>
        <v>ml</v>
      </c>
    </row>
    <row r="360" spans="2:10" x14ac:dyDescent="0.3">
      <c r="B360" s="75"/>
      <c r="C360" s="44" t="s">
        <v>632</v>
      </c>
      <c r="D360" s="45">
        <v>1</v>
      </c>
      <c r="E360" s="45">
        <v>7.2</v>
      </c>
      <c r="F360" s="45"/>
      <c r="G360" s="45"/>
      <c r="H360" s="45">
        <f t="shared" si="8"/>
        <v>7.2</v>
      </c>
      <c r="I360" s="45"/>
      <c r="J360" s="46" t="str">
        <f t="shared" si="9"/>
        <v>ml</v>
      </c>
    </row>
    <row r="361" spans="2:10" x14ac:dyDescent="0.3">
      <c r="B361" s="75"/>
      <c r="C361" s="130" t="s">
        <v>249</v>
      </c>
      <c r="D361" s="45"/>
      <c r="E361" s="45"/>
      <c r="F361" s="45"/>
      <c r="G361" s="45"/>
      <c r="H361" s="45">
        <f t="shared" si="8"/>
        <v>0</v>
      </c>
      <c r="I361" s="45"/>
      <c r="J361" s="46" t="str">
        <f t="shared" si="9"/>
        <v>ml</v>
      </c>
    </row>
    <row r="362" spans="2:10" x14ac:dyDescent="0.3">
      <c r="B362" s="75"/>
      <c r="C362" s="44" t="s">
        <v>621</v>
      </c>
      <c r="D362" s="45">
        <v>5</v>
      </c>
      <c r="E362" s="45">
        <v>0.8</v>
      </c>
      <c r="F362" s="45"/>
      <c r="G362" s="45"/>
      <c r="H362" s="45">
        <f>IF(AND(F362=0,G362=0),D362*E362,IF(AND(E362=0,G362=0),D362*F362,IF(AND(E362=0,F362=0),D362*G362,IF(AND(E362=0),D362*F362*G362,IF(AND(F362=0),D362*E362*G362,IF(AND(G362=0),D362*E362*F362,D362*E362*F362*G362))))))</f>
        <v>4</v>
      </c>
      <c r="I362" s="45"/>
      <c r="J362" s="46" t="str">
        <f>IF(AND(E362=0,F362&lt;&gt;0,G362&lt;&gt;0),"m2",IF(AND(F362=0,E362&lt;&gt;0,G362&lt;&gt;0),"m2",IF(AND(G362=0,E362&lt;&gt;0,F362&lt;&gt;0),"m2",IF(AND(F362=0,G362=0),"ml",IF(AND(E362=0,G362=0),"ml",IF(AND(E362=0,F362=0),"ml",IF(AND(E362&lt;&gt;0,F362&lt;&gt;0,G362&lt;&gt;0),"m3",0)))))))</f>
        <v>ml</v>
      </c>
    </row>
    <row r="363" spans="2:10" x14ac:dyDescent="0.3">
      <c r="B363" s="75"/>
      <c r="C363" s="44" t="s">
        <v>632</v>
      </c>
      <c r="D363" s="45">
        <v>1</v>
      </c>
      <c r="E363" s="45">
        <v>7.2</v>
      </c>
      <c r="F363" s="45"/>
      <c r="G363" s="45"/>
      <c r="H363" s="45">
        <f>IF(AND(F363=0,G363=0),D363*E363,IF(AND(E363=0,G363=0),D363*F363,IF(AND(E363=0,F363=0),D363*G363,IF(AND(E363=0),D363*F363*G363,IF(AND(F363=0),D363*E363*G363,IF(AND(G363=0),D363*E363*F363,D363*E363*F363*G363))))))</f>
        <v>7.2</v>
      </c>
      <c r="I363" s="45"/>
      <c r="J363" s="46" t="str">
        <f>IF(AND(E363=0,F363&lt;&gt;0,G363&lt;&gt;0),"m2",IF(AND(F363=0,E363&lt;&gt;0,G363&lt;&gt;0),"m2",IF(AND(G363=0,E363&lt;&gt;0,F363&lt;&gt;0),"m2",IF(AND(F363=0,G363=0),"ml",IF(AND(E363=0,G363=0),"ml",IF(AND(E363=0,F363=0),"ml",IF(AND(E363&lt;&gt;0,F363&lt;&gt;0,G363&lt;&gt;0),"m3",0)))))))</f>
        <v>ml</v>
      </c>
    </row>
    <row r="364" spans="2:10" x14ac:dyDescent="0.3">
      <c r="B364" s="75"/>
      <c r="C364" s="130" t="s">
        <v>250</v>
      </c>
      <c r="D364" s="45"/>
      <c r="E364" s="45"/>
      <c r="F364" s="45"/>
      <c r="G364" s="45"/>
      <c r="H364" s="45">
        <f t="shared" si="8"/>
        <v>0</v>
      </c>
      <c r="I364" s="45"/>
      <c r="J364" s="46" t="str">
        <f t="shared" si="9"/>
        <v>ml</v>
      </c>
    </row>
    <row r="365" spans="2:10" x14ac:dyDescent="0.3">
      <c r="B365" s="75"/>
      <c r="C365" s="44" t="s">
        <v>621</v>
      </c>
      <c r="D365" s="45">
        <v>5</v>
      </c>
      <c r="E365" s="45">
        <v>0.8</v>
      </c>
      <c r="F365" s="45"/>
      <c r="G365" s="45"/>
      <c r="H365" s="45">
        <f>IF(AND(F365=0,G365=0),D365*E365,IF(AND(E365=0,G365=0),D365*F365,IF(AND(E365=0,F365=0),D365*G365,IF(AND(E365=0),D365*F365*G365,IF(AND(F365=0),D365*E365*G365,IF(AND(G365=0),D365*E365*F365,D365*E365*F365*G365))))))</f>
        <v>4</v>
      </c>
      <c r="I365" s="45"/>
      <c r="J365" s="46" t="str">
        <f>IF(AND(E365=0,F365&lt;&gt;0,G365&lt;&gt;0),"m2",IF(AND(F365=0,E365&lt;&gt;0,G365&lt;&gt;0),"m2",IF(AND(G365=0,E365&lt;&gt;0,F365&lt;&gt;0),"m2",IF(AND(F365=0,G365=0),"ml",IF(AND(E365=0,G365=0),"ml",IF(AND(E365=0,F365=0),"ml",IF(AND(E365&lt;&gt;0,F365&lt;&gt;0,G365&lt;&gt;0),"m3",0)))))))</f>
        <v>ml</v>
      </c>
    </row>
    <row r="366" spans="2:10" x14ac:dyDescent="0.3">
      <c r="B366" s="75"/>
      <c r="C366" s="44" t="s">
        <v>632</v>
      </c>
      <c r="D366" s="45">
        <v>1</v>
      </c>
      <c r="E366" s="45">
        <v>7.2</v>
      </c>
      <c r="F366" s="45"/>
      <c r="G366" s="45"/>
      <c r="H366" s="45">
        <f>IF(AND(F366=0,G366=0),D366*E366,IF(AND(E366=0,G366=0),D366*F366,IF(AND(E366=0,F366=0),D366*G366,IF(AND(E366=0),D366*F366*G366,IF(AND(F366=0),D366*E366*G366,IF(AND(G366=0),D366*E366*F366,D366*E366*F366*G366))))))</f>
        <v>7.2</v>
      </c>
      <c r="I366" s="45"/>
      <c r="J366" s="46" t="str">
        <f>IF(AND(E366=0,F366&lt;&gt;0,G366&lt;&gt;0),"m2",IF(AND(F366=0,E366&lt;&gt;0,G366&lt;&gt;0),"m2",IF(AND(G366=0,E366&lt;&gt;0,F366&lt;&gt;0),"m2",IF(AND(F366=0,G366=0),"ml",IF(AND(E366=0,G366=0),"ml",IF(AND(E366=0,F366=0),"ml",IF(AND(E366&lt;&gt;0,F366&lt;&gt;0,G366&lt;&gt;0),"m3",0)))))))</f>
        <v>ml</v>
      </c>
    </row>
    <row r="367" spans="2:10" x14ac:dyDescent="0.3">
      <c r="B367" s="75" t="s">
        <v>517</v>
      </c>
      <c r="C367" s="48" t="s">
        <v>618</v>
      </c>
      <c r="D367" s="45"/>
      <c r="E367" s="45"/>
      <c r="F367" s="45"/>
      <c r="G367" s="45"/>
      <c r="H367" s="45"/>
      <c r="I367" s="62">
        <f>SUM(H368:H373)*$E$83</f>
        <v>30</v>
      </c>
      <c r="J367" s="63" t="str">
        <f>+J370</f>
        <v>ml</v>
      </c>
    </row>
    <row r="368" spans="2:10" x14ac:dyDescent="0.3">
      <c r="B368" s="75"/>
      <c r="C368" s="130" t="s">
        <v>248</v>
      </c>
      <c r="D368" s="45"/>
      <c r="E368" s="45"/>
      <c r="F368" s="45"/>
      <c r="G368" s="45"/>
      <c r="H368" s="45"/>
      <c r="I368" s="62"/>
      <c r="J368" s="63"/>
    </row>
    <row r="369" spans="2:10" x14ac:dyDescent="0.3">
      <c r="B369" s="75"/>
      <c r="C369" s="44" t="s">
        <v>621</v>
      </c>
      <c r="D369" s="45">
        <v>5</v>
      </c>
      <c r="E369" s="45">
        <v>2</v>
      </c>
      <c r="F369" s="45"/>
      <c r="G369" s="45"/>
      <c r="H369" s="45">
        <f>IF(AND(F369=0,G369=0),D369*E369,IF(AND(E369=0,G369=0),D369*F369,IF(AND(E369=0,F369=0),D369*G369,IF(AND(E369=0),D369*F369*G369,IF(AND(F369=0),D369*E369*G369,IF(AND(G369=0),D369*E369*F369,D369*E369*F369*G369))))))</f>
        <v>10</v>
      </c>
      <c r="I369" s="45"/>
      <c r="J369" s="46" t="str">
        <f>IF(AND(E369=0,F369&lt;&gt;0,G369&lt;&gt;0),"m2",IF(AND(F369=0,E369&lt;&gt;0,G369&lt;&gt;0),"m2",IF(AND(G369=0,E369&lt;&gt;0,F369&lt;&gt;0),"m2",IF(AND(F369=0,G369=0),"ml",IF(AND(E369=0,G369=0),"ml",IF(AND(E369=0,F369=0),"ml",IF(AND(E369&lt;&gt;0,F369&lt;&gt;0,G369&lt;&gt;0),"m3",0)))))))</f>
        <v>ml</v>
      </c>
    </row>
    <row r="370" spans="2:10" x14ac:dyDescent="0.3">
      <c r="B370" s="75"/>
      <c r="C370" s="130" t="s">
        <v>249</v>
      </c>
      <c r="D370" s="45"/>
      <c r="E370" s="45"/>
      <c r="F370" s="45"/>
      <c r="G370" s="45"/>
      <c r="H370" s="45">
        <f>IF(AND(F370=0,G370=0),D370*E370,IF(AND(E370=0,G370=0),D370*F370,IF(AND(E370=0,F370=0),D370*G370,IF(AND(E370=0),D370*F370*G370,IF(AND(F370=0),D370*E370*G370,IF(AND(G370=0),D370*E370*F370,D370*E370*F370*G370))))))</f>
        <v>0</v>
      </c>
      <c r="I370" s="45"/>
      <c r="J370" s="46" t="str">
        <f>IF(AND(E370=0,F370&lt;&gt;0,G370&lt;&gt;0),"m2",IF(AND(F370=0,E370&lt;&gt;0,G370&lt;&gt;0),"m2",IF(AND(G370=0,E370&lt;&gt;0,F370&lt;&gt;0),"m2",IF(AND(F370=0,G370=0),"ml",IF(AND(E370=0,G370=0),"ml",IF(AND(E370=0,F370=0),"ml",IF(AND(E370&lt;&gt;0,F370&lt;&gt;0,G370&lt;&gt;0),"m3",0)))))))</f>
        <v>ml</v>
      </c>
    </row>
    <row r="371" spans="2:10" x14ac:dyDescent="0.3">
      <c r="B371" s="75"/>
      <c r="C371" s="44" t="s">
        <v>621</v>
      </c>
      <c r="D371" s="45">
        <v>5</v>
      </c>
      <c r="E371" s="45">
        <v>2</v>
      </c>
      <c r="F371" s="45"/>
      <c r="G371" s="45"/>
      <c r="H371" s="45">
        <f>IF(AND(F371=0,G371=0),D371*E371,IF(AND(E371=0,G371=0),D371*F371,IF(AND(E371=0,F371=0),D371*G371,IF(AND(E371=0),D371*F371*G371,IF(AND(F371=0),D371*E371*G371,IF(AND(G371=0),D371*E371*F371,D371*E371*F371*G371))))))</f>
        <v>10</v>
      </c>
      <c r="I371" s="45"/>
      <c r="J371" s="46" t="str">
        <f>IF(AND(E371=0,F371&lt;&gt;0,G371&lt;&gt;0),"m2",IF(AND(F371=0,E371&lt;&gt;0,G371&lt;&gt;0),"m2",IF(AND(G371=0,E371&lt;&gt;0,F371&lt;&gt;0),"m2",IF(AND(F371=0,G371=0),"ml",IF(AND(E371=0,G371=0),"ml",IF(AND(E371=0,F371=0),"ml",IF(AND(E371&lt;&gt;0,F371&lt;&gt;0,G371&lt;&gt;0),"m3",0)))))))</f>
        <v>ml</v>
      </c>
    </row>
    <row r="372" spans="2:10" x14ac:dyDescent="0.3">
      <c r="B372" s="75"/>
      <c r="C372" s="130" t="s">
        <v>250</v>
      </c>
      <c r="D372" s="45"/>
      <c r="E372" s="45"/>
      <c r="F372" s="45"/>
      <c r="G372" s="45"/>
      <c r="H372" s="45">
        <f>IF(AND(F372=0,G372=0),D372*E372,IF(AND(E372=0,G372=0),D372*F372,IF(AND(E372=0,F372=0),D372*G372,IF(AND(E372=0),D372*F372*G372,IF(AND(F372=0),D372*E372*G372,IF(AND(G372=0),D372*E372*F372,D372*E372*F372*G372))))))</f>
        <v>0</v>
      </c>
      <c r="I372" s="45"/>
      <c r="J372" s="46" t="str">
        <f>IF(AND(E372=0,F372&lt;&gt;0,G372&lt;&gt;0),"m2",IF(AND(F372=0,E372&lt;&gt;0,G372&lt;&gt;0),"m2",IF(AND(G372=0,E372&lt;&gt;0,F372&lt;&gt;0),"m2",IF(AND(F372=0,G372=0),"ml",IF(AND(E372=0,G372=0),"ml",IF(AND(E372=0,F372=0),"ml",IF(AND(E372&lt;&gt;0,F372&lt;&gt;0,G372&lt;&gt;0),"m3",0)))))))</f>
        <v>ml</v>
      </c>
    </row>
    <row r="373" spans="2:10" x14ac:dyDescent="0.3">
      <c r="B373" s="75"/>
      <c r="C373" s="44" t="s">
        <v>621</v>
      </c>
      <c r="D373" s="45">
        <v>5</v>
      </c>
      <c r="E373" s="45">
        <v>2</v>
      </c>
      <c r="F373" s="45"/>
      <c r="G373" s="45"/>
      <c r="H373" s="45">
        <f>IF(AND(F373=0,G373=0),D373*E373,IF(AND(E373=0,G373=0),D373*F373,IF(AND(E373=0,F373=0),D373*G373,IF(AND(E373=0),D373*F373*G373,IF(AND(F373=0),D373*E373*G373,IF(AND(G373=0),D373*E373*F373,D373*E373*F373*G373))))))</f>
        <v>10</v>
      </c>
      <c r="I373" s="45"/>
      <c r="J373" s="46" t="str">
        <f>IF(AND(E373=0,F373&lt;&gt;0,G373&lt;&gt;0),"m2",IF(AND(F373=0,E373&lt;&gt;0,G373&lt;&gt;0),"m2",IF(AND(G373=0,E373&lt;&gt;0,F373&lt;&gt;0),"m2",IF(AND(F373=0,G373=0),"ml",IF(AND(E373=0,G373=0),"ml",IF(AND(E373=0,F373=0),"ml",IF(AND(E373&lt;&gt;0,F373&lt;&gt;0,G373&lt;&gt;0),"m3",0)))))))</f>
        <v>ml</v>
      </c>
    </row>
    <row r="374" spans="2:10" x14ac:dyDescent="0.3">
      <c r="B374" s="75" t="s">
        <v>518</v>
      </c>
      <c r="C374" s="48" t="s">
        <v>484</v>
      </c>
      <c r="D374" s="45"/>
      <c r="E374" s="45"/>
      <c r="F374" s="45"/>
      <c r="G374" s="45"/>
      <c r="H374" s="45"/>
      <c r="I374" s="62">
        <f>SUM(H375:H378)*$E$83</f>
        <v>10.75</v>
      </c>
      <c r="J374" s="63" t="str">
        <f>+J375</f>
        <v>ml</v>
      </c>
    </row>
    <row r="375" spans="2:10" x14ac:dyDescent="0.3">
      <c r="B375" s="75"/>
      <c r="C375" s="130" t="s">
        <v>248</v>
      </c>
      <c r="D375" s="45">
        <v>1</v>
      </c>
      <c r="E375" s="45">
        <v>3.25</v>
      </c>
      <c r="F375" s="45"/>
      <c r="G375" s="45"/>
      <c r="H375" s="45">
        <f>IF(AND(F375=0,G375=0),D375*E375,IF(AND(E375=0,G375=0),D375*F375,IF(AND(E375=0,F375=0),D375*G375,IF(AND(E375=0),D375*F375*G375,IF(AND(F375=0),D375*E375*G375,IF(AND(G375=0),D375*E375*F375,D375*E375*F375*G375))))))</f>
        <v>3.25</v>
      </c>
      <c r="I375" s="45"/>
      <c r="J375" s="46" t="str">
        <f>IF(AND(E375=0,F375&lt;&gt;0,G375&lt;&gt;0),"m2",IF(AND(F375=0,E375&lt;&gt;0,G375&lt;&gt;0),"m2",IF(AND(G375=0,E375&lt;&gt;0,F375&lt;&gt;0),"m2",IF(AND(F375=0,G375=0),"ml",IF(AND(E375=0,G375=0),"ml",IF(AND(E375=0,F375=0),"ml",IF(AND(E375&lt;&gt;0,F375&lt;&gt;0,G375&lt;&gt;0),"m3",0)))))))</f>
        <v>ml</v>
      </c>
    </row>
    <row r="376" spans="2:10" x14ac:dyDescent="0.3">
      <c r="B376" s="75"/>
      <c r="C376" s="130" t="s">
        <v>249</v>
      </c>
      <c r="D376" s="45">
        <v>1</v>
      </c>
      <c r="E376" s="45">
        <v>3.25</v>
      </c>
      <c r="F376" s="45"/>
      <c r="G376" s="45"/>
      <c r="H376" s="45">
        <f>IF(AND(F376=0,G376=0),D376*E376,IF(AND(E376=0,G376=0),D376*F376,IF(AND(E376=0,F376=0),D376*G376,IF(AND(E376=0),D376*F376*G376,IF(AND(F376=0),D376*E376*G376,IF(AND(G376=0),D376*E376*F376,D376*E376*F376*G376))))))</f>
        <v>3.25</v>
      </c>
      <c r="I376" s="45"/>
      <c r="J376" s="46" t="str">
        <f>IF(AND(E376=0,F376&lt;&gt;0,G376&lt;&gt;0),"m2",IF(AND(F376=0,E376&lt;&gt;0,G376&lt;&gt;0),"m2",IF(AND(G376=0,E376&lt;&gt;0,F376&lt;&gt;0),"m2",IF(AND(F376=0,G376=0),"ml",IF(AND(E376=0,G376=0),"ml",IF(AND(E376=0,F376=0),"ml",IF(AND(E376&lt;&gt;0,F376&lt;&gt;0,G376&lt;&gt;0),"m3",0)))))))</f>
        <v>ml</v>
      </c>
    </row>
    <row r="377" spans="2:10" x14ac:dyDescent="0.3">
      <c r="B377" s="75"/>
      <c r="C377" s="130" t="s">
        <v>250</v>
      </c>
      <c r="D377" s="45">
        <v>1</v>
      </c>
      <c r="E377" s="45">
        <v>3.25</v>
      </c>
      <c r="F377" s="45"/>
      <c r="G377" s="45"/>
      <c r="H377" s="45">
        <f>IF(AND(F377=0,G377=0),D377*E377,IF(AND(E377=0,G377=0),D377*F377,IF(AND(E377=0,F377=0),D377*G377,IF(AND(E377=0),D377*F377*G377,IF(AND(F377=0),D377*E377*G377,IF(AND(G377=0),D377*E377*F377,D377*E377*F377*G377))))))</f>
        <v>3.25</v>
      </c>
      <c r="I377" s="45"/>
      <c r="J377" s="46" t="str">
        <f>IF(AND(E377=0,F377&lt;&gt;0,G377&lt;&gt;0),"m2",IF(AND(F377=0,E377&lt;&gt;0,G377&lt;&gt;0),"m2",IF(AND(G377=0,E377&lt;&gt;0,F377&lt;&gt;0),"m2",IF(AND(F377=0,G377=0),"ml",IF(AND(E377=0,G377=0),"ml",IF(AND(E377=0,F377=0),"ml",IF(AND(E377&lt;&gt;0,F377&lt;&gt;0,G377&lt;&gt;0),"m3",0)))))))</f>
        <v>ml</v>
      </c>
    </row>
    <row r="378" spans="2:10" x14ac:dyDescent="0.3">
      <c r="B378" s="75"/>
      <c r="C378" s="130" t="s">
        <v>633</v>
      </c>
      <c r="D378" s="45">
        <v>1</v>
      </c>
      <c r="E378" s="45">
        <v>1</v>
      </c>
      <c r="F378" s="45"/>
      <c r="G378" s="45"/>
      <c r="H378" s="45">
        <f>IF(AND(F378=0,G378=0),D378*E378,IF(AND(E378=0,G378=0),D378*F378,IF(AND(E378=0,F378=0),D378*G378,IF(AND(E378=0),D378*F378*G378,IF(AND(F378=0),D378*E378*G378,IF(AND(G378=0),D378*E378*F378,D378*E378*F378*G378))))))</f>
        <v>1</v>
      </c>
      <c r="I378" s="45"/>
      <c r="J378" s="46" t="str">
        <f>IF(AND(E378=0,F378&lt;&gt;0,G378&lt;&gt;0),"m2",IF(AND(F378=0,E378&lt;&gt;0,G378&lt;&gt;0),"m2",IF(AND(G378=0,E378&lt;&gt;0,F378&lt;&gt;0),"m2",IF(AND(F378=0,G378=0),"ml",IF(AND(E378=0,G378=0),"ml",IF(AND(E378=0,F378=0),"ml",IF(AND(E378&lt;&gt;0,F378&lt;&gt;0,G378&lt;&gt;0),"m3",0)))))))</f>
        <v>ml</v>
      </c>
    </row>
    <row r="379" spans="2:10" x14ac:dyDescent="0.3">
      <c r="B379" s="75" t="s">
        <v>617</v>
      </c>
      <c r="C379" s="48" t="s">
        <v>486</v>
      </c>
      <c r="D379" s="45"/>
      <c r="E379" s="45"/>
      <c r="F379" s="45"/>
      <c r="G379" s="45"/>
      <c r="H379" s="45"/>
      <c r="I379" s="62">
        <f>SUM(H380:H383)*$E$83</f>
        <v>10.75</v>
      </c>
      <c r="J379" s="63" t="str">
        <f>+J380</f>
        <v>ml</v>
      </c>
    </row>
    <row r="380" spans="2:10" x14ac:dyDescent="0.3">
      <c r="B380" s="75"/>
      <c r="C380" s="130" t="s">
        <v>248</v>
      </c>
      <c r="D380" s="45">
        <v>1</v>
      </c>
      <c r="E380" s="45">
        <v>3.25</v>
      </c>
      <c r="F380" s="45"/>
      <c r="G380" s="45"/>
      <c r="H380" s="45">
        <f>IF(AND(F380=0,G380=0),D380*E380,IF(AND(E380=0,G380=0),D380*F380,IF(AND(E380=0,F380=0),D380*G380,IF(AND(E380=0),D380*F380*G380,IF(AND(F380=0),D380*E380*G380,IF(AND(G380=0),D380*E380*F380,D380*E380*F380*G380))))))</f>
        <v>3.25</v>
      </c>
      <c r="I380" s="45"/>
      <c r="J380" s="46" t="str">
        <f>IF(AND(E380=0,F380&lt;&gt;0,G380&lt;&gt;0),"m2",IF(AND(F380=0,E380&lt;&gt;0,G380&lt;&gt;0),"m2",IF(AND(G380=0,E380&lt;&gt;0,F380&lt;&gt;0),"m2",IF(AND(F380=0,G380=0),"ml",IF(AND(E380=0,G380=0),"ml",IF(AND(E380=0,F380=0),"ml",IF(AND(E380&lt;&gt;0,F380&lt;&gt;0,G380&lt;&gt;0),"m3",0)))))))</f>
        <v>ml</v>
      </c>
    </row>
    <row r="381" spans="2:10" x14ac:dyDescent="0.3">
      <c r="B381" s="75"/>
      <c r="C381" s="130" t="s">
        <v>249</v>
      </c>
      <c r="D381" s="45">
        <v>1</v>
      </c>
      <c r="E381" s="45">
        <v>3.25</v>
      </c>
      <c r="F381" s="45"/>
      <c r="G381" s="45"/>
      <c r="H381" s="45">
        <f>IF(AND(F381=0,G381=0),D381*E381,IF(AND(E381=0,G381=0),D381*F381,IF(AND(E381=0,F381=0),D381*G381,IF(AND(E381=0),D381*F381*G381,IF(AND(F381=0),D381*E381*G381,IF(AND(G381=0),D381*E381*F381,D381*E381*F381*G381))))))</f>
        <v>3.25</v>
      </c>
      <c r="I381" s="45"/>
      <c r="J381" s="46" t="str">
        <f>IF(AND(E381=0,F381&lt;&gt;0,G381&lt;&gt;0),"m2",IF(AND(F381=0,E381&lt;&gt;0,G381&lt;&gt;0),"m2",IF(AND(G381=0,E381&lt;&gt;0,F381&lt;&gt;0),"m2",IF(AND(F381=0,G381=0),"ml",IF(AND(E381=0,G381=0),"ml",IF(AND(E381=0,F381=0),"ml",IF(AND(E381&lt;&gt;0,F381&lt;&gt;0,G381&lt;&gt;0),"m3",0)))))))</f>
        <v>ml</v>
      </c>
    </row>
    <row r="382" spans="2:10" x14ac:dyDescent="0.3">
      <c r="B382" s="75"/>
      <c r="C382" s="130" t="s">
        <v>250</v>
      </c>
      <c r="D382" s="45">
        <v>1</v>
      </c>
      <c r="E382" s="45">
        <v>3.25</v>
      </c>
      <c r="F382" s="45"/>
      <c r="G382" s="45"/>
      <c r="H382" s="45">
        <f>IF(AND(F382=0,G382=0),D382*E382,IF(AND(E382=0,G382=0),D382*F382,IF(AND(E382=0,F382=0),D382*G382,IF(AND(E382=0),D382*F382*G382,IF(AND(F382=0),D382*E382*G382,IF(AND(G382=0),D382*E382*F382,D382*E382*F382*G382))))))</f>
        <v>3.25</v>
      </c>
      <c r="I382" s="45"/>
      <c r="J382" s="46" t="str">
        <f>IF(AND(E382=0,F382&lt;&gt;0,G382&lt;&gt;0),"m2",IF(AND(F382=0,E382&lt;&gt;0,G382&lt;&gt;0),"m2",IF(AND(G382=0,E382&lt;&gt;0,F382&lt;&gt;0),"m2",IF(AND(F382=0,G382=0),"ml",IF(AND(E382=0,G382=0),"ml",IF(AND(E382=0,F382=0),"ml",IF(AND(E382&lt;&gt;0,F382&lt;&gt;0,G382&lt;&gt;0),"m3",0)))))))</f>
        <v>ml</v>
      </c>
    </row>
    <row r="383" spans="2:10" x14ac:dyDescent="0.3">
      <c r="B383" s="75"/>
      <c r="C383" s="130" t="s">
        <v>633</v>
      </c>
      <c r="D383" s="45">
        <v>1</v>
      </c>
      <c r="E383" s="45">
        <v>1</v>
      </c>
      <c r="F383" s="45"/>
      <c r="G383" s="45"/>
      <c r="H383" s="45">
        <f>IF(AND(F383=0,G383=0),D383*E383,IF(AND(E383=0,G383=0),D383*F383,IF(AND(E383=0,F383=0),D383*G383,IF(AND(E383=0),D383*F383*G383,IF(AND(F383=0),D383*E383*G383,IF(AND(G383=0),D383*E383*F383,D383*E383*F383*G383))))))</f>
        <v>1</v>
      </c>
      <c r="I383" s="45"/>
      <c r="J383" s="46" t="str">
        <f>IF(AND(E383=0,F383&lt;&gt;0,G383&lt;&gt;0),"m2",IF(AND(F383=0,E383&lt;&gt;0,G383&lt;&gt;0),"m2",IF(AND(G383=0,E383&lt;&gt;0,F383&lt;&gt;0),"m2",IF(AND(F383=0,G383=0),"ml",IF(AND(E383=0,G383=0),"ml",IF(AND(E383=0,F383=0),"ml",IF(AND(E383&lt;&gt;0,F383&lt;&gt;0,G383&lt;&gt;0),"m3",0)))))))</f>
        <v>ml</v>
      </c>
    </row>
    <row r="384" spans="2:10" x14ac:dyDescent="0.3">
      <c r="B384" s="100" t="s">
        <v>211</v>
      </c>
      <c r="C384" s="101" t="s">
        <v>487</v>
      </c>
      <c r="D384" s="103"/>
      <c r="E384" s="45"/>
      <c r="F384" s="45"/>
      <c r="G384" s="45"/>
      <c r="H384" s="45"/>
      <c r="I384" s="62"/>
      <c r="J384" s="63"/>
    </row>
    <row r="385" spans="2:10" x14ac:dyDescent="0.3">
      <c r="B385" s="75" t="s">
        <v>212</v>
      </c>
      <c r="C385" s="48" t="s">
        <v>485</v>
      </c>
      <c r="D385" s="103"/>
      <c r="E385" s="45"/>
      <c r="F385" s="45"/>
      <c r="G385" s="45"/>
      <c r="H385" s="45"/>
      <c r="I385" s="62">
        <f>SUM(H386:H390)*$E$83</f>
        <v>41.65</v>
      </c>
      <c r="J385" s="63" t="str">
        <f>+J386</f>
        <v>ml</v>
      </c>
    </row>
    <row r="386" spans="2:10" x14ac:dyDescent="0.3">
      <c r="B386" s="75"/>
      <c r="C386" s="130" t="s">
        <v>248</v>
      </c>
      <c r="D386" s="45"/>
      <c r="E386" s="45"/>
      <c r="F386" s="45"/>
      <c r="G386" s="45"/>
      <c r="H386" s="45"/>
      <c r="I386" s="45"/>
      <c r="J386" s="46" t="str">
        <f>IF(AND(E386=0,F386&lt;&gt;0,G386&lt;&gt;0),"m2",IF(AND(F386=0,E386&lt;&gt;0,G386&lt;&gt;0),"m2",IF(AND(G386=0,E386&lt;&gt;0,F386&lt;&gt;0),"m2",IF(AND(F386=0,G386=0),"ml",IF(AND(E386=0,G386=0),"ml",IF(AND(E386=0,F386=0),"ml",IF(AND(E386&lt;&gt;0,F386&lt;&gt;0,G386&lt;&gt;0),"m3",0)))))))</f>
        <v>ml</v>
      </c>
    </row>
    <row r="387" spans="2:10" x14ac:dyDescent="0.3">
      <c r="B387" s="75"/>
      <c r="C387" s="44" t="s">
        <v>760</v>
      </c>
      <c r="D387" s="45">
        <v>1</v>
      </c>
      <c r="E387" s="45">
        <v>17.100000000000001</v>
      </c>
      <c r="F387" s="45"/>
      <c r="G387" s="45"/>
      <c r="H387" s="45">
        <f>IF(AND(F387=0,G387=0),D387*E387,IF(AND(E387=0,G387=0),D387*F387,IF(AND(E387=0,F387=0),D387*G387,IF(AND(E387=0),D387*F387*G387,IF(AND(F387=0),D387*E387*G387,IF(AND(G387=0),D387*E387*F387,D387*E387*F387*G387))))))</f>
        <v>17.100000000000001</v>
      </c>
      <c r="I387" s="45"/>
      <c r="J387" s="46" t="str">
        <f>IF(AND(E387=0,F387&lt;&gt;0,G387&lt;&gt;0),"m2",IF(AND(F387=0,E387&lt;&gt;0,G387&lt;&gt;0),"m2",IF(AND(G387=0,E387&lt;&gt;0,F387&lt;&gt;0),"m2",IF(AND(F387=0,G387=0),"ml",IF(AND(E387=0,G387=0),"ml",IF(AND(E387=0,F387=0),"ml",IF(AND(E387&lt;&gt;0,F387&lt;&gt;0,G387&lt;&gt;0),"m3",0)))))))</f>
        <v>ml</v>
      </c>
    </row>
    <row r="388" spans="2:10" x14ac:dyDescent="0.3">
      <c r="B388" s="75"/>
      <c r="C388" s="44" t="s">
        <v>761</v>
      </c>
      <c r="D388" s="45">
        <v>1</v>
      </c>
      <c r="E388" s="45">
        <v>14.15</v>
      </c>
      <c r="F388" s="45"/>
      <c r="G388" s="45"/>
      <c r="H388" s="45">
        <f>IF(AND(F388=0,G388=0),D388*E388,IF(AND(E388=0,G388=0),D388*F388,IF(AND(E388=0,F388=0),D388*G388,IF(AND(E388=0),D388*F388*G388,IF(AND(F388=0),D388*E388*G388,IF(AND(G388=0),D388*E388*F388,D388*E388*F388*G388))))))</f>
        <v>14.15</v>
      </c>
      <c r="I388" s="45"/>
      <c r="J388" s="46" t="str">
        <f>IF(AND(E388=0,F388&lt;&gt;0,G388&lt;&gt;0),"m2",IF(AND(F388=0,E388&lt;&gt;0,G388&lt;&gt;0),"m2",IF(AND(G388=0,E388&lt;&gt;0,F388&lt;&gt;0),"m2",IF(AND(F388=0,G388=0),"ml",IF(AND(E388=0,G388=0),"ml",IF(AND(E388=0,F388=0),"ml",IF(AND(E388&lt;&gt;0,F388&lt;&gt;0,G388&lt;&gt;0),"m3",0)))))))</f>
        <v>ml</v>
      </c>
    </row>
    <row r="389" spans="2:10" x14ac:dyDescent="0.3">
      <c r="B389" s="75"/>
      <c r="C389" s="44" t="s">
        <v>762</v>
      </c>
      <c r="D389" s="45">
        <v>1</v>
      </c>
      <c r="E389" s="45">
        <v>1.4</v>
      </c>
      <c r="F389" s="45"/>
      <c r="G389" s="45"/>
      <c r="H389" s="45">
        <f>IF(AND(F389=0,G389=0),D389*E389,IF(AND(E389=0,G389=0),D389*F389,IF(AND(E389=0,F389=0),D389*G389,IF(AND(E389=0),D389*F389*G389,IF(AND(F389=0),D389*E389*G389,IF(AND(G389=0),D389*E389*F389,D389*E389*F389*G389))))))</f>
        <v>1.4</v>
      </c>
      <c r="I389" s="45"/>
      <c r="J389" s="46" t="str">
        <f>IF(AND(E389=0,F389&lt;&gt;0,G389&lt;&gt;0),"m2",IF(AND(F389=0,E389&lt;&gt;0,G389&lt;&gt;0),"m2",IF(AND(G389=0,E389&lt;&gt;0,F389&lt;&gt;0),"m2",IF(AND(F389=0,G389=0),"ml",IF(AND(E389=0,G389=0),"ml",IF(AND(E389=0,F389=0),"ml",IF(AND(E389&lt;&gt;0,F389&lt;&gt;0,G389&lt;&gt;0),"m3",0)))))))</f>
        <v>ml</v>
      </c>
    </row>
    <row r="390" spans="2:10" x14ac:dyDescent="0.3">
      <c r="B390" s="75"/>
      <c r="C390" s="44" t="s">
        <v>763</v>
      </c>
      <c r="D390" s="45">
        <v>1</v>
      </c>
      <c r="E390" s="45">
        <v>9</v>
      </c>
      <c r="F390" s="45"/>
      <c r="G390" s="45"/>
      <c r="H390" s="45">
        <f>IF(AND(F390=0,G390=0),D390*E390,IF(AND(E390=0,G390=0),D390*F390,IF(AND(E390=0,F390=0),D390*G390,IF(AND(E390=0),D390*F390*G390,IF(AND(F390=0),D390*E390*G390,IF(AND(G390=0),D390*E390*F390,D390*E390*F390*G390))))))</f>
        <v>9</v>
      </c>
      <c r="I390" s="45"/>
      <c r="J390" s="46" t="str">
        <f>IF(AND(E390=0,F390&lt;&gt;0,G390&lt;&gt;0),"m2",IF(AND(F390=0,E390&lt;&gt;0,G390&lt;&gt;0),"m2",IF(AND(G390=0,E390&lt;&gt;0,F390&lt;&gt;0),"m2",IF(AND(F390=0,G390=0),"ml",IF(AND(E390=0,G390=0),"ml",IF(AND(E390=0,F390=0),"ml",IF(AND(E390&lt;&gt;0,F390&lt;&gt;0,G390&lt;&gt;0),"m3",0)))))))</f>
        <v>ml</v>
      </c>
    </row>
    <row r="391" spans="2:10" x14ac:dyDescent="0.3">
      <c r="B391" s="75" t="s">
        <v>519</v>
      </c>
      <c r="C391" s="48" t="s">
        <v>488</v>
      </c>
      <c r="D391" s="103"/>
      <c r="E391" s="45"/>
      <c r="F391" s="45"/>
      <c r="G391" s="45"/>
      <c r="H391" s="45"/>
      <c r="I391" s="62">
        <f>SUM(H392:H393)*$E$83</f>
        <v>0</v>
      </c>
      <c r="J391" s="63" t="str">
        <f>+J392</f>
        <v>ml</v>
      </c>
    </row>
    <row r="392" spans="2:10" x14ac:dyDescent="0.3">
      <c r="B392" s="75"/>
      <c r="C392" s="130" t="s">
        <v>248</v>
      </c>
      <c r="D392" s="45"/>
      <c r="E392" s="45"/>
      <c r="F392" s="45"/>
      <c r="G392" s="45"/>
      <c r="H392" s="45"/>
      <c r="I392" s="45"/>
      <c r="J392" s="46" t="str">
        <f>IF(AND(E392=0,F392&lt;&gt;0,G392&lt;&gt;0),"m2",IF(AND(F392=0,E392&lt;&gt;0,G392&lt;&gt;0),"m2",IF(AND(G392=0,E392&lt;&gt;0,F392&lt;&gt;0),"m2",IF(AND(F392=0,G392=0),"ml",IF(AND(E392=0,G392=0),"ml",IF(AND(E392=0,F392=0),"ml",IF(AND(E392&lt;&gt;0,F392&lt;&gt;0,G392&lt;&gt;0),"m3",0)))))))</f>
        <v>ml</v>
      </c>
    </row>
    <row r="393" spans="2:10" x14ac:dyDescent="0.3">
      <c r="B393" s="75"/>
      <c r="C393" s="44" t="s">
        <v>434</v>
      </c>
      <c r="D393" s="45"/>
      <c r="E393" s="45"/>
      <c r="F393" s="45"/>
      <c r="G393" s="45"/>
      <c r="H393" s="45">
        <f>IF(AND(F393=0,G393=0),D393*E393,IF(AND(E393=0,G393=0),D393*F393,IF(AND(E393=0,F393=0),D393*G393,IF(AND(E393=0),D393*F393*G393,IF(AND(F393=0),D393*E393*G393,IF(AND(G393=0),D393*E393*F393,D393*E393*F393*G393))))))</f>
        <v>0</v>
      </c>
      <c r="I393" s="45"/>
      <c r="J393" s="46" t="str">
        <f>IF(AND(E393=0,F393&lt;&gt;0,G393&lt;&gt;0),"m2",IF(AND(F393=0,E393&lt;&gt;0,G393&lt;&gt;0),"m2",IF(AND(G393=0,E393&lt;&gt;0,F393&lt;&gt;0),"m2",IF(AND(F393=0,G393=0),"ml",IF(AND(E393=0,G393=0),"ml",IF(AND(E393=0,F393=0),"ml",IF(AND(E393&lt;&gt;0,F393&lt;&gt;0,G393&lt;&gt;0),"m3",0)))))))</f>
        <v>ml</v>
      </c>
    </row>
    <row r="394" spans="2:10" x14ac:dyDescent="0.3">
      <c r="B394" s="100" t="s">
        <v>213</v>
      </c>
      <c r="C394" s="101" t="s">
        <v>489</v>
      </c>
      <c r="D394" s="103"/>
      <c r="E394" s="45"/>
      <c r="F394" s="45"/>
      <c r="G394" s="45"/>
      <c r="H394" s="45"/>
      <c r="I394" s="62"/>
      <c r="J394" s="63"/>
    </row>
    <row r="395" spans="2:10" x14ac:dyDescent="0.3">
      <c r="B395" s="75" t="s">
        <v>214</v>
      </c>
      <c r="C395" s="48" t="s">
        <v>491</v>
      </c>
      <c r="D395" s="103"/>
      <c r="E395" s="45"/>
      <c r="F395" s="45"/>
      <c r="G395" s="45"/>
      <c r="H395" s="45"/>
      <c r="I395" s="62">
        <f>SUM(H396:H398)*$E$83</f>
        <v>3</v>
      </c>
      <c r="J395" s="63" t="str">
        <f>+J396</f>
        <v>und</v>
      </c>
    </row>
    <row r="396" spans="2:10" x14ac:dyDescent="0.3">
      <c r="B396" s="75"/>
      <c r="C396" s="130" t="s">
        <v>248</v>
      </c>
      <c r="D396" s="45">
        <v>1</v>
      </c>
      <c r="E396" s="45"/>
      <c r="F396" s="45"/>
      <c r="G396" s="45"/>
      <c r="H396" s="45">
        <f>+D396</f>
        <v>1</v>
      </c>
      <c r="I396" s="45"/>
      <c r="J396" s="46" t="s">
        <v>35</v>
      </c>
    </row>
    <row r="397" spans="2:10" x14ac:dyDescent="0.3">
      <c r="B397" s="75"/>
      <c r="C397" s="130" t="s">
        <v>249</v>
      </c>
      <c r="D397" s="45">
        <v>1</v>
      </c>
      <c r="E397" s="45"/>
      <c r="F397" s="45"/>
      <c r="G397" s="45"/>
      <c r="H397" s="45">
        <f>+D397</f>
        <v>1</v>
      </c>
      <c r="I397" s="45"/>
      <c r="J397" s="46" t="s">
        <v>35</v>
      </c>
    </row>
    <row r="398" spans="2:10" x14ac:dyDescent="0.3">
      <c r="B398" s="75"/>
      <c r="C398" s="130" t="s">
        <v>250</v>
      </c>
      <c r="D398" s="45">
        <v>1</v>
      </c>
      <c r="E398" s="45"/>
      <c r="F398" s="45"/>
      <c r="G398" s="45"/>
      <c r="H398" s="45">
        <f>+D398</f>
        <v>1</v>
      </c>
      <c r="I398" s="45"/>
      <c r="J398" s="46" t="s">
        <v>35</v>
      </c>
    </row>
    <row r="399" spans="2:10" x14ac:dyDescent="0.3">
      <c r="B399" s="75" t="s">
        <v>215</v>
      </c>
      <c r="C399" s="48" t="s">
        <v>492</v>
      </c>
      <c r="D399" s="103"/>
      <c r="E399" s="45"/>
      <c r="F399" s="45"/>
      <c r="G399" s="45"/>
      <c r="H399" s="45"/>
      <c r="I399" s="62">
        <f>SUM(H400:H402)*$E$83</f>
        <v>6</v>
      </c>
      <c r="J399" s="63" t="str">
        <f>+J400</f>
        <v>und</v>
      </c>
    </row>
    <row r="400" spans="2:10" x14ac:dyDescent="0.3">
      <c r="B400" s="75"/>
      <c r="C400" s="130" t="s">
        <v>248</v>
      </c>
      <c r="D400" s="45">
        <v>2</v>
      </c>
      <c r="E400" s="45"/>
      <c r="F400" s="45"/>
      <c r="G400" s="45"/>
      <c r="H400" s="45">
        <f>+D400</f>
        <v>2</v>
      </c>
      <c r="I400" s="45"/>
      <c r="J400" s="46" t="s">
        <v>35</v>
      </c>
    </row>
    <row r="401" spans="2:10" x14ac:dyDescent="0.3">
      <c r="B401" s="75"/>
      <c r="C401" s="130" t="s">
        <v>249</v>
      </c>
      <c r="D401" s="45">
        <v>2</v>
      </c>
      <c r="E401" s="45"/>
      <c r="F401" s="45"/>
      <c r="G401" s="45"/>
      <c r="H401" s="45">
        <f>+D401</f>
        <v>2</v>
      </c>
      <c r="I401" s="45"/>
      <c r="J401" s="46" t="s">
        <v>35</v>
      </c>
    </row>
    <row r="402" spans="2:10" x14ac:dyDescent="0.3">
      <c r="B402" s="75"/>
      <c r="C402" s="130" t="s">
        <v>250</v>
      </c>
      <c r="D402" s="45">
        <v>2</v>
      </c>
      <c r="E402" s="45"/>
      <c r="F402" s="45"/>
      <c r="G402" s="45"/>
      <c r="H402" s="45">
        <f>+D402</f>
        <v>2</v>
      </c>
      <c r="I402" s="45"/>
      <c r="J402" s="46" t="s">
        <v>35</v>
      </c>
    </row>
    <row r="403" spans="2:10" x14ac:dyDescent="0.3">
      <c r="B403" s="75" t="s">
        <v>216</v>
      </c>
      <c r="C403" s="48" t="s">
        <v>493</v>
      </c>
      <c r="D403" s="103"/>
      <c r="E403" s="45"/>
      <c r="F403" s="45"/>
      <c r="G403" s="45"/>
      <c r="H403" s="45"/>
      <c r="I403" s="62">
        <f>SUM(H404:H406)*$E$83</f>
        <v>3</v>
      </c>
      <c r="J403" s="63" t="str">
        <f>+J404</f>
        <v>und</v>
      </c>
    </row>
    <row r="404" spans="2:10" x14ac:dyDescent="0.3">
      <c r="B404" s="75"/>
      <c r="C404" s="130" t="s">
        <v>248</v>
      </c>
      <c r="D404" s="45">
        <v>1</v>
      </c>
      <c r="E404" s="45"/>
      <c r="F404" s="45"/>
      <c r="G404" s="45"/>
      <c r="H404" s="45">
        <f>+D404</f>
        <v>1</v>
      </c>
      <c r="I404" s="45"/>
      <c r="J404" s="46" t="s">
        <v>35</v>
      </c>
    </row>
    <row r="405" spans="2:10" x14ac:dyDescent="0.3">
      <c r="B405" s="75"/>
      <c r="C405" s="130" t="s">
        <v>249</v>
      </c>
      <c r="D405" s="45">
        <v>1</v>
      </c>
      <c r="E405" s="45"/>
      <c r="F405" s="45"/>
      <c r="G405" s="45"/>
      <c r="H405" s="45">
        <f>+D405</f>
        <v>1</v>
      </c>
      <c r="I405" s="45"/>
      <c r="J405" s="46" t="s">
        <v>35</v>
      </c>
    </row>
    <row r="406" spans="2:10" x14ac:dyDescent="0.3">
      <c r="B406" s="75"/>
      <c r="C406" s="130" t="s">
        <v>250</v>
      </c>
      <c r="D406" s="45">
        <v>1</v>
      </c>
      <c r="E406" s="45"/>
      <c r="F406" s="45"/>
      <c r="G406" s="45"/>
      <c r="H406" s="45">
        <f>+D406</f>
        <v>1</v>
      </c>
      <c r="I406" s="45"/>
      <c r="J406" s="46" t="s">
        <v>35</v>
      </c>
    </row>
    <row r="407" spans="2:10" x14ac:dyDescent="0.3">
      <c r="B407" s="75" t="s">
        <v>496</v>
      </c>
      <c r="C407" s="48" t="s">
        <v>494</v>
      </c>
      <c r="D407" s="103"/>
      <c r="E407" s="45"/>
      <c r="F407" s="45"/>
      <c r="G407" s="45"/>
      <c r="H407" s="45"/>
      <c r="I407" s="62">
        <f>SUM(H408:H410)*$E$83</f>
        <v>6</v>
      </c>
      <c r="J407" s="63" t="str">
        <f>+J408</f>
        <v>und</v>
      </c>
    </row>
    <row r="408" spans="2:10" x14ac:dyDescent="0.3">
      <c r="B408" s="75"/>
      <c r="C408" s="130" t="s">
        <v>248</v>
      </c>
      <c r="D408" s="45">
        <v>2</v>
      </c>
      <c r="E408" s="45"/>
      <c r="F408" s="45"/>
      <c r="G408" s="45"/>
      <c r="H408" s="45">
        <f>+D408</f>
        <v>2</v>
      </c>
      <c r="I408" s="45"/>
      <c r="J408" s="46" t="s">
        <v>35</v>
      </c>
    </row>
    <row r="409" spans="2:10" x14ac:dyDescent="0.3">
      <c r="B409" s="75"/>
      <c r="C409" s="130" t="s">
        <v>249</v>
      </c>
      <c r="D409" s="45">
        <v>2</v>
      </c>
      <c r="E409" s="45"/>
      <c r="F409" s="45"/>
      <c r="G409" s="45"/>
      <c r="H409" s="45">
        <f>+D409</f>
        <v>2</v>
      </c>
      <c r="I409" s="45"/>
      <c r="J409" s="46" t="s">
        <v>35</v>
      </c>
    </row>
    <row r="410" spans="2:10" x14ac:dyDescent="0.3">
      <c r="B410" s="75"/>
      <c r="C410" s="130" t="s">
        <v>250</v>
      </c>
      <c r="D410" s="45">
        <v>2</v>
      </c>
      <c r="E410" s="45"/>
      <c r="F410" s="45"/>
      <c r="G410" s="45"/>
      <c r="H410" s="45">
        <f>+D410</f>
        <v>2</v>
      </c>
      <c r="I410" s="45"/>
      <c r="J410" s="46" t="s">
        <v>35</v>
      </c>
    </row>
    <row r="411" spans="2:10" x14ac:dyDescent="0.3">
      <c r="B411" s="75" t="s">
        <v>497</v>
      </c>
      <c r="C411" s="48" t="s">
        <v>636</v>
      </c>
      <c r="D411" s="103"/>
      <c r="E411" s="45"/>
      <c r="F411" s="45"/>
      <c r="G411" s="45"/>
      <c r="H411" s="45"/>
      <c r="I411" s="62">
        <f>SUM(H412:H414)*$E$83</f>
        <v>0</v>
      </c>
      <c r="J411" s="63" t="str">
        <f>+J412</f>
        <v>und</v>
      </c>
    </row>
    <row r="412" spans="2:10" x14ac:dyDescent="0.3">
      <c r="B412" s="75"/>
      <c r="C412" s="130" t="s">
        <v>248</v>
      </c>
      <c r="D412" s="45">
        <v>0</v>
      </c>
      <c r="E412" s="45"/>
      <c r="F412" s="45"/>
      <c r="G412" s="45"/>
      <c r="H412" s="45">
        <f>+D412</f>
        <v>0</v>
      </c>
      <c r="I412" s="45"/>
      <c r="J412" s="46" t="s">
        <v>35</v>
      </c>
    </row>
    <row r="413" spans="2:10" x14ac:dyDescent="0.3">
      <c r="B413" s="75"/>
      <c r="C413" s="130" t="s">
        <v>249</v>
      </c>
      <c r="D413" s="45">
        <v>0</v>
      </c>
      <c r="E413" s="45"/>
      <c r="F413" s="45"/>
      <c r="G413" s="45"/>
      <c r="H413" s="45">
        <f>+D413</f>
        <v>0</v>
      </c>
      <c r="I413" s="45"/>
      <c r="J413" s="46" t="s">
        <v>35</v>
      </c>
    </row>
    <row r="414" spans="2:10" x14ac:dyDescent="0.3">
      <c r="B414" s="75"/>
      <c r="C414" s="130" t="s">
        <v>250</v>
      </c>
      <c r="D414" s="45">
        <v>0</v>
      </c>
      <c r="E414" s="45"/>
      <c r="F414" s="45"/>
      <c r="G414" s="45"/>
      <c r="H414" s="45">
        <f>+D414</f>
        <v>0</v>
      </c>
      <c r="I414" s="45"/>
      <c r="J414" s="46" t="s">
        <v>35</v>
      </c>
    </row>
    <row r="415" spans="2:10" x14ac:dyDescent="0.3">
      <c r="B415" s="75" t="s">
        <v>498</v>
      </c>
      <c r="C415" s="48" t="s">
        <v>495</v>
      </c>
      <c r="D415" s="103"/>
      <c r="E415" s="45"/>
      <c r="F415" s="45"/>
      <c r="G415" s="45"/>
      <c r="H415" s="45"/>
      <c r="I415" s="62">
        <f>SUM(H416:H418)*$E$83</f>
        <v>6</v>
      </c>
      <c r="J415" s="63" t="str">
        <f>+J416</f>
        <v>und</v>
      </c>
    </row>
    <row r="416" spans="2:10" x14ac:dyDescent="0.3">
      <c r="B416" s="75"/>
      <c r="C416" s="130" t="s">
        <v>248</v>
      </c>
      <c r="D416" s="45">
        <v>2</v>
      </c>
      <c r="E416" s="45"/>
      <c r="F416" s="45"/>
      <c r="G416" s="45"/>
      <c r="H416" s="45">
        <f>+D416</f>
        <v>2</v>
      </c>
      <c r="I416" s="45"/>
      <c r="J416" s="46" t="s">
        <v>35</v>
      </c>
    </row>
    <row r="417" spans="2:10" x14ac:dyDescent="0.3">
      <c r="B417" s="75"/>
      <c r="C417" s="130" t="s">
        <v>249</v>
      </c>
      <c r="D417" s="45">
        <v>2</v>
      </c>
      <c r="E417" s="45"/>
      <c r="F417" s="45"/>
      <c r="G417" s="45"/>
      <c r="H417" s="45">
        <f>+D417</f>
        <v>2</v>
      </c>
      <c r="I417" s="45"/>
      <c r="J417" s="46" t="s">
        <v>35</v>
      </c>
    </row>
    <row r="418" spans="2:10" x14ac:dyDescent="0.3">
      <c r="B418" s="75"/>
      <c r="C418" s="130" t="s">
        <v>250</v>
      </c>
      <c r="D418" s="45">
        <v>2</v>
      </c>
      <c r="E418" s="45"/>
      <c r="F418" s="45"/>
      <c r="G418" s="45"/>
      <c r="H418" s="45">
        <f>+D418</f>
        <v>2</v>
      </c>
      <c r="I418" s="45"/>
      <c r="J418" s="46" t="s">
        <v>35</v>
      </c>
    </row>
    <row r="419" spans="2:10" x14ac:dyDescent="0.3">
      <c r="B419" s="75" t="s">
        <v>520</v>
      </c>
      <c r="C419" s="48" t="s">
        <v>499</v>
      </c>
      <c r="D419" s="103"/>
      <c r="E419" s="45"/>
      <c r="F419" s="45"/>
      <c r="G419" s="45"/>
      <c r="H419" s="45"/>
      <c r="I419" s="62">
        <f>SUM(H420:H422)*$E$83</f>
        <v>15</v>
      </c>
      <c r="J419" s="63" t="str">
        <f>+J420</f>
        <v>und</v>
      </c>
    </row>
    <row r="420" spans="2:10" x14ac:dyDescent="0.3">
      <c r="B420" s="75"/>
      <c r="C420" s="130" t="s">
        <v>248</v>
      </c>
      <c r="D420" s="45">
        <v>5</v>
      </c>
      <c r="E420" s="45"/>
      <c r="F420" s="45"/>
      <c r="G420" s="45"/>
      <c r="H420" s="45">
        <f>+D420</f>
        <v>5</v>
      </c>
      <c r="I420" s="45"/>
      <c r="J420" s="46" t="s">
        <v>35</v>
      </c>
    </row>
    <row r="421" spans="2:10" x14ac:dyDescent="0.3">
      <c r="B421" s="75"/>
      <c r="C421" s="130" t="s">
        <v>249</v>
      </c>
      <c r="D421" s="45">
        <v>5</v>
      </c>
      <c r="E421" s="45"/>
      <c r="F421" s="45"/>
      <c r="G421" s="45"/>
      <c r="H421" s="45">
        <f>+D421</f>
        <v>5</v>
      </c>
      <c r="I421" s="45"/>
      <c r="J421" s="46" t="s">
        <v>35</v>
      </c>
    </row>
    <row r="422" spans="2:10" x14ac:dyDescent="0.3">
      <c r="B422" s="75"/>
      <c r="C422" s="130" t="s">
        <v>250</v>
      </c>
      <c r="D422" s="45">
        <v>5</v>
      </c>
      <c r="E422" s="45"/>
      <c r="F422" s="45"/>
      <c r="G422" s="45"/>
      <c r="H422" s="45">
        <f>+D422</f>
        <v>5</v>
      </c>
      <c r="I422" s="45"/>
      <c r="J422" s="46" t="s">
        <v>35</v>
      </c>
    </row>
    <row r="423" spans="2:10" x14ac:dyDescent="0.3">
      <c r="B423" s="75" t="s">
        <v>521</v>
      </c>
      <c r="C423" s="48" t="s">
        <v>500</v>
      </c>
      <c r="D423" s="103"/>
      <c r="E423" s="45"/>
      <c r="F423" s="45"/>
      <c r="G423" s="45"/>
      <c r="H423" s="45"/>
      <c r="I423" s="62">
        <f>SUM(H424:H426)*$E$83</f>
        <v>3</v>
      </c>
      <c r="J423" s="63" t="str">
        <f>+J424</f>
        <v>und</v>
      </c>
    </row>
    <row r="424" spans="2:10" x14ac:dyDescent="0.3">
      <c r="B424" s="75"/>
      <c r="C424" s="130" t="s">
        <v>248</v>
      </c>
      <c r="D424" s="45">
        <v>1</v>
      </c>
      <c r="E424" s="45"/>
      <c r="F424" s="45"/>
      <c r="G424" s="45"/>
      <c r="H424" s="45">
        <f>+D424</f>
        <v>1</v>
      </c>
      <c r="I424" s="45"/>
      <c r="J424" s="46" t="s">
        <v>35</v>
      </c>
    </row>
    <row r="425" spans="2:10" x14ac:dyDescent="0.3">
      <c r="B425" s="75"/>
      <c r="C425" s="130" t="s">
        <v>249</v>
      </c>
      <c r="D425" s="45">
        <v>1</v>
      </c>
      <c r="E425" s="45"/>
      <c r="F425" s="45"/>
      <c r="G425" s="45"/>
      <c r="H425" s="45">
        <f>+D425</f>
        <v>1</v>
      </c>
      <c r="I425" s="45"/>
      <c r="J425" s="46" t="s">
        <v>35</v>
      </c>
    </row>
    <row r="426" spans="2:10" x14ac:dyDescent="0.3">
      <c r="B426" s="75"/>
      <c r="C426" s="130" t="s">
        <v>250</v>
      </c>
      <c r="D426" s="45">
        <v>1</v>
      </c>
      <c r="E426" s="45"/>
      <c r="F426" s="45"/>
      <c r="G426" s="45"/>
      <c r="H426" s="45">
        <f>+D426</f>
        <v>1</v>
      </c>
      <c r="I426" s="45"/>
      <c r="J426" s="46" t="s">
        <v>35</v>
      </c>
    </row>
    <row r="427" spans="2:10" x14ac:dyDescent="0.3">
      <c r="B427" s="75" t="s">
        <v>522</v>
      </c>
      <c r="C427" s="48" t="s">
        <v>501</v>
      </c>
      <c r="D427" s="103"/>
      <c r="E427" s="45"/>
      <c r="F427" s="45"/>
      <c r="G427" s="45"/>
      <c r="H427" s="45"/>
      <c r="I427" s="62">
        <f>SUM(H428:H430)*$E$83</f>
        <v>6</v>
      </c>
      <c r="J427" s="63" t="str">
        <f>+J428</f>
        <v>und</v>
      </c>
    </row>
    <row r="428" spans="2:10" x14ac:dyDescent="0.3">
      <c r="B428" s="75"/>
      <c r="C428" s="130" t="s">
        <v>248</v>
      </c>
      <c r="D428" s="45">
        <v>2</v>
      </c>
      <c r="E428" s="45"/>
      <c r="F428" s="45"/>
      <c r="G428" s="45"/>
      <c r="H428" s="45">
        <f>+D428</f>
        <v>2</v>
      </c>
      <c r="I428" s="45"/>
      <c r="J428" s="46" t="s">
        <v>35</v>
      </c>
    </row>
    <row r="429" spans="2:10" x14ac:dyDescent="0.3">
      <c r="B429" s="75"/>
      <c r="C429" s="130" t="s">
        <v>249</v>
      </c>
      <c r="D429" s="45">
        <v>2</v>
      </c>
      <c r="E429" s="45"/>
      <c r="F429" s="45"/>
      <c r="G429" s="45"/>
      <c r="H429" s="45">
        <f>+D429</f>
        <v>2</v>
      </c>
      <c r="I429" s="45"/>
      <c r="J429" s="46" t="s">
        <v>35</v>
      </c>
    </row>
    <row r="430" spans="2:10" x14ac:dyDescent="0.3">
      <c r="B430" s="75"/>
      <c r="C430" s="130" t="s">
        <v>250</v>
      </c>
      <c r="D430" s="45">
        <v>2</v>
      </c>
      <c r="E430" s="45"/>
      <c r="F430" s="45"/>
      <c r="G430" s="45"/>
      <c r="H430" s="45">
        <f>+D430</f>
        <v>2</v>
      </c>
      <c r="I430" s="45"/>
      <c r="J430" s="46" t="s">
        <v>35</v>
      </c>
    </row>
    <row r="431" spans="2:10" x14ac:dyDescent="0.3">
      <c r="B431" s="75" t="s">
        <v>523</v>
      </c>
      <c r="C431" s="48" t="s">
        <v>502</v>
      </c>
      <c r="D431" s="103"/>
      <c r="E431" s="45"/>
      <c r="F431" s="45"/>
      <c r="G431" s="45"/>
      <c r="H431" s="45"/>
      <c r="I431" s="62">
        <f>SUM(H432:H434)*$E$83</f>
        <v>6</v>
      </c>
      <c r="J431" s="63" t="str">
        <f>+J432</f>
        <v>und</v>
      </c>
    </row>
    <row r="432" spans="2:10" x14ac:dyDescent="0.3">
      <c r="B432" s="75"/>
      <c r="C432" s="130" t="s">
        <v>248</v>
      </c>
      <c r="D432" s="45">
        <v>2</v>
      </c>
      <c r="E432" s="45"/>
      <c r="F432" s="45"/>
      <c r="G432" s="45"/>
      <c r="H432" s="45">
        <f>+D432</f>
        <v>2</v>
      </c>
      <c r="I432" s="45"/>
      <c r="J432" s="46" t="s">
        <v>35</v>
      </c>
    </row>
    <row r="433" spans="2:10" x14ac:dyDescent="0.3">
      <c r="B433" s="75"/>
      <c r="C433" s="130" t="s">
        <v>249</v>
      </c>
      <c r="D433" s="45">
        <v>2</v>
      </c>
      <c r="E433" s="45"/>
      <c r="F433" s="45"/>
      <c r="G433" s="45"/>
      <c r="H433" s="45">
        <f>+D433</f>
        <v>2</v>
      </c>
      <c r="I433" s="45"/>
      <c r="J433" s="46" t="s">
        <v>35</v>
      </c>
    </row>
    <row r="434" spans="2:10" x14ac:dyDescent="0.3">
      <c r="B434" s="75"/>
      <c r="C434" s="130" t="s">
        <v>250</v>
      </c>
      <c r="D434" s="45">
        <v>2</v>
      </c>
      <c r="E434" s="45"/>
      <c r="F434" s="45"/>
      <c r="G434" s="45"/>
      <c r="H434" s="45">
        <f>+D434</f>
        <v>2</v>
      </c>
      <c r="I434" s="45"/>
      <c r="J434" s="46" t="s">
        <v>35</v>
      </c>
    </row>
    <row r="435" spans="2:10" x14ac:dyDescent="0.3">
      <c r="B435" s="75" t="s">
        <v>524</v>
      </c>
      <c r="C435" s="48" t="s">
        <v>503</v>
      </c>
      <c r="D435" s="103"/>
      <c r="E435" s="45"/>
      <c r="F435" s="45"/>
      <c r="G435" s="45"/>
      <c r="H435" s="45"/>
      <c r="I435" s="62">
        <f>SUM(H436:H438)*$E$83</f>
        <v>3</v>
      </c>
      <c r="J435" s="63" t="str">
        <f>+J436</f>
        <v>und</v>
      </c>
    </row>
    <row r="436" spans="2:10" x14ac:dyDescent="0.3">
      <c r="B436" s="75"/>
      <c r="C436" s="130" t="s">
        <v>248</v>
      </c>
      <c r="D436" s="45">
        <v>1</v>
      </c>
      <c r="E436" s="45"/>
      <c r="F436" s="45"/>
      <c r="G436" s="45"/>
      <c r="H436" s="45">
        <f>+D436</f>
        <v>1</v>
      </c>
      <c r="I436" s="45"/>
      <c r="J436" s="46" t="s">
        <v>35</v>
      </c>
    </row>
    <row r="437" spans="2:10" x14ac:dyDescent="0.3">
      <c r="B437" s="75"/>
      <c r="C437" s="130" t="s">
        <v>249</v>
      </c>
      <c r="D437" s="45">
        <v>1</v>
      </c>
      <c r="E437" s="45"/>
      <c r="F437" s="45"/>
      <c r="G437" s="45"/>
      <c r="H437" s="45">
        <f>+D437</f>
        <v>1</v>
      </c>
      <c r="I437" s="45"/>
      <c r="J437" s="46" t="s">
        <v>35</v>
      </c>
    </row>
    <row r="438" spans="2:10" x14ac:dyDescent="0.3">
      <c r="B438" s="75"/>
      <c r="C438" s="130" t="s">
        <v>250</v>
      </c>
      <c r="D438" s="45">
        <v>1</v>
      </c>
      <c r="E438" s="45"/>
      <c r="F438" s="45"/>
      <c r="G438" s="45"/>
      <c r="H438" s="45">
        <f>+D438</f>
        <v>1</v>
      </c>
      <c r="I438" s="45"/>
      <c r="J438" s="46" t="s">
        <v>35</v>
      </c>
    </row>
    <row r="439" spans="2:10" x14ac:dyDescent="0.3">
      <c r="B439" s="75" t="s">
        <v>525</v>
      </c>
      <c r="C439" s="48" t="s">
        <v>504</v>
      </c>
      <c r="D439" s="103"/>
      <c r="E439" s="45"/>
      <c r="F439" s="45"/>
      <c r="G439" s="45"/>
      <c r="H439" s="45"/>
      <c r="I439" s="62">
        <f>SUM(H440:H442)*$E$83</f>
        <v>3</v>
      </c>
      <c r="J439" s="63" t="str">
        <f>+J440</f>
        <v>und</v>
      </c>
    </row>
    <row r="440" spans="2:10" x14ac:dyDescent="0.3">
      <c r="B440" s="75"/>
      <c r="C440" s="130" t="s">
        <v>248</v>
      </c>
      <c r="D440" s="45">
        <v>1</v>
      </c>
      <c r="E440" s="45"/>
      <c r="F440" s="45"/>
      <c r="G440" s="45"/>
      <c r="H440" s="45">
        <f>+D440</f>
        <v>1</v>
      </c>
      <c r="I440" s="45"/>
      <c r="J440" s="46" t="s">
        <v>35</v>
      </c>
    </row>
    <row r="441" spans="2:10" x14ac:dyDescent="0.3">
      <c r="B441" s="75"/>
      <c r="C441" s="130" t="s">
        <v>249</v>
      </c>
      <c r="D441" s="45">
        <v>1</v>
      </c>
      <c r="E441" s="45"/>
      <c r="F441" s="45"/>
      <c r="G441" s="45"/>
      <c r="H441" s="45">
        <f>+D441</f>
        <v>1</v>
      </c>
      <c r="I441" s="45"/>
      <c r="J441" s="46" t="s">
        <v>35</v>
      </c>
    </row>
    <row r="442" spans="2:10" x14ac:dyDescent="0.3">
      <c r="B442" s="75"/>
      <c r="C442" s="130" t="s">
        <v>250</v>
      </c>
      <c r="D442" s="45">
        <v>1</v>
      </c>
      <c r="E442" s="45"/>
      <c r="F442" s="45"/>
      <c r="G442" s="45"/>
      <c r="H442" s="45">
        <f>+D442</f>
        <v>1</v>
      </c>
      <c r="I442" s="45"/>
      <c r="J442" s="46" t="s">
        <v>35</v>
      </c>
    </row>
    <row r="443" spans="2:10" x14ac:dyDescent="0.3">
      <c r="B443" s="75" t="s">
        <v>526</v>
      </c>
      <c r="C443" s="48" t="s">
        <v>505</v>
      </c>
      <c r="D443" s="103"/>
      <c r="E443" s="45"/>
      <c r="F443" s="45"/>
      <c r="G443" s="45"/>
      <c r="H443" s="45"/>
      <c r="I443" s="62">
        <f>SUM(H444:H446)*$E$83</f>
        <v>3</v>
      </c>
      <c r="J443" s="63" t="str">
        <f>+J444</f>
        <v>und</v>
      </c>
    </row>
    <row r="444" spans="2:10" x14ac:dyDescent="0.3">
      <c r="B444" s="75"/>
      <c r="C444" s="130" t="s">
        <v>248</v>
      </c>
      <c r="D444" s="45">
        <v>1</v>
      </c>
      <c r="E444" s="45"/>
      <c r="F444" s="45"/>
      <c r="G444" s="45"/>
      <c r="H444" s="45">
        <f>+D444</f>
        <v>1</v>
      </c>
      <c r="I444" s="45"/>
      <c r="J444" s="46" t="s">
        <v>35</v>
      </c>
    </row>
    <row r="445" spans="2:10" x14ac:dyDescent="0.3">
      <c r="B445" s="75"/>
      <c r="C445" s="130" t="s">
        <v>249</v>
      </c>
      <c r="D445" s="45">
        <v>1</v>
      </c>
      <c r="E445" s="45"/>
      <c r="F445" s="45"/>
      <c r="G445" s="45"/>
      <c r="H445" s="45">
        <f>+D445</f>
        <v>1</v>
      </c>
      <c r="I445" s="45"/>
      <c r="J445" s="46" t="s">
        <v>35</v>
      </c>
    </row>
    <row r="446" spans="2:10" x14ac:dyDescent="0.3">
      <c r="B446" s="75"/>
      <c r="C446" s="130" t="s">
        <v>250</v>
      </c>
      <c r="D446" s="45">
        <v>1</v>
      </c>
      <c r="E446" s="45"/>
      <c r="F446" s="45"/>
      <c r="G446" s="45"/>
      <c r="H446" s="45">
        <f>+D446</f>
        <v>1</v>
      </c>
      <c r="I446" s="45"/>
      <c r="J446" s="46" t="s">
        <v>35</v>
      </c>
    </row>
    <row r="447" spans="2:10" x14ac:dyDescent="0.3">
      <c r="B447" s="75" t="s">
        <v>527</v>
      </c>
      <c r="C447" s="48" t="s">
        <v>506</v>
      </c>
      <c r="D447" s="103"/>
      <c r="E447" s="45"/>
      <c r="F447" s="45"/>
      <c r="G447" s="45"/>
      <c r="H447" s="45"/>
      <c r="I447" s="62">
        <f>SUM(H448:H450)*$E$83</f>
        <v>6</v>
      </c>
      <c r="J447" s="63" t="str">
        <f>+J448</f>
        <v>und</v>
      </c>
    </row>
    <row r="448" spans="2:10" x14ac:dyDescent="0.3">
      <c r="B448" s="75"/>
      <c r="C448" s="130" t="s">
        <v>248</v>
      </c>
      <c r="D448" s="45">
        <v>2</v>
      </c>
      <c r="E448" s="45"/>
      <c r="F448" s="45"/>
      <c r="G448" s="45"/>
      <c r="H448" s="45">
        <f>+D448</f>
        <v>2</v>
      </c>
      <c r="I448" s="45"/>
      <c r="J448" s="46" t="s">
        <v>35</v>
      </c>
    </row>
    <row r="449" spans="2:10" x14ac:dyDescent="0.3">
      <c r="B449" s="75"/>
      <c r="C449" s="130" t="s">
        <v>249</v>
      </c>
      <c r="D449" s="45">
        <v>2</v>
      </c>
      <c r="E449" s="45"/>
      <c r="F449" s="45"/>
      <c r="G449" s="45"/>
      <c r="H449" s="45">
        <f>+D449</f>
        <v>2</v>
      </c>
      <c r="I449" s="45"/>
      <c r="J449" s="46" t="s">
        <v>35</v>
      </c>
    </row>
    <row r="450" spans="2:10" x14ac:dyDescent="0.3">
      <c r="B450" s="75"/>
      <c r="C450" s="130" t="s">
        <v>250</v>
      </c>
      <c r="D450" s="45">
        <v>2</v>
      </c>
      <c r="E450" s="45"/>
      <c r="F450" s="45"/>
      <c r="G450" s="45"/>
      <c r="H450" s="45">
        <f>+D450</f>
        <v>2</v>
      </c>
      <c r="I450" s="45"/>
      <c r="J450" s="46" t="s">
        <v>35</v>
      </c>
    </row>
    <row r="451" spans="2:10" x14ac:dyDescent="0.3">
      <c r="B451" s="75" t="s">
        <v>528</v>
      </c>
      <c r="C451" s="48" t="s">
        <v>508</v>
      </c>
      <c r="D451" s="103"/>
      <c r="E451" s="45"/>
      <c r="F451" s="45"/>
      <c r="G451" s="45"/>
      <c r="H451" s="45"/>
      <c r="I451" s="62">
        <f>SUM(H452:H454)*$E$83</f>
        <v>6</v>
      </c>
      <c r="J451" s="63" t="str">
        <f>+J452</f>
        <v>und</v>
      </c>
    </row>
    <row r="452" spans="2:10" x14ac:dyDescent="0.3">
      <c r="B452" s="75"/>
      <c r="C452" s="130" t="s">
        <v>248</v>
      </c>
      <c r="D452" s="45">
        <v>2</v>
      </c>
      <c r="E452" s="45"/>
      <c r="F452" s="45"/>
      <c r="G452" s="45"/>
      <c r="H452" s="45">
        <f>+D452</f>
        <v>2</v>
      </c>
      <c r="I452" s="45"/>
      <c r="J452" s="46" t="s">
        <v>35</v>
      </c>
    </row>
    <row r="453" spans="2:10" x14ac:dyDescent="0.3">
      <c r="B453" s="75"/>
      <c r="C453" s="130" t="s">
        <v>249</v>
      </c>
      <c r="D453" s="45">
        <v>2</v>
      </c>
      <c r="E453" s="45"/>
      <c r="F453" s="45"/>
      <c r="G453" s="45"/>
      <c r="H453" s="45">
        <f>+D453</f>
        <v>2</v>
      </c>
      <c r="I453" s="45"/>
      <c r="J453" s="46" t="s">
        <v>35</v>
      </c>
    </row>
    <row r="454" spans="2:10" x14ac:dyDescent="0.3">
      <c r="B454" s="75"/>
      <c r="C454" s="130" t="s">
        <v>250</v>
      </c>
      <c r="D454" s="45">
        <v>2</v>
      </c>
      <c r="E454" s="45"/>
      <c r="F454" s="45"/>
      <c r="G454" s="45"/>
      <c r="H454" s="45">
        <f>+D454</f>
        <v>2</v>
      </c>
      <c r="I454" s="45"/>
      <c r="J454" s="46" t="s">
        <v>35</v>
      </c>
    </row>
    <row r="455" spans="2:10" x14ac:dyDescent="0.3">
      <c r="B455" s="75" t="s">
        <v>551</v>
      </c>
      <c r="C455" s="48" t="s">
        <v>553</v>
      </c>
      <c r="D455" s="103"/>
      <c r="E455" s="45"/>
      <c r="F455" s="45"/>
      <c r="G455" s="45"/>
      <c r="H455" s="45"/>
      <c r="I455" s="62">
        <f>SUM(H456:H458)*$E$83</f>
        <v>1</v>
      </c>
      <c r="J455" s="63" t="str">
        <f>+J456</f>
        <v>und</v>
      </c>
    </row>
    <row r="456" spans="2:10" x14ac:dyDescent="0.3">
      <c r="B456" s="75"/>
      <c r="C456" s="130" t="s">
        <v>248</v>
      </c>
      <c r="D456" s="45">
        <v>0</v>
      </c>
      <c r="E456" s="45"/>
      <c r="F456" s="45"/>
      <c r="G456" s="45"/>
      <c r="H456" s="45">
        <f>+D456</f>
        <v>0</v>
      </c>
      <c r="I456" s="45"/>
      <c r="J456" s="46" t="s">
        <v>35</v>
      </c>
    </row>
    <row r="457" spans="2:10" x14ac:dyDescent="0.3">
      <c r="B457" s="75"/>
      <c r="C457" s="130" t="s">
        <v>249</v>
      </c>
      <c r="D457" s="45">
        <v>0</v>
      </c>
      <c r="E457" s="45"/>
      <c r="F457" s="45"/>
      <c r="G457" s="45"/>
      <c r="H457" s="45">
        <f>+D457</f>
        <v>0</v>
      </c>
      <c r="I457" s="45"/>
      <c r="J457" s="46" t="s">
        <v>35</v>
      </c>
    </row>
    <row r="458" spans="2:10" x14ac:dyDescent="0.3">
      <c r="B458" s="75"/>
      <c r="C458" s="130" t="s">
        <v>250</v>
      </c>
      <c r="D458" s="45">
        <v>1</v>
      </c>
      <c r="E458" s="45"/>
      <c r="F458" s="45"/>
      <c r="G458" s="45"/>
      <c r="H458" s="45">
        <f>+D458</f>
        <v>1</v>
      </c>
      <c r="I458" s="45"/>
      <c r="J458" s="46" t="s">
        <v>35</v>
      </c>
    </row>
    <row r="459" spans="2:10" x14ac:dyDescent="0.3">
      <c r="B459" s="75" t="s">
        <v>552</v>
      </c>
      <c r="C459" s="48" t="s">
        <v>539</v>
      </c>
      <c r="D459" s="103"/>
      <c r="E459" s="45"/>
      <c r="F459" s="45"/>
      <c r="G459" s="45"/>
      <c r="H459" s="45"/>
      <c r="I459" s="62">
        <f>SUM(H460:H462)*$E$83</f>
        <v>1</v>
      </c>
      <c r="J459" s="63" t="str">
        <f>+J460</f>
        <v>und</v>
      </c>
    </row>
    <row r="460" spans="2:10" x14ac:dyDescent="0.3">
      <c r="B460" s="75"/>
      <c r="C460" s="130" t="s">
        <v>248</v>
      </c>
      <c r="D460" s="45">
        <v>0</v>
      </c>
      <c r="E460" s="45"/>
      <c r="F460" s="45"/>
      <c r="G460" s="45"/>
      <c r="H460" s="45">
        <f>+D460</f>
        <v>0</v>
      </c>
      <c r="I460" s="45"/>
      <c r="J460" s="46" t="s">
        <v>35</v>
      </c>
    </row>
    <row r="461" spans="2:10" x14ac:dyDescent="0.3">
      <c r="B461" s="75"/>
      <c r="C461" s="130" t="s">
        <v>249</v>
      </c>
      <c r="D461" s="45">
        <v>0</v>
      </c>
      <c r="E461" s="45"/>
      <c r="F461" s="45"/>
      <c r="G461" s="45"/>
      <c r="H461" s="45">
        <f>+D461</f>
        <v>0</v>
      </c>
      <c r="I461" s="45"/>
      <c r="J461" s="46" t="s">
        <v>35</v>
      </c>
    </row>
    <row r="462" spans="2:10" x14ac:dyDescent="0.3">
      <c r="B462" s="75"/>
      <c r="C462" s="130" t="s">
        <v>250</v>
      </c>
      <c r="D462" s="45">
        <v>1</v>
      </c>
      <c r="E462" s="45"/>
      <c r="F462" s="45"/>
      <c r="G462" s="45"/>
      <c r="H462" s="45">
        <f>+D462</f>
        <v>1</v>
      </c>
      <c r="I462" s="45"/>
      <c r="J462" s="46" t="s">
        <v>35</v>
      </c>
    </row>
    <row r="463" spans="2:10" x14ac:dyDescent="0.3">
      <c r="B463" s="100" t="s">
        <v>217</v>
      </c>
      <c r="C463" s="101" t="s">
        <v>509</v>
      </c>
      <c r="D463" s="103"/>
      <c r="E463" s="45"/>
      <c r="F463" s="45"/>
      <c r="G463" s="45"/>
      <c r="H463" s="45"/>
      <c r="I463" s="45"/>
      <c r="J463" s="46"/>
    </row>
    <row r="464" spans="2:10" x14ac:dyDescent="0.3">
      <c r="B464" s="75" t="s">
        <v>218</v>
      </c>
      <c r="C464" s="48" t="s">
        <v>510</v>
      </c>
      <c r="D464" s="103"/>
      <c r="E464" s="45"/>
      <c r="F464" s="45"/>
      <c r="G464" s="45"/>
      <c r="H464" s="45"/>
      <c r="I464" s="62">
        <f>SUM(H465:H468)*$E$83</f>
        <v>4</v>
      </c>
      <c r="J464" s="63" t="str">
        <f>+J465</f>
        <v>und</v>
      </c>
    </row>
    <row r="465" spans="2:10" x14ac:dyDescent="0.3">
      <c r="B465" s="75"/>
      <c r="C465" s="47" t="s">
        <v>766</v>
      </c>
      <c r="D465" s="45">
        <v>1</v>
      </c>
      <c r="E465" s="45"/>
      <c r="F465" s="45"/>
      <c r="G465" s="45"/>
      <c r="H465" s="45">
        <f>+D465</f>
        <v>1</v>
      </c>
      <c r="I465" s="45"/>
      <c r="J465" s="46" t="s">
        <v>35</v>
      </c>
    </row>
    <row r="466" spans="2:10" x14ac:dyDescent="0.3">
      <c r="B466" s="75"/>
      <c r="C466" s="47" t="s">
        <v>767</v>
      </c>
      <c r="D466" s="45">
        <v>1</v>
      </c>
      <c r="E466" s="45"/>
      <c r="F466" s="45"/>
      <c r="G466" s="45"/>
      <c r="H466" s="45">
        <f t="shared" ref="H466:H468" si="10">+D466</f>
        <v>1</v>
      </c>
      <c r="I466" s="45"/>
      <c r="J466" s="46" t="s">
        <v>35</v>
      </c>
    </row>
    <row r="467" spans="2:10" x14ac:dyDescent="0.3">
      <c r="B467" s="75"/>
      <c r="C467" s="47" t="s">
        <v>768</v>
      </c>
      <c r="D467" s="45">
        <v>1</v>
      </c>
      <c r="E467" s="45"/>
      <c r="F467" s="45"/>
      <c r="G467" s="45"/>
      <c r="H467" s="45">
        <f t="shared" si="10"/>
        <v>1</v>
      </c>
      <c r="I467" s="45"/>
      <c r="J467" s="46" t="s">
        <v>35</v>
      </c>
    </row>
    <row r="468" spans="2:10" x14ac:dyDescent="0.3">
      <c r="B468" s="75"/>
      <c r="C468" s="47" t="s">
        <v>769</v>
      </c>
      <c r="D468" s="45">
        <v>1</v>
      </c>
      <c r="E468" s="45"/>
      <c r="F468" s="45"/>
      <c r="G468" s="45"/>
      <c r="H468" s="45">
        <f t="shared" si="10"/>
        <v>1</v>
      </c>
      <c r="I468" s="45"/>
      <c r="J468" s="46" t="s">
        <v>35</v>
      </c>
    </row>
    <row r="469" spans="2:10" x14ac:dyDescent="0.3">
      <c r="B469" s="75" t="s">
        <v>219</v>
      </c>
      <c r="C469" s="48" t="s">
        <v>512</v>
      </c>
      <c r="D469" s="103"/>
      <c r="E469" s="45"/>
      <c r="F469" s="45"/>
      <c r="G469" s="45"/>
      <c r="H469" s="45"/>
      <c r="I469" s="62">
        <f>SUM(H470:H470)*$E$83</f>
        <v>0</v>
      </c>
      <c r="J469" s="63" t="str">
        <f>+J470</f>
        <v>und</v>
      </c>
    </row>
    <row r="470" spans="2:10" x14ac:dyDescent="0.3">
      <c r="B470" s="75"/>
      <c r="C470" s="44" t="s">
        <v>513</v>
      </c>
      <c r="D470" s="45"/>
      <c r="E470" s="45"/>
      <c r="F470" s="45"/>
      <c r="G470" s="45"/>
      <c r="H470" s="45">
        <f>+D470</f>
        <v>0</v>
      </c>
      <c r="I470" s="45"/>
      <c r="J470" s="46" t="s">
        <v>35</v>
      </c>
    </row>
    <row r="471" spans="2:10" x14ac:dyDescent="0.3">
      <c r="B471" s="75" t="s">
        <v>529</v>
      </c>
      <c r="C471" s="48" t="s">
        <v>515</v>
      </c>
      <c r="D471" s="103"/>
      <c r="E471" s="45"/>
      <c r="F471" s="45"/>
      <c r="G471" s="45"/>
      <c r="H471" s="45"/>
      <c r="I471" s="62">
        <f>SUM(H472:H472)*$E$83</f>
        <v>0</v>
      </c>
      <c r="J471" s="63" t="str">
        <f>+J472</f>
        <v>und</v>
      </c>
    </row>
    <row r="472" spans="2:10" x14ac:dyDescent="0.3">
      <c r="B472" s="75"/>
      <c r="C472" s="44" t="s">
        <v>514</v>
      </c>
      <c r="D472" s="45">
        <v>0</v>
      </c>
      <c r="E472" s="45"/>
      <c r="F472" s="45"/>
      <c r="G472" s="45"/>
      <c r="H472" s="45">
        <f>+D472</f>
        <v>0</v>
      </c>
      <c r="I472" s="45"/>
      <c r="J472" s="46" t="s">
        <v>35</v>
      </c>
    </row>
    <row r="473" spans="2:10" x14ac:dyDescent="0.3">
      <c r="B473" s="75" t="s">
        <v>530</v>
      </c>
      <c r="C473" s="48" t="s">
        <v>516</v>
      </c>
      <c r="D473" s="103"/>
      <c r="E473" s="45"/>
      <c r="F473" s="45"/>
      <c r="G473" s="45"/>
      <c r="H473" s="45"/>
      <c r="I473" s="62">
        <f>SUM(H474:H474)*$E$83</f>
        <v>0</v>
      </c>
      <c r="J473" s="63" t="str">
        <f>+J474</f>
        <v>und</v>
      </c>
    </row>
    <row r="474" spans="2:10" x14ac:dyDescent="0.3">
      <c r="B474" s="75"/>
      <c r="C474" s="44" t="s">
        <v>514</v>
      </c>
      <c r="D474" s="45">
        <v>0</v>
      </c>
      <c r="E474" s="45"/>
      <c r="F474" s="45"/>
      <c r="G474" s="45"/>
      <c r="H474" s="45">
        <f>+D474</f>
        <v>0</v>
      </c>
      <c r="I474" s="45"/>
      <c r="J474" s="46" t="s">
        <v>35</v>
      </c>
    </row>
    <row r="475" spans="2:10" x14ac:dyDescent="0.3">
      <c r="B475" s="100" t="s">
        <v>221</v>
      </c>
      <c r="C475" s="101" t="s">
        <v>531</v>
      </c>
      <c r="D475" s="103"/>
      <c r="E475" s="45"/>
      <c r="F475" s="45"/>
      <c r="G475" s="45"/>
      <c r="H475" s="45"/>
      <c r="I475" s="45"/>
      <c r="J475" s="46"/>
    </row>
    <row r="476" spans="2:10" x14ac:dyDescent="0.3">
      <c r="B476" s="75" t="s">
        <v>220</v>
      </c>
      <c r="C476" s="48" t="s">
        <v>541</v>
      </c>
      <c r="D476" s="103"/>
      <c r="E476" s="45"/>
      <c r="F476" s="45"/>
      <c r="G476" s="45"/>
      <c r="H476" s="45"/>
      <c r="I476" s="62">
        <f>SUM(H477:H477)*$E$83</f>
        <v>0</v>
      </c>
      <c r="J476" s="63" t="str">
        <f>+J477</f>
        <v>und</v>
      </c>
    </row>
    <row r="477" spans="2:10" x14ac:dyDescent="0.3">
      <c r="B477" s="75"/>
      <c r="C477" s="44" t="s">
        <v>540</v>
      </c>
      <c r="D477" s="45">
        <v>0</v>
      </c>
      <c r="E477" s="45"/>
      <c r="F477" s="45"/>
      <c r="G477" s="45"/>
      <c r="H477" s="45">
        <f>+D477</f>
        <v>0</v>
      </c>
      <c r="I477" s="45"/>
      <c r="J477" s="46" t="s">
        <v>35</v>
      </c>
    </row>
    <row r="478" spans="2:10" x14ac:dyDescent="0.3">
      <c r="B478" s="100" t="s">
        <v>223</v>
      </c>
      <c r="C478" s="101" t="s">
        <v>532</v>
      </c>
      <c r="D478" s="103"/>
      <c r="E478" s="45"/>
      <c r="F478" s="45"/>
      <c r="G478" s="45"/>
      <c r="H478" s="45"/>
      <c r="I478" s="45"/>
      <c r="J478" s="46"/>
    </row>
    <row r="479" spans="2:10" x14ac:dyDescent="0.3">
      <c r="B479" s="75" t="s">
        <v>222</v>
      </c>
      <c r="C479" s="48" t="s">
        <v>533</v>
      </c>
      <c r="D479" s="103"/>
      <c r="E479" s="45"/>
      <c r="F479" s="45"/>
      <c r="G479" s="45"/>
      <c r="H479" s="45"/>
      <c r="I479" s="62">
        <f>SUM(H480:H480)*$E$83</f>
        <v>1</v>
      </c>
      <c r="J479" s="63" t="str">
        <f>+J480</f>
        <v>GBL</v>
      </c>
    </row>
    <row r="480" spans="2:10" x14ac:dyDescent="0.3">
      <c r="B480" s="75"/>
      <c r="C480" s="44" t="s">
        <v>637</v>
      </c>
      <c r="D480" s="45">
        <v>1</v>
      </c>
      <c r="E480" s="45"/>
      <c r="F480" s="45"/>
      <c r="G480" s="45"/>
      <c r="H480" s="45">
        <f>+D480</f>
        <v>1</v>
      </c>
      <c r="I480" s="45"/>
      <c r="J480" s="46" t="s">
        <v>4</v>
      </c>
    </row>
    <row r="481" spans="2:10" x14ac:dyDescent="0.3">
      <c r="B481" s="75" t="s">
        <v>534</v>
      </c>
      <c r="C481" s="48" t="s">
        <v>535</v>
      </c>
      <c r="D481" s="103"/>
      <c r="E481" s="45"/>
      <c r="F481" s="45"/>
      <c r="G481" s="45"/>
      <c r="H481" s="45"/>
      <c r="I481" s="62">
        <f>SUM(H482:H482)*$E$83</f>
        <v>1</v>
      </c>
      <c r="J481" s="63" t="str">
        <f>+J482</f>
        <v>GBL</v>
      </c>
    </row>
    <row r="482" spans="2:10" x14ac:dyDescent="0.3">
      <c r="B482" s="75"/>
      <c r="C482" s="44" t="s">
        <v>637</v>
      </c>
      <c r="D482" s="45">
        <v>1</v>
      </c>
      <c r="E482" s="45"/>
      <c r="F482" s="45"/>
      <c r="G482" s="45"/>
      <c r="H482" s="45">
        <f>+D482</f>
        <v>1</v>
      </c>
      <c r="I482" s="45"/>
      <c r="J482" s="46" t="s">
        <v>4</v>
      </c>
    </row>
    <row r="483" spans="2:10" x14ac:dyDescent="0.3">
      <c r="B483" s="75"/>
      <c r="C483" s="44"/>
      <c r="D483" s="103"/>
      <c r="E483" s="45"/>
      <c r="F483" s="45"/>
      <c r="G483" s="45"/>
      <c r="H483" s="45"/>
      <c r="I483" s="45"/>
      <c r="J483" s="46"/>
    </row>
    <row r="484" spans="2:10" x14ac:dyDescent="0.3">
      <c r="B484" s="75"/>
      <c r="C484" s="44"/>
      <c r="D484" s="103"/>
      <c r="E484" s="45"/>
      <c r="F484" s="45"/>
      <c r="G484" s="45"/>
      <c r="H484" s="45"/>
      <c r="I484" s="45"/>
      <c r="J484" s="46"/>
    </row>
    <row r="485" spans="2:10" x14ac:dyDescent="0.3">
      <c r="B485" s="75"/>
      <c r="C485" s="44"/>
      <c r="D485" s="103"/>
      <c r="E485" s="45"/>
      <c r="F485" s="45"/>
      <c r="G485" s="45"/>
      <c r="H485" s="45"/>
      <c r="I485" s="45"/>
      <c r="J485" s="46"/>
    </row>
    <row r="486" spans="2:10" x14ac:dyDescent="0.3">
      <c r="B486" s="75"/>
      <c r="C486" s="44"/>
      <c r="D486" s="103"/>
      <c r="E486" s="45"/>
      <c r="F486" s="45"/>
      <c r="G486" s="45"/>
      <c r="H486" s="45"/>
      <c r="I486" s="45"/>
      <c r="J486" s="46"/>
    </row>
    <row r="487" spans="2:10" x14ac:dyDescent="0.3">
      <c r="B487" s="75"/>
      <c r="C487" s="44"/>
      <c r="D487" s="103"/>
      <c r="E487" s="45"/>
      <c r="F487" s="45"/>
      <c r="G487" s="45"/>
      <c r="H487" s="45"/>
      <c r="I487" s="45"/>
      <c r="J487" s="46"/>
    </row>
    <row r="488" spans="2:10" x14ac:dyDescent="0.3">
      <c r="B488" s="75"/>
      <c r="C488" s="44"/>
      <c r="D488" s="103"/>
      <c r="E488" s="45"/>
      <c r="F488" s="45"/>
      <c r="G488" s="45"/>
      <c r="H488" s="45"/>
      <c r="I488" s="45"/>
      <c r="J488" s="46"/>
    </row>
    <row r="489" spans="2:10" x14ac:dyDescent="0.3">
      <c r="B489" s="75"/>
      <c r="C489" s="44"/>
      <c r="D489" s="103"/>
      <c r="E489" s="45"/>
      <c r="F489" s="45"/>
      <c r="G489" s="45"/>
      <c r="H489" s="45"/>
      <c r="I489" s="45"/>
      <c r="J489" s="46"/>
    </row>
    <row r="490" spans="2:10" x14ac:dyDescent="0.3">
      <c r="B490" s="75"/>
      <c r="C490" s="44"/>
      <c r="D490" s="103"/>
      <c r="E490" s="45"/>
      <c r="F490" s="45"/>
      <c r="G490" s="45"/>
      <c r="H490" s="45"/>
      <c r="I490" s="45"/>
      <c r="J490" s="46"/>
    </row>
    <row r="491" spans="2:10" x14ac:dyDescent="0.3">
      <c r="B491" s="75"/>
      <c r="C491" s="44"/>
      <c r="D491" s="103"/>
      <c r="E491" s="45"/>
      <c r="F491" s="45"/>
      <c r="G491" s="45"/>
      <c r="H491" s="45"/>
      <c r="I491" s="45"/>
      <c r="J491" s="46"/>
    </row>
    <row r="492" spans="2:10" x14ac:dyDescent="0.3">
      <c r="B492" s="75"/>
      <c r="C492" s="44"/>
      <c r="D492" s="103"/>
      <c r="E492" s="45"/>
      <c r="F492" s="45"/>
      <c r="G492" s="45"/>
      <c r="H492" s="45"/>
      <c r="I492" s="45"/>
      <c r="J492" s="46"/>
    </row>
    <row r="493" spans="2:10" x14ac:dyDescent="0.3">
      <c r="B493" s="75"/>
      <c r="C493" s="44"/>
      <c r="D493" s="103"/>
      <c r="E493" s="45"/>
      <c r="F493" s="45"/>
      <c r="G493" s="45"/>
      <c r="H493" s="45"/>
      <c r="I493" s="45"/>
      <c r="J493" s="46"/>
    </row>
    <row r="494" spans="2:10" x14ac:dyDescent="0.3">
      <c r="B494" s="75"/>
      <c r="C494" s="44"/>
      <c r="D494" s="103"/>
      <c r="E494" s="45"/>
      <c r="F494" s="45"/>
      <c r="G494" s="45"/>
      <c r="H494" s="45"/>
      <c r="I494" s="45"/>
      <c r="J494" s="46"/>
    </row>
    <row r="495" spans="2:10" x14ac:dyDescent="0.3">
      <c r="B495" s="75"/>
      <c r="C495" s="44"/>
      <c r="D495" s="103"/>
      <c r="E495" s="45"/>
      <c r="F495" s="45"/>
      <c r="G495" s="45"/>
      <c r="H495" s="45"/>
      <c r="I495" s="45"/>
      <c r="J495" s="46"/>
    </row>
    <row r="496" spans="2:10" ht="22.8" x14ac:dyDescent="0.3">
      <c r="B496" s="163" t="s">
        <v>667</v>
      </c>
      <c r="C496" s="164"/>
      <c r="D496" s="164"/>
      <c r="E496" s="164"/>
      <c r="F496" s="164"/>
      <c r="G496" s="164"/>
      <c r="H496" s="164"/>
      <c r="I496" s="164"/>
      <c r="J496" s="165"/>
    </row>
    <row r="497" spans="2:10" x14ac:dyDescent="0.3">
      <c r="B497" s="23" t="s">
        <v>7</v>
      </c>
      <c r="C497" s="24" t="s">
        <v>0</v>
      </c>
      <c r="D497" s="24" t="s">
        <v>23</v>
      </c>
      <c r="E497" s="24" t="s">
        <v>24</v>
      </c>
      <c r="F497" s="24" t="s">
        <v>2</v>
      </c>
      <c r="G497" s="24" t="s">
        <v>3</v>
      </c>
      <c r="H497" s="24" t="s">
        <v>25</v>
      </c>
      <c r="I497" s="24" t="s">
        <v>8</v>
      </c>
      <c r="J497" s="24" t="s">
        <v>9</v>
      </c>
    </row>
    <row r="498" spans="2:10" x14ac:dyDescent="0.3">
      <c r="B498" s="96">
        <v>4.04</v>
      </c>
      <c r="C498" s="97" t="s">
        <v>472</v>
      </c>
      <c r="D498" s="60"/>
      <c r="E498" s="56">
        <v>1</v>
      </c>
      <c r="F498" s="52"/>
      <c r="G498" s="52"/>
      <c r="H498" s="52"/>
      <c r="I498" s="52"/>
      <c r="J498" s="61"/>
    </row>
    <row r="499" spans="2:10" x14ac:dyDescent="0.3">
      <c r="B499" s="100" t="s">
        <v>165</v>
      </c>
      <c r="C499" s="101" t="s">
        <v>474</v>
      </c>
      <c r="D499" s="60"/>
      <c r="E499" s="59"/>
      <c r="F499" s="52"/>
      <c r="G499" s="52"/>
      <c r="H499" s="52"/>
      <c r="I499" s="52"/>
      <c r="J499" s="61"/>
    </row>
    <row r="500" spans="2:10" x14ac:dyDescent="0.3">
      <c r="B500" s="75" t="s">
        <v>166</v>
      </c>
      <c r="C500" s="48" t="s">
        <v>473</v>
      </c>
      <c r="D500" s="45"/>
      <c r="E500" s="45"/>
      <c r="F500" s="45"/>
      <c r="G500" s="45"/>
      <c r="H500" s="45"/>
      <c r="I500" s="62">
        <f>SUM(H501:H513)*$E$83</f>
        <v>21</v>
      </c>
      <c r="J500" s="63" t="str">
        <f>+J501</f>
        <v>Pto</v>
      </c>
    </row>
    <row r="501" spans="2:10" x14ac:dyDescent="0.3">
      <c r="B501" s="75"/>
      <c r="C501" s="130" t="s">
        <v>248</v>
      </c>
      <c r="D501" s="45"/>
      <c r="E501" s="45"/>
      <c r="F501" s="45"/>
      <c r="G501" s="45"/>
      <c r="H501" s="45"/>
      <c r="I501" s="45"/>
      <c r="J501" s="46" t="s">
        <v>298</v>
      </c>
    </row>
    <row r="502" spans="2:10" x14ac:dyDescent="0.3">
      <c r="B502" s="75"/>
      <c r="C502" s="44" t="s">
        <v>622</v>
      </c>
      <c r="D502" s="45">
        <v>2</v>
      </c>
      <c r="E502" s="45"/>
      <c r="F502" s="45"/>
      <c r="G502" s="45"/>
      <c r="H502" s="45">
        <f>+D502</f>
        <v>2</v>
      </c>
      <c r="I502" s="45"/>
      <c r="J502" s="46" t="s">
        <v>298</v>
      </c>
    </row>
    <row r="503" spans="2:10" x14ac:dyDescent="0.3">
      <c r="B503" s="75"/>
      <c r="C503" s="44" t="s">
        <v>628</v>
      </c>
      <c r="D503" s="45">
        <v>3</v>
      </c>
      <c r="E503" s="45"/>
      <c r="F503" s="45"/>
      <c r="G503" s="45"/>
      <c r="H503" s="45">
        <f>+D503</f>
        <v>3</v>
      </c>
      <c r="I503" s="45"/>
      <c r="J503" s="46" t="s">
        <v>298</v>
      </c>
    </row>
    <row r="504" spans="2:10" x14ac:dyDescent="0.3">
      <c r="B504" s="75"/>
      <c r="C504" s="44" t="s">
        <v>630</v>
      </c>
      <c r="D504" s="45">
        <v>1</v>
      </c>
      <c r="E504" s="45"/>
      <c r="F504" s="45"/>
      <c r="G504" s="45"/>
      <c r="H504" s="45">
        <f>+D504</f>
        <v>1</v>
      </c>
      <c r="I504" s="45"/>
      <c r="J504" s="46" t="s">
        <v>298</v>
      </c>
    </row>
    <row r="505" spans="2:10" x14ac:dyDescent="0.3">
      <c r="B505" s="75"/>
      <c r="C505" s="130" t="s">
        <v>249</v>
      </c>
      <c r="D505" s="45"/>
      <c r="E505" s="45"/>
      <c r="F505" s="45"/>
      <c r="G505" s="45"/>
      <c r="H505" s="45"/>
      <c r="I505" s="45"/>
      <c r="J505" s="46" t="s">
        <v>298</v>
      </c>
    </row>
    <row r="506" spans="2:10" x14ac:dyDescent="0.3">
      <c r="B506" s="75"/>
      <c r="C506" s="44" t="s">
        <v>622</v>
      </c>
      <c r="D506" s="45">
        <v>2</v>
      </c>
      <c r="E506" s="45"/>
      <c r="F506" s="45"/>
      <c r="G506" s="45"/>
      <c r="H506" s="45">
        <f>+D506</f>
        <v>2</v>
      </c>
      <c r="I506" s="45"/>
      <c r="J506" s="46" t="s">
        <v>298</v>
      </c>
    </row>
    <row r="507" spans="2:10" x14ac:dyDescent="0.3">
      <c r="B507" s="75"/>
      <c r="C507" s="44" t="s">
        <v>628</v>
      </c>
      <c r="D507" s="45">
        <v>4</v>
      </c>
      <c r="E507" s="45"/>
      <c r="F507" s="45"/>
      <c r="G507" s="45"/>
      <c r="H507" s="45">
        <f>+D507</f>
        <v>4</v>
      </c>
      <c r="I507" s="45"/>
      <c r="J507" s="46" t="s">
        <v>298</v>
      </c>
    </row>
    <row r="508" spans="2:10" x14ac:dyDescent="0.3">
      <c r="B508" s="75"/>
      <c r="C508" s="44" t="s">
        <v>630</v>
      </c>
      <c r="D508" s="45">
        <v>6</v>
      </c>
      <c r="E508" s="45"/>
      <c r="F508" s="45"/>
      <c r="G508" s="45"/>
      <c r="H508" s="45">
        <f>+D508</f>
        <v>6</v>
      </c>
      <c r="I508" s="45"/>
      <c r="J508" s="46" t="s">
        <v>298</v>
      </c>
    </row>
    <row r="509" spans="2:10" x14ac:dyDescent="0.3">
      <c r="B509" s="75"/>
      <c r="C509" s="44" t="s">
        <v>770</v>
      </c>
      <c r="D509" s="45">
        <v>2</v>
      </c>
      <c r="E509" s="45"/>
      <c r="F509" s="45"/>
      <c r="G509" s="45"/>
      <c r="H509" s="45">
        <f>+D509</f>
        <v>2</v>
      </c>
      <c r="I509" s="45"/>
      <c r="J509" s="46" t="s">
        <v>298</v>
      </c>
    </row>
    <row r="510" spans="2:10" x14ac:dyDescent="0.3">
      <c r="B510" s="75"/>
      <c r="C510" s="44" t="s">
        <v>771</v>
      </c>
      <c r="D510" s="45">
        <v>1</v>
      </c>
      <c r="E510" s="45"/>
      <c r="F510" s="45"/>
      <c r="G510" s="45"/>
      <c r="H510" s="45">
        <f>+D510</f>
        <v>1</v>
      </c>
      <c r="I510" s="45"/>
      <c r="J510" s="46" t="s">
        <v>298</v>
      </c>
    </row>
    <row r="511" spans="2:10" x14ac:dyDescent="0.3">
      <c r="B511" s="75"/>
      <c r="C511" s="130" t="s">
        <v>250</v>
      </c>
      <c r="D511" s="45"/>
      <c r="E511" s="45"/>
      <c r="F511" s="45"/>
      <c r="G511" s="45"/>
      <c r="H511" s="45"/>
      <c r="I511" s="45"/>
      <c r="J511" s="46" t="s">
        <v>298</v>
      </c>
    </row>
    <row r="512" spans="2:10" x14ac:dyDescent="0.3">
      <c r="B512" s="75"/>
      <c r="C512" s="44" t="s">
        <v>630</v>
      </c>
      <c r="D512" s="45"/>
      <c r="E512" s="45"/>
      <c r="F512" s="45"/>
      <c r="G512" s="45"/>
      <c r="H512" s="45">
        <f>+D512</f>
        <v>0</v>
      </c>
      <c r="I512" s="45"/>
      <c r="J512" s="46" t="s">
        <v>298</v>
      </c>
    </row>
    <row r="513" spans="2:10" x14ac:dyDescent="0.3">
      <c r="B513" s="75"/>
      <c r="C513" s="44" t="s">
        <v>628</v>
      </c>
      <c r="D513" s="45"/>
      <c r="E513" s="45"/>
      <c r="F513" s="45"/>
      <c r="G513" s="45"/>
      <c r="H513" s="45">
        <f>+D513</f>
        <v>0</v>
      </c>
      <c r="I513" s="45"/>
      <c r="J513" s="46" t="s">
        <v>298</v>
      </c>
    </row>
    <row r="514" spans="2:10" x14ac:dyDescent="0.3">
      <c r="B514" s="75" t="s">
        <v>475</v>
      </c>
      <c r="C514" s="48" t="s">
        <v>476</v>
      </c>
      <c r="D514" s="45"/>
      <c r="E514" s="45"/>
      <c r="F514" s="45"/>
      <c r="G514" s="45"/>
      <c r="H514" s="45"/>
      <c r="I514" s="62">
        <f>SUM(H515:H520)*$E$83</f>
        <v>0</v>
      </c>
      <c r="J514" s="63" t="str">
        <f>+J515</f>
        <v>Pto</v>
      </c>
    </row>
    <row r="515" spans="2:10" x14ac:dyDescent="0.3">
      <c r="B515" s="75"/>
      <c r="C515" s="130" t="s">
        <v>248</v>
      </c>
      <c r="D515" s="45"/>
      <c r="E515" s="45"/>
      <c r="F515" s="45"/>
      <c r="G515" s="45"/>
      <c r="H515" s="45"/>
      <c r="I515" s="45"/>
      <c r="J515" s="46" t="s">
        <v>298</v>
      </c>
    </row>
    <row r="516" spans="2:10" x14ac:dyDescent="0.3">
      <c r="B516" s="75"/>
      <c r="C516" s="44" t="s">
        <v>628</v>
      </c>
      <c r="D516" s="45"/>
      <c r="E516" s="45"/>
      <c r="F516" s="45"/>
      <c r="G516" s="45"/>
      <c r="H516" s="45">
        <f>+D516</f>
        <v>0</v>
      </c>
      <c r="I516" s="45"/>
      <c r="J516" s="46" t="s">
        <v>298</v>
      </c>
    </row>
    <row r="517" spans="2:10" x14ac:dyDescent="0.3">
      <c r="B517" s="75"/>
      <c r="C517" s="130" t="s">
        <v>249</v>
      </c>
      <c r="D517" s="45"/>
      <c r="E517" s="45"/>
      <c r="F517" s="45"/>
      <c r="G517" s="45"/>
      <c r="H517" s="45">
        <f>+D517</f>
        <v>0</v>
      </c>
      <c r="I517" s="45"/>
      <c r="J517" s="46" t="s">
        <v>298</v>
      </c>
    </row>
    <row r="518" spans="2:10" x14ac:dyDescent="0.3">
      <c r="B518" s="75"/>
      <c r="C518" s="44" t="s">
        <v>628</v>
      </c>
      <c r="D518" s="45"/>
      <c r="E518" s="45"/>
      <c r="F518" s="45"/>
      <c r="G518" s="45"/>
      <c r="H518" s="45">
        <f>+D518</f>
        <v>0</v>
      </c>
      <c r="I518" s="45"/>
      <c r="J518" s="46" t="s">
        <v>298</v>
      </c>
    </row>
    <row r="519" spans="2:10" x14ac:dyDescent="0.3">
      <c r="B519" s="75"/>
      <c r="C519" s="130" t="s">
        <v>250</v>
      </c>
      <c r="D519" s="45"/>
      <c r="E519" s="45"/>
      <c r="F519" s="45"/>
      <c r="G519" s="45"/>
      <c r="H519" s="45">
        <f>+D519</f>
        <v>0</v>
      </c>
      <c r="I519" s="45"/>
      <c r="J519" s="46" t="s">
        <v>298</v>
      </c>
    </row>
    <row r="520" spans="2:10" x14ac:dyDescent="0.3">
      <c r="B520" s="75"/>
      <c r="C520" s="44" t="s">
        <v>628</v>
      </c>
      <c r="D520" s="45"/>
      <c r="E520" s="45"/>
      <c r="F520" s="45"/>
      <c r="G520" s="45"/>
      <c r="H520" s="45">
        <f>+D520</f>
        <v>0</v>
      </c>
      <c r="I520" s="45"/>
      <c r="J520" s="46" t="s">
        <v>298</v>
      </c>
    </row>
    <row r="521" spans="2:10" x14ac:dyDescent="0.3">
      <c r="B521" s="75" t="s">
        <v>479</v>
      </c>
      <c r="C521" s="48" t="s">
        <v>477</v>
      </c>
      <c r="D521" s="45"/>
      <c r="E521" s="45"/>
      <c r="F521" s="45"/>
      <c r="G521" s="45"/>
      <c r="H521" s="45"/>
      <c r="I521" s="62">
        <f>SUM(H522:H530)*$E$83</f>
        <v>6</v>
      </c>
      <c r="J521" s="63" t="str">
        <f>+J522</f>
        <v>Pto</v>
      </c>
    </row>
    <row r="522" spans="2:10" x14ac:dyDescent="0.3">
      <c r="B522" s="75"/>
      <c r="C522" s="130" t="s">
        <v>248</v>
      </c>
      <c r="D522" s="45"/>
      <c r="E522" s="45"/>
      <c r="F522" s="45"/>
      <c r="G522" s="45"/>
      <c r="H522" s="45"/>
      <c r="I522" s="45"/>
      <c r="J522" s="46" t="s">
        <v>298</v>
      </c>
    </row>
    <row r="523" spans="2:10" x14ac:dyDescent="0.3">
      <c r="B523" s="75"/>
      <c r="C523" s="44" t="s">
        <v>621</v>
      </c>
      <c r="D523" s="45">
        <v>1</v>
      </c>
      <c r="E523" s="45"/>
      <c r="F523" s="45"/>
      <c r="G523" s="45"/>
      <c r="H523" s="45">
        <f t="shared" ref="H523:H530" si="11">+D523</f>
        <v>1</v>
      </c>
      <c r="I523" s="45"/>
      <c r="J523" s="46" t="s">
        <v>298</v>
      </c>
    </row>
    <row r="524" spans="2:10" x14ac:dyDescent="0.3">
      <c r="B524" s="75"/>
      <c r="C524" s="44" t="s">
        <v>631</v>
      </c>
      <c r="D524" s="45">
        <v>1</v>
      </c>
      <c r="E524" s="45"/>
      <c r="F524" s="45"/>
      <c r="G524" s="45"/>
      <c r="H524" s="45">
        <f t="shared" si="11"/>
        <v>1</v>
      </c>
      <c r="I524" s="45"/>
      <c r="J524" s="46" t="s">
        <v>298</v>
      </c>
    </row>
    <row r="525" spans="2:10" x14ac:dyDescent="0.3">
      <c r="B525" s="75"/>
      <c r="C525" s="130" t="s">
        <v>249</v>
      </c>
      <c r="D525" s="45"/>
      <c r="E525" s="45"/>
      <c r="F525" s="45"/>
      <c r="G525" s="45"/>
      <c r="H525" s="45">
        <f t="shared" si="11"/>
        <v>0</v>
      </c>
      <c r="I525" s="45"/>
      <c r="J525" s="46" t="s">
        <v>298</v>
      </c>
    </row>
    <row r="526" spans="2:10" x14ac:dyDescent="0.3">
      <c r="B526" s="75"/>
      <c r="C526" s="44" t="s">
        <v>621</v>
      </c>
      <c r="D526" s="45">
        <v>3</v>
      </c>
      <c r="E526" s="45"/>
      <c r="F526" s="45"/>
      <c r="G526" s="45"/>
      <c r="H526" s="45">
        <f t="shared" si="11"/>
        <v>3</v>
      </c>
      <c r="I526" s="45"/>
      <c r="J526" s="46" t="s">
        <v>298</v>
      </c>
    </row>
    <row r="527" spans="2:10" x14ac:dyDescent="0.3">
      <c r="B527" s="75"/>
      <c r="C527" s="44" t="s">
        <v>631</v>
      </c>
      <c r="D527" s="45">
        <v>1</v>
      </c>
      <c r="E527" s="45"/>
      <c r="F527" s="45"/>
      <c r="G527" s="45"/>
      <c r="H527" s="45">
        <f t="shared" si="11"/>
        <v>1</v>
      </c>
      <c r="I527" s="45"/>
      <c r="J527" s="46" t="s">
        <v>298</v>
      </c>
    </row>
    <row r="528" spans="2:10" x14ac:dyDescent="0.3">
      <c r="B528" s="75"/>
      <c r="C528" s="130" t="s">
        <v>250</v>
      </c>
      <c r="D528" s="45"/>
      <c r="E528" s="45"/>
      <c r="F528" s="45"/>
      <c r="G528" s="45"/>
      <c r="H528" s="45">
        <f t="shared" si="11"/>
        <v>0</v>
      </c>
      <c r="I528" s="45"/>
      <c r="J528" s="46" t="s">
        <v>298</v>
      </c>
    </row>
    <row r="529" spans="2:10" x14ac:dyDescent="0.3">
      <c r="B529" s="75"/>
      <c r="C529" s="44" t="s">
        <v>621</v>
      </c>
      <c r="D529" s="45"/>
      <c r="E529" s="45"/>
      <c r="F529" s="45"/>
      <c r="G529" s="45"/>
      <c r="H529" s="45">
        <f t="shared" si="11"/>
        <v>0</v>
      </c>
      <c r="I529" s="45"/>
      <c r="J529" s="46" t="s">
        <v>298</v>
      </c>
    </row>
    <row r="530" spans="2:10" x14ac:dyDescent="0.3">
      <c r="B530" s="75"/>
      <c r="C530" s="44" t="s">
        <v>631</v>
      </c>
      <c r="D530" s="45"/>
      <c r="E530" s="45"/>
      <c r="F530" s="45"/>
      <c r="G530" s="45"/>
      <c r="H530" s="45">
        <f t="shared" si="11"/>
        <v>0</v>
      </c>
      <c r="I530" s="45"/>
      <c r="J530" s="46" t="s">
        <v>298</v>
      </c>
    </row>
    <row r="531" spans="2:10" x14ac:dyDescent="0.3">
      <c r="B531" s="75" t="s">
        <v>480</v>
      </c>
      <c r="C531" s="48" t="s">
        <v>478</v>
      </c>
      <c r="D531" s="45"/>
      <c r="E531" s="45"/>
      <c r="F531" s="45"/>
      <c r="G531" s="45"/>
      <c r="H531" s="45"/>
      <c r="I531" s="62">
        <f>SUM(H532:H537)*$E$83</f>
        <v>4</v>
      </c>
      <c r="J531" s="63" t="str">
        <f>+J533</f>
        <v>Pto</v>
      </c>
    </row>
    <row r="532" spans="2:10" x14ac:dyDescent="0.3">
      <c r="B532" s="75"/>
      <c r="C532" s="130" t="s">
        <v>248</v>
      </c>
      <c r="D532" s="45"/>
      <c r="E532" s="45"/>
      <c r="F532" s="45"/>
      <c r="G532" s="45"/>
      <c r="H532" s="45"/>
      <c r="I532" s="45"/>
      <c r="J532" s="46" t="s">
        <v>298</v>
      </c>
    </row>
    <row r="533" spans="2:10" x14ac:dyDescent="0.3">
      <c r="B533" s="75"/>
      <c r="C533" s="44" t="s">
        <v>621</v>
      </c>
      <c r="D533" s="45">
        <v>1</v>
      </c>
      <c r="E533" s="45"/>
      <c r="F533" s="45"/>
      <c r="G533" s="45"/>
      <c r="H533" s="45">
        <f>+D533</f>
        <v>1</v>
      </c>
      <c r="I533" s="45"/>
      <c r="J533" s="46" t="s">
        <v>298</v>
      </c>
    </row>
    <row r="534" spans="2:10" x14ac:dyDescent="0.3">
      <c r="B534" s="75"/>
      <c r="C534" s="130" t="s">
        <v>249</v>
      </c>
      <c r="D534" s="45"/>
      <c r="E534" s="45"/>
      <c r="F534" s="45"/>
      <c r="G534" s="45"/>
      <c r="H534" s="45">
        <f>+D534</f>
        <v>0</v>
      </c>
      <c r="I534" s="45"/>
      <c r="J534" s="46" t="s">
        <v>298</v>
      </c>
    </row>
    <row r="535" spans="2:10" x14ac:dyDescent="0.3">
      <c r="B535" s="75"/>
      <c r="C535" s="44" t="s">
        <v>621</v>
      </c>
      <c r="D535" s="45">
        <v>3</v>
      </c>
      <c r="E535" s="45"/>
      <c r="F535" s="45"/>
      <c r="G535" s="45"/>
      <c r="H535" s="45">
        <f>+D535</f>
        <v>3</v>
      </c>
      <c r="I535" s="45"/>
      <c r="J535" s="46" t="s">
        <v>298</v>
      </c>
    </row>
    <row r="536" spans="2:10" x14ac:dyDescent="0.3">
      <c r="B536" s="75"/>
      <c r="C536" s="130" t="s">
        <v>250</v>
      </c>
      <c r="D536" s="45"/>
      <c r="E536" s="45"/>
      <c r="F536" s="45"/>
      <c r="G536" s="45"/>
      <c r="H536" s="45">
        <f>+D536</f>
        <v>0</v>
      </c>
      <c r="I536" s="45"/>
      <c r="J536" s="46" t="s">
        <v>298</v>
      </c>
    </row>
    <row r="537" spans="2:10" x14ac:dyDescent="0.3">
      <c r="B537" s="75"/>
      <c r="C537" s="44" t="s">
        <v>621</v>
      </c>
      <c r="D537" s="45"/>
      <c r="E537" s="45"/>
      <c r="F537" s="45"/>
      <c r="G537" s="45"/>
      <c r="H537" s="45">
        <f>+D537</f>
        <v>0</v>
      </c>
      <c r="I537" s="45"/>
      <c r="J537" s="46" t="s">
        <v>298</v>
      </c>
    </row>
    <row r="538" spans="2:10" x14ac:dyDescent="0.3">
      <c r="B538" s="100" t="s">
        <v>168</v>
      </c>
      <c r="C538" s="101" t="s">
        <v>481</v>
      </c>
      <c r="D538" s="45"/>
      <c r="E538" s="45"/>
      <c r="F538" s="45"/>
      <c r="G538" s="45"/>
      <c r="H538" s="45"/>
      <c r="I538" s="45"/>
      <c r="J538" s="46"/>
    </row>
    <row r="539" spans="2:10" x14ac:dyDescent="0.3">
      <c r="B539" s="75" t="s">
        <v>210</v>
      </c>
      <c r="C539" s="48" t="s">
        <v>482</v>
      </c>
      <c r="D539" s="45"/>
      <c r="E539" s="45"/>
      <c r="F539" s="45"/>
      <c r="G539" s="45"/>
      <c r="H539" s="45"/>
      <c r="I539" s="62">
        <f>SUM(H540:H552)*$E$83</f>
        <v>86.5</v>
      </c>
      <c r="J539" s="63" t="str">
        <f>+J540</f>
        <v>ml</v>
      </c>
    </row>
    <row r="540" spans="2:10" x14ac:dyDescent="0.3">
      <c r="B540" s="75"/>
      <c r="C540" s="130" t="s">
        <v>248</v>
      </c>
      <c r="D540" s="45"/>
      <c r="E540" s="45"/>
      <c r="F540" s="45"/>
      <c r="G540" s="45"/>
      <c r="H540" s="45"/>
      <c r="I540" s="45"/>
      <c r="J540" s="46" t="str">
        <f>IF(AND(E540=0,F540&lt;&gt;0,G540&lt;&gt;0),"m2",IF(AND(F540=0,E540&lt;&gt;0,G540&lt;&gt;0),"m2",IF(AND(G540=0,E540&lt;&gt;0,F540&lt;&gt;0),"m2",IF(AND(F540=0,G540=0),"ml",IF(AND(E540=0,G540=0),"ml",IF(AND(E540=0,F540=0),"ml",IF(AND(E540&lt;&gt;0,F540&lt;&gt;0,G540&lt;&gt;0),"m3",0)))))))</f>
        <v>ml</v>
      </c>
    </row>
    <row r="541" spans="2:10" x14ac:dyDescent="0.3">
      <c r="B541" s="75"/>
      <c r="C541" s="44" t="s">
        <v>622</v>
      </c>
      <c r="D541" s="45">
        <v>2</v>
      </c>
      <c r="E541" s="45">
        <v>1.5</v>
      </c>
      <c r="F541" s="45"/>
      <c r="G541" s="45"/>
      <c r="H541" s="45">
        <f>IF(AND(F541=0,G541=0),D541*E541,IF(AND(E541=0,G541=0),D541*F541,IF(AND(E541=0,F541=0),D541*G541,IF(AND(E541=0),D541*F541*G541,IF(AND(F541=0),D541*E541*G541,IF(AND(G541=0),D541*E541*F541,D541*E541*F541*G541))))))</f>
        <v>3</v>
      </c>
      <c r="I541" s="45"/>
      <c r="J541" s="46" t="str">
        <f>IF(AND(E541=0,F541&lt;&gt;0,G541&lt;&gt;0),"m2",IF(AND(F541=0,E541&lt;&gt;0,G541&lt;&gt;0),"m2",IF(AND(G541=0,E541&lt;&gt;0,F541&lt;&gt;0),"m2",IF(AND(F541=0,G541=0),"ml",IF(AND(E541=0,G541=0),"ml",IF(AND(E541=0,F541=0),"ml",IF(AND(E541&lt;&gt;0,F541&lt;&gt;0,G541&lt;&gt;0),"m3",0)))))))</f>
        <v>ml</v>
      </c>
    </row>
    <row r="542" spans="2:10" x14ac:dyDescent="0.3">
      <c r="B542" s="75"/>
      <c r="C542" s="44" t="s">
        <v>628</v>
      </c>
      <c r="D542" s="45">
        <v>3</v>
      </c>
      <c r="E542" s="45">
        <v>6</v>
      </c>
      <c r="F542" s="45"/>
      <c r="G542" s="45"/>
      <c r="H542" s="45">
        <f>IF(AND(F542=0,G542=0),D542*E542,IF(AND(E542=0,G542=0),D542*F542,IF(AND(E542=0,F542=0),D542*G542,IF(AND(E542=0),D542*F542*G542,IF(AND(F542=0),D542*E542*G542,IF(AND(G542=0),D542*E542*F542,D542*E542*F542*G542))))))</f>
        <v>18</v>
      </c>
      <c r="I542" s="45"/>
      <c r="J542" s="46" t="str">
        <f>IF(AND(E542=0,F542&lt;&gt;0,G542&lt;&gt;0),"m2",IF(AND(F542=0,E542&lt;&gt;0,G542&lt;&gt;0),"m2",IF(AND(G542=0,E542&lt;&gt;0,F542&lt;&gt;0),"m2",IF(AND(F542=0,G542=0),"ml",IF(AND(E542=0,G542=0),"ml",IF(AND(E542=0,F542=0),"ml",IF(AND(E542&lt;&gt;0,F542&lt;&gt;0,G542&lt;&gt;0),"m3",0)))))))</f>
        <v>ml</v>
      </c>
    </row>
    <row r="543" spans="2:10" x14ac:dyDescent="0.3">
      <c r="B543" s="75"/>
      <c r="C543" s="44" t="s">
        <v>630</v>
      </c>
      <c r="D543" s="45">
        <v>1</v>
      </c>
      <c r="E543" s="45">
        <v>1.5</v>
      </c>
      <c r="F543" s="45"/>
      <c r="G543" s="45"/>
      <c r="H543" s="45">
        <f>IF(AND(F543=0,G543=0),D543*E543,IF(AND(E543=0,G543=0),D543*F543,IF(AND(E543=0,F543=0),D543*G543,IF(AND(E543=0),D543*F543*G543,IF(AND(F543=0),D543*E543*G543,IF(AND(G543=0),D543*E543*F543,D543*E543*F543*G543))))))</f>
        <v>1.5</v>
      </c>
      <c r="I543" s="45"/>
      <c r="J543" s="46" t="str">
        <f>IF(AND(E543=0,F543&lt;&gt;0,G543&lt;&gt;0),"m2",IF(AND(F543=0,E543&lt;&gt;0,G543&lt;&gt;0),"m2",IF(AND(G543=0,E543&lt;&gt;0,F543&lt;&gt;0),"m2",IF(AND(F543=0,G543=0),"ml",IF(AND(E543=0,G543=0),"ml",IF(AND(E543=0,F543=0),"ml",IF(AND(E543&lt;&gt;0,F543&lt;&gt;0,G543&lt;&gt;0),"m3",0)))))))</f>
        <v>ml</v>
      </c>
    </row>
    <row r="544" spans="2:10" x14ac:dyDescent="0.3">
      <c r="B544" s="75"/>
      <c r="C544" s="44" t="s">
        <v>772</v>
      </c>
      <c r="D544" s="45">
        <v>7</v>
      </c>
      <c r="E544" s="45">
        <v>3</v>
      </c>
      <c r="F544" s="45"/>
      <c r="G544" s="45"/>
      <c r="H544" s="45">
        <f>IF(AND(F544=0,G544=0),D544*E544,IF(AND(E544=0,G544=0),D544*F544,IF(AND(E544=0,F544=0),D544*G544,IF(AND(E544=0),D544*F544*G544,IF(AND(F544=0),D544*E544*G544,IF(AND(G544=0),D544*E544*F544,D544*E544*F544*G544))))))</f>
        <v>21</v>
      </c>
      <c r="I544" s="45"/>
      <c r="J544" s="46" t="str">
        <f>IF(AND(E544=0,F544&lt;&gt;0,G544&lt;&gt;0),"m2",IF(AND(F544=0,E544&lt;&gt;0,G544&lt;&gt;0),"m2",IF(AND(G544=0,E544&lt;&gt;0,F544&lt;&gt;0),"m2",IF(AND(F544=0,G544=0),"ml",IF(AND(E544=0,G544=0),"ml",IF(AND(E544=0,F544=0),"ml",IF(AND(E544&lt;&gt;0,F544&lt;&gt;0,G544&lt;&gt;0),"m3",0)))))))</f>
        <v>ml</v>
      </c>
    </row>
    <row r="545" spans="2:10" x14ac:dyDescent="0.3">
      <c r="B545" s="75"/>
      <c r="C545" s="130" t="s">
        <v>249</v>
      </c>
      <c r="D545" s="45"/>
      <c r="E545" s="45"/>
      <c r="F545" s="45"/>
      <c r="G545" s="45"/>
      <c r="H545" s="45"/>
      <c r="I545" s="45"/>
      <c r="J545" s="46"/>
    </row>
    <row r="546" spans="2:10" x14ac:dyDescent="0.3">
      <c r="B546" s="75"/>
      <c r="C546" s="44" t="s">
        <v>622</v>
      </c>
      <c r="D546" s="45">
        <v>3</v>
      </c>
      <c r="E546" s="45">
        <v>1.5</v>
      </c>
      <c r="F546" s="45"/>
      <c r="G546" s="45"/>
      <c r="H546" s="45">
        <v>3</v>
      </c>
      <c r="I546" s="45"/>
      <c r="J546" s="46" t="s">
        <v>545</v>
      </c>
    </row>
    <row r="547" spans="2:10" x14ac:dyDescent="0.3">
      <c r="B547" s="75"/>
      <c r="C547" s="44" t="s">
        <v>630</v>
      </c>
      <c r="D547" s="45">
        <v>6</v>
      </c>
      <c r="E547" s="45">
        <v>5</v>
      </c>
      <c r="F547" s="45"/>
      <c r="G547" s="45"/>
      <c r="H547" s="45">
        <f>IF(AND(F547=0,G547=0),D547*E547,IF(AND(E547=0,G547=0),D547*F547,IF(AND(E547=0,F547=0),D547*G547,IF(AND(E547=0),D547*F547*G547,IF(AND(F547=0),D547*E547*G547,IF(AND(G547=0),D547*E547*F547,D547*E547*F547*G547))))))</f>
        <v>30</v>
      </c>
      <c r="I547" s="45"/>
      <c r="J547" s="46" t="str">
        <f>IF(AND(E547=0,F547&lt;&gt;0,G547&lt;&gt;0),"m2",IF(AND(F547=0,E547&lt;&gt;0,G547&lt;&gt;0),"m2",IF(AND(G547=0,E547&lt;&gt;0,F547&lt;&gt;0),"m2",IF(AND(F547=0,G547=0),"ml",IF(AND(E547=0,G547=0),"ml",IF(AND(E547=0,F547=0),"ml",IF(AND(E547&lt;&gt;0,F547&lt;&gt;0,G547&lt;&gt;0),"m3",0)))))))</f>
        <v>ml</v>
      </c>
    </row>
    <row r="548" spans="2:10" x14ac:dyDescent="0.3">
      <c r="B548" s="75"/>
      <c r="C548" s="44" t="s">
        <v>628</v>
      </c>
      <c r="D548" s="45">
        <v>4</v>
      </c>
      <c r="E548" s="45">
        <v>2</v>
      </c>
      <c r="F548" s="45"/>
      <c r="G548" s="45"/>
      <c r="H548" s="45">
        <f>IF(AND(F548=0,G548=0),D548*E548,IF(AND(E548=0,G548=0),D548*F548,IF(AND(E548=0,F548=0),D548*G548,IF(AND(E548=0),D548*F548*G548,IF(AND(F548=0),D548*E548*G548,IF(AND(G548=0),D548*E548*F548,D548*E548*F548*G548))))))</f>
        <v>8</v>
      </c>
      <c r="I548" s="45"/>
      <c r="J548" s="46" t="str">
        <f>IF(AND(E548=0,F548&lt;&gt;0,G548&lt;&gt;0),"m2",IF(AND(F548=0,E548&lt;&gt;0,G548&lt;&gt;0),"m2",IF(AND(G548=0,E548&lt;&gt;0,F548&lt;&gt;0),"m2",IF(AND(F548=0,G548=0),"ml",IF(AND(E548=0,G548=0),"ml",IF(AND(E548=0,F548=0),"ml",IF(AND(E548&lt;&gt;0,F548&lt;&gt;0,G548&lt;&gt;0),"m3",0)))))))</f>
        <v>ml</v>
      </c>
    </row>
    <row r="549" spans="2:10" x14ac:dyDescent="0.3">
      <c r="B549" s="75"/>
      <c r="C549" s="44" t="s">
        <v>770</v>
      </c>
      <c r="D549" s="45">
        <v>2</v>
      </c>
      <c r="E549" s="45">
        <v>1</v>
      </c>
      <c r="F549" s="45"/>
      <c r="G549" s="45"/>
      <c r="H549" s="45">
        <f>IF(AND(F549=0,G549=0),D549*E549,IF(AND(E549=0,G549=0),D549*F549,IF(AND(E549=0,F549=0),D549*G549,IF(AND(E549=0),D549*F549*G549,IF(AND(F549=0),D549*E549*G549,IF(AND(G549=0),D549*E549*F549,D549*E549*F549*G549))))))</f>
        <v>2</v>
      </c>
      <c r="I549" s="45"/>
      <c r="J549" s="46" t="str">
        <f>IF(AND(E549=0,F549&lt;&gt;0,G549&lt;&gt;0),"m2",IF(AND(F549=0,E549&lt;&gt;0,G549&lt;&gt;0),"m2",IF(AND(G549=0,E549&lt;&gt;0,F549&lt;&gt;0),"m2",IF(AND(F549=0,G549=0),"ml",IF(AND(E549=0,G549=0),"ml",IF(AND(E549=0,F549=0),"ml",IF(AND(E549&lt;&gt;0,F549&lt;&gt;0,G549&lt;&gt;0),"m3",0)))))))</f>
        <v>ml</v>
      </c>
    </row>
    <row r="550" spans="2:10" x14ac:dyDescent="0.3">
      <c r="B550" s="75"/>
      <c r="C550" s="130" t="s">
        <v>250</v>
      </c>
      <c r="D550" s="45"/>
      <c r="E550" s="45"/>
      <c r="F550" s="45"/>
      <c r="G550" s="45"/>
      <c r="H550" s="45"/>
      <c r="I550" s="45"/>
      <c r="J550" s="46"/>
    </row>
    <row r="551" spans="2:10" x14ac:dyDescent="0.3">
      <c r="B551" s="75"/>
      <c r="C551" s="44" t="s">
        <v>630</v>
      </c>
      <c r="D551" s="45"/>
      <c r="E551" s="45"/>
      <c r="F551" s="45"/>
      <c r="G551" s="45"/>
      <c r="H551" s="45">
        <f>IF(AND(F551=0,G551=0),D551*E551,IF(AND(E551=0,G551=0),D551*F551,IF(AND(E551=0,F551=0),D551*G551,IF(AND(E551=0),D551*F551*G551,IF(AND(F551=0),D551*E551*G551,IF(AND(G551=0),D551*E551*F551,D551*E551*F551*G551))))))</f>
        <v>0</v>
      </c>
      <c r="I551" s="45"/>
      <c r="J551" s="46" t="str">
        <f>IF(AND(E551=0,F551&lt;&gt;0,G551&lt;&gt;0),"m2",IF(AND(F551=0,E551&lt;&gt;0,G551&lt;&gt;0),"m2",IF(AND(G551=0,E551&lt;&gt;0,F551&lt;&gt;0),"m2",IF(AND(F551=0,G551=0),"ml",IF(AND(E551=0,G551=0),"ml",IF(AND(E551=0,F551=0),"ml",IF(AND(E551&lt;&gt;0,F551&lt;&gt;0,G551&lt;&gt;0),"m3",0)))))))</f>
        <v>ml</v>
      </c>
    </row>
    <row r="552" spans="2:10" x14ac:dyDescent="0.3">
      <c r="B552" s="75"/>
      <c r="C552" s="44" t="s">
        <v>628</v>
      </c>
      <c r="D552" s="45"/>
      <c r="E552" s="45"/>
      <c r="F552" s="45"/>
      <c r="G552" s="45"/>
      <c r="H552" s="45">
        <f>IF(AND(F552=0,G552=0),D552*E552,IF(AND(E552=0,G552=0),D552*F552,IF(AND(E552=0,F552=0),D552*G552,IF(AND(E552=0),D552*F552*G552,IF(AND(F552=0),D552*E552*G552,IF(AND(G552=0),D552*E552*F552,D552*E552*F552*G552))))))</f>
        <v>0</v>
      </c>
      <c r="I552" s="45"/>
      <c r="J552" s="46" t="str">
        <f>IF(AND(E552=0,F552&lt;&gt;0,G552&lt;&gt;0),"m2",IF(AND(F552=0,E552&lt;&gt;0,G552&lt;&gt;0),"m2",IF(AND(G552=0,E552&lt;&gt;0,F552&lt;&gt;0),"m2",IF(AND(F552=0,G552=0),"ml",IF(AND(E552=0,G552=0),"ml",IF(AND(E552=0,F552=0),"ml",IF(AND(E552&lt;&gt;0,F552&lt;&gt;0,G552&lt;&gt;0),"m3",0)))))))</f>
        <v>ml</v>
      </c>
    </row>
    <row r="553" spans="2:10" x14ac:dyDescent="0.3">
      <c r="B553" s="75" t="s">
        <v>236</v>
      </c>
      <c r="C553" s="48" t="s">
        <v>483</v>
      </c>
      <c r="D553" s="45"/>
      <c r="E553" s="45"/>
      <c r="F553" s="45"/>
      <c r="G553" s="45"/>
      <c r="H553" s="45"/>
      <c r="I553" s="62">
        <f>SUM(H554:H558)*$E$83</f>
        <v>0</v>
      </c>
      <c r="J553" s="63" t="str">
        <f>+J558</f>
        <v>ml</v>
      </c>
    </row>
    <row r="554" spans="2:10" x14ac:dyDescent="0.3">
      <c r="B554" s="75"/>
      <c r="C554" s="130" t="s">
        <v>248</v>
      </c>
      <c r="D554" s="45"/>
      <c r="E554" s="45"/>
      <c r="F554" s="45"/>
      <c r="G554" s="45"/>
      <c r="H554" s="45"/>
      <c r="I554" s="62"/>
      <c r="J554" s="63"/>
    </row>
    <row r="555" spans="2:10" x14ac:dyDescent="0.3">
      <c r="B555" s="75"/>
      <c r="C555" s="44" t="s">
        <v>628</v>
      </c>
      <c r="D555" s="45"/>
      <c r="E555" s="45"/>
      <c r="F555" s="45"/>
      <c r="G555" s="45"/>
      <c r="H555" s="45">
        <f>IF(AND(F555=0,G555=0),D555*E555,IF(AND(E555=0,G555=0),D555*F555,IF(AND(E555=0,F555=0),D555*G555,IF(AND(E555=0),D555*F555*G555,IF(AND(F555=0),D555*E555*G555,IF(AND(G555=0),D555*E555*F555,D555*E555*F555*G555))))))</f>
        <v>0</v>
      </c>
      <c r="I555" s="45"/>
      <c r="J555" s="46" t="str">
        <f>IF(AND(E555=0,F555&lt;&gt;0,G555&lt;&gt;0),"m2",IF(AND(F555=0,E555&lt;&gt;0,G555&lt;&gt;0),"m2",IF(AND(G555=0,E555&lt;&gt;0,F555&lt;&gt;0),"m2",IF(AND(F555=0,G555=0),"ml",IF(AND(E555=0,G555=0),"ml",IF(AND(E555=0,F555=0),"ml",IF(AND(E555&lt;&gt;0,F555&lt;&gt;0,G555&lt;&gt;0),"m3",0)))))))</f>
        <v>ml</v>
      </c>
    </row>
    <row r="556" spans="2:10" x14ac:dyDescent="0.3">
      <c r="B556" s="75"/>
      <c r="C556" s="130" t="s">
        <v>249</v>
      </c>
      <c r="D556" s="45"/>
      <c r="E556" s="45"/>
      <c r="F556" s="45"/>
      <c r="G556" s="45"/>
      <c r="H556" s="45"/>
      <c r="I556" s="62"/>
      <c r="J556" s="63"/>
    </row>
    <row r="557" spans="2:10" x14ac:dyDescent="0.3">
      <c r="B557" s="75"/>
      <c r="C557" s="44" t="s">
        <v>628</v>
      </c>
      <c r="D557" s="45"/>
      <c r="E557" s="45"/>
      <c r="F557" s="45"/>
      <c r="G557" s="45"/>
      <c r="H557" s="45">
        <f>IF(AND(F557=0,G557=0),D557*E557,IF(AND(E557=0,G557=0),D557*F557,IF(AND(E557=0,F557=0),D557*G557,IF(AND(E557=0),D557*F557*G557,IF(AND(F557=0),D557*E557*G557,IF(AND(G557=0),D557*E557*F557,D557*E557*F557*G557))))))</f>
        <v>0</v>
      </c>
      <c r="I557" s="45"/>
      <c r="J557" s="46" t="str">
        <f>IF(AND(E557=0,F557&lt;&gt;0,G557&lt;&gt;0),"m2",IF(AND(F557=0,E557&lt;&gt;0,G557&lt;&gt;0),"m2",IF(AND(G557=0,E557&lt;&gt;0,F557&lt;&gt;0),"m2",IF(AND(F557=0,G557=0),"ml",IF(AND(E557=0,G557=0),"ml",IF(AND(E557=0,F557=0),"ml",IF(AND(E557&lt;&gt;0,F557&lt;&gt;0,G557&lt;&gt;0),"m3",0)))))))</f>
        <v>ml</v>
      </c>
    </row>
    <row r="558" spans="2:10" x14ac:dyDescent="0.3">
      <c r="B558" s="75"/>
      <c r="C558" s="130" t="s">
        <v>250</v>
      </c>
      <c r="D558" s="45"/>
      <c r="E558" s="45"/>
      <c r="F558" s="45"/>
      <c r="G558" s="45"/>
      <c r="H558" s="45"/>
      <c r="I558" s="45"/>
      <c r="J558" s="46" t="str">
        <f>IF(AND(E558=0,F558&lt;&gt;0,G558&lt;&gt;0),"m2",IF(AND(F558=0,E558&lt;&gt;0,G558&lt;&gt;0),"m2",IF(AND(G558=0,E558&lt;&gt;0,F558&lt;&gt;0),"m2",IF(AND(F558=0,G558=0),"ml",IF(AND(E558=0,G558=0),"ml",IF(AND(E558=0,F558=0),"ml",IF(AND(E558&lt;&gt;0,F558&lt;&gt;0,G558&lt;&gt;0),"m3",0)))))))</f>
        <v>ml</v>
      </c>
    </row>
    <row r="559" spans="2:10" x14ac:dyDescent="0.3">
      <c r="B559" s="75"/>
      <c r="C559" s="44" t="s">
        <v>628</v>
      </c>
      <c r="D559" s="45"/>
      <c r="E559" s="45"/>
      <c r="F559" s="45"/>
      <c r="G559" s="45"/>
      <c r="H559" s="45">
        <f>IF(AND(F559=0,G559=0),D559*E559,IF(AND(E559=0,G559=0),D559*F559,IF(AND(E559=0,F559=0),D559*G559,IF(AND(E559=0),D559*F559*G559,IF(AND(F559=0),D559*E559*G559,IF(AND(G559=0),D559*E559*F559,D559*E559*F559*G559))))))</f>
        <v>0</v>
      </c>
      <c r="I559" s="45"/>
      <c r="J559" s="46" t="str">
        <f>IF(AND(E559=0,F559&lt;&gt;0,G559&lt;&gt;0),"m2",IF(AND(F559=0,E559&lt;&gt;0,G559&lt;&gt;0),"m2",IF(AND(G559=0,E559&lt;&gt;0,F559&lt;&gt;0),"m2",IF(AND(F559=0,G559=0),"ml",IF(AND(E559=0,G559=0),"ml",IF(AND(E559=0,F559=0),"ml",IF(AND(E559&lt;&gt;0,F559&lt;&gt;0,G559&lt;&gt;0),"m3",0)))))))</f>
        <v>ml</v>
      </c>
    </row>
    <row r="560" spans="2:10" x14ac:dyDescent="0.3">
      <c r="B560" s="75" t="s">
        <v>240</v>
      </c>
      <c r="C560" s="48" t="s">
        <v>485</v>
      </c>
      <c r="D560" s="45"/>
      <c r="E560" s="45"/>
      <c r="F560" s="45"/>
      <c r="G560" s="45"/>
      <c r="H560" s="45"/>
      <c r="I560" s="62">
        <f>SUM(H561:H570)*$E$83</f>
        <v>18</v>
      </c>
      <c r="J560" s="63" t="str">
        <f>+J561</f>
        <v>ml</v>
      </c>
    </row>
    <row r="561" spans="2:10" x14ac:dyDescent="0.3">
      <c r="B561" s="75"/>
      <c r="C561" s="130" t="s">
        <v>248</v>
      </c>
      <c r="D561" s="45"/>
      <c r="E561" s="45"/>
      <c r="F561" s="45"/>
      <c r="G561" s="45"/>
      <c r="H561" s="45"/>
      <c r="I561" s="45"/>
      <c r="J561" s="46" t="str">
        <f>IF(AND(E561=0,F561&lt;&gt;0,G561&lt;&gt;0),"m2",IF(AND(F561=0,E561&lt;&gt;0,G561&lt;&gt;0),"m2",IF(AND(G561=0,E561&lt;&gt;0,F561&lt;&gt;0),"m2",IF(AND(F561=0,G561=0),"ml",IF(AND(E561=0,G561=0),"ml",IF(AND(E561=0,F561=0),"ml",IF(AND(E561&lt;&gt;0,F561&lt;&gt;0,G561&lt;&gt;0),"m3",0)))))))</f>
        <v>ml</v>
      </c>
    </row>
    <row r="562" spans="2:10" x14ac:dyDescent="0.3">
      <c r="B562" s="75"/>
      <c r="C562" s="44" t="s">
        <v>621</v>
      </c>
      <c r="D562" s="45">
        <v>1</v>
      </c>
      <c r="E562" s="45">
        <v>1</v>
      </c>
      <c r="F562" s="45"/>
      <c r="G562" s="45"/>
      <c r="H562" s="45">
        <f t="shared" ref="H562:H565" si="12">IF(AND(F562=0,G562=0),D562*E562,IF(AND(E562=0,G562=0),D562*F562,IF(AND(E562=0,F562=0),D562*G562,IF(AND(E562=0),D562*F562*G562,IF(AND(F562=0),D562*E562*G562,IF(AND(G562=0),D562*E562*F562,D562*E562*F562*G562))))))</f>
        <v>1</v>
      </c>
      <c r="I562" s="45"/>
      <c r="J562" s="46" t="str">
        <f t="shared" ref="J562:J565" si="13">IF(AND(E562=0,F562&lt;&gt;0,G562&lt;&gt;0),"m2",IF(AND(F562=0,E562&lt;&gt;0,G562&lt;&gt;0),"m2",IF(AND(G562=0,E562&lt;&gt;0,F562&lt;&gt;0),"m2",IF(AND(F562=0,G562=0),"ml",IF(AND(E562=0,G562=0),"ml",IF(AND(E562=0,F562=0),"ml",IF(AND(E562&lt;&gt;0,F562&lt;&gt;0,G562&lt;&gt;0),"m3",0)))))))</f>
        <v>ml</v>
      </c>
    </row>
    <row r="563" spans="2:10" x14ac:dyDescent="0.3">
      <c r="B563" s="75"/>
      <c r="C563" s="44" t="s">
        <v>632</v>
      </c>
      <c r="D563" s="45">
        <v>1</v>
      </c>
      <c r="E563" s="45">
        <v>5</v>
      </c>
      <c r="F563" s="45"/>
      <c r="G563" s="45"/>
      <c r="H563" s="45">
        <f t="shared" si="12"/>
        <v>5</v>
      </c>
      <c r="I563" s="45"/>
      <c r="J563" s="46" t="str">
        <f t="shared" si="13"/>
        <v>ml</v>
      </c>
    </row>
    <row r="564" spans="2:10" x14ac:dyDescent="0.3">
      <c r="B564" s="75"/>
      <c r="C564" s="44" t="s">
        <v>632</v>
      </c>
      <c r="D564" s="45">
        <v>1</v>
      </c>
      <c r="E564" s="45">
        <v>2</v>
      </c>
      <c r="F564" s="45"/>
      <c r="G564" s="45"/>
      <c r="H564" s="45">
        <f t="shared" si="12"/>
        <v>2</v>
      </c>
      <c r="I564" s="45"/>
      <c r="J564" s="46" t="str">
        <f t="shared" si="13"/>
        <v>ml</v>
      </c>
    </row>
    <row r="565" spans="2:10" x14ac:dyDescent="0.3">
      <c r="B565" s="75"/>
      <c r="C565" s="130" t="s">
        <v>249</v>
      </c>
      <c r="D565" s="45"/>
      <c r="E565" s="45"/>
      <c r="F565" s="45"/>
      <c r="G565" s="45"/>
      <c r="H565" s="45">
        <f t="shared" si="12"/>
        <v>0</v>
      </c>
      <c r="I565" s="45"/>
      <c r="J565" s="46" t="str">
        <f t="shared" si="13"/>
        <v>ml</v>
      </c>
    </row>
    <row r="566" spans="2:10" x14ac:dyDescent="0.3">
      <c r="B566" s="75"/>
      <c r="C566" s="44" t="s">
        <v>621</v>
      </c>
      <c r="D566" s="45">
        <v>3</v>
      </c>
      <c r="E566" s="45">
        <v>1.2</v>
      </c>
      <c r="F566" s="45"/>
      <c r="G566" s="45"/>
      <c r="H566" s="45">
        <f>IF(AND(F566=0,G566=0),D566*E566,IF(AND(E566=0,G566=0),D566*F566,IF(AND(E566=0,F566=0),D566*G566,IF(AND(E566=0),D566*F566*G566,IF(AND(F566=0),D566*E566*G566,IF(AND(G566=0),D566*E566*F566,D566*E566*F566*G566))))))</f>
        <v>3.5999999999999996</v>
      </c>
      <c r="I566" s="45"/>
      <c r="J566" s="46" t="str">
        <f>IF(AND(E566=0,F566&lt;&gt;0,G566&lt;&gt;0),"m2",IF(AND(F566=0,E566&lt;&gt;0,G566&lt;&gt;0),"m2",IF(AND(G566=0,E566&lt;&gt;0,F566&lt;&gt;0),"m2",IF(AND(F566=0,G566=0),"ml",IF(AND(E566=0,G566=0),"ml",IF(AND(E566=0,F566=0),"ml",IF(AND(E566&lt;&gt;0,F566&lt;&gt;0,G566&lt;&gt;0),"m3",0)))))))</f>
        <v>ml</v>
      </c>
    </row>
    <row r="567" spans="2:10" x14ac:dyDescent="0.3">
      <c r="B567" s="75"/>
      <c r="C567" s="44" t="s">
        <v>632</v>
      </c>
      <c r="D567" s="45">
        <v>1</v>
      </c>
      <c r="E567" s="45">
        <v>6.4</v>
      </c>
      <c r="F567" s="45"/>
      <c r="G567" s="45"/>
      <c r="H567" s="45">
        <f>IF(AND(F567=0,G567=0),D567*E567,IF(AND(E567=0,G567=0),D567*F567,IF(AND(E567=0,F567=0),D567*G567,IF(AND(E567=0),D567*F567*G567,IF(AND(F567=0),D567*E567*G567,IF(AND(G567=0),D567*E567*F567,D567*E567*F567*G567))))))</f>
        <v>6.4</v>
      </c>
      <c r="I567" s="45"/>
      <c r="J567" s="46" t="str">
        <f>IF(AND(E567=0,F567&lt;&gt;0,G567&lt;&gt;0),"m2",IF(AND(F567=0,E567&lt;&gt;0,G567&lt;&gt;0),"m2",IF(AND(G567=0,E567&lt;&gt;0,F567&lt;&gt;0),"m2",IF(AND(F567=0,G567=0),"ml",IF(AND(E567=0,G567=0),"ml",IF(AND(E567=0,F567=0),"ml",IF(AND(E567&lt;&gt;0,F567&lt;&gt;0,G567&lt;&gt;0),"m3",0)))))))</f>
        <v>ml</v>
      </c>
    </row>
    <row r="568" spans="2:10" x14ac:dyDescent="0.3">
      <c r="B568" s="75"/>
      <c r="C568" s="130" t="s">
        <v>250</v>
      </c>
      <c r="D568" s="45"/>
      <c r="E568" s="45"/>
      <c r="F568" s="45"/>
      <c r="G568" s="45"/>
      <c r="H568" s="45">
        <f t="shared" ref="H568" si="14">IF(AND(F568=0,G568=0),D568*E568,IF(AND(E568=0,G568=0),D568*F568,IF(AND(E568=0,F568=0),D568*G568,IF(AND(E568=0),D568*F568*G568,IF(AND(F568=0),D568*E568*G568,IF(AND(G568=0),D568*E568*F568,D568*E568*F568*G568))))))</f>
        <v>0</v>
      </c>
      <c r="I568" s="45"/>
      <c r="J568" s="46" t="str">
        <f t="shared" ref="J568" si="15">IF(AND(E568=0,F568&lt;&gt;0,G568&lt;&gt;0),"m2",IF(AND(F568=0,E568&lt;&gt;0,G568&lt;&gt;0),"m2",IF(AND(G568=0,E568&lt;&gt;0,F568&lt;&gt;0),"m2",IF(AND(F568=0,G568=0),"ml",IF(AND(E568=0,G568=0),"ml",IF(AND(E568=0,F568=0),"ml",IF(AND(E568&lt;&gt;0,F568&lt;&gt;0,G568&lt;&gt;0),"m3",0)))))))</f>
        <v>ml</v>
      </c>
    </row>
    <row r="569" spans="2:10" x14ac:dyDescent="0.3">
      <c r="B569" s="75"/>
      <c r="C569" s="44" t="s">
        <v>621</v>
      </c>
      <c r="D569" s="45"/>
      <c r="E569" s="45"/>
      <c r="F569" s="45"/>
      <c r="G569" s="45"/>
      <c r="H569" s="45">
        <f>IF(AND(F569=0,G569=0),D569*E569,IF(AND(E569=0,G569=0),D569*F569,IF(AND(E569=0,F569=0),D569*G569,IF(AND(E569=0),D569*F569*G569,IF(AND(F569=0),D569*E569*G569,IF(AND(G569=0),D569*E569*F569,D569*E569*F569*G569))))))</f>
        <v>0</v>
      </c>
      <c r="I569" s="45"/>
      <c r="J569" s="46" t="str">
        <f>IF(AND(E569=0,F569&lt;&gt;0,G569&lt;&gt;0),"m2",IF(AND(F569=0,E569&lt;&gt;0,G569&lt;&gt;0),"m2",IF(AND(G569=0,E569&lt;&gt;0,F569&lt;&gt;0),"m2",IF(AND(F569=0,G569=0),"ml",IF(AND(E569=0,G569=0),"ml",IF(AND(E569=0,F569=0),"ml",IF(AND(E569&lt;&gt;0,F569&lt;&gt;0,G569&lt;&gt;0),"m3",0)))))))</f>
        <v>ml</v>
      </c>
    </row>
    <row r="570" spans="2:10" x14ac:dyDescent="0.3">
      <c r="B570" s="75"/>
      <c r="C570" s="44" t="s">
        <v>632</v>
      </c>
      <c r="D570" s="45"/>
      <c r="E570" s="45"/>
      <c r="F570" s="45"/>
      <c r="G570" s="45"/>
      <c r="H570" s="45">
        <f>IF(AND(F570=0,G570=0),D570*E570,IF(AND(E570=0,G570=0),D570*F570,IF(AND(E570=0,F570=0),D570*G570,IF(AND(E570=0),D570*F570*G570,IF(AND(F570=0),D570*E570*G570,IF(AND(G570=0),D570*E570*F570,D570*E570*F570*G570))))))</f>
        <v>0</v>
      </c>
      <c r="I570" s="45"/>
      <c r="J570" s="46" t="str">
        <f>IF(AND(E570=0,F570&lt;&gt;0,G570&lt;&gt;0),"m2",IF(AND(F570=0,E570&lt;&gt;0,G570&lt;&gt;0),"m2",IF(AND(G570=0,E570&lt;&gt;0,F570&lt;&gt;0),"m2",IF(AND(F570=0,G570=0),"ml",IF(AND(E570=0,G570=0),"ml",IF(AND(E570=0,F570=0),"ml",IF(AND(E570&lt;&gt;0,F570&lt;&gt;0,G570&lt;&gt;0),"m3",0)))))))</f>
        <v>ml</v>
      </c>
    </row>
    <row r="571" spans="2:10" x14ac:dyDescent="0.3">
      <c r="B571" s="75" t="s">
        <v>517</v>
      </c>
      <c r="C571" s="48" t="s">
        <v>618</v>
      </c>
      <c r="D571" s="45"/>
      <c r="E571" s="45"/>
      <c r="F571" s="45"/>
      <c r="G571" s="45"/>
      <c r="H571" s="45"/>
      <c r="I571" s="62">
        <f>SUM(H572:H577)*$E$83</f>
        <v>6</v>
      </c>
      <c r="J571" s="63" t="str">
        <f>+J574</f>
        <v>ml</v>
      </c>
    </row>
    <row r="572" spans="2:10" x14ac:dyDescent="0.3">
      <c r="B572" s="75"/>
      <c r="C572" s="130" t="s">
        <v>248</v>
      </c>
      <c r="D572" s="45"/>
      <c r="E572" s="45"/>
      <c r="F572" s="45"/>
      <c r="G572" s="45"/>
      <c r="H572" s="45"/>
      <c r="I572" s="62"/>
      <c r="J572" s="63"/>
    </row>
    <row r="573" spans="2:10" x14ac:dyDescent="0.3">
      <c r="B573" s="75"/>
      <c r="C573" s="44" t="s">
        <v>621</v>
      </c>
      <c r="D573" s="45"/>
      <c r="E573" s="45"/>
      <c r="F573" s="45"/>
      <c r="G573" s="45"/>
      <c r="H573" s="45">
        <f>IF(AND(F573=0,G573=0),D573*E573,IF(AND(E573=0,G573=0),D573*F573,IF(AND(E573=0,F573=0),D573*G573,IF(AND(E573=0),D573*F573*G573,IF(AND(F573=0),D573*E573*G573,IF(AND(G573=0),D573*E573*F573,D573*E573*F573*G573))))))</f>
        <v>0</v>
      </c>
      <c r="I573" s="45"/>
      <c r="J573" s="46" t="str">
        <f>IF(AND(E573=0,F573&lt;&gt;0,G573&lt;&gt;0),"m2",IF(AND(F573=0,E573&lt;&gt;0,G573&lt;&gt;0),"m2",IF(AND(G573=0,E573&lt;&gt;0,F573&lt;&gt;0),"m2",IF(AND(F573=0,G573=0),"ml",IF(AND(E573=0,G573=0),"ml",IF(AND(E573=0,F573=0),"ml",IF(AND(E573&lt;&gt;0,F573&lt;&gt;0,G573&lt;&gt;0),"m3",0)))))))</f>
        <v>ml</v>
      </c>
    </row>
    <row r="574" spans="2:10" x14ac:dyDescent="0.3">
      <c r="B574" s="75"/>
      <c r="C574" s="130" t="s">
        <v>249</v>
      </c>
      <c r="D574" s="45"/>
      <c r="E574" s="45"/>
      <c r="F574" s="45"/>
      <c r="G574" s="45"/>
      <c r="H574" s="45">
        <f>IF(AND(F574=0,G574=0),D574*E574,IF(AND(E574=0,G574=0),D574*F574,IF(AND(E574=0,F574=0),D574*G574,IF(AND(E574=0),D574*F574*G574,IF(AND(F574=0),D574*E574*G574,IF(AND(G574=0),D574*E574*F574,D574*E574*F574*G574))))))</f>
        <v>0</v>
      </c>
      <c r="I574" s="45"/>
      <c r="J574" s="46" t="str">
        <f>IF(AND(E574=0,F574&lt;&gt;0,G574&lt;&gt;0),"m2",IF(AND(F574=0,E574&lt;&gt;0,G574&lt;&gt;0),"m2",IF(AND(G574=0,E574&lt;&gt;0,F574&lt;&gt;0),"m2",IF(AND(F574=0,G574=0),"ml",IF(AND(E574=0,G574=0),"ml",IF(AND(E574=0,F574=0),"ml",IF(AND(E574&lt;&gt;0,F574&lt;&gt;0,G574&lt;&gt;0),"m3",0)))))))</f>
        <v>ml</v>
      </c>
    </row>
    <row r="575" spans="2:10" x14ac:dyDescent="0.3">
      <c r="B575" s="75"/>
      <c r="C575" s="44" t="s">
        <v>621</v>
      </c>
      <c r="D575" s="45">
        <v>3</v>
      </c>
      <c r="E575" s="45">
        <v>2</v>
      </c>
      <c r="F575" s="45"/>
      <c r="G575" s="45"/>
      <c r="H575" s="45">
        <f>IF(AND(F575=0,G575=0),D575*E575,IF(AND(E575=0,G575=0),D575*F575,IF(AND(E575=0,F575=0),D575*G575,IF(AND(E575=0),D575*F575*G575,IF(AND(F575=0),D575*E575*G575,IF(AND(G575=0),D575*E575*F575,D575*E575*F575*G575))))))</f>
        <v>6</v>
      </c>
      <c r="I575" s="45"/>
      <c r="J575" s="46" t="str">
        <f>IF(AND(E575=0,F575&lt;&gt;0,G575&lt;&gt;0),"m2",IF(AND(F575=0,E575&lt;&gt;0,G575&lt;&gt;0),"m2",IF(AND(G575=0,E575&lt;&gt;0,F575&lt;&gt;0),"m2",IF(AND(F575=0,G575=0),"ml",IF(AND(E575=0,G575=0),"ml",IF(AND(E575=0,F575=0),"ml",IF(AND(E575&lt;&gt;0,F575&lt;&gt;0,G575&lt;&gt;0),"m3",0)))))))</f>
        <v>ml</v>
      </c>
    </row>
    <row r="576" spans="2:10" x14ac:dyDescent="0.3">
      <c r="B576" s="75"/>
      <c r="C576" s="130" t="s">
        <v>250</v>
      </c>
      <c r="D576" s="45"/>
      <c r="E576" s="45"/>
      <c r="F576" s="45"/>
      <c r="G576" s="45"/>
      <c r="H576" s="45">
        <f>IF(AND(F576=0,G576=0),D576*E576,IF(AND(E576=0,G576=0),D576*F576,IF(AND(E576=0,F576=0),D576*G576,IF(AND(E576=0),D576*F576*G576,IF(AND(F576=0),D576*E576*G576,IF(AND(G576=0),D576*E576*F576,D576*E576*F576*G576))))))</f>
        <v>0</v>
      </c>
      <c r="I576" s="45"/>
      <c r="J576" s="46" t="str">
        <f>IF(AND(E576=0,F576&lt;&gt;0,G576&lt;&gt;0),"m2",IF(AND(F576=0,E576&lt;&gt;0,G576&lt;&gt;0),"m2",IF(AND(G576=0,E576&lt;&gt;0,F576&lt;&gt;0),"m2",IF(AND(F576=0,G576=0),"ml",IF(AND(E576=0,G576=0),"ml",IF(AND(E576=0,F576=0),"ml",IF(AND(E576&lt;&gt;0,F576&lt;&gt;0,G576&lt;&gt;0),"m3",0)))))))</f>
        <v>ml</v>
      </c>
    </row>
    <row r="577" spans="2:10" x14ac:dyDescent="0.3">
      <c r="B577" s="75"/>
      <c r="C577" s="44" t="s">
        <v>621</v>
      </c>
      <c r="D577" s="45"/>
      <c r="E577" s="45"/>
      <c r="F577" s="45"/>
      <c r="G577" s="45"/>
      <c r="H577" s="45">
        <f>IF(AND(F577=0,G577=0),D577*E577,IF(AND(E577=0,G577=0),D577*F577,IF(AND(E577=0,F577=0),D577*G577,IF(AND(E577=0),D577*F577*G577,IF(AND(F577=0),D577*E577*G577,IF(AND(G577=0),D577*E577*F577,D577*E577*F577*G577))))))</f>
        <v>0</v>
      </c>
      <c r="I577" s="45"/>
      <c r="J577" s="46" t="str">
        <f>IF(AND(E577=0,F577&lt;&gt;0,G577&lt;&gt;0),"m2",IF(AND(F577=0,E577&lt;&gt;0,G577&lt;&gt;0),"m2",IF(AND(G577=0,E577&lt;&gt;0,F577&lt;&gt;0),"m2",IF(AND(F577=0,G577=0),"ml",IF(AND(E577=0,G577=0),"ml",IF(AND(E577=0,F577=0),"ml",IF(AND(E577&lt;&gt;0,F577&lt;&gt;0,G577&lt;&gt;0),"m3",0)))))))</f>
        <v>ml</v>
      </c>
    </row>
    <row r="578" spans="2:10" x14ac:dyDescent="0.3">
      <c r="B578" s="75" t="s">
        <v>518</v>
      </c>
      <c r="C578" s="48" t="s">
        <v>484</v>
      </c>
      <c r="D578" s="45"/>
      <c r="E578" s="45"/>
      <c r="F578" s="45"/>
      <c r="G578" s="45"/>
      <c r="H578" s="45"/>
      <c r="I578" s="62">
        <f>SUM(H579:H582)*$E$83</f>
        <v>21.5</v>
      </c>
      <c r="J578" s="63" t="str">
        <f>+J579</f>
        <v>ml</v>
      </c>
    </row>
    <row r="579" spans="2:10" x14ac:dyDescent="0.3">
      <c r="B579" s="75"/>
      <c r="C579" s="130" t="s">
        <v>248</v>
      </c>
      <c r="D579" s="45">
        <v>2</v>
      </c>
      <c r="E579" s="45">
        <v>3.25</v>
      </c>
      <c r="F579" s="45"/>
      <c r="G579" s="45"/>
      <c r="H579" s="45">
        <f>IF(AND(F579=0,G579=0),D579*E579,IF(AND(E579=0,G579=0),D579*F579,IF(AND(E579=0,F579=0),D579*G579,IF(AND(E579=0),D579*F579*G579,IF(AND(F579=0),D579*E579*G579,IF(AND(G579=0),D579*E579*F579,D579*E579*F579*G579))))))</f>
        <v>6.5</v>
      </c>
      <c r="I579" s="45"/>
      <c r="J579" s="46" t="str">
        <f>IF(AND(E579=0,F579&lt;&gt;0,G579&lt;&gt;0),"m2",IF(AND(F579=0,E579&lt;&gt;0,G579&lt;&gt;0),"m2",IF(AND(G579=0,E579&lt;&gt;0,F579&lt;&gt;0),"m2",IF(AND(F579=0,G579=0),"ml",IF(AND(E579=0,G579=0),"ml",IF(AND(E579=0,F579=0),"ml",IF(AND(E579&lt;&gt;0,F579&lt;&gt;0,G579&lt;&gt;0),"m3",0)))))))</f>
        <v>ml</v>
      </c>
    </row>
    <row r="580" spans="2:10" x14ac:dyDescent="0.3">
      <c r="B580" s="75"/>
      <c r="C580" s="130" t="s">
        <v>249</v>
      </c>
      <c r="D580" s="45">
        <v>2</v>
      </c>
      <c r="E580" s="45">
        <v>3.25</v>
      </c>
      <c r="F580" s="45"/>
      <c r="G580" s="45"/>
      <c r="H580" s="45">
        <f>IF(AND(F580=0,G580=0),D580*E580,IF(AND(E580=0,G580=0),D580*F580,IF(AND(E580=0,F580=0),D580*G580,IF(AND(E580=0),D580*F580*G580,IF(AND(F580=0),D580*E580*G580,IF(AND(G580=0),D580*E580*F580,D580*E580*F580*G580))))))</f>
        <v>6.5</v>
      </c>
      <c r="I580" s="45"/>
      <c r="J580" s="46" t="str">
        <f>IF(AND(E580=0,F580&lt;&gt;0,G580&lt;&gt;0),"m2",IF(AND(F580=0,E580&lt;&gt;0,G580&lt;&gt;0),"m2",IF(AND(G580=0,E580&lt;&gt;0,F580&lt;&gt;0),"m2",IF(AND(F580=0,G580=0),"ml",IF(AND(E580=0,G580=0),"ml",IF(AND(E580=0,F580=0),"ml",IF(AND(E580&lt;&gt;0,F580&lt;&gt;0,G580&lt;&gt;0),"m3",0)))))))</f>
        <v>ml</v>
      </c>
    </row>
    <row r="581" spans="2:10" x14ac:dyDescent="0.3">
      <c r="B581" s="75"/>
      <c r="C581" s="130" t="s">
        <v>250</v>
      </c>
      <c r="D581" s="45">
        <v>2</v>
      </c>
      <c r="E581" s="45">
        <v>3.25</v>
      </c>
      <c r="F581" s="45"/>
      <c r="G581" s="45"/>
      <c r="H581" s="45">
        <f>IF(AND(F581=0,G581=0),D581*E581,IF(AND(E581=0,G581=0),D581*F581,IF(AND(E581=0,F581=0),D581*G581,IF(AND(E581=0),D581*F581*G581,IF(AND(F581=0),D581*E581*G581,IF(AND(G581=0),D581*E581*F581,D581*E581*F581*G581))))))</f>
        <v>6.5</v>
      </c>
      <c r="I581" s="45"/>
      <c r="J581" s="46" t="str">
        <f>IF(AND(E581=0,F581&lt;&gt;0,G581&lt;&gt;0),"m2",IF(AND(F581=0,E581&lt;&gt;0,G581&lt;&gt;0),"m2",IF(AND(G581=0,E581&lt;&gt;0,F581&lt;&gt;0),"m2",IF(AND(F581=0,G581=0),"ml",IF(AND(E581=0,G581=0),"ml",IF(AND(E581=0,F581=0),"ml",IF(AND(E581&lt;&gt;0,F581&lt;&gt;0,G581&lt;&gt;0),"m3",0)))))))</f>
        <v>ml</v>
      </c>
    </row>
    <row r="582" spans="2:10" x14ac:dyDescent="0.3">
      <c r="B582" s="75"/>
      <c r="C582" s="130" t="s">
        <v>633</v>
      </c>
      <c r="D582" s="45">
        <v>2</v>
      </c>
      <c r="E582" s="45">
        <v>1</v>
      </c>
      <c r="F582" s="45"/>
      <c r="G582" s="45"/>
      <c r="H582" s="45">
        <f>IF(AND(F582=0,G582=0),D582*E582,IF(AND(E582=0,G582=0),D582*F582,IF(AND(E582=0,F582=0),D582*G582,IF(AND(E582=0),D582*F582*G582,IF(AND(F582=0),D582*E582*G582,IF(AND(G582=0),D582*E582*F582,D582*E582*F582*G582))))))</f>
        <v>2</v>
      </c>
      <c r="I582" s="45"/>
      <c r="J582" s="46" t="str">
        <f>IF(AND(E582=0,F582&lt;&gt;0,G582&lt;&gt;0),"m2",IF(AND(F582=0,E582&lt;&gt;0,G582&lt;&gt;0),"m2",IF(AND(G582=0,E582&lt;&gt;0,F582&lt;&gt;0),"m2",IF(AND(F582=0,G582=0),"ml",IF(AND(E582=0,G582=0),"ml",IF(AND(E582=0,F582=0),"ml",IF(AND(E582&lt;&gt;0,F582&lt;&gt;0,G582&lt;&gt;0),"m3",0)))))))</f>
        <v>ml</v>
      </c>
    </row>
    <row r="583" spans="2:10" x14ac:dyDescent="0.3">
      <c r="B583" s="75" t="s">
        <v>617</v>
      </c>
      <c r="C583" s="48" t="s">
        <v>486</v>
      </c>
      <c r="D583" s="45"/>
      <c r="E583" s="45"/>
      <c r="F583" s="45"/>
      <c r="G583" s="45"/>
      <c r="H583" s="45"/>
      <c r="I583" s="62">
        <f>SUM(H584:H587)*$E$83</f>
        <v>10.75</v>
      </c>
      <c r="J583" s="63" t="str">
        <f>+J584</f>
        <v>ml</v>
      </c>
    </row>
    <row r="584" spans="2:10" x14ac:dyDescent="0.3">
      <c r="B584" s="75"/>
      <c r="C584" s="130" t="s">
        <v>248</v>
      </c>
      <c r="D584" s="45">
        <v>1</v>
      </c>
      <c r="E584" s="45">
        <v>3.25</v>
      </c>
      <c r="F584" s="45"/>
      <c r="G584" s="45"/>
      <c r="H584" s="45">
        <f>IF(AND(F584=0,G584=0),D584*E584,IF(AND(E584=0,G584=0),D584*F584,IF(AND(E584=0,F584=0),D584*G584,IF(AND(E584=0),D584*F584*G584,IF(AND(F584=0),D584*E584*G584,IF(AND(G584=0),D584*E584*F584,D584*E584*F584*G584))))))</f>
        <v>3.25</v>
      </c>
      <c r="I584" s="45"/>
      <c r="J584" s="46" t="str">
        <f>IF(AND(E584=0,F584&lt;&gt;0,G584&lt;&gt;0),"m2",IF(AND(F584=0,E584&lt;&gt;0,G584&lt;&gt;0),"m2",IF(AND(G584=0,E584&lt;&gt;0,F584&lt;&gt;0),"m2",IF(AND(F584=0,G584=0),"ml",IF(AND(E584=0,G584=0),"ml",IF(AND(E584=0,F584=0),"ml",IF(AND(E584&lt;&gt;0,F584&lt;&gt;0,G584&lt;&gt;0),"m3",0)))))))</f>
        <v>ml</v>
      </c>
    </row>
    <row r="585" spans="2:10" x14ac:dyDescent="0.3">
      <c r="B585" s="75"/>
      <c r="C585" s="130" t="s">
        <v>249</v>
      </c>
      <c r="D585" s="45">
        <v>1</v>
      </c>
      <c r="E585" s="45">
        <v>3.25</v>
      </c>
      <c r="F585" s="45"/>
      <c r="G585" s="45"/>
      <c r="H585" s="45">
        <f>IF(AND(F585=0,G585=0),D585*E585,IF(AND(E585=0,G585=0),D585*F585,IF(AND(E585=0,F585=0),D585*G585,IF(AND(E585=0),D585*F585*G585,IF(AND(F585=0),D585*E585*G585,IF(AND(G585=0),D585*E585*F585,D585*E585*F585*G585))))))</f>
        <v>3.25</v>
      </c>
      <c r="I585" s="45"/>
      <c r="J585" s="46" t="str">
        <f>IF(AND(E585=0,F585&lt;&gt;0,G585&lt;&gt;0),"m2",IF(AND(F585=0,E585&lt;&gt;0,G585&lt;&gt;0),"m2",IF(AND(G585=0,E585&lt;&gt;0,F585&lt;&gt;0),"m2",IF(AND(F585=0,G585=0),"ml",IF(AND(E585=0,G585=0),"ml",IF(AND(E585=0,F585=0),"ml",IF(AND(E585&lt;&gt;0,F585&lt;&gt;0,G585&lt;&gt;0),"m3",0)))))))</f>
        <v>ml</v>
      </c>
    </row>
    <row r="586" spans="2:10" x14ac:dyDescent="0.3">
      <c r="B586" s="75"/>
      <c r="C586" s="130" t="s">
        <v>250</v>
      </c>
      <c r="D586" s="45">
        <v>1</v>
      </c>
      <c r="E586" s="45">
        <v>3.25</v>
      </c>
      <c r="F586" s="45"/>
      <c r="G586" s="45"/>
      <c r="H586" s="45">
        <f>IF(AND(F586=0,G586=0),D586*E586,IF(AND(E586=0,G586=0),D586*F586,IF(AND(E586=0,F586=0),D586*G586,IF(AND(E586=0),D586*F586*G586,IF(AND(F586=0),D586*E586*G586,IF(AND(G586=0),D586*E586*F586,D586*E586*F586*G586))))))</f>
        <v>3.25</v>
      </c>
      <c r="I586" s="45"/>
      <c r="J586" s="46" t="str">
        <f>IF(AND(E586=0,F586&lt;&gt;0,G586&lt;&gt;0),"m2",IF(AND(F586=0,E586&lt;&gt;0,G586&lt;&gt;0),"m2",IF(AND(G586=0,E586&lt;&gt;0,F586&lt;&gt;0),"m2",IF(AND(F586=0,G586=0),"ml",IF(AND(E586=0,G586=0),"ml",IF(AND(E586=0,F586=0),"ml",IF(AND(E586&lt;&gt;0,F586&lt;&gt;0,G586&lt;&gt;0),"m3",0)))))))</f>
        <v>ml</v>
      </c>
    </row>
    <row r="587" spans="2:10" x14ac:dyDescent="0.3">
      <c r="B587" s="75"/>
      <c r="C587" s="130" t="s">
        <v>633</v>
      </c>
      <c r="D587" s="45">
        <v>1</v>
      </c>
      <c r="E587" s="45">
        <v>1</v>
      </c>
      <c r="F587" s="45"/>
      <c r="G587" s="45"/>
      <c r="H587" s="45">
        <f>IF(AND(F587=0,G587=0),D587*E587,IF(AND(E587=0,G587=0),D587*F587,IF(AND(E587=0,F587=0),D587*G587,IF(AND(E587=0),D587*F587*G587,IF(AND(F587=0),D587*E587*G587,IF(AND(G587=0),D587*E587*F587,D587*E587*F587*G587))))))</f>
        <v>1</v>
      </c>
      <c r="I587" s="45"/>
      <c r="J587" s="46" t="str">
        <f>IF(AND(E587=0,F587&lt;&gt;0,G587&lt;&gt;0),"m2",IF(AND(F587=0,E587&lt;&gt;0,G587&lt;&gt;0),"m2",IF(AND(G587=0,E587&lt;&gt;0,F587&lt;&gt;0),"m2",IF(AND(F587=0,G587=0),"ml",IF(AND(E587=0,G587=0),"ml",IF(AND(E587=0,F587=0),"ml",IF(AND(E587&lt;&gt;0,F587&lt;&gt;0,G587&lt;&gt;0),"m3",0)))))))</f>
        <v>ml</v>
      </c>
    </row>
    <row r="588" spans="2:10" x14ac:dyDescent="0.3">
      <c r="B588" s="100" t="s">
        <v>211</v>
      </c>
      <c r="C588" s="101" t="s">
        <v>487</v>
      </c>
      <c r="D588" s="103"/>
      <c r="E588" s="45"/>
      <c r="F588" s="45"/>
      <c r="G588" s="45"/>
      <c r="H588" s="45"/>
      <c r="I588" s="62"/>
      <c r="J588" s="63"/>
    </row>
    <row r="589" spans="2:10" x14ac:dyDescent="0.3">
      <c r="B589" s="75" t="s">
        <v>212</v>
      </c>
      <c r="C589" s="48" t="s">
        <v>485</v>
      </c>
      <c r="D589" s="103"/>
      <c r="E589" s="45"/>
      <c r="F589" s="45"/>
      <c r="G589" s="45"/>
      <c r="H589" s="45"/>
      <c r="I589" s="62">
        <f>SUM(H590:H598)*$E$83</f>
        <v>55.05</v>
      </c>
      <c r="J589" s="63" t="str">
        <f>+J590</f>
        <v>ml</v>
      </c>
    </row>
    <row r="590" spans="2:10" x14ac:dyDescent="0.3">
      <c r="B590" s="75"/>
      <c r="C590" s="130" t="s">
        <v>248</v>
      </c>
      <c r="D590" s="45"/>
      <c r="E590" s="45"/>
      <c r="F590" s="45"/>
      <c r="G590" s="45"/>
      <c r="H590" s="45"/>
      <c r="I590" s="45"/>
      <c r="J590" s="46" t="str">
        <f>IF(AND(E590=0,F590&lt;&gt;0,G590&lt;&gt;0),"m2",IF(AND(F590=0,E590&lt;&gt;0,G590&lt;&gt;0),"m2",IF(AND(G590=0,E590&lt;&gt;0,F590&lt;&gt;0),"m2",IF(AND(F590=0,G590=0),"ml",IF(AND(E590=0,G590=0),"ml",IF(AND(E590=0,F590=0),"ml",IF(AND(E590&lt;&gt;0,F590&lt;&gt;0,G590&lt;&gt;0),"m3",0)))))))</f>
        <v>ml</v>
      </c>
    </row>
    <row r="591" spans="2:10" x14ac:dyDescent="0.3">
      <c r="B591" s="75"/>
      <c r="C591" s="44" t="s">
        <v>773</v>
      </c>
      <c r="D591" s="45">
        <v>1</v>
      </c>
      <c r="E591" s="45">
        <v>1.6</v>
      </c>
      <c r="F591" s="45"/>
      <c r="G591" s="45"/>
      <c r="H591" s="45">
        <f>IF(AND(F591=0,G591=0),D591*E591,IF(AND(E591=0,G591=0),D591*F591,IF(AND(E591=0,F591=0),D591*G591,IF(AND(E591=0),D591*F591*G591,IF(AND(F591=0),D591*E591*G591,IF(AND(G591=0),D591*E591*F591,D591*E591*F591*G591))))))</f>
        <v>1.6</v>
      </c>
      <c r="I591" s="45"/>
      <c r="J591" s="46" t="str">
        <f>IF(AND(E591=0,F591&lt;&gt;0,G591&lt;&gt;0),"m2",IF(AND(F591=0,E591&lt;&gt;0,G591&lt;&gt;0),"m2",IF(AND(G591=0,E591&lt;&gt;0,F591&lt;&gt;0),"m2",IF(AND(F591=0,G591=0),"ml",IF(AND(E591=0,G591=0),"ml",IF(AND(E591=0,F591=0),"ml",IF(AND(E591&lt;&gt;0,F591&lt;&gt;0,G591&lt;&gt;0),"m3",0)))))))</f>
        <v>ml</v>
      </c>
    </row>
    <row r="592" spans="2:10" x14ac:dyDescent="0.3">
      <c r="B592" s="75"/>
      <c r="C592" s="44" t="s">
        <v>774</v>
      </c>
      <c r="D592" s="45">
        <v>1</v>
      </c>
      <c r="E592" s="45">
        <v>9.85</v>
      </c>
      <c r="F592" s="45"/>
      <c r="G592" s="45"/>
      <c r="H592" s="45">
        <f>IF(AND(F592=0,G592=0),D592*E592,IF(AND(E592=0,G592=0),D592*F592,IF(AND(E592=0,F592=0),D592*G592,IF(AND(E592=0),D592*F592*G592,IF(AND(F592=0),D592*E592*G592,IF(AND(G592=0),D592*E592*F592,D592*E592*F592*G592))))))</f>
        <v>9.85</v>
      </c>
      <c r="I592" s="45"/>
      <c r="J592" s="46" t="str">
        <f>IF(AND(E592=0,F592&lt;&gt;0,G592&lt;&gt;0),"m2",IF(AND(F592=0,E592&lt;&gt;0,G592&lt;&gt;0),"m2",IF(AND(G592=0,E592&lt;&gt;0,F592&lt;&gt;0),"m2",IF(AND(F592=0,G592=0),"ml",IF(AND(E592=0,G592=0),"ml",IF(AND(E592=0,F592=0),"ml",IF(AND(E592&lt;&gt;0,F592&lt;&gt;0,G592&lt;&gt;0),"m3",0)))))))</f>
        <v>ml</v>
      </c>
    </row>
    <row r="593" spans="2:10" x14ac:dyDescent="0.3">
      <c r="B593" s="75"/>
      <c r="C593" s="44" t="s">
        <v>775</v>
      </c>
      <c r="D593" s="45">
        <v>1</v>
      </c>
      <c r="E593" s="45">
        <v>2.8</v>
      </c>
      <c r="F593" s="45"/>
      <c r="G593" s="45"/>
      <c r="H593" s="45">
        <f>IF(AND(F593=0,G593=0),D593*E593,IF(AND(E593=0,G593=0),D593*F593,IF(AND(E593=0,F593=0),D593*G593,IF(AND(E593=0),D593*F593*G593,IF(AND(F593=0),D593*E593*G593,IF(AND(G593=0),D593*E593*F593,D593*E593*F593*G593))))))</f>
        <v>2.8</v>
      </c>
      <c r="I593" s="45"/>
      <c r="J593" s="46" t="str">
        <f>IF(AND(E593=0,F593&lt;&gt;0,G593&lt;&gt;0),"m2",IF(AND(F593=0,E593&lt;&gt;0,G593&lt;&gt;0),"m2",IF(AND(G593=0,E593&lt;&gt;0,F593&lt;&gt;0),"m2",IF(AND(F593=0,G593=0),"ml",IF(AND(E593=0,G593=0),"ml",IF(AND(E593=0,F593=0),"ml",IF(AND(E593&lt;&gt;0,F593&lt;&gt;0,G593&lt;&gt;0),"m3",0)))))))</f>
        <v>ml</v>
      </c>
    </row>
    <row r="594" spans="2:10" x14ac:dyDescent="0.3">
      <c r="B594" s="75"/>
      <c r="C594" s="44" t="s">
        <v>776</v>
      </c>
      <c r="D594" s="45">
        <v>1</v>
      </c>
      <c r="E594" s="45">
        <v>20.3</v>
      </c>
      <c r="F594" s="45"/>
      <c r="G594" s="45"/>
      <c r="H594" s="45">
        <f>IF(AND(F594=0,G594=0),D594*E594,IF(AND(E594=0,G594=0),D594*F594,IF(AND(E594=0,F594=0),D594*G594,IF(AND(E594=0),D594*F594*G594,IF(AND(F594=0),D594*E594*G594,IF(AND(G594=0),D594*E594*F594,D594*E594*F594*G594))))))</f>
        <v>20.3</v>
      </c>
      <c r="I594" s="45"/>
      <c r="J594" s="46" t="str">
        <f>IF(AND(E594=0,F594&lt;&gt;0,G594&lt;&gt;0),"m2",IF(AND(F594=0,E594&lt;&gt;0,G594&lt;&gt;0),"m2",IF(AND(G594=0,E594&lt;&gt;0,F594&lt;&gt;0),"m2",IF(AND(F594=0,G594=0),"ml",IF(AND(E594=0,G594=0),"ml",IF(AND(E594=0,F594=0),"ml",IF(AND(E594&lt;&gt;0,F594&lt;&gt;0,G594&lt;&gt;0),"m3",0)))))))</f>
        <v>ml</v>
      </c>
    </row>
    <row r="595" spans="2:10" x14ac:dyDescent="0.3">
      <c r="B595" s="75"/>
      <c r="C595" s="44" t="s">
        <v>777</v>
      </c>
      <c r="D595" s="45">
        <v>1</v>
      </c>
      <c r="E595" s="45">
        <v>9.4</v>
      </c>
      <c r="F595" s="45"/>
      <c r="G595" s="45"/>
      <c r="H595" s="45">
        <f t="shared" ref="H595:H598" si="16">IF(AND(F595=0,G595=0),D595*E595,IF(AND(E595=0,G595=0),D595*F595,IF(AND(E595=0,F595=0),D595*G595,IF(AND(E595=0),D595*F595*G595,IF(AND(F595=0),D595*E595*G595,IF(AND(G595=0),D595*E595*F595,D595*E595*F595*G595))))))</f>
        <v>9.4</v>
      </c>
      <c r="I595" s="45"/>
      <c r="J595" s="46" t="str">
        <f t="shared" ref="J595:J598" si="17">IF(AND(E595=0,F595&lt;&gt;0,G595&lt;&gt;0),"m2",IF(AND(F595=0,E595&lt;&gt;0,G595&lt;&gt;0),"m2",IF(AND(G595=0,E595&lt;&gt;0,F595&lt;&gt;0),"m2",IF(AND(F595=0,G595=0),"ml",IF(AND(E595=0,G595=0),"ml",IF(AND(E595=0,F595=0),"ml",IF(AND(E595&lt;&gt;0,F595&lt;&gt;0,G595&lt;&gt;0),"m3",0)))))))</f>
        <v>ml</v>
      </c>
    </row>
    <row r="596" spans="2:10" x14ac:dyDescent="0.3">
      <c r="B596" s="75"/>
      <c r="C596" s="44" t="s">
        <v>778</v>
      </c>
      <c r="D596" s="45">
        <v>1</v>
      </c>
      <c r="E596" s="45">
        <v>5.7</v>
      </c>
      <c r="F596" s="45"/>
      <c r="G596" s="45"/>
      <c r="H596" s="45">
        <f t="shared" si="16"/>
        <v>5.7</v>
      </c>
      <c r="I596" s="45"/>
      <c r="J596" s="46" t="str">
        <f t="shared" si="17"/>
        <v>ml</v>
      </c>
    </row>
    <row r="597" spans="2:10" x14ac:dyDescent="0.3">
      <c r="B597" s="75"/>
      <c r="C597" s="44" t="s">
        <v>779</v>
      </c>
      <c r="D597" s="45">
        <v>1</v>
      </c>
      <c r="E597" s="45">
        <v>2.4</v>
      </c>
      <c r="F597" s="45"/>
      <c r="G597" s="45"/>
      <c r="H597" s="45">
        <f t="shared" si="16"/>
        <v>2.4</v>
      </c>
      <c r="I597" s="45"/>
      <c r="J597" s="46" t="str">
        <f t="shared" si="17"/>
        <v>ml</v>
      </c>
    </row>
    <row r="598" spans="2:10" x14ac:dyDescent="0.3">
      <c r="B598" s="75"/>
      <c r="C598" s="44" t="s">
        <v>780</v>
      </c>
      <c r="D598" s="45">
        <v>1</v>
      </c>
      <c r="E598" s="45">
        <v>3</v>
      </c>
      <c r="F598" s="45"/>
      <c r="G598" s="45"/>
      <c r="H598" s="45">
        <f t="shared" si="16"/>
        <v>3</v>
      </c>
      <c r="I598" s="45"/>
      <c r="J598" s="46" t="str">
        <f t="shared" si="17"/>
        <v>ml</v>
      </c>
    </row>
    <row r="599" spans="2:10" x14ac:dyDescent="0.3">
      <c r="B599" s="75" t="s">
        <v>519</v>
      </c>
      <c r="C599" s="48" t="s">
        <v>488</v>
      </c>
      <c r="D599" s="103"/>
      <c r="E599" s="45"/>
      <c r="F599" s="45"/>
      <c r="G599" s="45"/>
      <c r="H599" s="45"/>
      <c r="I599" s="62">
        <f>SUM(H600:H601)*$E$83</f>
        <v>0</v>
      </c>
      <c r="J599" s="63" t="str">
        <f>+J600</f>
        <v>ml</v>
      </c>
    </row>
    <row r="600" spans="2:10" x14ac:dyDescent="0.3">
      <c r="B600" s="75"/>
      <c r="C600" s="130" t="s">
        <v>248</v>
      </c>
      <c r="D600" s="45"/>
      <c r="E600" s="45"/>
      <c r="F600" s="45"/>
      <c r="G600" s="45"/>
      <c r="H600" s="45"/>
      <c r="I600" s="45"/>
      <c r="J600" s="46" t="str">
        <f>IF(AND(E600=0,F600&lt;&gt;0,G600&lt;&gt;0),"m2",IF(AND(F600=0,E600&lt;&gt;0,G600&lt;&gt;0),"m2",IF(AND(G600=0,E600&lt;&gt;0,F600&lt;&gt;0),"m2",IF(AND(F600=0,G600=0),"ml",IF(AND(E600=0,G600=0),"ml",IF(AND(E600=0,F600=0),"ml",IF(AND(E600&lt;&gt;0,F600&lt;&gt;0,G600&lt;&gt;0),"m3",0)))))))</f>
        <v>ml</v>
      </c>
    </row>
    <row r="601" spans="2:10" x14ac:dyDescent="0.3">
      <c r="B601" s="75"/>
      <c r="C601" s="44" t="s">
        <v>434</v>
      </c>
      <c r="D601" s="45"/>
      <c r="E601" s="45"/>
      <c r="F601" s="45"/>
      <c r="G601" s="45"/>
      <c r="H601" s="45">
        <f>IF(AND(F601=0,G601=0),D601*E601,IF(AND(E601=0,G601=0),D601*F601,IF(AND(E601=0,F601=0),D601*G601,IF(AND(E601=0),D601*F601*G601,IF(AND(F601=0),D601*E601*G601,IF(AND(G601=0),D601*E601*F601,D601*E601*F601*G601))))))</f>
        <v>0</v>
      </c>
      <c r="I601" s="45"/>
      <c r="J601" s="46" t="str">
        <f>IF(AND(E601=0,F601&lt;&gt;0,G601&lt;&gt;0),"m2",IF(AND(F601=0,E601&lt;&gt;0,G601&lt;&gt;0),"m2",IF(AND(G601=0,E601&lt;&gt;0,F601&lt;&gt;0),"m2",IF(AND(F601=0,G601=0),"ml",IF(AND(E601=0,G601=0),"ml",IF(AND(E601=0,F601=0),"ml",IF(AND(E601&lt;&gt;0,F601&lt;&gt;0,G601&lt;&gt;0),"m3",0)))))))</f>
        <v>ml</v>
      </c>
    </row>
    <row r="602" spans="2:10" x14ac:dyDescent="0.3">
      <c r="B602" s="100" t="s">
        <v>213</v>
      </c>
      <c r="C602" s="101" t="s">
        <v>489</v>
      </c>
      <c r="D602" s="103"/>
      <c r="E602" s="45"/>
      <c r="F602" s="45"/>
      <c r="G602" s="45"/>
      <c r="H602" s="45"/>
      <c r="I602" s="62"/>
      <c r="J602" s="63"/>
    </row>
    <row r="603" spans="2:10" x14ac:dyDescent="0.3">
      <c r="B603" s="75" t="s">
        <v>214</v>
      </c>
      <c r="C603" s="48" t="s">
        <v>491</v>
      </c>
      <c r="D603" s="103"/>
      <c r="E603" s="45"/>
      <c r="F603" s="45"/>
      <c r="G603" s="45"/>
      <c r="H603" s="45"/>
      <c r="I603" s="62">
        <f>SUM(H604:H606)*$E$83</f>
        <v>16</v>
      </c>
      <c r="J603" s="63" t="str">
        <f>+J604</f>
        <v>und</v>
      </c>
    </row>
    <row r="604" spans="2:10" x14ac:dyDescent="0.3">
      <c r="B604" s="75"/>
      <c r="C604" s="130" t="s">
        <v>248</v>
      </c>
      <c r="D604" s="45">
        <v>7</v>
      </c>
      <c r="E604" s="45"/>
      <c r="F604" s="45"/>
      <c r="G604" s="45"/>
      <c r="H604" s="45">
        <f>+D604</f>
        <v>7</v>
      </c>
      <c r="I604" s="45"/>
      <c r="J604" s="46" t="s">
        <v>35</v>
      </c>
    </row>
    <row r="605" spans="2:10" x14ac:dyDescent="0.3">
      <c r="B605" s="75"/>
      <c r="C605" s="130" t="s">
        <v>249</v>
      </c>
      <c r="D605" s="45">
        <v>9</v>
      </c>
      <c r="E605" s="45"/>
      <c r="F605" s="45"/>
      <c r="G605" s="45"/>
      <c r="H605" s="45">
        <f>+D605</f>
        <v>9</v>
      </c>
      <c r="I605" s="45"/>
      <c r="J605" s="46" t="s">
        <v>35</v>
      </c>
    </row>
    <row r="606" spans="2:10" x14ac:dyDescent="0.3">
      <c r="B606" s="75"/>
      <c r="C606" s="130" t="s">
        <v>250</v>
      </c>
      <c r="D606" s="45"/>
      <c r="E606" s="45"/>
      <c r="F606" s="45"/>
      <c r="G606" s="45"/>
      <c r="H606" s="45">
        <f>+D606</f>
        <v>0</v>
      </c>
      <c r="I606" s="45"/>
      <c r="J606" s="46" t="s">
        <v>35</v>
      </c>
    </row>
    <row r="607" spans="2:10" x14ac:dyDescent="0.3">
      <c r="B607" s="75" t="s">
        <v>215</v>
      </c>
      <c r="C607" s="48" t="s">
        <v>492</v>
      </c>
      <c r="D607" s="103"/>
      <c r="E607" s="45"/>
      <c r="F607" s="45"/>
      <c r="G607" s="45"/>
      <c r="H607" s="45"/>
      <c r="I607" s="62">
        <f>SUM(H608:H610)*$E$83</f>
        <v>0</v>
      </c>
      <c r="J607" s="63" t="str">
        <f>+J608</f>
        <v>und</v>
      </c>
    </row>
    <row r="608" spans="2:10" x14ac:dyDescent="0.3">
      <c r="B608" s="75"/>
      <c r="C608" s="130" t="s">
        <v>248</v>
      </c>
      <c r="D608" s="45"/>
      <c r="E608" s="45"/>
      <c r="F608" s="45"/>
      <c r="G608" s="45"/>
      <c r="H608" s="45">
        <f>+D608</f>
        <v>0</v>
      </c>
      <c r="I608" s="45"/>
      <c r="J608" s="46" t="s">
        <v>35</v>
      </c>
    </row>
    <row r="609" spans="2:10" x14ac:dyDescent="0.3">
      <c r="B609" s="75"/>
      <c r="C609" s="130" t="s">
        <v>249</v>
      </c>
      <c r="D609" s="45"/>
      <c r="E609" s="45"/>
      <c r="F609" s="45"/>
      <c r="G609" s="45"/>
      <c r="H609" s="45">
        <f>+D609</f>
        <v>0</v>
      </c>
      <c r="I609" s="45"/>
      <c r="J609" s="46" t="s">
        <v>35</v>
      </c>
    </row>
    <row r="610" spans="2:10" x14ac:dyDescent="0.3">
      <c r="B610" s="75"/>
      <c r="C610" s="130" t="s">
        <v>250</v>
      </c>
      <c r="D610" s="45"/>
      <c r="E610" s="45"/>
      <c r="F610" s="45"/>
      <c r="G610" s="45"/>
      <c r="H610" s="45">
        <f>+D610</f>
        <v>0</v>
      </c>
      <c r="I610" s="45"/>
      <c r="J610" s="46" t="s">
        <v>35</v>
      </c>
    </row>
    <row r="611" spans="2:10" x14ac:dyDescent="0.3">
      <c r="B611" s="75" t="s">
        <v>216</v>
      </c>
      <c r="C611" s="48" t="s">
        <v>493</v>
      </c>
      <c r="D611" s="103"/>
      <c r="E611" s="45"/>
      <c r="F611" s="45"/>
      <c r="G611" s="45"/>
      <c r="H611" s="45"/>
      <c r="I611" s="62">
        <f>SUM(H612:H614)*$E$83</f>
        <v>3</v>
      </c>
      <c r="J611" s="63" t="str">
        <f>+J612</f>
        <v>und</v>
      </c>
    </row>
    <row r="612" spans="2:10" x14ac:dyDescent="0.3">
      <c r="B612" s="75"/>
      <c r="C612" s="130" t="s">
        <v>248</v>
      </c>
      <c r="D612" s="45">
        <v>2</v>
      </c>
      <c r="E612" s="45"/>
      <c r="F612" s="45"/>
      <c r="G612" s="45"/>
      <c r="H612" s="45">
        <f>+D612</f>
        <v>2</v>
      </c>
      <c r="I612" s="45"/>
      <c r="J612" s="46" t="s">
        <v>35</v>
      </c>
    </row>
    <row r="613" spans="2:10" x14ac:dyDescent="0.3">
      <c r="B613" s="75"/>
      <c r="C613" s="130" t="s">
        <v>249</v>
      </c>
      <c r="D613" s="45">
        <v>1</v>
      </c>
      <c r="E613" s="45"/>
      <c r="F613" s="45"/>
      <c r="G613" s="45"/>
      <c r="H613" s="45">
        <f>+D613</f>
        <v>1</v>
      </c>
      <c r="I613" s="45"/>
      <c r="J613" s="46" t="s">
        <v>35</v>
      </c>
    </row>
    <row r="614" spans="2:10" x14ac:dyDescent="0.3">
      <c r="B614" s="75"/>
      <c r="C614" s="130" t="s">
        <v>250</v>
      </c>
      <c r="D614" s="45">
        <v>0</v>
      </c>
      <c r="E614" s="45"/>
      <c r="F614" s="45"/>
      <c r="G614" s="45"/>
      <c r="H614" s="45">
        <f>+D614</f>
        <v>0</v>
      </c>
      <c r="I614" s="45"/>
      <c r="J614" s="46" t="s">
        <v>35</v>
      </c>
    </row>
    <row r="615" spans="2:10" x14ac:dyDescent="0.3">
      <c r="B615" s="75" t="s">
        <v>496</v>
      </c>
      <c r="C615" s="48" t="s">
        <v>494</v>
      </c>
      <c r="D615" s="103"/>
      <c r="E615" s="45"/>
      <c r="F615" s="45"/>
      <c r="G615" s="45"/>
      <c r="H615" s="45"/>
      <c r="I615" s="62">
        <f>SUM(H616:H618)*$E$83</f>
        <v>7</v>
      </c>
      <c r="J615" s="63" t="str">
        <f>+J616</f>
        <v>und</v>
      </c>
    </row>
    <row r="616" spans="2:10" x14ac:dyDescent="0.3">
      <c r="B616" s="75"/>
      <c r="C616" s="130" t="s">
        <v>248</v>
      </c>
      <c r="D616" s="45">
        <v>5</v>
      </c>
      <c r="E616" s="45"/>
      <c r="F616" s="45"/>
      <c r="G616" s="45"/>
      <c r="H616" s="45">
        <f>+D616</f>
        <v>5</v>
      </c>
      <c r="I616" s="45"/>
      <c r="J616" s="46" t="s">
        <v>35</v>
      </c>
    </row>
    <row r="617" spans="2:10" x14ac:dyDescent="0.3">
      <c r="B617" s="75"/>
      <c r="C617" s="130" t="s">
        <v>249</v>
      </c>
      <c r="D617" s="45">
        <v>2</v>
      </c>
      <c r="E617" s="45"/>
      <c r="F617" s="45"/>
      <c r="G617" s="45"/>
      <c r="H617" s="45">
        <f>+D617</f>
        <v>2</v>
      </c>
      <c r="I617" s="45"/>
      <c r="J617" s="46" t="s">
        <v>35</v>
      </c>
    </row>
    <row r="618" spans="2:10" x14ac:dyDescent="0.3">
      <c r="B618" s="75"/>
      <c r="C618" s="130" t="s">
        <v>250</v>
      </c>
      <c r="D618" s="45">
        <v>0</v>
      </c>
      <c r="E618" s="45"/>
      <c r="F618" s="45"/>
      <c r="G618" s="45"/>
      <c r="H618" s="45">
        <f>+D618</f>
        <v>0</v>
      </c>
      <c r="I618" s="45"/>
      <c r="J618" s="46" t="s">
        <v>35</v>
      </c>
    </row>
    <row r="619" spans="2:10" x14ac:dyDescent="0.3">
      <c r="B619" s="75" t="s">
        <v>497</v>
      </c>
      <c r="C619" s="48" t="s">
        <v>636</v>
      </c>
      <c r="D619" s="103"/>
      <c r="E619" s="45"/>
      <c r="F619" s="45"/>
      <c r="G619" s="45"/>
      <c r="H619" s="45"/>
      <c r="I619" s="62">
        <f>SUM(H620:H622)*$E$83</f>
        <v>0</v>
      </c>
      <c r="J619" s="63" t="str">
        <f>+J620</f>
        <v>und</v>
      </c>
    </row>
    <row r="620" spans="2:10" x14ac:dyDescent="0.3">
      <c r="B620" s="75"/>
      <c r="C620" s="130" t="s">
        <v>248</v>
      </c>
      <c r="D620" s="45">
        <v>0</v>
      </c>
      <c r="E620" s="45"/>
      <c r="F620" s="45"/>
      <c r="G620" s="45"/>
      <c r="H620" s="45">
        <f>+D620</f>
        <v>0</v>
      </c>
      <c r="I620" s="45"/>
      <c r="J620" s="46" t="s">
        <v>35</v>
      </c>
    </row>
    <row r="621" spans="2:10" x14ac:dyDescent="0.3">
      <c r="B621" s="75"/>
      <c r="C621" s="130" t="s">
        <v>249</v>
      </c>
      <c r="D621" s="45">
        <v>0</v>
      </c>
      <c r="E621" s="45"/>
      <c r="F621" s="45"/>
      <c r="G621" s="45"/>
      <c r="H621" s="45">
        <f>+D621</f>
        <v>0</v>
      </c>
      <c r="I621" s="45"/>
      <c r="J621" s="46" t="s">
        <v>35</v>
      </c>
    </row>
    <row r="622" spans="2:10" x14ac:dyDescent="0.3">
      <c r="B622" s="75"/>
      <c r="C622" s="130" t="s">
        <v>250</v>
      </c>
      <c r="D622" s="45">
        <v>0</v>
      </c>
      <c r="E622" s="45"/>
      <c r="F622" s="45"/>
      <c r="G622" s="45"/>
      <c r="H622" s="45">
        <f>+D622</f>
        <v>0</v>
      </c>
      <c r="I622" s="45"/>
      <c r="J622" s="46" t="s">
        <v>35</v>
      </c>
    </row>
    <row r="623" spans="2:10" x14ac:dyDescent="0.3">
      <c r="B623" s="75" t="s">
        <v>498</v>
      </c>
      <c r="C623" s="48" t="s">
        <v>495</v>
      </c>
      <c r="D623" s="103"/>
      <c r="E623" s="45"/>
      <c r="F623" s="45"/>
      <c r="G623" s="45"/>
      <c r="H623" s="45"/>
      <c r="I623" s="62">
        <f>SUM(H624:H626)*$E$83</f>
        <v>0</v>
      </c>
      <c r="J623" s="63" t="str">
        <f>+J624</f>
        <v>und</v>
      </c>
    </row>
    <row r="624" spans="2:10" x14ac:dyDescent="0.3">
      <c r="B624" s="75"/>
      <c r="C624" s="130" t="s">
        <v>248</v>
      </c>
      <c r="D624" s="45">
        <v>0</v>
      </c>
      <c r="E624" s="45"/>
      <c r="F624" s="45"/>
      <c r="G624" s="45"/>
      <c r="H624" s="45">
        <f>+D624</f>
        <v>0</v>
      </c>
      <c r="I624" s="45"/>
      <c r="J624" s="46" t="s">
        <v>35</v>
      </c>
    </row>
    <row r="625" spans="2:10" x14ac:dyDescent="0.3">
      <c r="B625" s="75"/>
      <c r="C625" s="130" t="s">
        <v>249</v>
      </c>
      <c r="D625" s="45">
        <v>0</v>
      </c>
      <c r="E625" s="45"/>
      <c r="F625" s="45"/>
      <c r="G625" s="45"/>
      <c r="H625" s="45">
        <f>+D625</f>
        <v>0</v>
      </c>
      <c r="I625" s="45"/>
      <c r="J625" s="46" t="s">
        <v>35</v>
      </c>
    </row>
    <row r="626" spans="2:10" x14ac:dyDescent="0.3">
      <c r="B626" s="75"/>
      <c r="C626" s="130" t="s">
        <v>250</v>
      </c>
      <c r="D626" s="45">
        <v>0</v>
      </c>
      <c r="E626" s="45"/>
      <c r="F626" s="45"/>
      <c r="G626" s="45"/>
      <c r="H626" s="45">
        <f>+D626</f>
        <v>0</v>
      </c>
      <c r="I626" s="45"/>
      <c r="J626" s="46" t="s">
        <v>35</v>
      </c>
    </row>
    <row r="627" spans="2:10" x14ac:dyDescent="0.3">
      <c r="B627" s="75" t="s">
        <v>520</v>
      </c>
      <c r="C627" s="48" t="s">
        <v>499</v>
      </c>
      <c r="D627" s="103"/>
      <c r="E627" s="45"/>
      <c r="F627" s="45"/>
      <c r="G627" s="45"/>
      <c r="H627" s="45"/>
      <c r="I627" s="62">
        <f>SUM(H628:H630)*$E$83</f>
        <v>5</v>
      </c>
      <c r="J627" s="63" t="str">
        <f>+J628</f>
        <v>und</v>
      </c>
    </row>
    <row r="628" spans="2:10" x14ac:dyDescent="0.3">
      <c r="B628" s="75"/>
      <c r="C628" s="130" t="s">
        <v>248</v>
      </c>
      <c r="D628" s="45">
        <v>2</v>
      </c>
      <c r="E628" s="45"/>
      <c r="F628" s="45"/>
      <c r="G628" s="45"/>
      <c r="H628" s="45">
        <f>+D628</f>
        <v>2</v>
      </c>
      <c r="I628" s="45"/>
      <c r="J628" s="46" t="s">
        <v>35</v>
      </c>
    </row>
    <row r="629" spans="2:10" x14ac:dyDescent="0.3">
      <c r="B629" s="75"/>
      <c r="C629" s="130" t="s">
        <v>249</v>
      </c>
      <c r="D629" s="45">
        <v>3</v>
      </c>
      <c r="E629" s="45"/>
      <c r="F629" s="45"/>
      <c r="G629" s="45"/>
      <c r="H629" s="45">
        <f>+D629</f>
        <v>3</v>
      </c>
      <c r="I629" s="45"/>
      <c r="J629" s="46" t="s">
        <v>35</v>
      </c>
    </row>
    <row r="630" spans="2:10" x14ac:dyDescent="0.3">
      <c r="B630" s="75"/>
      <c r="C630" s="130" t="s">
        <v>250</v>
      </c>
      <c r="D630" s="45">
        <v>0</v>
      </c>
      <c r="E630" s="45"/>
      <c r="F630" s="45"/>
      <c r="G630" s="45"/>
      <c r="H630" s="45">
        <f>+D630</f>
        <v>0</v>
      </c>
      <c r="I630" s="45"/>
      <c r="J630" s="46" t="s">
        <v>35</v>
      </c>
    </row>
    <row r="631" spans="2:10" x14ac:dyDescent="0.3">
      <c r="B631" s="75" t="s">
        <v>521</v>
      </c>
      <c r="C631" s="48" t="s">
        <v>500</v>
      </c>
      <c r="D631" s="103"/>
      <c r="E631" s="45"/>
      <c r="F631" s="45"/>
      <c r="G631" s="45"/>
      <c r="H631" s="45"/>
      <c r="I631" s="62">
        <f>SUM(H632:H634)*$E$83</f>
        <v>0</v>
      </c>
      <c r="J631" s="63" t="str">
        <f>+J632</f>
        <v>und</v>
      </c>
    </row>
    <row r="632" spans="2:10" x14ac:dyDescent="0.3">
      <c r="B632" s="75"/>
      <c r="C632" s="130" t="s">
        <v>248</v>
      </c>
      <c r="D632" s="45">
        <v>0</v>
      </c>
      <c r="E632" s="45"/>
      <c r="F632" s="45"/>
      <c r="G632" s="45"/>
      <c r="H632" s="45">
        <f>+D632</f>
        <v>0</v>
      </c>
      <c r="I632" s="45"/>
      <c r="J632" s="46" t="s">
        <v>35</v>
      </c>
    </row>
    <row r="633" spans="2:10" x14ac:dyDescent="0.3">
      <c r="B633" s="75"/>
      <c r="C633" s="130" t="s">
        <v>249</v>
      </c>
      <c r="D633" s="45">
        <v>0</v>
      </c>
      <c r="E633" s="45"/>
      <c r="F633" s="45"/>
      <c r="G633" s="45"/>
      <c r="H633" s="45">
        <f>+D633</f>
        <v>0</v>
      </c>
      <c r="I633" s="45"/>
      <c r="J633" s="46" t="s">
        <v>35</v>
      </c>
    </row>
    <row r="634" spans="2:10" x14ac:dyDescent="0.3">
      <c r="B634" s="75"/>
      <c r="C634" s="130" t="s">
        <v>250</v>
      </c>
      <c r="D634" s="45">
        <v>0</v>
      </c>
      <c r="E634" s="45"/>
      <c r="F634" s="45"/>
      <c r="G634" s="45"/>
      <c r="H634" s="45">
        <f>+D634</f>
        <v>0</v>
      </c>
      <c r="I634" s="45"/>
      <c r="J634" s="46" t="s">
        <v>35</v>
      </c>
    </row>
    <row r="635" spans="2:10" x14ac:dyDescent="0.3">
      <c r="B635" s="75" t="s">
        <v>522</v>
      </c>
      <c r="C635" s="48" t="s">
        <v>501</v>
      </c>
      <c r="D635" s="103"/>
      <c r="E635" s="45"/>
      <c r="F635" s="45"/>
      <c r="G635" s="45"/>
      <c r="H635" s="45"/>
      <c r="I635" s="62">
        <f>SUM(H636:H638)*$E$83</f>
        <v>12</v>
      </c>
      <c r="J635" s="63" t="str">
        <f>+J636</f>
        <v>und</v>
      </c>
    </row>
    <row r="636" spans="2:10" x14ac:dyDescent="0.3">
      <c r="B636" s="75"/>
      <c r="C636" s="130" t="s">
        <v>248</v>
      </c>
      <c r="D636" s="45">
        <v>6</v>
      </c>
      <c r="E636" s="45"/>
      <c r="F636" s="45"/>
      <c r="G636" s="45"/>
      <c r="H636" s="45">
        <f>+D636</f>
        <v>6</v>
      </c>
      <c r="I636" s="45"/>
      <c r="J636" s="46" t="s">
        <v>35</v>
      </c>
    </row>
    <row r="637" spans="2:10" x14ac:dyDescent="0.3">
      <c r="B637" s="75"/>
      <c r="C637" s="130" t="s">
        <v>249</v>
      </c>
      <c r="D637" s="45">
        <v>6</v>
      </c>
      <c r="E637" s="45"/>
      <c r="F637" s="45"/>
      <c r="G637" s="45"/>
      <c r="H637" s="45">
        <f>+D637</f>
        <v>6</v>
      </c>
      <c r="I637" s="45"/>
      <c r="J637" s="46" t="s">
        <v>35</v>
      </c>
    </row>
    <row r="638" spans="2:10" x14ac:dyDescent="0.3">
      <c r="B638" s="75"/>
      <c r="C638" s="130" t="s">
        <v>250</v>
      </c>
      <c r="D638" s="45">
        <v>0</v>
      </c>
      <c r="E638" s="45"/>
      <c r="F638" s="45"/>
      <c r="G638" s="45"/>
      <c r="H638" s="45">
        <f>+D638</f>
        <v>0</v>
      </c>
      <c r="I638" s="45"/>
      <c r="J638" s="46" t="s">
        <v>35</v>
      </c>
    </row>
    <row r="639" spans="2:10" x14ac:dyDescent="0.3">
      <c r="B639" s="75" t="s">
        <v>523</v>
      </c>
      <c r="C639" s="48" t="s">
        <v>502</v>
      </c>
      <c r="D639" s="103"/>
      <c r="E639" s="45"/>
      <c r="F639" s="45"/>
      <c r="G639" s="45"/>
      <c r="H639" s="45"/>
      <c r="I639" s="62">
        <f>SUM(H640:H642)*$E$83</f>
        <v>0</v>
      </c>
      <c r="J639" s="63" t="str">
        <f>+J640</f>
        <v>und</v>
      </c>
    </row>
    <row r="640" spans="2:10" x14ac:dyDescent="0.3">
      <c r="B640" s="75"/>
      <c r="C640" s="130" t="s">
        <v>248</v>
      </c>
      <c r="D640" s="45">
        <v>0</v>
      </c>
      <c r="E640" s="45"/>
      <c r="F640" s="45"/>
      <c r="G640" s="45"/>
      <c r="H640" s="45">
        <f>+D640</f>
        <v>0</v>
      </c>
      <c r="I640" s="45"/>
      <c r="J640" s="46" t="s">
        <v>35</v>
      </c>
    </row>
    <row r="641" spans="2:10" x14ac:dyDescent="0.3">
      <c r="B641" s="75"/>
      <c r="C641" s="130" t="s">
        <v>249</v>
      </c>
      <c r="D641" s="45">
        <v>0</v>
      </c>
      <c r="E641" s="45"/>
      <c r="F641" s="45"/>
      <c r="G641" s="45"/>
      <c r="H641" s="45">
        <f>+D641</f>
        <v>0</v>
      </c>
      <c r="I641" s="45"/>
      <c r="J641" s="46" t="s">
        <v>35</v>
      </c>
    </row>
    <row r="642" spans="2:10" x14ac:dyDescent="0.3">
      <c r="B642" s="75"/>
      <c r="C642" s="130" t="s">
        <v>250</v>
      </c>
      <c r="D642" s="45">
        <v>0</v>
      </c>
      <c r="E642" s="45"/>
      <c r="F642" s="45"/>
      <c r="G642" s="45"/>
      <c r="H642" s="45">
        <f>+D642</f>
        <v>0</v>
      </c>
      <c r="I642" s="45"/>
      <c r="J642" s="46" t="s">
        <v>35</v>
      </c>
    </row>
    <row r="643" spans="2:10" x14ac:dyDescent="0.3">
      <c r="B643" s="75" t="s">
        <v>524</v>
      </c>
      <c r="C643" s="48" t="s">
        <v>503</v>
      </c>
      <c r="D643" s="103"/>
      <c r="E643" s="45"/>
      <c r="F643" s="45"/>
      <c r="G643" s="45"/>
      <c r="H643" s="45"/>
      <c r="I643" s="62">
        <f>SUM(H644:H646)*$E$83</f>
        <v>0</v>
      </c>
      <c r="J643" s="63" t="str">
        <f>+J644</f>
        <v>und</v>
      </c>
    </row>
    <row r="644" spans="2:10" x14ac:dyDescent="0.3">
      <c r="B644" s="75"/>
      <c r="C644" s="130" t="s">
        <v>248</v>
      </c>
      <c r="D644" s="45">
        <v>0</v>
      </c>
      <c r="E644" s="45"/>
      <c r="F644" s="45"/>
      <c r="G644" s="45"/>
      <c r="H644" s="45">
        <f>+D644</f>
        <v>0</v>
      </c>
      <c r="I644" s="45"/>
      <c r="J644" s="46" t="s">
        <v>35</v>
      </c>
    </row>
    <row r="645" spans="2:10" x14ac:dyDescent="0.3">
      <c r="B645" s="75"/>
      <c r="C645" s="130" t="s">
        <v>249</v>
      </c>
      <c r="D645" s="45">
        <v>0</v>
      </c>
      <c r="E645" s="45"/>
      <c r="F645" s="45"/>
      <c r="G645" s="45"/>
      <c r="H645" s="45">
        <f>+D645</f>
        <v>0</v>
      </c>
      <c r="I645" s="45"/>
      <c r="J645" s="46" t="s">
        <v>35</v>
      </c>
    </row>
    <row r="646" spans="2:10" x14ac:dyDescent="0.3">
      <c r="B646" s="75"/>
      <c r="C646" s="130" t="s">
        <v>250</v>
      </c>
      <c r="D646" s="45">
        <v>0</v>
      </c>
      <c r="E646" s="45"/>
      <c r="F646" s="45"/>
      <c r="G646" s="45"/>
      <c r="H646" s="45">
        <f>+D646</f>
        <v>0</v>
      </c>
      <c r="I646" s="45"/>
      <c r="J646" s="46" t="s">
        <v>35</v>
      </c>
    </row>
    <row r="647" spans="2:10" x14ac:dyDescent="0.3">
      <c r="B647" s="75" t="s">
        <v>525</v>
      </c>
      <c r="C647" s="48" t="s">
        <v>504</v>
      </c>
      <c r="D647" s="103"/>
      <c r="E647" s="45"/>
      <c r="F647" s="45"/>
      <c r="G647" s="45"/>
      <c r="H647" s="45"/>
      <c r="I647" s="62">
        <f>SUM(H648:H650)*$E$83</f>
        <v>0</v>
      </c>
      <c r="J647" s="63" t="str">
        <f>+J648</f>
        <v>und</v>
      </c>
    </row>
    <row r="648" spans="2:10" x14ac:dyDescent="0.3">
      <c r="B648" s="75"/>
      <c r="C648" s="130" t="s">
        <v>248</v>
      </c>
      <c r="D648" s="45">
        <v>0</v>
      </c>
      <c r="E648" s="45"/>
      <c r="F648" s="45"/>
      <c r="G648" s="45"/>
      <c r="H648" s="45">
        <f>+D648</f>
        <v>0</v>
      </c>
      <c r="I648" s="45"/>
      <c r="J648" s="46" t="s">
        <v>35</v>
      </c>
    </row>
    <row r="649" spans="2:10" x14ac:dyDescent="0.3">
      <c r="B649" s="75"/>
      <c r="C649" s="130" t="s">
        <v>249</v>
      </c>
      <c r="D649" s="45">
        <v>0</v>
      </c>
      <c r="E649" s="45"/>
      <c r="F649" s="45"/>
      <c r="G649" s="45"/>
      <c r="H649" s="45">
        <f>+D649</f>
        <v>0</v>
      </c>
      <c r="I649" s="45"/>
      <c r="J649" s="46" t="s">
        <v>35</v>
      </c>
    </row>
    <row r="650" spans="2:10" x14ac:dyDescent="0.3">
      <c r="B650" s="75"/>
      <c r="C650" s="130" t="s">
        <v>250</v>
      </c>
      <c r="D650" s="45">
        <v>0</v>
      </c>
      <c r="E650" s="45"/>
      <c r="F650" s="45"/>
      <c r="G650" s="45"/>
      <c r="H650" s="45">
        <f>+D650</f>
        <v>0</v>
      </c>
      <c r="I650" s="45"/>
      <c r="J650" s="46" t="s">
        <v>35</v>
      </c>
    </row>
    <row r="651" spans="2:10" x14ac:dyDescent="0.3">
      <c r="B651" s="75" t="s">
        <v>526</v>
      </c>
      <c r="C651" s="48" t="s">
        <v>505</v>
      </c>
      <c r="D651" s="103"/>
      <c r="E651" s="45"/>
      <c r="F651" s="45"/>
      <c r="G651" s="45"/>
      <c r="H651" s="45"/>
      <c r="I651" s="62">
        <f>SUM(H652:H654)*$E$83</f>
        <v>6</v>
      </c>
      <c r="J651" s="63" t="str">
        <f>+J652</f>
        <v>und</v>
      </c>
    </row>
    <row r="652" spans="2:10" x14ac:dyDescent="0.3">
      <c r="B652" s="75"/>
      <c r="C652" s="130" t="s">
        <v>248</v>
      </c>
      <c r="D652" s="45">
        <v>3</v>
      </c>
      <c r="E652" s="45"/>
      <c r="F652" s="45"/>
      <c r="G652" s="45"/>
      <c r="H652" s="45">
        <f>+D652</f>
        <v>3</v>
      </c>
      <c r="I652" s="45"/>
      <c r="J652" s="46" t="s">
        <v>35</v>
      </c>
    </row>
    <row r="653" spans="2:10" x14ac:dyDescent="0.3">
      <c r="B653" s="75"/>
      <c r="C653" s="130" t="s">
        <v>249</v>
      </c>
      <c r="D653" s="45">
        <v>3</v>
      </c>
      <c r="E653" s="45"/>
      <c r="F653" s="45"/>
      <c r="G653" s="45"/>
      <c r="H653" s="45">
        <f>+D653</f>
        <v>3</v>
      </c>
      <c r="I653" s="45"/>
      <c r="J653" s="46" t="s">
        <v>35</v>
      </c>
    </row>
    <row r="654" spans="2:10" x14ac:dyDescent="0.3">
      <c r="B654" s="75"/>
      <c r="C654" s="130" t="s">
        <v>250</v>
      </c>
      <c r="D654" s="45">
        <v>0</v>
      </c>
      <c r="E654" s="45"/>
      <c r="F654" s="45"/>
      <c r="G654" s="45"/>
      <c r="H654" s="45">
        <f>+D654</f>
        <v>0</v>
      </c>
      <c r="I654" s="45"/>
      <c r="J654" s="46" t="s">
        <v>35</v>
      </c>
    </row>
    <row r="655" spans="2:10" x14ac:dyDescent="0.3">
      <c r="B655" s="75" t="s">
        <v>527</v>
      </c>
      <c r="C655" s="48" t="s">
        <v>506</v>
      </c>
      <c r="D655" s="103"/>
      <c r="E655" s="45"/>
      <c r="F655" s="45"/>
      <c r="G655" s="45"/>
      <c r="H655" s="45"/>
      <c r="I655" s="62">
        <f>SUM(H656:H658)*$E$83</f>
        <v>0</v>
      </c>
      <c r="J655" s="63" t="str">
        <f>+J656</f>
        <v>und</v>
      </c>
    </row>
    <row r="656" spans="2:10" x14ac:dyDescent="0.3">
      <c r="B656" s="75"/>
      <c r="C656" s="130" t="s">
        <v>248</v>
      </c>
      <c r="D656" s="45">
        <v>0</v>
      </c>
      <c r="E656" s="45"/>
      <c r="F656" s="45"/>
      <c r="G656" s="45"/>
      <c r="H656" s="45">
        <f>+D656</f>
        <v>0</v>
      </c>
      <c r="I656" s="45"/>
      <c r="J656" s="46" t="s">
        <v>35</v>
      </c>
    </row>
    <row r="657" spans="2:10" x14ac:dyDescent="0.3">
      <c r="B657" s="75"/>
      <c r="C657" s="130" t="s">
        <v>249</v>
      </c>
      <c r="D657" s="45">
        <v>0</v>
      </c>
      <c r="E657" s="45"/>
      <c r="F657" s="45"/>
      <c r="G657" s="45"/>
      <c r="H657" s="45">
        <f>+D657</f>
        <v>0</v>
      </c>
      <c r="I657" s="45"/>
      <c r="J657" s="46" t="s">
        <v>35</v>
      </c>
    </row>
    <row r="658" spans="2:10" x14ac:dyDescent="0.3">
      <c r="B658" s="75"/>
      <c r="C658" s="130" t="s">
        <v>250</v>
      </c>
      <c r="D658" s="45">
        <v>0</v>
      </c>
      <c r="E658" s="45"/>
      <c r="F658" s="45"/>
      <c r="G658" s="45"/>
      <c r="H658" s="45">
        <f>+D658</f>
        <v>0</v>
      </c>
      <c r="I658" s="45"/>
      <c r="J658" s="46" t="s">
        <v>35</v>
      </c>
    </row>
    <row r="659" spans="2:10" x14ac:dyDescent="0.3">
      <c r="B659" s="75" t="s">
        <v>528</v>
      </c>
      <c r="C659" s="48" t="s">
        <v>508</v>
      </c>
      <c r="D659" s="103"/>
      <c r="E659" s="45"/>
      <c r="F659" s="45"/>
      <c r="G659" s="45"/>
      <c r="H659" s="45"/>
      <c r="I659" s="62">
        <f>SUM(H660:H662)*$E$83</f>
        <v>2</v>
      </c>
      <c r="J659" s="63" t="str">
        <f>+J660</f>
        <v>und</v>
      </c>
    </row>
    <row r="660" spans="2:10" x14ac:dyDescent="0.3">
      <c r="B660" s="75"/>
      <c r="C660" s="130" t="s">
        <v>248</v>
      </c>
      <c r="D660" s="45">
        <v>1</v>
      </c>
      <c r="E660" s="45"/>
      <c r="F660" s="45"/>
      <c r="G660" s="45"/>
      <c r="H660" s="45">
        <f>+D660</f>
        <v>1</v>
      </c>
      <c r="I660" s="45"/>
      <c r="J660" s="46" t="s">
        <v>35</v>
      </c>
    </row>
    <row r="661" spans="2:10" x14ac:dyDescent="0.3">
      <c r="B661" s="75"/>
      <c r="C661" s="130" t="s">
        <v>249</v>
      </c>
      <c r="D661" s="45">
        <v>1</v>
      </c>
      <c r="E661" s="45"/>
      <c r="F661" s="45"/>
      <c r="G661" s="45"/>
      <c r="H661" s="45">
        <f>+D661</f>
        <v>1</v>
      </c>
      <c r="I661" s="45"/>
      <c r="J661" s="46" t="s">
        <v>35</v>
      </c>
    </row>
    <row r="662" spans="2:10" x14ac:dyDescent="0.3">
      <c r="B662" s="75"/>
      <c r="C662" s="130" t="s">
        <v>250</v>
      </c>
      <c r="D662" s="45">
        <v>0</v>
      </c>
      <c r="E662" s="45"/>
      <c r="F662" s="45"/>
      <c r="G662" s="45"/>
      <c r="H662" s="45">
        <f>+D662</f>
        <v>0</v>
      </c>
      <c r="I662" s="45"/>
      <c r="J662" s="46" t="s">
        <v>35</v>
      </c>
    </row>
    <row r="663" spans="2:10" x14ac:dyDescent="0.3">
      <c r="B663" s="75" t="s">
        <v>551</v>
      </c>
      <c r="C663" s="48" t="s">
        <v>553</v>
      </c>
      <c r="D663" s="103"/>
      <c r="E663" s="45"/>
      <c r="F663" s="45"/>
      <c r="G663" s="45"/>
      <c r="H663" s="45"/>
      <c r="I663" s="62">
        <f>SUM(H664:H666)*$E$83</f>
        <v>3</v>
      </c>
      <c r="J663" s="63" t="str">
        <f>+J664</f>
        <v>und</v>
      </c>
    </row>
    <row r="664" spans="2:10" x14ac:dyDescent="0.3">
      <c r="B664" s="75"/>
      <c r="C664" s="130" t="s">
        <v>248</v>
      </c>
      <c r="D664" s="45">
        <v>0</v>
      </c>
      <c r="E664" s="45"/>
      <c r="F664" s="45"/>
      <c r="G664" s="45"/>
      <c r="H664" s="45">
        <f>+D664</f>
        <v>0</v>
      </c>
      <c r="I664" s="45"/>
      <c r="J664" s="46" t="s">
        <v>35</v>
      </c>
    </row>
    <row r="665" spans="2:10" x14ac:dyDescent="0.3">
      <c r="B665" s="75"/>
      <c r="C665" s="130" t="s">
        <v>249</v>
      </c>
      <c r="D665" s="45">
        <v>0</v>
      </c>
      <c r="E665" s="45"/>
      <c r="F665" s="45"/>
      <c r="G665" s="45"/>
      <c r="H665" s="45">
        <f>+D665</f>
        <v>0</v>
      </c>
      <c r="I665" s="45"/>
      <c r="J665" s="46" t="s">
        <v>35</v>
      </c>
    </row>
    <row r="666" spans="2:10" x14ac:dyDescent="0.3">
      <c r="B666" s="75"/>
      <c r="C666" s="130" t="s">
        <v>250</v>
      </c>
      <c r="D666" s="45">
        <v>3</v>
      </c>
      <c r="E666" s="45"/>
      <c r="F666" s="45"/>
      <c r="G666" s="45"/>
      <c r="H666" s="45">
        <f>+D666</f>
        <v>3</v>
      </c>
      <c r="I666" s="45"/>
      <c r="J666" s="46" t="s">
        <v>35</v>
      </c>
    </row>
    <row r="667" spans="2:10" x14ac:dyDescent="0.3">
      <c r="B667" s="75" t="s">
        <v>552</v>
      </c>
      <c r="C667" s="48" t="s">
        <v>539</v>
      </c>
      <c r="D667" s="103"/>
      <c r="E667" s="45"/>
      <c r="F667" s="45"/>
      <c r="G667" s="45"/>
      <c r="H667" s="45"/>
      <c r="I667" s="62">
        <f>SUM(H668:H670)*$E$83</f>
        <v>1</v>
      </c>
      <c r="J667" s="63" t="str">
        <f>+J668</f>
        <v>und</v>
      </c>
    </row>
    <row r="668" spans="2:10" x14ac:dyDescent="0.3">
      <c r="B668" s="75"/>
      <c r="C668" s="130" t="s">
        <v>248</v>
      </c>
      <c r="D668" s="45">
        <v>0</v>
      </c>
      <c r="E668" s="45"/>
      <c r="F668" s="45"/>
      <c r="G668" s="45"/>
      <c r="H668" s="45">
        <f>+D668</f>
        <v>0</v>
      </c>
      <c r="I668" s="45"/>
      <c r="J668" s="46" t="s">
        <v>35</v>
      </c>
    </row>
    <row r="669" spans="2:10" x14ac:dyDescent="0.3">
      <c r="B669" s="75"/>
      <c r="C669" s="130" t="s">
        <v>249</v>
      </c>
      <c r="D669" s="45">
        <v>0</v>
      </c>
      <c r="E669" s="45"/>
      <c r="F669" s="45"/>
      <c r="G669" s="45"/>
      <c r="H669" s="45">
        <f>+D669</f>
        <v>0</v>
      </c>
      <c r="I669" s="45"/>
      <c r="J669" s="46" t="s">
        <v>35</v>
      </c>
    </row>
    <row r="670" spans="2:10" x14ac:dyDescent="0.3">
      <c r="B670" s="75"/>
      <c r="C670" s="130" t="s">
        <v>250</v>
      </c>
      <c r="D670" s="45">
        <v>1</v>
      </c>
      <c r="E670" s="45"/>
      <c r="F670" s="45"/>
      <c r="G670" s="45"/>
      <c r="H670" s="45">
        <f>+D670</f>
        <v>1</v>
      </c>
      <c r="I670" s="45"/>
      <c r="J670" s="46" t="s">
        <v>35</v>
      </c>
    </row>
    <row r="671" spans="2:10" x14ac:dyDescent="0.3">
      <c r="B671" s="100" t="s">
        <v>217</v>
      </c>
      <c r="C671" s="101" t="s">
        <v>509</v>
      </c>
      <c r="D671" s="103"/>
      <c r="E671" s="45"/>
      <c r="F671" s="45"/>
      <c r="G671" s="45"/>
      <c r="H671" s="45"/>
      <c r="I671" s="45"/>
      <c r="J671" s="46"/>
    </row>
    <row r="672" spans="2:10" x14ac:dyDescent="0.3">
      <c r="B672" s="75" t="s">
        <v>218</v>
      </c>
      <c r="C672" s="48" t="s">
        <v>510</v>
      </c>
      <c r="D672" s="103"/>
      <c r="E672" s="45"/>
      <c r="F672" s="45"/>
      <c r="G672" s="45"/>
      <c r="H672" s="45"/>
      <c r="I672" s="62">
        <f>SUM(H673:H678)*$E$83</f>
        <v>6</v>
      </c>
      <c r="J672" s="63" t="str">
        <f>+J673</f>
        <v>und</v>
      </c>
    </row>
    <row r="673" spans="2:10" x14ac:dyDescent="0.3">
      <c r="B673" s="75"/>
      <c r="C673" s="47" t="s">
        <v>781</v>
      </c>
      <c r="D673" s="45">
        <v>1</v>
      </c>
      <c r="E673" s="45"/>
      <c r="F673" s="45"/>
      <c r="G673" s="45"/>
      <c r="H673" s="45">
        <f t="shared" ref="H673:H678" si="18">+D673</f>
        <v>1</v>
      </c>
      <c r="I673" s="45"/>
      <c r="J673" s="46" t="s">
        <v>35</v>
      </c>
    </row>
    <row r="674" spans="2:10" x14ac:dyDescent="0.3">
      <c r="B674" s="75"/>
      <c r="C674" s="47" t="s">
        <v>782</v>
      </c>
      <c r="D674" s="45">
        <v>1</v>
      </c>
      <c r="E674" s="45"/>
      <c r="F674" s="45"/>
      <c r="G674" s="45"/>
      <c r="H674" s="45">
        <f t="shared" si="18"/>
        <v>1</v>
      </c>
      <c r="I674" s="45"/>
      <c r="J674" s="46" t="s">
        <v>35</v>
      </c>
    </row>
    <row r="675" spans="2:10" x14ac:dyDescent="0.3">
      <c r="B675" s="75"/>
      <c r="C675" s="47" t="s">
        <v>783</v>
      </c>
      <c r="D675" s="45">
        <v>1</v>
      </c>
      <c r="E675" s="45"/>
      <c r="F675" s="45"/>
      <c r="G675" s="45"/>
      <c r="H675" s="45">
        <f t="shared" si="18"/>
        <v>1</v>
      </c>
      <c r="I675" s="45"/>
      <c r="J675" s="46" t="s">
        <v>35</v>
      </c>
    </row>
    <row r="676" spans="2:10" x14ac:dyDescent="0.3">
      <c r="B676" s="75"/>
      <c r="C676" s="47" t="s">
        <v>784</v>
      </c>
      <c r="D676" s="45">
        <v>1</v>
      </c>
      <c r="E676" s="45"/>
      <c r="F676" s="45"/>
      <c r="G676" s="45"/>
      <c r="H676" s="45">
        <f t="shared" si="18"/>
        <v>1</v>
      </c>
      <c r="I676" s="45"/>
      <c r="J676" s="46" t="s">
        <v>35</v>
      </c>
    </row>
    <row r="677" spans="2:10" x14ac:dyDescent="0.3">
      <c r="B677" s="75"/>
      <c r="C677" s="47" t="s">
        <v>785</v>
      </c>
      <c r="D677" s="45">
        <v>1</v>
      </c>
      <c r="E677" s="45"/>
      <c r="F677" s="45"/>
      <c r="G677" s="45"/>
      <c r="H677" s="45">
        <f t="shared" si="18"/>
        <v>1</v>
      </c>
      <c r="I677" s="45"/>
      <c r="J677" s="46" t="s">
        <v>35</v>
      </c>
    </row>
    <row r="678" spans="2:10" x14ac:dyDescent="0.3">
      <c r="B678" s="75"/>
      <c r="C678" s="47" t="s">
        <v>786</v>
      </c>
      <c r="D678" s="45">
        <v>1</v>
      </c>
      <c r="E678" s="45"/>
      <c r="F678" s="45"/>
      <c r="G678" s="45"/>
      <c r="H678" s="45">
        <f t="shared" si="18"/>
        <v>1</v>
      </c>
      <c r="I678" s="45"/>
      <c r="J678" s="46" t="s">
        <v>35</v>
      </c>
    </row>
    <row r="679" spans="2:10" x14ac:dyDescent="0.3">
      <c r="B679" s="75" t="s">
        <v>219</v>
      </c>
      <c r="C679" s="48" t="s">
        <v>512</v>
      </c>
      <c r="D679" s="103"/>
      <c r="E679" s="45"/>
      <c r="F679" s="45"/>
      <c r="G679" s="45"/>
      <c r="H679" s="45"/>
      <c r="I679" s="62">
        <f>SUM(H680:H680)*$E$83</f>
        <v>1</v>
      </c>
      <c r="J679" s="63" t="str">
        <f>+J680</f>
        <v>und</v>
      </c>
    </row>
    <row r="680" spans="2:10" x14ac:dyDescent="0.3">
      <c r="B680" s="75"/>
      <c r="C680" s="44" t="s">
        <v>795</v>
      </c>
      <c r="D680" s="45">
        <v>1</v>
      </c>
      <c r="E680" s="45"/>
      <c r="F680" s="45"/>
      <c r="G680" s="45"/>
      <c r="H680" s="45">
        <f t="shared" ref="H680" si="19">+D680</f>
        <v>1</v>
      </c>
      <c r="I680" s="45"/>
      <c r="J680" s="46" t="s">
        <v>35</v>
      </c>
    </row>
    <row r="681" spans="2:10" x14ac:dyDescent="0.3">
      <c r="B681" s="75" t="s">
        <v>529</v>
      </c>
      <c r="C681" s="48" t="s">
        <v>515</v>
      </c>
      <c r="D681" s="103"/>
      <c r="E681" s="45"/>
      <c r="F681" s="45"/>
      <c r="G681" s="45"/>
      <c r="H681" s="45"/>
      <c r="I681" s="62">
        <f>SUM(H682:H682)*$E$83</f>
        <v>0</v>
      </c>
      <c r="J681" s="63" t="str">
        <f>+J682</f>
        <v>und</v>
      </c>
    </row>
    <row r="682" spans="2:10" x14ac:dyDescent="0.3">
      <c r="B682" s="75"/>
      <c r="C682" s="44" t="s">
        <v>514</v>
      </c>
      <c r="D682" s="45">
        <v>0</v>
      </c>
      <c r="E682" s="45"/>
      <c r="F682" s="45"/>
      <c r="G682" s="45"/>
      <c r="H682" s="45">
        <f>+D682</f>
        <v>0</v>
      </c>
      <c r="I682" s="45"/>
      <c r="J682" s="46" t="s">
        <v>35</v>
      </c>
    </row>
    <row r="683" spans="2:10" x14ac:dyDescent="0.3">
      <c r="B683" s="75" t="s">
        <v>530</v>
      </c>
      <c r="C683" s="48" t="s">
        <v>516</v>
      </c>
      <c r="D683" s="103"/>
      <c r="E683" s="45"/>
      <c r="F683" s="45"/>
      <c r="G683" s="45"/>
      <c r="H683" s="45"/>
      <c r="I683" s="62">
        <f>SUM(H684:H684)*$E$83</f>
        <v>1</v>
      </c>
      <c r="J683" s="63" t="str">
        <f>+J684</f>
        <v>und</v>
      </c>
    </row>
    <row r="684" spans="2:10" x14ac:dyDescent="0.3">
      <c r="B684" s="75"/>
      <c r="C684" s="44" t="s">
        <v>801</v>
      </c>
      <c r="D684" s="45">
        <v>1</v>
      </c>
      <c r="E684" s="45"/>
      <c r="F684" s="45"/>
      <c r="G684" s="45"/>
      <c r="H684" s="45">
        <f>+D684</f>
        <v>1</v>
      </c>
      <c r="I684" s="45"/>
      <c r="J684" s="46" t="s">
        <v>35</v>
      </c>
    </row>
    <row r="685" spans="2:10" x14ac:dyDescent="0.3">
      <c r="B685" s="100" t="s">
        <v>221</v>
      </c>
      <c r="C685" s="101" t="s">
        <v>531</v>
      </c>
      <c r="D685" s="103"/>
      <c r="E685" s="45"/>
      <c r="F685" s="45"/>
      <c r="G685" s="45"/>
      <c r="H685" s="45"/>
      <c r="I685" s="45"/>
      <c r="J685" s="46"/>
    </row>
    <row r="686" spans="2:10" x14ac:dyDescent="0.3">
      <c r="B686" s="75" t="s">
        <v>220</v>
      </c>
      <c r="C686" s="48" t="s">
        <v>541</v>
      </c>
      <c r="D686" s="103"/>
      <c r="E686" s="45"/>
      <c r="F686" s="45"/>
      <c r="G686" s="45"/>
      <c r="H686" s="45"/>
      <c r="I686" s="62">
        <f>SUM(H687:H687)*$E$83</f>
        <v>0</v>
      </c>
      <c r="J686" s="63" t="str">
        <f>+J687</f>
        <v>und</v>
      </c>
    </row>
    <row r="687" spans="2:10" x14ac:dyDescent="0.3">
      <c r="B687" s="75"/>
      <c r="C687" s="44" t="s">
        <v>540</v>
      </c>
      <c r="D687" s="45">
        <v>0</v>
      </c>
      <c r="E687" s="45"/>
      <c r="F687" s="45"/>
      <c r="G687" s="45"/>
      <c r="H687" s="45">
        <f>+D687</f>
        <v>0</v>
      </c>
      <c r="I687" s="45"/>
      <c r="J687" s="46" t="s">
        <v>35</v>
      </c>
    </row>
    <row r="688" spans="2:10" x14ac:dyDescent="0.3">
      <c r="B688" s="100" t="s">
        <v>223</v>
      </c>
      <c r="C688" s="101" t="s">
        <v>532</v>
      </c>
      <c r="D688" s="103"/>
      <c r="E688" s="45"/>
      <c r="F688" s="45"/>
      <c r="G688" s="45"/>
      <c r="H688" s="45"/>
      <c r="I688" s="45"/>
      <c r="J688" s="46"/>
    </row>
    <row r="689" spans="2:10" x14ac:dyDescent="0.3">
      <c r="B689" s="75" t="s">
        <v>222</v>
      </c>
      <c r="C689" s="48" t="s">
        <v>533</v>
      </c>
      <c r="D689" s="103"/>
      <c r="E689" s="45"/>
      <c r="F689" s="45"/>
      <c r="G689" s="45"/>
      <c r="H689" s="45"/>
      <c r="I689" s="62">
        <f>SUM(H690:H690)*$E$83</f>
        <v>1</v>
      </c>
      <c r="J689" s="63" t="str">
        <f>+J690</f>
        <v>GBL</v>
      </c>
    </row>
    <row r="690" spans="2:10" x14ac:dyDescent="0.3">
      <c r="B690" s="75"/>
      <c r="C690" s="44" t="s">
        <v>637</v>
      </c>
      <c r="D690" s="45">
        <v>1</v>
      </c>
      <c r="E690" s="45"/>
      <c r="F690" s="45"/>
      <c r="G690" s="45"/>
      <c r="H690" s="45">
        <f>+D690</f>
        <v>1</v>
      </c>
      <c r="I690" s="45"/>
      <c r="J690" s="46" t="s">
        <v>4</v>
      </c>
    </row>
    <row r="691" spans="2:10" x14ac:dyDescent="0.3">
      <c r="B691" s="75" t="s">
        <v>534</v>
      </c>
      <c r="C691" s="48" t="s">
        <v>535</v>
      </c>
      <c r="D691" s="103"/>
      <c r="E691" s="45"/>
      <c r="F691" s="45"/>
      <c r="G691" s="45"/>
      <c r="H691" s="45"/>
      <c r="I691" s="62">
        <f>SUM(H692:H692)*$E$83</f>
        <v>1</v>
      </c>
      <c r="J691" s="63" t="str">
        <f>+J692</f>
        <v>GBL</v>
      </c>
    </row>
    <row r="692" spans="2:10" x14ac:dyDescent="0.3">
      <c r="B692" s="75"/>
      <c r="C692" s="44" t="s">
        <v>637</v>
      </c>
      <c r="D692" s="45">
        <v>1</v>
      </c>
      <c r="E692" s="45"/>
      <c r="F692" s="45"/>
      <c r="G692" s="45"/>
      <c r="H692" s="45">
        <f>+D692</f>
        <v>1</v>
      </c>
      <c r="I692" s="45"/>
      <c r="J692" s="46" t="s">
        <v>4</v>
      </c>
    </row>
    <row r="693" spans="2:10" x14ac:dyDescent="0.3">
      <c r="B693" s="75"/>
      <c r="C693" s="44"/>
      <c r="D693" s="103"/>
      <c r="E693" s="45"/>
      <c r="F693" s="45"/>
      <c r="G693" s="45"/>
      <c r="H693" s="45"/>
      <c r="I693" s="45"/>
      <c r="J693" s="46"/>
    </row>
    <row r="694" spans="2:10" x14ac:dyDescent="0.3">
      <c r="B694" s="75"/>
      <c r="C694" s="44"/>
      <c r="D694" s="103"/>
      <c r="E694" s="45"/>
      <c r="F694" s="45"/>
      <c r="G694" s="45"/>
      <c r="H694" s="45"/>
      <c r="I694" s="45"/>
      <c r="J694" s="46"/>
    </row>
    <row r="695" spans="2:10" x14ac:dyDescent="0.3">
      <c r="B695" s="75"/>
      <c r="C695" s="44"/>
      <c r="D695" s="103"/>
      <c r="E695" s="45"/>
      <c r="F695" s="45"/>
      <c r="G695" s="45"/>
      <c r="H695" s="45"/>
      <c r="I695" s="45"/>
      <c r="J695" s="46"/>
    </row>
    <row r="696" spans="2:10" x14ac:dyDescent="0.3">
      <c r="B696" s="75"/>
      <c r="C696" s="44"/>
      <c r="D696" s="103"/>
      <c r="E696" s="45"/>
      <c r="F696" s="45"/>
      <c r="G696" s="45"/>
      <c r="H696" s="45"/>
      <c r="I696" s="45"/>
      <c r="J696" s="46"/>
    </row>
    <row r="697" spans="2:10" x14ac:dyDescent="0.3">
      <c r="B697" s="75"/>
      <c r="C697" s="44"/>
      <c r="D697" s="103"/>
      <c r="E697" s="45"/>
      <c r="F697" s="45"/>
      <c r="G697" s="45"/>
      <c r="H697" s="45"/>
      <c r="I697" s="45"/>
      <c r="J697" s="46"/>
    </row>
    <row r="698" spans="2:10" x14ac:dyDescent="0.3">
      <c r="B698" s="75"/>
      <c r="C698" s="44"/>
      <c r="D698" s="103"/>
      <c r="E698" s="45"/>
      <c r="F698" s="45"/>
      <c r="G698" s="45"/>
      <c r="H698" s="45"/>
      <c r="I698" s="45"/>
      <c r="J698" s="46"/>
    </row>
    <row r="699" spans="2:10" x14ac:dyDescent="0.3">
      <c r="B699" s="75"/>
      <c r="C699" s="44"/>
      <c r="D699" s="103"/>
      <c r="E699" s="45"/>
      <c r="F699" s="45"/>
      <c r="G699" s="45"/>
      <c r="H699" s="45"/>
      <c r="I699" s="45"/>
      <c r="J699" s="46"/>
    </row>
    <row r="700" spans="2:10" x14ac:dyDescent="0.3">
      <c r="B700" s="75"/>
      <c r="C700" s="44"/>
      <c r="D700" s="103"/>
      <c r="E700" s="45"/>
      <c r="F700" s="45"/>
      <c r="G700" s="45"/>
      <c r="H700" s="45"/>
      <c r="I700" s="45"/>
      <c r="J700" s="46"/>
    </row>
    <row r="701" spans="2:10" x14ac:dyDescent="0.3">
      <c r="B701" s="75"/>
      <c r="C701" s="44"/>
      <c r="D701" s="103"/>
      <c r="E701" s="45"/>
      <c r="F701" s="45"/>
      <c r="G701" s="45"/>
      <c r="H701" s="45"/>
      <c r="I701" s="45"/>
      <c r="J701" s="46"/>
    </row>
    <row r="702" spans="2:10" x14ac:dyDescent="0.3">
      <c r="B702" s="75"/>
      <c r="C702" s="44"/>
      <c r="D702" s="103"/>
      <c r="E702" s="45"/>
      <c r="F702" s="45"/>
      <c r="G702" s="45"/>
      <c r="H702" s="45"/>
      <c r="I702" s="45"/>
      <c r="J702" s="46"/>
    </row>
    <row r="703" spans="2:10" x14ac:dyDescent="0.3">
      <c r="B703" s="75"/>
      <c r="C703" s="44"/>
      <c r="D703" s="103"/>
      <c r="E703" s="45"/>
      <c r="F703" s="45"/>
      <c r="G703" s="45"/>
      <c r="H703" s="45"/>
      <c r="I703" s="45"/>
      <c r="J703" s="46"/>
    </row>
    <row r="704" spans="2:10" x14ac:dyDescent="0.3">
      <c r="B704" s="75"/>
      <c r="C704" s="44"/>
      <c r="D704" s="103"/>
      <c r="E704" s="45"/>
      <c r="F704" s="45"/>
      <c r="G704" s="45"/>
      <c r="H704" s="45"/>
      <c r="I704" s="45"/>
      <c r="J704" s="46"/>
    </row>
    <row r="705" spans="2:10" x14ac:dyDescent="0.3">
      <c r="B705" s="75"/>
      <c r="C705" s="44"/>
      <c r="D705" s="103"/>
      <c r="E705" s="45"/>
      <c r="F705" s="45"/>
      <c r="G705" s="45"/>
      <c r="H705" s="45"/>
      <c r="I705" s="45"/>
      <c r="J705" s="46"/>
    </row>
    <row r="706" spans="2:10" x14ac:dyDescent="0.3">
      <c r="B706" s="75"/>
      <c r="C706" s="44"/>
      <c r="D706" s="103"/>
      <c r="E706" s="45"/>
      <c r="F706" s="45"/>
      <c r="G706" s="45"/>
      <c r="H706" s="45"/>
      <c r="I706" s="45"/>
      <c r="J706" s="46"/>
    </row>
    <row r="707" spans="2:10" x14ac:dyDescent="0.3">
      <c r="B707" s="75"/>
      <c r="C707" s="44"/>
      <c r="D707" s="103"/>
      <c r="E707" s="45"/>
      <c r="F707" s="45"/>
      <c r="G707" s="45"/>
      <c r="H707" s="45"/>
      <c r="I707" s="45"/>
      <c r="J707" s="46"/>
    </row>
    <row r="708" spans="2:10" x14ac:dyDescent="0.3">
      <c r="B708" s="75"/>
      <c r="C708" s="44"/>
      <c r="D708" s="103"/>
      <c r="E708" s="45"/>
      <c r="F708" s="45"/>
      <c r="G708" s="45"/>
      <c r="H708" s="45"/>
      <c r="I708" s="45"/>
      <c r="J708" s="46"/>
    </row>
    <row r="709" spans="2:10" x14ac:dyDescent="0.3">
      <c r="B709" s="75"/>
      <c r="C709" s="44"/>
      <c r="D709" s="103"/>
      <c r="E709" s="45"/>
      <c r="F709" s="45"/>
      <c r="G709" s="45"/>
      <c r="H709" s="45"/>
      <c r="I709" s="45"/>
      <c r="J709" s="46"/>
    </row>
    <row r="710" spans="2:10" x14ac:dyDescent="0.3">
      <c r="B710" s="75"/>
      <c r="C710" s="44"/>
      <c r="D710" s="103"/>
      <c r="E710" s="45"/>
      <c r="F710" s="45"/>
      <c r="G710" s="45"/>
      <c r="H710" s="45"/>
      <c r="I710" s="45"/>
      <c r="J710" s="46"/>
    </row>
    <row r="711" spans="2:10" x14ac:dyDescent="0.3">
      <c r="B711" s="75"/>
      <c r="C711" s="44"/>
      <c r="D711" s="103"/>
      <c r="E711" s="45"/>
      <c r="F711" s="45"/>
      <c r="G711" s="45"/>
      <c r="H711" s="45"/>
      <c r="I711" s="45"/>
      <c r="J711" s="46"/>
    </row>
    <row r="712" spans="2:10" x14ac:dyDescent="0.3">
      <c r="B712" s="75"/>
      <c r="C712" s="44"/>
      <c r="D712" s="103"/>
      <c r="E712" s="45"/>
      <c r="F712" s="45"/>
      <c r="G712" s="45"/>
      <c r="H712" s="45"/>
      <c r="I712" s="45"/>
      <c r="J712" s="46"/>
    </row>
    <row r="713" spans="2:10" x14ac:dyDescent="0.3">
      <c r="B713" s="75"/>
      <c r="C713" s="44"/>
      <c r="D713" s="103"/>
      <c r="E713" s="45"/>
      <c r="F713" s="45"/>
      <c r="G713" s="45"/>
      <c r="H713" s="45"/>
      <c r="I713" s="45"/>
      <c r="J713" s="46"/>
    </row>
    <row r="714" spans="2:10" x14ac:dyDescent="0.3">
      <c r="B714" s="75"/>
      <c r="C714" s="44"/>
      <c r="D714" s="103"/>
      <c r="E714" s="45"/>
      <c r="F714" s="45"/>
      <c r="G714" s="45"/>
      <c r="H714" s="45"/>
      <c r="I714" s="45"/>
      <c r="J714" s="46"/>
    </row>
    <row r="715" spans="2:10" x14ac:dyDescent="0.3">
      <c r="B715" s="75"/>
      <c r="C715" s="44"/>
      <c r="D715" s="103"/>
      <c r="E715" s="45"/>
      <c r="F715" s="45"/>
      <c r="G715" s="45"/>
      <c r="H715" s="45"/>
      <c r="I715" s="45"/>
      <c r="J715" s="46"/>
    </row>
    <row r="716" spans="2:10" x14ac:dyDescent="0.3">
      <c r="B716" s="75"/>
      <c r="C716" s="44"/>
      <c r="D716" s="103"/>
      <c r="E716" s="45"/>
      <c r="F716" s="45"/>
      <c r="G716" s="45"/>
      <c r="H716" s="45"/>
      <c r="I716" s="45"/>
      <c r="J716" s="46"/>
    </row>
    <row r="717" spans="2:10" x14ac:dyDescent="0.3">
      <c r="B717" s="75"/>
      <c r="C717" s="44"/>
      <c r="D717" s="103"/>
      <c r="E717" s="45"/>
      <c r="F717" s="45"/>
      <c r="G717" s="45"/>
      <c r="H717" s="45"/>
      <c r="I717" s="45"/>
      <c r="J717" s="46"/>
    </row>
    <row r="718" spans="2:10" x14ac:dyDescent="0.3">
      <c r="B718" s="75"/>
      <c r="C718" s="44"/>
      <c r="D718" s="103"/>
      <c r="E718" s="45"/>
      <c r="F718" s="45"/>
      <c r="G718" s="45"/>
      <c r="H718" s="45"/>
      <c r="I718" s="45"/>
      <c r="J718" s="46"/>
    </row>
    <row r="719" spans="2:10" x14ac:dyDescent="0.3">
      <c r="B719" s="75"/>
      <c r="C719" s="44"/>
      <c r="D719" s="103"/>
      <c r="E719" s="45"/>
      <c r="F719" s="45"/>
      <c r="G719" s="45"/>
      <c r="H719" s="45"/>
      <c r="I719" s="45"/>
      <c r="J719" s="46"/>
    </row>
    <row r="720" spans="2:10" x14ac:dyDescent="0.3">
      <c r="B720" s="75"/>
      <c r="C720" s="44"/>
      <c r="D720" s="103"/>
      <c r="E720" s="45"/>
      <c r="F720" s="45"/>
      <c r="G720" s="45"/>
      <c r="H720" s="45"/>
      <c r="I720" s="45"/>
      <c r="J720" s="46"/>
    </row>
    <row r="721" spans="2:10" x14ac:dyDescent="0.3">
      <c r="B721" s="75"/>
      <c r="C721" s="44"/>
      <c r="D721" s="103"/>
      <c r="E721" s="45"/>
      <c r="F721" s="45"/>
      <c r="G721" s="45"/>
      <c r="H721" s="45"/>
      <c r="I721" s="45"/>
      <c r="J721" s="46"/>
    </row>
    <row r="722" spans="2:10" x14ac:dyDescent="0.3">
      <c r="B722" s="75"/>
      <c r="C722" s="44"/>
      <c r="D722" s="103"/>
      <c r="E722" s="45"/>
      <c r="F722" s="45"/>
      <c r="G722" s="45"/>
      <c r="H722" s="45"/>
      <c r="I722" s="45"/>
      <c r="J722" s="46"/>
    </row>
    <row r="723" spans="2:10" x14ac:dyDescent="0.3">
      <c r="B723" s="75"/>
      <c r="C723" s="44"/>
      <c r="D723" s="103"/>
      <c r="E723" s="45"/>
      <c r="F723" s="45"/>
      <c r="G723" s="45"/>
      <c r="H723" s="45"/>
      <c r="I723" s="45"/>
      <c r="J723" s="46"/>
    </row>
    <row r="724" spans="2:10" x14ac:dyDescent="0.3">
      <c r="B724" s="75"/>
      <c r="C724" s="44"/>
      <c r="D724" s="103"/>
      <c r="E724" s="45"/>
      <c r="F724" s="45"/>
      <c r="G724" s="45"/>
      <c r="H724" s="45"/>
      <c r="I724" s="45"/>
      <c r="J724" s="46"/>
    </row>
    <row r="725" spans="2:10" x14ac:dyDescent="0.3">
      <c r="B725" s="75"/>
      <c r="C725" s="44"/>
      <c r="D725" s="103"/>
      <c r="E725" s="45"/>
      <c r="F725" s="45"/>
      <c r="G725" s="45"/>
      <c r="H725" s="45"/>
      <c r="I725" s="45"/>
      <c r="J725" s="46"/>
    </row>
    <row r="726" spans="2:10" x14ac:dyDescent="0.3">
      <c r="B726" s="75"/>
      <c r="C726" s="44"/>
      <c r="D726" s="103"/>
      <c r="E726" s="45"/>
      <c r="F726" s="45"/>
      <c r="G726" s="45"/>
      <c r="H726" s="45"/>
      <c r="I726" s="45"/>
      <c r="J726" s="46"/>
    </row>
    <row r="727" spans="2:10" x14ac:dyDescent="0.3">
      <c r="B727" s="75"/>
      <c r="C727" s="44"/>
      <c r="D727" s="103"/>
      <c r="E727" s="45"/>
      <c r="F727" s="45"/>
      <c r="G727" s="45"/>
      <c r="H727" s="45"/>
      <c r="I727" s="45"/>
      <c r="J727" s="46"/>
    </row>
    <row r="728" spans="2:10" x14ac:dyDescent="0.3">
      <c r="B728" s="75"/>
      <c r="C728" s="44"/>
      <c r="D728" s="103"/>
      <c r="E728" s="45"/>
      <c r="F728" s="45"/>
      <c r="G728" s="45"/>
      <c r="H728" s="45"/>
      <c r="I728" s="45"/>
      <c r="J728" s="46"/>
    </row>
    <row r="729" spans="2:10" x14ac:dyDescent="0.3">
      <c r="B729" s="75"/>
      <c r="C729" s="44"/>
      <c r="D729" s="103"/>
      <c r="E729" s="45"/>
      <c r="F729" s="45"/>
      <c r="G729" s="45"/>
      <c r="H729" s="45"/>
      <c r="I729" s="45"/>
      <c r="J729" s="46"/>
    </row>
    <row r="730" spans="2:10" x14ac:dyDescent="0.3">
      <c r="B730" s="75"/>
      <c r="C730" s="44"/>
      <c r="D730" s="103"/>
      <c r="E730" s="45"/>
      <c r="F730" s="45"/>
      <c r="G730" s="45"/>
      <c r="H730" s="45"/>
      <c r="I730" s="45"/>
      <c r="J730" s="46"/>
    </row>
    <row r="731" spans="2:10" x14ac:dyDescent="0.3">
      <c r="B731" s="75"/>
      <c r="C731" s="44"/>
      <c r="D731" s="103"/>
      <c r="E731" s="45"/>
      <c r="F731" s="45"/>
      <c r="G731" s="45"/>
      <c r="H731" s="45"/>
      <c r="I731" s="45"/>
      <c r="J731" s="46"/>
    </row>
    <row r="732" spans="2:10" x14ac:dyDescent="0.3">
      <c r="B732" s="75"/>
      <c r="C732" s="44"/>
      <c r="D732" s="103"/>
      <c r="E732" s="45"/>
      <c r="F732" s="45"/>
      <c r="G732" s="45"/>
      <c r="H732" s="45"/>
      <c r="I732" s="45"/>
      <c r="J732" s="46"/>
    </row>
    <row r="733" spans="2:10" x14ac:dyDescent="0.3">
      <c r="B733" s="75"/>
      <c r="C733" s="44"/>
      <c r="D733" s="103"/>
      <c r="E733" s="45"/>
      <c r="F733" s="45"/>
      <c r="G733" s="45"/>
      <c r="H733" s="45"/>
      <c r="I733" s="45"/>
      <c r="J733" s="46"/>
    </row>
    <row r="734" spans="2:10" x14ac:dyDescent="0.3">
      <c r="B734" s="75"/>
      <c r="C734" s="44"/>
      <c r="D734" s="103"/>
      <c r="E734" s="45"/>
      <c r="F734" s="45"/>
      <c r="G734" s="45"/>
      <c r="H734" s="45"/>
      <c r="I734" s="45"/>
      <c r="J734" s="46"/>
    </row>
    <row r="735" spans="2:10" x14ac:dyDescent="0.3">
      <c r="B735" s="75"/>
      <c r="C735" s="44"/>
      <c r="D735" s="103"/>
      <c r="E735" s="45"/>
      <c r="F735" s="45"/>
      <c r="G735" s="45"/>
      <c r="H735" s="45"/>
      <c r="I735" s="45"/>
      <c r="J735" s="46"/>
    </row>
    <row r="736" spans="2:10" x14ac:dyDescent="0.3">
      <c r="B736" s="75"/>
      <c r="C736" s="44"/>
      <c r="D736" s="103"/>
      <c r="E736" s="45"/>
      <c r="F736" s="45"/>
      <c r="G736" s="45"/>
      <c r="H736" s="45"/>
      <c r="I736" s="45"/>
      <c r="J736" s="46"/>
    </row>
    <row r="737" spans="2:10" x14ac:dyDescent="0.3">
      <c r="B737" s="75"/>
      <c r="C737" s="44"/>
      <c r="D737" s="103"/>
      <c r="E737" s="45"/>
      <c r="F737" s="45"/>
      <c r="G737" s="45"/>
      <c r="H737" s="45"/>
      <c r="I737" s="45"/>
      <c r="J737" s="46"/>
    </row>
    <row r="738" spans="2:10" x14ac:dyDescent="0.3">
      <c r="B738" s="75"/>
      <c r="C738" s="44"/>
      <c r="D738" s="103"/>
      <c r="E738" s="45"/>
      <c r="F738" s="45"/>
      <c r="G738" s="45"/>
      <c r="H738" s="45"/>
      <c r="I738" s="45"/>
      <c r="J738" s="46"/>
    </row>
    <row r="739" spans="2:10" x14ac:dyDescent="0.3">
      <c r="B739" s="75"/>
      <c r="C739" s="44"/>
      <c r="D739" s="103"/>
      <c r="E739" s="45"/>
      <c r="F739" s="45"/>
      <c r="G739" s="45"/>
      <c r="H739" s="45"/>
      <c r="I739" s="45"/>
      <c r="J739" s="46"/>
    </row>
    <row r="740" spans="2:10" x14ac:dyDescent="0.3">
      <c r="B740" s="75"/>
      <c r="C740" s="44"/>
      <c r="D740" s="103"/>
      <c r="E740" s="45"/>
      <c r="F740" s="45"/>
      <c r="G740" s="45"/>
      <c r="H740" s="45"/>
      <c r="I740" s="45"/>
      <c r="J740" s="46"/>
    </row>
    <row r="741" spans="2:10" x14ac:dyDescent="0.3">
      <c r="B741" s="75"/>
      <c r="C741" s="44"/>
      <c r="D741" s="103"/>
      <c r="E741" s="45"/>
      <c r="F741" s="45"/>
      <c r="G741" s="45"/>
      <c r="H741" s="45"/>
      <c r="I741" s="45"/>
      <c r="J741" s="46"/>
    </row>
    <row r="742" spans="2:10" x14ac:dyDescent="0.3">
      <c r="B742" s="75"/>
      <c r="C742" s="44"/>
      <c r="D742" s="103"/>
      <c r="E742" s="45"/>
      <c r="F742" s="45"/>
      <c r="G742" s="45"/>
      <c r="H742" s="45"/>
      <c r="I742" s="45"/>
      <c r="J742" s="46"/>
    </row>
    <row r="743" spans="2:10" x14ac:dyDescent="0.3">
      <c r="B743" s="75"/>
      <c r="C743" s="44"/>
      <c r="D743" s="103"/>
      <c r="E743" s="45"/>
      <c r="F743" s="45"/>
      <c r="G743" s="45"/>
      <c r="H743" s="45"/>
      <c r="I743" s="45"/>
      <c r="J743" s="46"/>
    </row>
    <row r="744" spans="2:10" x14ac:dyDescent="0.3">
      <c r="B744" s="75"/>
      <c r="C744" s="44"/>
      <c r="D744" s="103"/>
      <c r="E744" s="45"/>
      <c r="F744" s="45"/>
      <c r="G744" s="45"/>
      <c r="H744" s="45"/>
      <c r="I744" s="45"/>
      <c r="J744" s="46"/>
    </row>
    <row r="745" spans="2:10" x14ac:dyDescent="0.3">
      <c r="B745" s="75"/>
      <c r="C745" s="44"/>
      <c r="D745" s="103"/>
      <c r="E745" s="45"/>
      <c r="F745" s="45"/>
      <c r="G745" s="45"/>
      <c r="H745" s="45"/>
      <c r="I745" s="45"/>
      <c r="J745" s="46"/>
    </row>
    <row r="746" spans="2:10" x14ac:dyDescent="0.3">
      <c r="B746" s="75"/>
      <c r="C746" s="44"/>
      <c r="D746" s="103"/>
      <c r="E746" s="45"/>
      <c r="F746" s="45"/>
      <c r="G746" s="45"/>
      <c r="H746" s="45"/>
      <c r="I746" s="45"/>
      <c r="J746" s="46"/>
    </row>
    <row r="747" spans="2:10" x14ac:dyDescent="0.3">
      <c r="B747" s="75"/>
      <c r="C747" s="44"/>
      <c r="D747" s="103"/>
      <c r="E747" s="45"/>
      <c r="F747" s="45"/>
      <c r="G747" s="45"/>
      <c r="H747" s="45"/>
      <c r="I747" s="45"/>
      <c r="J747" s="46"/>
    </row>
    <row r="748" spans="2:10" x14ac:dyDescent="0.3">
      <c r="B748" s="75"/>
      <c r="C748" s="44"/>
      <c r="D748" s="103"/>
      <c r="E748" s="45"/>
      <c r="F748" s="45"/>
      <c r="G748" s="45"/>
      <c r="H748" s="45"/>
      <c r="I748" s="45"/>
      <c r="J748" s="46"/>
    </row>
    <row r="749" spans="2:10" x14ac:dyDescent="0.3">
      <c r="B749" s="75"/>
      <c r="C749" s="44"/>
      <c r="D749" s="103"/>
      <c r="E749" s="45"/>
      <c r="F749" s="45"/>
      <c r="G749" s="45"/>
      <c r="H749" s="45"/>
      <c r="I749" s="45"/>
      <c r="J749" s="46"/>
    </row>
    <row r="750" spans="2:10" x14ac:dyDescent="0.3">
      <c r="B750" s="75"/>
      <c r="C750" s="44"/>
      <c r="D750" s="103"/>
      <c r="E750" s="45"/>
      <c r="F750" s="45"/>
      <c r="G750" s="45"/>
      <c r="H750" s="45"/>
      <c r="I750" s="45"/>
      <c r="J750" s="46"/>
    </row>
    <row r="751" spans="2:10" ht="14.25" customHeight="1" x14ac:dyDescent="0.3">
      <c r="B751" s="75"/>
      <c r="C751" s="44"/>
      <c r="D751" s="103"/>
      <c r="E751" s="45"/>
      <c r="F751" s="45"/>
      <c r="G751" s="45"/>
      <c r="H751" s="45"/>
      <c r="I751" s="45"/>
      <c r="J751" s="46"/>
    </row>
    <row r="752" spans="2:10" x14ac:dyDescent="0.3">
      <c r="B752" s="75"/>
      <c r="C752" s="44"/>
      <c r="D752" s="103"/>
      <c r="E752" s="45"/>
      <c r="F752" s="45"/>
      <c r="G752" s="45"/>
      <c r="H752" s="45"/>
      <c r="I752" s="45"/>
      <c r="J752" s="46"/>
    </row>
    <row r="753" spans="2:10" x14ac:dyDescent="0.3">
      <c r="B753" s="75"/>
      <c r="C753" s="44"/>
      <c r="D753" s="103"/>
      <c r="E753" s="45"/>
      <c r="F753" s="45"/>
      <c r="G753" s="45"/>
      <c r="H753" s="45"/>
      <c r="I753" s="45"/>
      <c r="J753" s="46"/>
    </row>
    <row r="754" spans="2:10" x14ac:dyDescent="0.3">
      <c r="B754" s="75"/>
      <c r="C754" s="44"/>
      <c r="D754" s="103"/>
      <c r="E754" s="45"/>
      <c r="F754" s="45"/>
      <c r="G754" s="45"/>
      <c r="H754" s="45"/>
      <c r="I754" s="45"/>
      <c r="J754" s="46"/>
    </row>
    <row r="755" spans="2:10" x14ac:dyDescent="0.3">
      <c r="B755" s="75"/>
      <c r="C755" s="44"/>
      <c r="D755" s="103"/>
      <c r="E755" s="45"/>
      <c r="F755" s="45"/>
      <c r="G755" s="45"/>
      <c r="H755" s="45"/>
      <c r="I755" s="45"/>
      <c r="J755" s="46"/>
    </row>
    <row r="756" spans="2:10" ht="22.8" x14ac:dyDescent="0.3">
      <c r="B756" s="163" t="s">
        <v>678</v>
      </c>
      <c r="C756" s="164"/>
      <c r="D756" s="164"/>
      <c r="E756" s="164"/>
      <c r="F756" s="164"/>
      <c r="G756" s="164"/>
      <c r="H756" s="164"/>
      <c r="I756" s="164"/>
      <c r="J756" s="165"/>
    </row>
    <row r="757" spans="2:10" x14ac:dyDescent="0.3">
      <c r="B757" s="23" t="s">
        <v>7</v>
      </c>
      <c r="C757" s="24" t="s">
        <v>0</v>
      </c>
      <c r="D757" s="24" t="s">
        <v>23</v>
      </c>
      <c r="E757" s="24" t="s">
        <v>24</v>
      </c>
      <c r="F757" s="24" t="s">
        <v>2</v>
      </c>
      <c r="G757" s="24" t="s">
        <v>3</v>
      </c>
      <c r="H757" s="24" t="s">
        <v>25</v>
      </c>
      <c r="I757" s="24" t="s">
        <v>8</v>
      </c>
      <c r="J757" s="24" t="s">
        <v>9</v>
      </c>
    </row>
    <row r="758" spans="2:10" x14ac:dyDescent="0.3">
      <c r="B758" s="96">
        <v>4.04</v>
      </c>
      <c r="C758" s="97" t="s">
        <v>472</v>
      </c>
      <c r="D758" s="60"/>
      <c r="E758" s="56">
        <v>1</v>
      </c>
      <c r="F758" s="52"/>
      <c r="G758" s="52"/>
      <c r="H758" s="52"/>
      <c r="I758" s="52"/>
      <c r="J758" s="61"/>
    </row>
    <row r="759" spans="2:10" x14ac:dyDescent="0.3">
      <c r="B759" s="100" t="s">
        <v>165</v>
      </c>
      <c r="C759" s="101" t="s">
        <v>474</v>
      </c>
      <c r="D759" s="60"/>
      <c r="E759" s="59"/>
      <c r="F759" s="52"/>
      <c r="G759" s="52"/>
      <c r="H759" s="52"/>
      <c r="I759" s="52"/>
      <c r="J759" s="61"/>
    </row>
    <row r="760" spans="2:10" x14ac:dyDescent="0.3">
      <c r="B760" s="75" t="s">
        <v>166</v>
      </c>
      <c r="C760" s="48" t="s">
        <v>473</v>
      </c>
      <c r="D760" s="45"/>
      <c r="E760" s="45"/>
      <c r="F760" s="45"/>
      <c r="G760" s="45"/>
      <c r="H760" s="45"/>
      <c r="I760" s="62">
        <f>SUM(H761:H776)*$E$83</f>
        <v>25</v>
      </c>
      <c r="J760" s="63" t="str">
        <f>+J761</f>
        <v>Pto</v>
      </c>
    </row>
    <row r="761" spans="2:10" x14ac:dyDescent="0.3">
      <c r="B761" s="75"/>
      <c r="C761" s="130" t="s">
        <v>787</v>
      </c>
      <c r="D761" s="45"/>
      <c r="E761" s="45"/>
      <c r="F761" s="45"/>
      <c r="G761" s="45"/>
      <c r="H761" s="45"/>
      <c r="I761" s="45"/>
      <c r="J761" s="46" t="s">
        <v>298</v>
      </c>
    </row>
    <row r="762" spans="2:10" x14ac:dyDescent="0.3">
      <c r="B762" s="75"/>
      <c r="C762" s="44" t="s">
        <v>622</v>
      </c>
      <c r="D762" s="45">
        <v>2</v>
      </c>
      <c r="E762" s="45"/>
      <c r="F762" s="45"/>
      <c r="G762" s="45"/>
      <c r="H762" s="45">
        <f>+D762</f>
        <v>2</v>
      </c>
      <c r="I762" s="45"/>
      <c r="J762" s="46" t="s">
        <v>298</v>
      </c>
    </row>
    <row r="763" spans="2:10" x14ac:dyDescent="0.3">
      <c r="B763" s="75"/>
      <c r="C763" s="44" t="s">
        <v>628</v>
      </c>
      <c r="D763" s="45">
        <v>5</v>
      </c>
      <c r="E763" s="45"/>
      <c r="F763" s="45"/>
      <c r="G763" s="45"/>
      <c r="H763" s="45">
        <f>+D763</f>
        <v>5</v>
      </c>
      <c r="I763" s="45"/>
      <c r="J763" s="46" t="s">
        <v>298</v>
      </c>
    </row>
    <row r="764" spans="2:10" x14ac:dyDescent="0.3">
      <c r="B764" s="75"/>
      <c r="C764" s="44" t="s">
        <v>630</v>
      </c>
      <c r="D764" s="45">
        <v>2</v>
      </c>
      <c r="E764" s="45"/>
      <c r="F764" s="45"/>
      <c r="G764" s="45"/>
      <c r="H764" s="45">
        <f>+D764</f>
        <v>2</v>
      </c>
      <c r="I764" s="45"/>
      <c r="J764" s="46" t="s">
        <v>298</v>
      </c>
    </row>
    <row r="765" spans="2:10" x14ac:dyDescent="0.3">
      <c r="B765" s="75"/>
      <c r="C765" s="44" t="s">
        <v>619</v>
      </c>
      <c r="D765" s="45">
        <v>12</v>
      </c>
      <c r="E765" s="45"/>
      <c r="F765" s="45"/>
      <c r="G765" s="45"/>
      <c r="H765" s="45">
        <f>+D765</f>
        <v>12</v>
      </c>
      <c r="I765" s="45"/>
      <c r="J765" s="46" t="s">
        <v>298</v>
      </c>
    </row>
    <row r="766" spans="2:10" x14ac:dyDescent="0.3">
      <c r="B766" s="75"/>
      <c r="C766" s="130" t="s">
        <v>248</v>
      </c>
      <c r="D766" s="45"/>
      <c r="E766" s="45"/>
      <c r="F766" s="45"/>
      <c r="G766" s="45"/>
      <c r="H766" s="45"/>
      <c r="I766" s="45"/>
      <c r="J766" s="46" t="s">
        <v>298</v>
      </c>
    </row>
    <row r="767" spans="2:10" x14ac:dyDescent="0.3">
      <c r="B767" s="75"/>
      <c r="C767" s="44" t="s">
        <v>622</v>
      </c>
      <c r="D767" s="45">
        <v>1</v>
      </c>
      <c r="E767" s="45"/>
      <c r="F767" s="45"/>
      <c r="G767" s="45"/>
      <c r="H767" s="45">
        <f>+D767</f>
        <v>1</v>
      </c>
      <c r="I767" s="45"/>
      <c r="J767" s="46" t="s">
        <v>298</v>
      </c>
    </row>
    <row r="768" spans="2:10" x14ac:dyDescent="0.3">
      <c r="B768" s="75"/>
      <c r="C768" s="44" t="s">
        <v>628</v>
      </c>
      <c r="D768" s="45">
        <v>1</v>
      </c>
      <c r="E768" s="45"/>
      <c r="F768" s="45"/>
      <c r="G768" s="45"/>
      <c r="H768" s="45">
        <f>+D768</f>
        <v>1</v>
      </c>
      <c r="I768" s="45"/>
      <c r="J768" s="46" t="s">
        <v>298</v>
      </c>
    </row>
    <row r="769" spans="2:10" x14ac:dyDescent="0.3">
      <c r="B769" s="75"/>
      <c r="C769" s="44" t="s">
        <v>630</v>
      </c>
      <c r="D769" s="45">
        <v>0</v>
      </c>
      <c r="E769" s="45"/>
      <c r="F769" s="45"/>
      <c r="G769" s="45"/>
      <c r="H769" s="45">
        <f>+D769</f>
        <v>0</v>
      </c>
      <c r="I769" s="45"/>
      <c r="J769" s="46" t="s">
        <v>298</v>
      </c>
    </row>
    <row r="770" spans="2:10" x14ac:dyDescent="0.3">
      <c r="B770" s="75"/>
      <c r="C770" s="130" t="s">
        <v>249</v>
      </c>
      <c r="D770" s="45"/>
      <c r="E770" s="45"/>
      <c r="F770" s="45"/>
      <c r="G770" s="45"/>
      <c r="H770" s="45"/>
      <c r="I770" s="45"/>
      <c r="J770" s="46" t="s">
        <v>298</v>
      </c>
    </row>
    <row r="771" spans="2:10" x14ac:dyDescent="0.3">
      <c r="B771" s="75"/>
      <c r="C771" s="44" t="s">
        <v>622</v>
      </c>
      <c r="D771" s="45">
        <v>0</v>
      </c>
      <c r="E771" s="45"/>
      <c r="F771" s="45"/>
      <c r="G771" s="45"/>
      <c r="H771" s="45">
        <f>+D771</f>
        <v>0</v>
      </c>
      <c r="I771" s="45"/>
      <c r="J771" s="46" t="s">
        <v>298</v>
      </c>
    </row>
    <row r="772" spans="2:10" x14ac:dyDescent="0.3">
      <c r="B772" s="75"/>
      <c r="C772" s="44" t="s">
        <v>628</v>
      </c>
      <c r="D772" s="45">
        <v>0</v>
      </c>
      <c r="E772" s="45"/>
      <c r="F772" s="45"/>
      <c r="G772" s="45"/>
      <c r="H772" s="45">
        <f>+D772</f>
        <v>0</v>
      </c>
      <c r="I772" s="45"/>
      <c r="J772" s="46" t="s">
        <v>298</v>
      </c>
    </row>
    <row r="773" spans="2:10" x14ac:dyDescent="0.3">
      <c r="B773" s="75"/>
      <c r="C773" s="44" t="s">
        <v>630</v>
      </c>
      <c r="D773" s="45">
        <v>0</v>
      </c>
      <c r="E773" s="45"/>
      <c r="F773" s="45"/>
      <c r="G773" s="45"/>
      <c r="H773" s="45">
        <f>+D773</f>
        <v>0</v>
      </c>
      <c r="I773" s="45"/>
      <c r="J773" s="46" t="s">
        <v>298</v>
      </c>
    </row>
    <row r="774" spans="2:10" x14ac:dyDescent="0.3">
      <c r="B774" s="75"/>
      <c r="C774" s="130" t="s">
        <v>250</v>
      </c>
      <c r="D774" s="45"/>
      <c r="E774" s="45"/>
      <c r="F774" s="45"/>
      <c r="G774" s="45"/>
      <c r="H774" s="45"/>
      <c r="I774" s="45"/>
      <c r="J774" s="46" t="s">
        <v>298</v>
      </c>
    </row>
    <row r="775" spans="2:10" x14ac:dyDescent="0.3">
      <c r="B775" s="75"/>
      <c r="C775" s="44" t="s">
        <v>630</v>
      </c>
      <c r="D775" s="45">
        <v>2</v>
      </c>
      <c r="E775" s="45"/>
      <c r="F775" s="45"/>
      <c r="G775" s="45"/>
      <c r="H775" s="45">
        <f>+D775</f>
        <v>2</v>
      </c>
      <c r="I775" s="45"/>
      <c r="J775" s="46" t="s">
        <v>298</v>
      </c>
    </row>
    <row r="776" spans="2:10" x14ac:dyDescent="0.3">
      <c r="B776" s="75"/>
      <c r="C776" s="44" t="s">
        <v>628</v>
      </c>
      <c r="D776" s="45"/>
      <c r="E776" s="45"/>
      <c r="F776" s="45"/>
      <c r="G776" s="45"/>
      <c r="H776" s="45">
        <f>+D776</f>
        <v>0</v>
      </c>
      <c r="I776" s="45"/>
      <c r="J776" s="46" t="s">
        <v>298</v>
      </c>
    </row>
    <row r="777" spans="2:10" x14ac:dyDescent="0.3">
      <c r="B777" s="75" t="s">
        <v>475</v>
      </c>
      <c r="C777" s="48" t="s">
        <v>476</v>
      </c>
      <c r="D777" s="45"/>
      <c r="E777" s="45"/>
      <c r="F777" s="45"/>
      <c r="G777" s="45"/>
      <c r="H777" s="45"/>
      <c r="I777" s="62">
        <f>SUM(H778:H783)*$E$83</f>
        <v>0</v>
      </c>
      <c r="J777" s="63" t="str">
        <f>+J778</f>
        <v>Pto</v>
      </c>
    </row>
    <row r="778" spans="2:10" x14ac:dyDescent="0.3">
      <c r="B778" s="75"/>
      <c r="C778" s="130" t="s">
        <v>248</v>
      </c>
      <c r="D778" s="45"/>
      <c r="E778" s="45"/>
      <c r="F778" s="45"/>
      <c r="G778" s="45"/>
      <c r="H778" s="45"/>
      <c r="I778" s="45"/>
      <c r="J778" s="46" t="s">
        <v>298</v>
      </c>
    </row>
    <row r="779" spans="2:10" x14ac:dyDescent="0.3">
      <c r="B779" s="75"/>
      <c r="C779" s="44" t="s">
        <v>628</v>
      </c>
      <c r="D779" s="45"/>
      <c r="E779" s="45"/>
      <c r="F779" s="45"/>
      <c r="G779" s="45"/>
      <c r="H779" s="45">
        <f>+D779</f>
        <v>0</v>
      </c>
      <c r="I779" s="45"/>
      <c r="J779" s="46" t="s">
        <v>298</v>
      </c>
    </row>
    <row r="780" spans="2:10" x14ac:dyDescent="0.3">
      <c r="B780" s="75"/>
      <c r="C780" s="130" t="s">
        <v>249</v>
      </c>
      <c r="D780" s="45"/>
      <c r="E780" s="45"/>
      <c r="F780" s="45"/>
      <c r="G780" s="45"/>
      <c r="H780" s="45">
        <f>+D780</f>
        <v>0</v>
      </c>
      <c r="I780" s="45"/>
      <c r="J780" s="46" t="s">
        <v>298</v>
      </c>
    </row>
    <row r="781" spans="2:10" x14ac:dyDescent="0.3">
      <c r="B781" s="75"/>
      <c r="C781" s="44" t="s">
        <v>628</v>
      </c>
      <c r="D781" s="45"/>
      <c r="E781" s="45"/>
      <c r="F781" s="45"/>
      <c r="G781" s="45"/>
      <c r="H781" s="45">
        <f>+D781</f>
        <v>0</v>
      </c>
      <c r="I781" s="45"/>
      <c r="J781" s="46" t="s">
        <v>298</v>
      </c>
    </row>
    <row r="782" spans="2:10" x14ac:dyDescent="0.3">
      <c r="B782" s="75"/>
      <c r="C782" s="130" t="s">
        <v>250</v>
      </c>
      <c r="D782" s="45"/>
      <c r="E782" s="45"/>
      <c r="F782" s="45"/>
      <c r="G782" s="45"/>
      <c r="H782" s="45">
        <f>+D782</f>
        <v>0</v>
      </c>
      <c r="I782" s="45"/>
      <c r="J782" s="46" t="s">
        <v>298</v>
      </c>
    </row>
    <row r="783" spans="2:10" x14ac:dyDescent="0.3">
      <c r="B783" s="75"/>
      <c r="C783" s="44" t="s">
        <v>628</v>
      </c>
      <c r="D783" s="45"/>
      <c r="E783" s="45"/>
      <c r="F783" s="45"/>
      <c r="G783" s="45"/>
      <c r="H783" s="45">
        <f>+D783</f>
        <v>0</v>
      </c>
      <c r="I783" s="45"/>
      <c r="J783" s="46" t="s">
        <v>298</v>
      </c>
    </row>
    <row r="784" spans="2:10" x14ac:dyDescent="0.3">
      <c r="B784" s="75" t="s">
        <v>479</v>
      </c>
      <c r="C784" s="48" t="s">
        <v>477</v>
      </c>
      <c r="D784" s="45"/>
      <c r="E784" s="45"/>
      <c r="F784" s="45"/>
      <c r="G784" s="45"/>
      <c r="H784" s="45"/>
      <c r="I784" s="62">
        <f>SUM(H785:H796)*$E$83</f>
        <v>5</v>
      </c>
      <c r="J784" s="63" t="str">
        <f>+J785</f>
        <v>Pto</v>
      </c>
    </row>
    <row r="785" spans="2:10" x14ac:dyDescent="0.3">
      <c r="B785" s="75"/>
      <c r="C785" s="130" t="s">
        <v>787</v>
      </c>
      <c r="D785" s="45"/>
      <c r="E785" s="45"/>
      <c r="F785" s="45"/>
      <c r="G785" s="45"/>
      <c r="H785" s="45"/>
      <c r="I785" s="45"/>
      <c r="J785" s="46" t="s">
        <v>298</v>
      </c>
    </row>
    <row r="786" spans="2:10" x14ac:dyDescent="0.3">
      <c r="B786" s="75"/>
      <c r="C786" s="44" t="s">
        <v>621</v>
      </c>
      <c r="D786" s="45">
        <v>1</v>
      </c>
      <c r="E786" s="45"/>
      <c r="F786" s="45"/>
      <c r="G786" s="45"/>
      <c r="H786" s="45">
        <f t="shared" ref="H786:H796" si="20">+D786</f>
        <v>1</v>
      </c>
      <c r="I786" s="45"/>
      <c r="J786" s="46" t="s">
        <v>298</v>
      </c>
    </row>
    <row r="787" spans="2:10" x14ac:dyDescent="0.3">
      <c r="B787" s="75"/>
      <c r="C787" s="44" t="s">
        <v>631</v>
      </c>
      <c r="D787" s="45">
        <v>2</v>
      </c>
      <c r="E787" s="45"/>
      <c r="F787" s="45"/>
      <c r="G787" s="45"/>
      <c r="H787" s="45">
        <f t="shared" si="20"/>
        <v>2</v>
      </c>
      <c r="I787" s="45"/>
      <c r="J787" s="46" t="s">
        <v>298</v>
      </c>
    </row>
    <row r="788" spans="2:10" x14ac:dyDescent="0.3">
      <c r="B788" s="75"/>
      <c r="C788" s="130" t="s">
        <v>248</v>
      </c>
      <c r="D788" s="45"/>
      <c r="E788" s="45"/>
      <c r="F788" s="45"/>
      <c r="G788" s="45"/>
      <c r="H788" s="45"/>
      <c r="I788" s="45"/>
      <c r="J788" s="46" t="s">
        <v>298</v>
      </c>
    </row>
    <row r="789" spans="2:10" x14ac:dyDescent="0.3">
      <c r="B789" s="75"/>
      <c r="C789" s="44" t="s">
        <v>621</v>
      </c>
      <c r="D789" s="45">
        <v>1</v>
      </c>
      <c r="E789" s="45"/>
      <c r="F789" s="45"/>
      <c r="G789" s="45"/>
      <c r="H789" s="45">
        <f t="shared" ref="H789:H790" si="21">+D789</f>
        <v>1</v>
      </c>
      <c r="I789" s="45"/>
      <c r="J789" s="46" t="s">
        <v>298</v>
      </c>
    </row>
    <row r="790" spans="2:10" x14ac:dyDescent="0.3">
      <c r="B790" s="75"/>
      <c r="C790" s="44" t="s">
        <v>631</v>
      </c>
      <c r="D790" s="45">
        <v>1</v>
      </c>
      <c r="E790" s="45"/>
      <c r="F790" s="45"/>
      <c r="G790" s="45"/>
      <c r="H790" s="45">
        <f t="shared" si="21"/>
        <v>1</v>
      </c>
      <c r="I790" s="45"/>
      <c r="J790" s="46" t="s">
        <v>298</v>
      </c>
    </row>
    <row r="791" spans="2:10" x14ac:dyDescent="0.3">
      <c r="B791" s="75"/>
      <c r="C791" s="130" t="s">
        <v>249</v>
      </c>
      <c r="D791" s="45"/>
      <c r="E791" s="45"/>
      <c r="F791" s="45"/>
      <c r="G791" s="45"/>
      <c r="H791" s="45">
        <f t="shared" si="20"/>
        <v>0</v>
      </c>
      <c r="I791" s="45"/>
      <c r="J791" s="46" t="s">
        <v>298</v>
      </c>
    </row>
    <row r="792" spans="2:10" x14ac:dyDescent="0.3">
      <c r="B792" s="75"/>
      <c r="C792" s="44" t="s">
        <v>621</v>
      </c>
      <c r="D792" s="45"/>
      <c r="E792" s="45"/>
      <c r="F792" s="45"/>
      <c r="G792" s="45"/>
      <c r="H792" s="45">
        <f t="shared" si="20"/>
        <v>0</v>
      </c>
      <c r="I792" s="45"/>
      <c r="J792" s="46" t="s">
        <v>298</v>
      </c>
    </row>
    <row r="793" spans="2:10" x14ac:dyDescent="0.3">
      <c r="B793" s="75"/>
      <c r="C793" s="44" t="s">
        <v>631</v>
      </c>
      <c r="D793" s="45"/>
      <c r="E793" s="45"/>
      <c r="F793" s="45"/>
      <c r="G793" s="45"/>
      <c r="H793" s="45">
        <f t="shared" si="20"/>
        <v>0</v>
      </c>
      <c r="I793" s="45"/>
      <c r="J793" s="46" t="s">
        <v>298</v>
      </c>
    </row>
    <row r="794" spans="2:10" x14ac:dyDescent="0.3">
      <c r="B794" s="75"/>
      <c r="C794" s="130" t="s">
        <v>250</v>
      </c>
      <c r="D794" s="45"/>
      <c r="E794" s="45"/>
      <c r="F794" s="45"/>
      <c r="G794" s="45"/>
      <c r="H794" s="45">
        <f t="shared" si="20"/>
        <v>0</v>
      </c>
      <c r="I794" s="45"/>
      <c r="J794" s="46" t="s">
        <v>298</v>
      </c>
    </row>
    <row r="795" spans="2:10" x14ac:dyDescent="0.3">
      <c r="B795" s="75"/>
      <c r="C795" s="44" t="s">
        <v>621</v>
      </c>
      <c r="D795" s="45"/>
      <c r="E795" s="45"/>
      <c r="F795" s="45"/>
      <c r="G795" s="45"/>
      <c r="H795" s="45">
        <f t="shared" si="20"/>
        <v>0</v>
      </c>
      <c r="I795" s="45"/>
      <c r="J795" s="46" t="s">
        <v>298</v>
      </c>
    </row>
    <row r="796" spans="2:10" x14ac:dyDescent="0.3">
      <c r="B796" s="75"/>
      <c r="C796" s="44" t="s">
        <v>631</v>
      </c>
      <c r="D796" s="45"/>
      <c r="E796" s="45"/>
      <c r="F796" s="45"/>
      <c r="G796" s="45"/>
      <c r="H796" s="45">
        <f t="shared" si="20"/>
        <v>0</v>
      </c>
      <c r="I796" s="45"/>
      <c r="J796" s="46" t="s">
        <v>298</v>
      </c>
    </row>
    <row r="797" spans="2:10" x14ac:dyDescent="0.3">
      <c r="B797" s="75" t="s">
        <v>480</v>
      </c>
      <c r="C797" s="48" t="s">
        <v>478</v>
      </c>
      <c r="D797" s="45"/>
      <c r="E797" s="45"/>
      <c r="F797" s="45"/>
      <c r="G797" s="45"/>
      <c r="H797" s="45"/>
      <c r="I797" s="62">
        <f>SUM(H798:H803)*$E$83</f>
        <v>1</v>
      </c>
      <c r="J797" s="63" t="str">
        <f>+J799</f>
        <v>Pto</v>
      </c>
    </row>
    <row r="798" spans="2:10" x14ac:dyDescent="0.3">
      <c r="B798" s="75"/>
      <c r="C798" s="130" t="s">
        <v>248</v>
      </c>
      <c r="D798" s="45"/>
      <c r="E798" s="45"/>
      <c r="F798" s="45"/>
      <c r="G798" s="45"/>
      <c r="H798" s="45"/>
      <c r="I798" s="45"/>
      <c r="J798" s="46" t="s">
        <v>298</v>
      </c>
    </row>
    <row r="799" spans="2:10" x14ac:dyDescent="0.3">
      <c r="B799" s="75"/>
      <c r="C799" s="44" t="s">
        <v>621</v>
      </c>
      <c r="D799" s="45">
        <v>1</v>
      </c>
      <c r="E799" s="45"/>
      <c r="F799" s="45"/>
      <c r="G799" s="45"/>
      <c r="H799" s="45">
        <f>+D799</f>
        <v>1</v>
      </c>
      <c r="I799" s="45"/>
      <c r="J799" s="46" t="s">
        <v>298</v>
      </c>
    </row>
    <row r="800" spans="2:10" x14ac:dyDescent="0.3">
      <c r="B800" s="75"/>
      <c r="C800" s="130" t="s">
        <v>249</v>
      </c>
      <c r="D800" s="45"/>
      <c r="E800" s="45"/>
      <c r="F800" s="45"/>
      <c r="G800" s="45"/>
      <c r="H800" s="45">
        <f>+D800</f>
        <v>0</v>
      </c>
      <c r="I800" s="45"/>
      <c r="J800" s="46" t="s">
        <v>298</v>
      </c>
    </row>
    <row r="801" spans="2:10" x14ac:dyDescent="0.3">
      <c r="B801" s="75"/>
      <c r="C801" s="44" t="s">
        <v>621</v>
      </c>
      <c r="D801" s="45"/>
      <c r="E801" s="45"/>
      <c r="F801" s="45"/>
      <c r="G801" s="45"/>
      <c r="H801" s="45">
        <f>+D801</f>
        <v>0</v>
      </c>
      <c r="I801" s="45"/>
      <c r="J801" s="46" t="s">
        <v>298</v>
      </c>
    </row>
    <row r="802" spans="2:10" x14ac:dyDescent="0.3">
      <c r="B802" s="75"/>
      <c r="C802" s="130" t="s">
        <v>250</v>
      </c>
      <c r="D802" s="45"/>
      <c r="E802" s="45"/>
      <c r="F802" s="45"/>
      <c r="G802" s="45"/>
      <c r="H802" s="45">
        <f>+D802</f>
        <v>0</v>
      </c>
      <c r="I802" s="45"/>
      <c r="J802" s="46" t="s">
        <v>298</v>
      </c>
    </row>
    <row r="803" spans="2:10" x14ac:dyDescent="0.3">
      <c r="B803" s="75"/>
      <c r="C803" s="44" t="s">
        <v>621</v>
      </c>
      <c r="D803" s="45"/>
      <c r="E803" s="45"/>
      <c r="F803" s="45"/>
      <c r="G803" s="45"/>
      <c r="H803" s="45">
        <f>+D803</f>
        <v>0</v>
      </c>
      <c r="I803" s="45"/>
      <c r="J803" s="46" t="s">
        <v>298</v>
      </c>
    </row>
    <row r="804" spans="2:10" x14ac:dyDescent="0.3">
      <c r="B804" s="100" t="s">
        <v>168</v>
      </c>
      <c r="C804" s="101" t="s">
        <v>481</v>
      </c>
      <c r="D804" s="45"/>
      <c r="E804" s="45"/>
      <c r="F804" s="45"/>
      <c r="G804" s="45"/>
      <c r="H804" s="45"/>
      <c r="I804" s="45"/>
      <c r="J804" s="46"/>
    </row>
    <row r="805" spans="2:10" x14ac:dyDescent="0.3">
      <c r="B805" s="75" t="s">
        <v>210</v>
      </c>
      <c r="C805" s="48" t="s">
        <v>482</v>
      </c>
      <c r="D805" s="45"/>
      <c r="E805" s="45"/>
      <c r="F805" s="45"/>
      <c r="G805" s="45"/>
      <c r="H805" s="45"/>
      <c r="I805" s="62">
        <f>SUM(H806:H822)*$E$83</f>
        <v>102.8</v>
      </c>
      <c r="J805" s="63" t="str">
        <f>+J806</f>
        <v>ml</v>
      </c>
    </row>
    <row r="806" spans="2:10" x14ac:dyDescent="0.3">
      <c r="B806" s="75"/>
      <c r="C806" s="130" t="s">
        <v>787</v>
      </c>
      <c r="D806" s="45"/>
      <c r="E806" s="45"/>
      <c r="F806" s="45"/>
      <c r="G806" s="45"/>
      <c r="H806" s="45"/>
      <c r="I806" s="45"/>
      <c r="J806" s="46" t="str">
        <f t="shared" ref="J806:J814" si="22">IF(AND(E806=0,F806&lt;&gt;0,G806&lt;&gt;0),"m2",IF(AND(F806=0,E806&lt;&gt;0,G806&lt;&gt;0),"m2",IF(AND(G806=0,E806&lt;&gt;0,F806&lt;&gt;0),"m2",IF(AND(F806=0,G806=0),"ml",IF(AND(E806=0,G806=0),"ml",IF(AND(E806=0,F806=0),"ml",IF(AND(E806&lt;&gt;0,F806&lt;&gt;0,G806&lt;&gt;0),"m3",0)))))))</f>
        <v>ml</v>
      </c>
    </row>
    <row r="807" spans="2:10" x14ac:dyDescent="0.3">
      <c r="B807" s="75"/>
      <c r="C807" s="44" t="s">
        <v>622</v>
      </c>
      <c r="D807" s="45">
        <v>2</v>
      </c>
      <c r="E807" s="45">
        <v>1.5</v>
      </c>
      <c r="F807" s="45"/>
      <c r="G807" s="45"/>
      <c r="H807" s="45">
        <f>IF(AND(F807=0,G807=0),D807*E807,IF(AND(E807=0,G807=0),D807*F807,IF(AND(E807=0,F807=0),D807*G807,IF(AND(E807=0),D807*F807*G807,IF(AND(F807=0),D807*E807*G807,IF(AND(G807=0),D807*E807*F807,D807*E807*F807*G807))))))</f>
        <v>3</v>
      </c>
      <c r="I807" s="45"/>
      <c r="J807" s="46" t="str">
        <f t="shared" si="22"/>
        <v>ml</v>
      </c>
    </row>
    <row r="808" spans="2:10" x14ac:dyDescent="0.3">
      <c r="B808" s="75"/>
      <c r="C808" s="44" t="s">
        <v>628</v>
      </c>
      <c r="D808" s="45">
        <v>5</v>
      </c>
      <c r="E808" s="45">
        <v>2</v>
      </c>
      <c r="F808" s="45"/>
      <c r="G808" s="45"/>
      <c r="H808" s="45">
        <f>IF(AND(F808=0,G808=0),D808*E808,IF(AND(E808=0,G808=0),D808*F808,IF(AND(E808=0,F808=0),D808*G808,IF(AND(E808=0),D808*F808*G808,IF(AND(F808=0),D808*E808*G808,IF(AND(G808=0),D808*E808*F808,D808*E808*F808*G808))))))</f>
        <v>10</v>
      </c>
      <c r="I808" s="45"/>
      <c r="J808" s="46" t="str">
        <f t="shared" si="22"/>
        <v>ml</v>
      </c>
    </row>
    <row r="809" spans="2:10" x14ac:dyDescent="0.3">
      <c r="B809" s="75"/>
      <c r="C809" s="44" t="s">
        <v>630</v>
      </c>
      <c r="D809" s="45">
        <v>2</v>
      </c>
      <c r="E809" s="45">
        <v>1.5</v>
      </c>
      <c r="F809" s="45"/>
      <c r="G809" s="45"/>
      <c r="H809" s="45">
        <f>IF(AND(F809=0,G809=0),D809*E809,IF(AND(E809=0,G809=0),D809*F809,IF(AND(E809=0,F809=0),D809*G809,IF(AND(E809=0),D809*F809*G809,IF(AND(F809=0),D809*E809*G809,IF(AND(G809=0),D809*E809*F809,D809*E809*F809*G809))))))</f>
        <v>3</v>
      </c>
      <c r="I809" s="45"/>
      <c r="J809" s="46" t="str">
        <f t="shared" si="22"/>
        <v>ml</v>
      </c>
    </row>
    <row r="810" spans="2:10" x14ac:dyDescent="0.3">
      <c r="B810" s="75"/>
      <c r="C810" s="44" t="s">
        <v>619</v>
      </c>
      <c r="D810" s="45">
        <v>12</v>
      </c>
      <c r="E810" s="45">
        <v>1.5</v>
      </c>
      <c r="F810" s="45"/>
      <c r="G810" s="45"/>
      <c r="H810" s="45">
        <f>IF(AND(F810=0,G810=0),D810*E810,IF(AND(E810=0,G810=0),D810*F810,IF(AND(E810=0,F810=0),D810*G810,IF(AND(E810=0),D810*F810*G810,IF(AND(F810=0),D810*E810*G810,IF(AND(G810=0),D810*E810*F810,D810*E810*F810*G810))))))</f>
        <v>18</v>
      </c>
      <c r="I810" s="45"/>
      <c r="J810" s="46" t="str">
        <f t="shared" si="22"/>
        <v>ml</v>
      </c>
    </row>
    <row r="811" spans="2:10" x14ac:dyDescent="0.3">
      <c r="B811" s="75"/>
      <c r="C811" s="44" t="s">
        <v>788</v>
      </c>
      <c r="D811" s="45">
        <v>1</v>
      </c>
      <c r="E811" s="45">
        <v>15.3</v>
      </c>
      <c r="F811" s="45"/>
      <c r="G811" s="45"/>
      <c r="H811" s="45">
        <f>IF(AND(F811=0,G811=0),D811*E811,IF(AND(E811=0,G811=0),D811*F811,IF(AND(E811=0,F811=0),D811*G811,IF(AND(E811=0),D811*F811*G811,IF(AND(F811=0),D811*E811*G811,IF(AND(G811=0),D811*E811*F811,D811*E811*F811*G811))))))</f>
        <v>15.3</v>
      </c>
      <c r="I811" s="45"/>
      <c r="J811" s="46" t="str">
        <f t="shared" si="22"/>
        <v>ml</v>
      </c>
    </row>
    <row r="812" spans="2:10" x14ac:dyDescent="0.3">
      <c r="B812" s="75"/>
      <c r="C812" s="130" t="s">
        <v>248</v>
      </c>
      <c r="D812" s="45"/>
      <c r="E812" s="45"/>
      <c r="F812" s="45"/>
      <c r="G812" s="45"/>
      <c r="H812" s="45"/>
      <c r="I812" s="45"/>
      <c r="J812" s="46" t="str">
        <f t="shared" si="22"/>
        <v>ml</v>
      </c>
    </row>
    <row r="813" spans="2:10" x14ac:dyDescent="0.3">
      <c r="B813" s="75"/>
      <c r="C813" s="44" t="s">
        <v>622</v>
      </c>
      <c r="D813" s="45">
        <v>1</v>
      </c>
      <c r="E813" s="45">
        <v>1.5</v>
      </c>
      <c r="F813" s="45"/>
      <c r="G813" s="45"/>
      <c r="H813" s="45">
        <f>IF(AND(F813=0,G813=0),D813*E813,IF(AND(E813=0,G813=0),D813*F813,IF(AND(E813=0,F813=0),D813*G813,IF(AND(E813=0),D813*F813*G813,IF(AND(F813=0),D813*E813*G813,IF(AND(G813=0),D813*E813*F813,D813*E813*F813*G813))))))</f>
        <v>1.5</v>
      </c>
      <c r="I813" s="45"/>
      <c r="J813" s="46" t="str">
        <f t="shared" si="22"/>
        <v>ml</v>
      </c>
    </row>
    <row r="814" spans="2:10" x14ac:dyDescent="0.3">
      <c r="B814" s="75"/>
      <c r="C814" s="44" t="s">
        <v>628</v>
      </c>
      <c r="D814" s="45">
        <v>1</v>
      </c>
      <c r="E814" s="45">
        <v>6</v>
      </c>
      <c r="F814" s="45"/>
      <c r="G814" s="45"/>
      <c r="H814" s="45">
        <f>IF(AND(F814=0,G814=0),D814*E814,IF(AND(E814=0,G814=0),D814*F814,IF(AND(E814=0,F814=0),D814*G814,IF(AND(E814=0),D814*F814*G814,IF(AND(F814=0),D814*E814*G814,IF(AND(G814=0),D814*E814*F814,D814*E814*F814*G814))))))</f>
        <v>6</v>
      </c>
      <c r="I814" s="45"/>
      <c r="J814" s="46" t="str">
        <f t="shared" si="22"/>
        <v>ml</v>
      </c>
    </row>
    <row r="815" spans="2:10" x14ac:dyDescent="0.3">
      <c r="B815" s="75"/>
      <c r="C815" s="130" t="s">
        <v>249</v>
      </c>
      <c r="D815" s="45"/>
      <c r="E815" s="45"/>
      <c r="F815" s="45"/>
      <c r="G815" s="45"/>
      <c r="H815" s="45"/>
      <c r="I815" s="45"/>
      <c r="J815" s="46"/>
    </row>
    <row r="816" spans="2:10" x14ac:dyDescent="0.3">
      <c r="B816" s="75"/>
      <c r="C816" s="44" t="s">
        <v>622</v>
      </c>
      <c r="D816" s="45">
        <v>3</v>
      </c>
      <c r="E816" s="45">
        <v>1.5</v>
      </c>
      <c r="F816" s="45"/>
      <c r="G816" s="45"/>
      <c r="H816" s="45">
        <v>3</v>
      </c>
      <c r="I816" s="45"/>
      <c r="J816" s="46" t="s">
        <v>545</v>
      </c>
    </row>
    <row r="817" spans="2:10" x14ac:dyDescent="0.3">
      <c r="B817" s="75"/>
      <c r="C817" s="44" t="s">
        <v>630</v>
      </c>
      <c r="D817" s="45">
        <v>6</v>
      </c>
      <c r="E817" s="45">
        <v>5</v>
      </c>
      <c r="F817" s="45"/>
      <c r="G817" s="45"/>
      <c r="H817" s="45">
        <f>IF(AND(F817=0,G817=0),D817*E817,IF(AND(E817=0,G817=0),D817*F817,IF(AND(E817=0,F817=0),D817*G817,IF(AND(E817=0),D817*F817*G817,IF(AND(F817=0),D817*E817*G817,IF(AND(G817=0),D817*E817*F817,D817*E817*F817*G817))))))</f>
        <v>30</v>
      </c>
      <c r="I817" s="45"/>
      <c r="J817" s="46" t="str">
        <f>IF(AND(E817=0,F817&lt;&gt;0,G817&lt;&gt;0),"m2",IF(AND(F817=0,E817&lt;&gt;0,G817&lt;&gt;0),"m2",IF(AND(G817=0,E817&lt;&gt;0,F817&lt;&gt;0),"m2",IF(AND(F817=0,G817=0),"ml",IF(AND(E817=0,G817=0),"ml",IF(AND(E817=0,F817=0),"ml",IF(AND(E817&lt;&gt;0,F817&lt;&gt;0,G817&lt;&gt;0),"m3",0)))))))</f>
        <v>ml</v>
      </c>
    </row>
    <row r="818" spans="2:10" x14ac:dyDescent="0.3">
      <c r="B818" s="75"/>
      <c r="C818" s="44" t="s">
        <v>628</v>
      </c>
      <c r="D818" s="45">
        <v>4</v>
      </c>
      <c r="E818" s="45">
        <v>2</v>
      </c>
      <c r="F818" s="45"/>
      <c r="G818" s="45"/>
      <c r="H818" s="45">
        <f>IF(AND(F818=0,G818=0),D818*E818,IF(AND(E818=0,G818=0),D818*F818,IF(AND(E818=0,F818=0),D818*G818,IF(AND(E818=0),D818*F818*G818,IF(AND(F818=0),D818*E818*G818,IF(AND(G818=0),D818*E818*F818,D818*E818*F818*G818))))))</f>
        <v>8</v>
      </c>
      <c r="I818" s="45"/>
      <c r="J818" s="46" t="str">
        <f>IF(AND(E818=0,F818&lt;&gt;0,G818&lt;&gt;0),"m2",IF(AND(F818=0,E818&lt;&gt;0,G818&lt;&gt;0),"m2",IF(AND(G818=0,E818&lt;&gt;0,F818&lt;&gt;0),"m2",IF(AND(F818=0,G818=0),"ml",IF(AND(E818=0,G818=0),"ml",IF(AND(E818=0,F818=0),"ml",IF(AND(E818&lt;&gt;0,F818&lt;&gt;0,G818&lt;&gt;0),"m3",0)))))))</f>
        <v>ml</v>
      </c>
    </row>
    <row r="819" spans="2:10" x14ac:dyDescent="0.3">
      <c r="B819" s="75"/>
      <c r="C819" s="44" t="s">
        <v>770</v>
      </c>
      <c r="D819" s="45">
        <v>2</v>
      </c>
      <c r="E819" s="45">
        <v>1</v>
      </c>
      <c r="F819" s="45"/>
      <c r="G819" s="45"/>
      <c r="H819" s="45">
        <f>IF(AND(F819=0,G819=0),D819*E819,IF(AND(E819=0,G819=0),D819*F819,IF(AND(E819=0,F819=0),D819*G819,IF(AND(E819=0),D819*F819*G819,IF(AND(F819=0),D819*E819*G819,IF(AND(G819=0),D819*E819*F819,D819*E819*F819*G819))))))</f>
        <v>2</v>
      </c>
      <c r="I819" s="45"/>
      <c r="J819" s="46" t="str">
        <f>IF(AND(E819=0,F819&lt;&gt;0,G819&lt;&gt;0),"m2",IF(AND(F819=0,E819&lt;&gt;0,G819&lt;&gt;0),"m2",IF(AND(G819=0,E819&lt;&gt;0,F819&lt;&gt;0),"m2",IF(AND(F819=0,G819=0),"ml",IF(AND(E819=0,G819=0),"ml",IF(AND(E819=0,F819=0),"ml",IF(AND(E819&lt;&gt;0,F819&lt;&gt;0,G819&lt;&gt;0),"m3",0)))))))</f>
        <v>ml</v>
      </c>
    </row>
    <row r="820" spans="2:10" x14ac:dyDescent="0.3">
      <c r="B820" s="75"/>
      <c r="C820" s="130" t="s">
        <v>250</v>
      </c>
      <c r="D820" s="45"/>
      <c r="E820" s="45"/>
      <c r="F820" s="45"/>
      <c r="G820" s="45"/>
      <c r="H820" s="45"/>
      <c r="I820" s="45"/>
      <c r="J820" s="46"/>
    </row>
    <row r="821" spans="2:10" x14ac:dyDescent="0.3">
      <c r="B821" s="75"/>
      <c r="C821" s="44" t="s">
        <v>630</v>
      </c>
      <c r="D821" s="45">
        <v>2</v>
      </c>
      <c r="E821" s="45">
        <v>1.5</v>
      </c>
      <c r="F821" s="45"/>
      <c r="G821" s="45"/>
      <c r="H821" s="45">
        <f>IF(AND(F821=0,G821=0),D821*E821,IF(AND(E821=0,G821=0),D821*F821,IF(AND(E821=0,F821=0),D821*G821,IF(AND(E821=0),D821*F821*G821,IF(AND(F821=0),D821*E821*G821,IF(AND(G821=0),D821*E821*F821,D821*E821*F821*G821))))))</f>
        <v>3</v>
      </c>
      <c r="I821" s="45"/>
      <c r="J821" s="46" t="str">
        <f>IF(AND(E821=0,F821&lt;&gt;0,G821&lt;&gt;0),"m2",IF(AND(F821=0,E821&lt;&gt;0,G821&lt;&gt;0),"m2",IF(AND(G821=0,E821&lt;&gt;0,F821&lt;&gt;0),"m2",IF(AND(F821=0,G821=0),"ml",IF(AND(E821=0,G821=0),"ml",IF(AND(E821=0,F821=0),"ml",IF(AND(E821&lt;&gt;0,F821&lt;&gt;0,G821&lt;&gt;0),"m3",0)))))))</f>
        <v>ml</v>
      </c>
    </row>
    <row r="822" spans="2:10" x14ac:dyDescent="0.3">
      <c r="B822" s="75"/>
      <c r="C822" s="44" t="s">
        <v>628</v>
      </c>
      <c r="D822" s="45"/>
      <c r="E822" s="45"/>
      <c r="F822" s="45"/>
      <c r="G822" s="45"/>
      <c r="H822" s="45">
        <f>IF(AND(F822=0,G822=0),D822*E822,IF(AND(E822=0,G822=0),D822*F822,IF(AND(E822=0,F822=0),D822*G822,IF(AND(E822=0),D822*F822*G822,IF(AND(F822=0),D822*E822*G822,IF(AND(G822=0),D822*E822*F822,D822*E822*F822*G822))))))</f>
        <v>0</v>
      </c>
      <c r="I822" s="45"/>
      <c r="J822" s="46" t="str">
        <f>IF(AND(E822=0,F822&lt;&gt;0,G822&lt;&gt;0),"m2",IF(AND(F822=0,E822&lt;&gt;0,G822&lt;&gt;0),"m2",IF(AND(G822=0,E822&lt;&gt;0,F822&lt;&gt;0),"m2",IF(AND(F822=0,G822=0),"ml",IF(AND(E822=0,G822=0),"ml",IF(AND(E822=0,F822=0),"ml",IF(AND(E822&lt;&gt;0,F822&lt;&gt;0,G822&lt;&gt;0),"m3",0)))))))</f>
        <v>ml</v>
      </c>
    </row>
    <row r="823" spans="2:10" x14ac:dyDescent="0.3">
      <c r="B823" s="75" t="s">
        <v>236</v>
      </c>
      <c r="C823" s="48" t="s">
        <v>483</v>
      </c>
      <c r="D823" s="45"/>
      <c r="E823" s="45"/>
      <c r="F823" s="45"/>
      <c r="G823" s="45"/>
      <c r="H823" s="45"/>
      <c r="I823" s="62">
        <f>SUM(H824:H828)*$E$83</f>
        <v>0</v>
      </c>
      <c r="J823" s="63" t="str">
        <f>+J828</f>
        <v>ml</v>
      </c>
    </row>
    <row r="824" spans="2:10" x14ac:dyDescent="0.3">
      <c r="B824" s="75"/>
      <c r="C824" s="130" t="s">
        <v>248</v>
      </c>
      <c r="D824" s="45"/>
      <c r="E824" s="45"/>
      <c r="F824" s="45"/>
      <c r="G824" s="45"/>
      <c r="H824" s="45"/>
      <c r="I824" s="62"/>
      <c r="J824" s="63"/>
    </row>
    <row r="825" spans="2:10" x14ac:dyDescent="0.3">
      <c r="B825" s="75"/>
      <c r="C825" s="44" t="s">
        <v>628</v>
      </c>
      <c r="D825" s="45"/>
      <c r="E825" s="45"/>
      <c r="F825" s="45"/>
      <c r="G825" s="45"/>
      <c r="H825" s="45">
        <f>IF(AND(F825=0,G825=0),D825*E825,IF(AND(E825=0,G825=0),D825*F825,IF(AND(E825=0,F825=0),D825*G825,IF(AND(E825=0),D825*F825*G825,IF(AND(F825=0),D825*E825*G825,IF(AND(G825=0),D825*E825*F825,D825*E825*F825*G825))))))</f>
        <v>0</v>
      </c>
      <c r="I825" s="45"/>
      <c r="J825" s="46" t="str">
        <f>IF(AND(E825=0,F825&lt;&gt;0,G825&lt;&gt;0),"m2",IF(AND(F825=0,E825&lt;&gt;0,G825&lt;&gt;0),"m2",IF(AND(G825=0,E825&lt;&gt;0,F825&lt;&gt;0),"m2",IF(AND(F825=0,G825=0),"ml",IF(AND(E825=0,G825=0),"ml",IF(AND(E825=0,F825=0),"ml",IF(AND(E825&lt;&gt;0,F825&lt;&gt;0,G825&lt;&gt;0),"m3",0)))))))</f>
        <v>ml</v>
      </c>
    </row>
    <row r="826" spans="2:10" x14ac:dyDescent="0.3">
      <c r="B826" s="75"/>
      <c r="C826" s="130" t="s">
        <v>249</v>
      </c>
      <c r="D826" s="45"/>
      <c r="E826" s="45"/>
      <c r="F826" s="45"/>
      <c r="G826" s="45"/>
      <c r="H826" s="45"/>
      <c r="I826" s="62"/>
      <c r="J826" s="63"/>
    </row>
    <row r="827" spans="2:10" x14ac:dyDescent="0.3">
      <c r="B827" s="75"/>
      <c r="C827" s="44" t="s">
        <v>628</v>
      </c>
      <c r="D827" s="45"/>
      <c r="E827" s="45"/>
      <c r="F827" s="45"/>
      <c r="G827" s="45"/>
      <c r="H827" s="45">
        <f>IF(AND(F827=0,G827=0),D827*E827,IF(AND(E827=0,G827=0),D827*F827,IF(AND(E827=0,F827=0),D827*G827,IF(AND(E827=0),D827*F827*G827,IF(AND(F827=0),D827*E827*G827,IF(AND(G827=0),D827*E827*F827,D827*E827*F827*G827))))))</f>
        <v>0</v>
      </c>
      <c r="I827" s="45"/>
      <c r="J827" s="46" t="str">
        <f>IF(AND(E827=0,F827&lt;&gt;0,G827&lt;&gt;0),"m2",IF(AND(F827=0,E827&lt;&gt;0,G827&lt;&gt;0),"m2",IF(AND(G827=0,E827&lt;&gt;0,F827&lt;&gt;0),"m2",IF(AND(F827=0,G827=0),"ml",IF(AND(E827=0,G827=0),"ml",IF(AND(E827=0,F827=0),"ml",IF(AND(E827&lt;&gt;0,F827&lt;&gt;0,G827&lt;&gt;0),"m3",0)))))))</f>
        <v>ml</v>
      </c>
    </row>
    <row r="828" spans="2:10" x14ac:dyDescent="0.3">
      <c r="B828" s="75"/>
      <c r="C828" s="130" t="s">
        <v>250</v>
      </c>
      <c r="D828" s="45"/>
      <c r="E828" s="45"/>
      <c r="F828" s="45"/>
      <c r="G828" s="45"/>
      <c r="H828" s="45"/>
      <c r="I828" s="45"/>
      <c r="J828" s="46" t="str">
        <f>IF(AND(E828=0,F828&lt;&gt;0,G828&lt;&gt;0),"m2",IF(AND(F828=0,E828&lt;&gt;0,G828&lt;&gt;0),"m2",IF(AND(G828=0,E828&lt;&gt;0,F828&lt;&gt;0),"m2",IF(AND(F828=0,G828=0),"ml",IF(AND(E828=0,G828=0),"ml",IF(AND(E828=0,F828=0),"ml",IF(AND(E828&lt;&gt;0,F828&lt;&gt;0,G828&lt;&gt;0),"m3",0)))))))</f>
        <v>ml</v>
      </c>
    </row>
    <row r="829" spans="2:10" x14ac:dyDescent="0.3">
      <c r="B829" s="75"/>
      <c r="C829" s="44" t="s">
        <v>628</v>
      </c>
      <c r="D829" s="45"/>
      <c r="E829" s="45"/>
      <c r="F829" s="45"/>
      <c r="G829" s="45"/>
      <c r="H829" s="45">
        <f>IF(AND(F829=0,G829=0),D829*E829,IF(AND(E829=0,G829=0),D829*F829,IF(AND(E829=0,F829=0),D829*G829,IF(AND(E829=0),D829*F829*G829,IF(AND(F829=0),D829*E829*G829,IF(AND(G829=0),D829*E829*F829,D829*E829*F829*G829))))))</f>
        <v>0</v>
      </c>
      <c r="I829" s="45"/>
      <c r="J829" s="46" t="str">
        <f>IF(AND(E829=0,F829&lt;&gt;0,G829&lt;&gt;0),"m2",IF(AND(F829=0,E829&lt;&gt;0,G829&lt;&gt;0),"m2",IF(AND(G829=0,E829&lt;&gt;0,F829&lt;&gt;0),"m2",IF(AND(F829=0,G829=0),"ml",IF(AND(E829=0,G829=0),"ml",IF(AND(E829=0,F829=0),"ml",IF(AND(E829&lt;&gt;0,F829&lt;&gt;0,G829&lt;&gt;0),"m3",0)))))))</f>
        <v>ml</v>
      </c>
    </row>
    <row r="830" spans="2:10" x14ac:dyDescent="0.3">
      <c r="B830" s="75" t="s">
        <v>240</v>
      </c>
      <c r="C830" s="48" t="s">
        <v>485</v>
      </c>
      <c r="D830" s="45"/>
      <c r="E830" s="45"/>
      <c r="F830" s="45"/>
      <c r="G830" s="45"/>
      <c r="H830" s="45"/>
      <c r="I830" s="62">
        <f>SUM(H831:H842)*$E$83</f>
        <v>10.5</v>
      </c>
      <c r="J830" s="63" t="str">
        <f>+J831</f>
        <v>ml</v>
      </c>
    </row>
    <row r="831" spans="2:10" x14ac:dyDescent="0.3">
      <c r="B831" s="75"/>
      <c r="C831" s="130" t="s">
        <v>787</v>
      </c>
      <c r="D831" s="45"/>
      <c r="E831" s="45"/>
      <c r="F831" s="45"/>
      <c r="G831" s="45"/>
      <c r="H831" s="45"/>
      <c r="I831" s="45"/>
      <c r="J831" s="46" t="str">
        <f>IF(AND(E831=0,F831&lt;&gt;0,G831&lt;&gt;0),"m2",IF(AND(F831=0,E831&lt;&gt;0,G831&lt;&gt;0),"m2",IF(AND(G831=0,E831&lt;&gt;0,F831&lt;&gt;0),"m2",IF(AND(F831=0,G831=0),"ml",IF(AND(E831=0,G831=0),"ml",IF(AND(E831=0,F831=0),"ml",IF(AND(E831&lt;&gt;0,F831&lt;&gt;0,G831&lt;&gt;0),"m3",0)))))))</f>
        <v>ml</v>
      </c>
    </row>
    <row r="832" spans="2:10" x14ac:dyDescent="0.3">
      <c r="B832" s="75"/>
      <c r="C832" s="44" t="s">
        <v>621</v>
      </c>
      <c r="D832" s="45">
        <v>1</v>
      </c>
      <c r="E832" s="45">
        <v>1</v>
      </c>
      <c r="F832" s="45"/>
      <c r="G832" s="45"/>
      <c r="H832" s="45">
        <f t="shared" ref="H832:H837" si="23">IF(AND(F832=0,G832=0),D832*E832,IF(AND(E832=0,G832=0),D832*F832,IF(AND(E832=0,F832=0),D832*G832,IF(AND(E832=0),D832*F832*G832,IF(AND(F832=0),D832*E832*G832,IF(AND(G832=0),D832*E832*F832,D832*E832*F832*G832))))))</f>
        <v>1</v>
      </c>
      <c r="I832" s="45"/>
      <c r="J832" s="46" t="str">
        <f t="shared" ref="J832:J837" si="24">IF(AND(E832=0,F832&lt;&gt;0,G832&lt;&gt;0),"m2",IF(AND(F832=0,E832&lt;&gt;0,G832&lt;&gt;0),"m2",IF(AND(G832=0,E832&lt;&gt;0,F832&lt;&gt;0),"m2",IF(AND(F832=0,G832=0),"ml",IF(AND(E832=0,G832=0),"ml",IF(AND(E832=0,F832=0),"ml",IF(AND(E832&lt;&gt;0,F832&lt;&gt;0,G832&lt;&gt;0),"m3",0)))))))</f>
        <v>ml</v>
      </c>
    </row>
    <row r="833" spans="2:10" x14ac:dyDescent="0.3">
      <c r="B833" s="75"/>
      <c r="C833" s="44" t="s">
        <v>632</v>
      </c>
      <c r="D833" s="45">
        <v>1</v>
      </c>
      <c r="E833" s="45">
        <v>5.4</v>
      </c>
      <c r="F833" s="45"/>
      <c r="G833" s="45"/>
      <c r="H833" s="45">
        <f t="shared" si="23"/>
        <v>5.4</v>
      </c>
      <c r="I833" s="45"/>
      <c r="J833" s="46" t="str">
        <f t="shared" si="24"/>
        <v>ml</v>
      </c>
    </row>
    <row r="834" spans="2:10" x14ac:dyDescent="0.3">
      <c r="B834" s="75"/>
      <c r="C834" s="130" t="s">
        <v>248</v>
      </c>
      <c r="D834" s="45"/>
      <c r="E834" s="45"/>
      <c r="F834" s="45"/>
      <c r="G834" s="45"/>
      <c r="H834" s="45"/>
      <c r="I834" s="45"/>
      <c r="J834" s="46" t="str">
        <f>IF(AND(E834=0,F834&lt;&gt;0,G834&lt;&gt;0),"m2",IF(AND(F834=0,E834&lt;&gt;0,G834&lt;&gt;0),"m2",IF(AND(G834=0,E834&lt;&gt;0,F834&lt;&gt;0),"m2",IF(AND(F834=0,G834=0),"ml",IF(AND(E834=0,G834=0),"ml",IF(AND(E834=0,F834=0),"ml",IF(AND(E834&lt;&gt;0,F834&lt;&gt;0,G834&lt;&gt;0),"m3",0)))))))</f>
        <v>ml</v>
      </c>
    </row>
    <row r="835" spans="2:10" x14ac:dyDescent="0.3">
      <c r="B835" s="75"/>
      <c r="C835" s="44" t="s">
        <v>621</v>
      </c>
      <c r="D835" s="45">
        <v>1</v>
      </c>
      <c r="E835" s="45">
        <v>1</v>
      </c>
      <c r="F835" s="45"/>
      <c r="G835" s="45"/>
      <c r="H835" s="45">
        <f t="shared" ref="H835:H836" si="25">IF(AND(F835=0,G835=0),D835*E835,IF(AND(E835=0,G835=0),D835*F835,IF(AND(E835=0,F835=0),D835*G835,IF(AND(E835=0),D835*F835*G835,IF(AND(F835=0),D835*E835*G835,IF(AND(G835=0),D835*E835*F835,D835*E835*F835*G835))))))</f>
        <v>1</v>
      </c>
      <c r="I835" s="45"/>
      <c r="J835" s="46" t="str">
        <f t="shared" ref="J835:J836" si="26">IF(AND(E835=0,F835&lt;&gt;0,G835&lt;&gt;0),"m2",IF(AND(F835=0,E835&lt;&gt;0,G835&lt;&gt;0),"m2",IF(AND(G835=0,E835&lt;&gt;0,F835&lt;&gt;0),"m2",IF(AND(F835=0,G835=0),"ml",IF(AND(E835=0,G835=0),"ml",IF(AND(E835=0,F835=0),"ml",IF(AND(E835&lt;&gt;0,F835&lt;&gt;0,G835&lt;&gt;0),"m3",0)))))))</f>
        <v>ml</v>
      </c>
    </row>
    <row r="836" spans="2:10" x14ac:dyDescent="0.3">
      <c r="B836" s="75"/>
      <c r="C836" s="44" t="s">
        <v>632</v>
      </c>
      <c r="D836" s="45">
        <v>1</v>
      </c>
      <c r="E836" s="45">
        <v>3.1</v>
      </c>
      <c r="F836" s="45"/>
      <c r="G836" s="45"/>
      <c r="H836" s="45">
        <f t="shared" si="25"/>
        <v>3.1</v>
      </c>
      <c r="I836" s="45"/>
      <c r="J836" s="46" t="str">
        <f t="shared" si="26"/>
        <v>ml</v>
      </c>
    </row>
    <row r="837" spans="2:10" x14ac:dyDescent="0.3">
      <c r="B837" s="75"/>
      <c r="C837" s="130" t="s">
        <v>249</v>
      </c>
      <c r="D837" s="45"/>
      <c r="E837" s="45"/>
      <c r="F837" s="45"/>
      <c r="G837" s="45"/>
      <c r="H837" s="45">
        <f t="shared" si="23"/>
        <v>0</v>
      </c>
      <c r="I837" s="45"/>
      <c r="J837" s="46" t="str">
        <f t="shared" si="24"/>
        <v>ml</v>
      </c>
    </row>
    <row r="838" spans="2:10" x14ac:dyDescent="0.3">
      <c r="B838" s="75"/>
      <c r="C838" s="44" t="s">
        <v>621</v>
      </c>
      <c r="D838" s="45"/>
      <c r="E838" s="45"/>
      <c r="F838" s="45"/>
      <c r="G838" s="45"/>
      <c r="H838" s="45">
        <f>IF(AND(F838=0,G838=0),D838*E838,IF(AND(E838=0,G838=0),D838*F838,IF(AND(E838=0,F838=0),D838*G838,IF(AND(E838=0),D838*F838*G838,IF(AND(F838=0),D838*E838*G838,IF(AND(G838=0),D838*E838*F838,D838*E838*F838*G838))))))</f>
        <v>0</v>
      </c>
      <c r="I838" s="45"/>
      <c r="J838" s="46" t="str">
        <f>IF(AND(E838=0,F838&lt;&gt;0,G838&lt;&gt;0),"m2",IF(AND(F838=0,E838&lt;&gt;0,G838&lt;&gt;0),"m2",IF(AND(G838=0,E838&lt;&gt;0,F838&lt;&gt;0),"m2",IF(AND(F838=0,G838=0),"ml",IF(AND(E838=0,G838=0),"ml",IF(AND(E838=0,F838=0),"ml",IF(AND(E838&lt;&gt;0,F838&lt;&gt;0,G838&lt;&gt;0),"m3",0)))))))</f>
        <v>ml</v>
      </c>
    </row>
    <row r="839" spans="2:10" x14ac:dyDescent="0.3">
      <c r="B839" s="75"/>
      <c r="C839" s="44" t="s">
        <v>632</v>
      </c>
      <c r="D839" s="45"/>
      <c r="E839" s="45"/>
      <c r="F839" s="45"/>
      <c r="G839" s="45"/>
      <c r="H839" s="45">
        <f>IF(AND(F839=0,G839=0),D839*E839,IF(AND(E839=0,G839=0),D839*F839,IF(AND(E839=0,F839=0),D839*G839,IF(AND(E839=0),D839*F839*G839,IF(AND(F839=0),D839*E839*G839,IF(AND(G839=0),D839*E839*F839,D839*E839*F839*G839))))))</f>
        <v>0</v>
      </c>
      <c r="I839" s="45"/>
      <c r="J839" s="46" t="str">
        <f>IF(AND(E839=0,F839&lt;&gt;0,G839&lt;&gt;0),"m2",IF(AND(F839=0,E839&lt;&gt;0,G839&lt;&gt;0),"m2",IF(AND(G839=0,E839&lt;&gt;0,F839&lt;&gt;0),"m2",IF(AND(F839=0,G839=0),"ml",IF(AND(E839=0,G839=0),"ml",IF(AND(E839=0,F839=0),"ml",IF(AND(E839&lt;&gt;0,F839&lt;&gt;0,G839&lt;&gt;0),"m3",0)))))))</f>
        <v>ml</v>
      </c>
    </row>
    <row r="840" spans="2:10" x14ac:dyDescent="0.3">
      <c r="B840" s="75"/>
      <c r="C840" s="130" t="s">
        <v>250</v>
      </c>
      <c r="D840" s="45"/>
      <c r="E840" s="45"/>
      <c r="F840" s="45"/>
      <c r="G840" s="45"/>
      <c r="H840" s="45">
        <f t="shared" ref="H840" si="27">IF(AND(F840=0,G840=0),D840*E840,IF(AND(E840=0,G840=0),D840*F840,IF(AND(E840=0,F840=0),D840*G840,IF(AND(E840=0),D840*F840*G840,IF(AND(F840=0),D840*E840*G840,IF(AND(G840=0),D840*E840*F840,D840*E840*F840*G840))))))</f>
        <v>0</v>
      </c>
      <c r="I840" s="45"/>
      <c r="J840" s="46" t="str">
        <f t="shared" ref="J840" si="28">IF(AND(E840=0,F840&lt;&gt;0,G840&lt;&gt;0),"m2",IF(AND(F840=0,E840&lt;&gt;0,G840&lt;&gt;0),"m2",IF(AND(G840=0,E840&lt;&gt;0,F840&lt;&gt;0),"m2",IF(AND(F840=0,G840=0),"ml",IF(AND(E840=0,G840=0),"ml",IF(AND(E840=0,F840=0),"ml",IF(AND(E840&lt;&gt;0,F840&lt;&gt;0,G840&lt;&gt;0),"m3",0)))))))</f>
        <v>ml</v>
      </c>
    </row>
    <row r="841" spans="2:10" x14ac:dyDescent="0.3">
      <c r="B841" s="75"/>
      <c r="C841" s="44" t="s">
        <v>621</v>
      </c>
      <c r="D841" s="45"/>
      <c r="E841" s="45"/>
      <c r="F841" s="45"/>
      <c r="G841" s="45"/>
      <c r="H841" s="45">
        <f>IF(AND(F841=0,G841=0),D841*E841,IF(AND(E841=0,G841=0),D841*F841,IF(AND(E841=0,F841=0),D841*G841,IF(AND(E841=0),D841*F841*G841,IF(AND(F841=0),D841*E841*G841,IF(AND(G841=0),D841*E841*F841,D841*E841*F841*G841))))))</f>
        <v>0</v>
      </c>
      <c r="I841" s="45"/>
      <c r="J841" s="46" t="str">
        <f>IF(AND(E841=0,F841&lt;&gt;0,G841&lt;&gt;0),"m2",IF(AND(F841=0,E841&lt;&gt;0,G841&lt;&gt;0),"m2",IF(AND(G841=0,E841&lt;&gt;0,F841&lt;&gt;0),"m2",IF(AND(F841=0,G841=0),"ml",IF(AND(E841=0,G841=0),"ml",IF(AND(E841=0,F841=0),"ml",IF(AND(E841&lt;&gt;0,F841&lt;&gt;0,G841&lt;&gt;0),"m3",0)))))))</f>
        <v>ml</v>
      </c>
    </row>
    <row r="842" spans="2:10" x14ac:dyDescent="0.3">
      <c r="B842" s="75"/>
      <c r="C842" s="44" t="s">
        <v>632</v>
      </c>
      <c r="D842" s="45"/>
      <c r="E842" s="45"/>
      <c r="F842" s="45"/>
      <c r="G842" s="45"/>
      <c r="H842" s="45">
        <f>IF(AND(F842=0,G842=0),D842*E842,IF(AND(E842=0,G842=0),D842*F842,IF(AND(E842=0,F842=0),D842*G842,IF(AND(E842=0),D842*F842*G842,IF(AND(F842=0),D842*E842*G842,IF(AND(G842=0),D842*E842*F842,D842*E842*F842*G842))))))</f>
        <v>0</v>
      </c>
      <c r="I842" s="45"/>
      <c r="J842" s="46" t="str">
        <f>IF(AND(E842=0,F842&lt;&gt;0,G842&lt;&gt;0),"m2",IF(AND(F842=0,E842&lt;&gt;0,G842&lt;&gt;0),"m2",IF(AND(G842=0,E842&lt;&gt;0,F842&lt;&gt;0),"m2",IF(AND(F842=0,G842=0),"ml",IF(AND(E842=0,G842=0),"ml",IF(AND(E842=0,F842=0),"ml",IF(AND(E842&lt;&gt;0,F842&lt;&gt;0,G842&lt;&gt;0),"m3",0)))))))</f>
        <v>ml</v>
      </c>
    </row>
    <row r="843" spans="2:10" x14ac:dyDescent="0.3">
      <c r="B843" s="75" t="s">
        <v>517</v>
      </c>
      <c r="C843" s="48" t="s">
        <v>618</v>
      </c>
      <c r="D843" s="45"/>
      <c r="E843" s="45"/>
      <c r="F843" s="45"/>
      <c r="G843" s="45"/>
      <c r="H843" s="45"/>
      <c r="I843" s="62">
        <f>SUM(H844:H849)*$E$83</f>
        <v>3</v>
      </c>
      <c r="J843" s="63" t="str">
        <f>+J846</f>
        <v>ml</v>
      </c>
    </row>
    <row r="844" spans="2:10" x14ac:dyDescent="0.3">
      <c r="B844" s="75"/>
      <c r="C844" s="130" t="s">
        <v>248</v>
      </c>
      <c r="D844" s="45"/>
      <c r="E844" s="45"/>
      <c r="F844" s="45"/>
      <c r="G844" s="45"/>
      <c r="H844" s="45"/>
      <c r="I844" s="62"/>
      <c r="J844" s="63"/>
    </row>
    <row r="845" spans="2:10" x14ac:dyDescent="0.3">
      <c r="B845" s="75"/>
      <c r="C845" s="44" t="s">
        <v>621</v>
      </c>
      <c r="D845" s="45">
        <v>1</v>
      </c>
      <c r="E845" s="45">
        <v>3</v>
      </c>
      <c r="F845" s="45"/>
      <c r="G845" s="45"/>
      <c r="H845" s="45">
        <f>IF(AND(F845=0,G845=0),D845*E845,IF(AND(E845=0,G845=0),D845*F845,IF(AND(E845=0,F845=0),D845*G845,IF(AND(E845=0),D845*F845*G845,IF(AND(F845=0),D845*E845*G845,IF(AND(G845=0),D845*E845*F845,D845*E845*F845*G845))))))</f>
        <v>3</v>
      </c>
      <c r="I845" s="45"/>
      <c r="J845" s="46" t="str">
        <f>IF(AND(E845=0,F845&lt;&gt;0,G845&lt;&gt;0),"m2",IF(AND(F845=0,E845&lt;&gt;0,G845&lt;&gt;0),"m2",IF(AND(G845=0,E845&lt;&gt;0,F845&lt;&gt;0),"m2",IF(AND(F845=0,G845=0),"ml",IF(AND(E845=0,G845=0),"ml",IF(AND(E845=0,F845=0),"ml",IF(AND(E845&lt;&gt;0,F845&lt;&gt;0,G845&lt;&gt;0),"m3",0)))))))</f>
        <v>ml</v>
      </c>
    </row>
    <row r="846" spans="2:10" x14ac:dyDescent="0.3">
      <c r="B846" s="75"/>
      <c r="C846" s="130" t="s">
        <v>249</v>
      </c>
      <c r="D846" s="45"/>
      <c r="E846" s="45"/>
      <c r="F846" s="45"/>
      <c r="G846" s="45"/>
      <c r="H846" s="45">
        <f>IF(AND(F846=0,G846=0),D846*E846,IF(AND(E846=0,G846=0),D846*F846,IF(AND(E846=0,F846=0),D846*G846,IF(AND(E846=0),D846*F846*G846,IF(AND(F846=0),D846*E846*G846,IF(AND(G846=0),D846*E846*F846,D846*E846*F846*G846))))))</f>
        <v>0</v>
      </c>
      <c r="I846" s="45"/>
      <c r="J846" s="46" t="str">
        <f>IF(AND(E846=0,F846&lt;&gt;0,G846&lt;&gt;0),"m2",IF(AND(F846=0,E846&lt;&gt;0,G846&lt;&gt;0),"m2",IF(AND(G846=0,E846&lt;&gt;0,F846&lt;&gt;0),"m2",IF(AND(F846=0,G846=0),"ml",IF(AND(E846=0,G846=0),"ml",IF(AND(E846=0,F846=0),"ml",IF(AND(E846&lt;&gt;0,F846&lt;&gt;0,G846&lt;&gt;0),"m3",0)))))))</f>
        <v>ml</v>
      </c>
    </row>
    <row r="847" spans="2:10" x14ac:dyDescent="0.3">
      <c r="B847" s="75"/>
      <c r="C847" s="44" t="s">
        <v>621</v>
      </c>
      <c r="D847" s="45"/>
      <c r="E847" s="45"/>
      <c r="F847" s="45"/>
      <c r="G847" s="45"/>
      <c r="H847" s="45">
        <f>IF(AND(F847=0,G847=0),D847*E847,IF(AND(E847=0,G847=0),D847*F847,IF(AND(E847=0,F847=0),D847*G847,IF(AND(E847=0),D847*F847*G847,IF(AND(F847=0),D847*E847*G847,IF(AND(G847=0),D847*E847*F847,D847*E847*F847*G847))))))</f>
        <v>0</v>
      </c>
      <c r="I847" s="45"/>
      <c r="J847" s="46" t="str">
        <f>IF(AND(E847=0,F847&lt;&gt;0,G847&lt;&gt;0),"m2",IF(AND(F847=0,E847&lt;&gt;0,G847&lt;&gt;0),"m2",IF(AND(G847=0,E847&lt;&gt;0,F847&lt;&gt;0),"m2",IF(AND(F847=0,G847=0),"ml",IF(AND(E847=0,G847=0),"ml",IF(AND(E847=0,F847=0),"ml",IF(AND(E847&lt;&gt;0,F847&lt;&gt;0,G847&lt;&gt;0),"m3",0)))))))</f>
        <v>ml</v>
      </c>
    </row>
    <row r="848" spans="2:10" x14ac:dyDescent="0.3">
      <c r="B848" s="75"/>
      <c r="C848" s="130" t="s">
        <v>250</v>
      </c>
      <c r="D848" s="45"/>
      <c r="E848" s="45"/>
      <c r="F848" s="45"/>
      <c r="G848" s="45"/>
      <c r="H848" s="45">
        <f>IF(AND(F848=0,G848=0),D848*E848,IF(AND(E848=0,G848=0),D848*F848,IF(AND(E848=0,F848=0),D848*G848,IF(AND(E848=0),D848*F848*G848,IF(AND(F848=0),D848*E848*G848,IF(AND(G848=0),D848*E848*F848,D848*E848*F848*G848))))))</f>
        <v>0</v>
      </c>
      <c r="I848" s="45"/>
      <c r="J848" s="46" t="str">
        <f>IF(AND(E848=0,F848&lt;&gt;0,G848&lt;&gt;0),"m2",IF(AND(F848=0,E848&lt;&gt;0,G848&lt;&gt;0),"m2",IF(AND(G848=0,E848&lt;&gt;0,F848&lt;&gt;0),"m2",IF(AND(F848=0,G848=0),"ml",IF(AND(E848=0,G848=0),"ml",IF(AND(E848=0,F848=0),"ml",IF(AND(E848&lt;&gt;0,F848&lt;&gt;0,G848&lt;&gt;0),"m3",0)))))))</f>
        <v>ml</v>
      </c>
    </row>
    <row r="849" spans="2:10" x14ac:dyDescent="0.3">
      <c r="B849" s="75"/>
      <c r="C849" s="44" t="s">
        <v>621</v>
      </c>
      <c r="D849" s="45"/>
      <c r="E849" s="45"/>
      <c r="F849" s="45"/>
      <c r="G849" s="45"/>
      <c r="H849" s="45">
        <f>IF(AND(F849=0,G849=0),D849*E849,IF(AND(E849=0,G849=0),D849*F849,IF(AND(E849=0,F849=0),D849*G849,IF(AND(E849=0),D849*F849*G849,IF(AND(F849=0),D849*E849*G849,IF(AND(G849=0),D849*E849*F849,D849*E849*F849*G849))))))</f>
        <v>0</v>
      </c>
      <c r="I849" s="45"/>
      <c r="J849" s="46" t="str">
        <f>IF(AND(E849=0,F849&lt;&gt;0,G849&lt;&gt;0),"m2",IF(AND(F849=0,E849&lt;&gt;0,G849&lt;&gt;0),"m2",IF(AND(G849=0,E849&lt;&gt;0,F849&lt;&gt;0),"m2",IF(AND(F849=0,G849=0),"ml",IF(AND(E849=0,G849=0),"ml",IF(AND(E849=0,F849=0),"ml",IF(AND(E849&lt;&gt;0,F849&lt;&gt;0,G849&lt;&gt;0),"m3",0)))))))</f>
        <v>ml</v>
      </c>
    </row>
    <row r="850" spans="2:10" x14ac:dyDescent="0.3">
      <c r="B850" s="75" t="s">
        <v>518</v>
      </c>
      <c r="C850" s="48" t="s">
        <v>484</v>
      </c>
      <c r="D850" s="45"/>
      <c r="E850" s="45"/>
      <c r="F850" s="45"/>
      <c r="G850" s="45"/>
      <c r="H850" s="45"/>
      <c r="I850" s="62">
        <f>SUM(H851:H855)*$E$83</f>
        <v>13.55</v>
      </c>
      <c r="J850" s="63" t="str">
        <f>+J851</f>
        <v>ml</v>
      </c>
    </row>
    <row r="851" spans="2:10" x14ac:dyDescent="0.3">
      <c r="B851" s="75"/>
      <c r="C851" s="130" t="s">
        <v>787</v>
      </c>
      <c r="D851" s="45">
        <v>1</v>
      </c>
      <c r="E851" s="45">
        <v>2.8</v>
      </c>
      <c r="F851" s="45"/>
      <c r="G851" s="45"/>
      <c r="H851" s="45">
        <f>IF(AND(F851=0,G851=0),D851*E851,IF(AND(E851=0,G851=0),D851*F851,IF(AND(E851=0,F851=0),D851*G851,IF(AND(E851=0),D851*F851*G851,IF(AND(F851=0),D851*E851*G851,IF(AND(G851=0),D851*E851*F851,D851*E851*F851*G851))))))</f>
        <v>2.8</v>
      </c>
      <c r="I851" s="45"/>
      <c r="J851" s="46" t="str">
        <f>IF(AND(E851=0,F851&lt;&gt;0,G851&lt;&gt;0),"m2",IF(AND(F851=0,E851&lt;&gt;0,G851&lt;&gt;0),"m2",IF(AND(G851=0,E851&lt;&gt;0,F851&lt;&gt;0),"m2",IF(AND(F851=0,G851=0),"ml",IF(AND(E851=0,G851=0),"ml",IF(AND(E851=0,F851=0),"ml",IF(AND(E851&lt;&gt;0,F851&lt;&gt;0,G851&lt;&gt;0),"m3",0)))))))</f>
        <v>ml</v>
      </c>
    </row>
    <row r="852" spans="2:10" x14ac:dyDescent="0.3">
      <c r="B852" s="75"/>
      <c r="C852" s="130" t="s">
        <v>248</v>
      </c>
      <c r="D852" s="45">
        <v>1</v>
      </c>
      <c r="E852" s="45">
        <v>3.25</v>
      </c>
      <c r="F852" s="45"/>
      <c r="G852" s="45"/>
      <c r="H852" s="45">
        <f>IF(AND(F852=0,G852=0),D852*E852,IF(AND(E852=0,G852=0),D852*F852,IF(AND(E852=0,F852=0),D852*G852,IF(AND(E852=0),D852*F852*G852,IF(AND(F852=0),D852*E852*G852,IF(AND(G852=0),D852*E852*F852,D852*E852*F852*G852))))))</f>
        <v>3.25</v>
      </c>
      <c r="I852" s="45"/>
      <c r="J852" s="46" t="str">
        <f>IF(AND(E852=0,F852&lt;&gt;0,G852&lt;&gt;0),"m2",IF(AND(F852=0,E852&lt;&gt;0,G852&lt;&gt;0),"m2",IF(AND(G852=0,E852&lt;&gt;0,F852&lt;&gt;0),"m2",IF(AND(F852=0,G852=0),"ml",IF(AND(E852=0,G852=0),"ml",IF(AND(E852=0,F852=0),"ml",IF(AND(E852&lt;&gt;0,F852&lt;&gt;0,G852&lt;&gt;0),"m3",0)))))))</f>
        <v>ml</v>
      </c>
    </row>
    <row r="853" spans="2:10" x14ac:dyDescent="0.3">
      <c r="B853" s="75"/>
      <c r="C853" s="130" t="s">
        <v>249</v>
      </c>
      <c r="D853" s="45">
        <v>1</v>
      </c>
      <c r="E853" s="45">
        <v>3.25</v>
      </c>
      <c r="F853" s="45"/>
      <c r="G853" s="45"/>
      <c r="H853" s="45">
        <f>IF(AND(F853=0,G853=0),D853*E853,IF(AND(E853=0,G853=0),D853*F853,IF(AND(E853=0,F853=0),D853*G853,IF(AND(E853=0),D853*F853*G853,IF(AND(F853=0),D853*E853*G853,IF(AND(G853=0),D853*E853*F853,D853*E853*F853*G853))))))</f>
        <v>3.25</v>
      </c>
      <c r="I853" s="45"/>
      <c r="J853" s="46" t="str">
        <f>IF(AND(E853=0,F853&lt;&gt;0,G853&lt;&gt;0),"m2",IF(AND(F853=0,E853&lt;&gt;0,G853&lt;&gt;0),"m2",IF(AND(G853=0,E853&lt;&gt;0,F853&lt;&gt;0),"m2",IF(AND(F853=0,G853=0),"ml",IF(AND(E853=0,G853=0),"ml",IF(AND(E853=0,F853=0),"ml",IF(AND(E853&lt;&gt;0,F853&lt;&gt;0,G853&lt;&gt;0),"m3",0)))))))</f>
        <v>ml</v>
      </c>
    </row>
    <row r="854" spans="2:10" x14ac:dyDescent="0.3">
      <c r="B854" s="75"/>
      <c r="C854" s="130" t="s">
        <v>250</v>
      </c>
      <c r="D854" s="45">
        <v>1</v>
      </c>
      <c r="E854" s="45">
        <v>3.25</v>
      </c>
      <c r="F854" s="45"/>
      <c r="G854" s="45"/>
      <c r="H854" s="45">
        <f>IF(AND(F854=0,G854=0),D854*E854,IF(AND(E854=0,G854=0),D854*F854,IF(AND(E854=0,F854=0),D854*G854,IF(AND(E854=0),D854*F854*G854,IF(AND(F854=0),D854*E854*G854,IF(AND(G854=0),D854*E854*F854,D854*E854*F854*G854))))))</f>
        <v>3.25</v>
      </c>
      <c r="I854" s="45"/>
      <c r="J854" s="46" t="str">
        <f>IF(AND(E854=0,F854&lt;&gt;0,G854&lt;&gt;0),"m2",IF(AND(F854=0,E854&lt;&gt;0,G854&lt;&gt;0),"m2",IF(AND(G854=0,E854&lt;&gt;0,F854&lt;&gt;0),"m2",IF(AND(F854=0,G854=0),"ml",IF(AND(E854=0,G854=0),"ml",IF(AND(E854=0,F854=0),"ml",IF(AND(E854&lt;&gt;0,F854&lt;&gt;0,G854&lt;&gt;0),"m3",0)))))))</f>
        <v>ml</v>
      </c>
    </row>
    <row r="855" spans="2:10" x14ac:dyDescent="0.3">
      <c r="B855" s="75"/>
      <c r="C855" s="130" t="s">
        <v>633</v>
      </c>
      <c r="D855" s="45">
        <v>1</v>
      </c>
      <c r="E855" s="45">
        <v>1</v>
      </c>
      <c r="F855" s="45"/>
      <c r="G855" s="45"/>
      <c r="H855" s="45">
        <f>IF(AND(F855=0,G855=0),D855*E855,IF(AND(E855=0,G855=0),D855*F855,IF(AND(E855=0,F855=0),D855*G855,IF(AND(E855=0),D855*F855*G855,IF(AND(F855=0),D855*E855*G855,IF(AND(G855=0),D855*E855*F855,D855*E855*F855*G855))))))</f>
        <v>1</v>
      </c>
      <c r="I855" s="45"/>
      <c r="J855" s="46" t="str">
        <f>IF(AND(E855=0,F855&lt;&gt;0,G855&lt;&gt;0),"m2",IF(AND(F855=0,E855&lt;&gt;0,G855&lt;&gt;0),"m2",IF(AND(G855=0,E855&lt;&gt;0,F855&lt;&gt;0),"m2",IF(AND(F855=0,G855=0),"ml",IF(AND(E855=0,G855=0),"ml",IF(AND(E855=0,F855=0),"ml",IF(AND(E855&lt;&gt;0,F855&lt;&gt;0,G855&lt;&gt;0),"m3",0)))))))</f>
        <v>ml</v>
      </c>
    </row>
    <row r="856" spans="2:10" x14ac:dyDescent="0.3">
      <c r="B856" s="75" t="s">
        <v>617</v>
      </c>
      <c r="C856" s="48" t="s">
        <v>486</v>
      </c>
      <c r="D856" s="45"/>
      <c r="E856" s="45"/>
      <c r="F856" s="45"/>
      <c r="G856" s="45"/>
      <c r="H856" s="45"/>
      <c r="I856" s="62">
        <f>SUM(H857:H861)*$E$83</f>
        <v>0</v>
      </c>
      <c r="J856" s="63" t="str">
        <f>+J857</f>
        <v>ml</v>
      </c>
    </row>
    <row r="857" spans="2:10" x14ac:dyDescent="0.3">
      <c r="B857" s="75"/>
      <c r="C857" s="130" t="s">
        <v>787</v>
      </c>
      <c r="D857" s="45"/>
      <c r="E857" s="45"/>
      <c r="F857" s="45"/>
      <c r="G857" s="45"/>
      <c r="H857" s="45">
        <f>IF(AND(F857=0,G857=0),D857*E857,IF(AND(E857=0,G857=0),D857*F857,IF(AND(E857=0,F857=0),D857*G857,IF(AND(E857=0),D857*F857*G857,IF(AND(F857=0),D857*E857*G857,IF(AND(G857=0),D857*E857*F857,D857*E857*F857*G857))))))</f>
        <v>0</v>
      </c>
      <c r="I857" s="45"/>
      <c r="J857" s="46" t="str">
        <f>IF(AND(E857=0,F857&lt;&gt;0,G857&lt;&gt;0),"m2",IF(AND(F857=0,E857&lt;&gt;0,G857&lt;&gt;0),"m2",IF(AND(G857=0,E857&lt;&gt;0,F857&lt;&gt;0),"m2",IF(AND(F857=0,G857=0),"ml",IF(AND(E857=0,G857=0),"ml",IF(AND(E857=0,F857=0),"ml",IF(AND(E857&lt;&gt;0,F857&lt;&gt;0,G857&lt;&gt;0),"m3",0)))))))</f>
        <v>ml</v>
      </c>
    </row>
    <row r="858" spans="2:10" x14ac:dyDescent="0.3">
      <c r="B858" s="75"/>
      <c r="C858" s="130" t="s">
        <v>248</v>
      </c>
      <c r="D858" s="45"/>
      <c r="E858" s="45"/>
      <c r="F858" s="45"/>
      <c r="G858" s="45"/>
      <c r="H858" s="45">
        <f>IF(AND(F858=0,G858=0),D858*E858,IF(AND(E858=0,G858=0),D858*F858,IF(AND(E858=0,F858=0),D858*G858,IF(AND(E858=0),D858*F858*G858,IF(AND(F858=0),D858*E858*G858,IF(AND(G858=0),D858*E858*F858,D858*E858*F858*G858))))))</f>
        <v>0</v>
      </c>
      <c r="I858" s="45"/>
      <c r="J858" s="46" t="str">
        <f>IF(AND(E858=0,F858&lt;&gt;0,G858&lt;&gt;0),"m2",IF(AND(F858=0,E858&lt;&gt;0,G858&lt;&gt;0),"m2",IF(AND(G858=0,E858&lt;&gt;0,F858&lt;&gt;0),"m2",IF(AND(F858=0,G858=0),"ml",IF(AND(E858=0,G858=0),"ml",IF(AND(E858=0,F858=0),"ml",IF(AND(E858&lt;&gt;0,F858&lt;&gt;0,G858&lt;&gt;0),"m3",0)))))))</f>
        <v>ml</v>
      </c>
    </row>
    <row r="859" spans="2:10" x14ac:dyDescent="0.3">
      <c r="B859" s="75"/>
      <c r="C859" s="130" t="s">
        <v>249</v>
      </c>
      <c r="D859" s="45"/>
      <c r="E859" s="45"/>
      <c r="F859" s="45"/>
      <c r="G859" s="45"/>
      <c r="H859" s="45">
        <f>IF(AND(F859=0,G859=0),D859*E859,IF(AND(E859=0,G859=0),D859*F859,IF(AND(E859=0,F859=0),D859*G859,IF(AND(E859=0),D859*F859*G859,IF(AND(F859=0),D859*E859*G859,IF(AND(G859=0),D859*E859*F859,D859*E859*F859*G859))))))</f>
        <v>0</v>
      </c>
      <c r="I859" s="45"/>
      <c r="J859" s="46" t="str">
        <f>IF(AND(E859=0,F859&lt;&gt;0,G859&lt;&gt;0),"m2",IF(AND(F859=0,E859&lt;&gt;0,G859&lt;&gt;0),"m2",IF(AND(G859=0,E859&lt;&gt;0,F859&lt;&gt;0),"m2",IF(AND(F859=0,G859=0),"ml",IF(AND(E859=0,G859=0),"ml",IF(AND(E859=0,F859=0),"ml",IF(AND(E859&lt;&gt;0,F859&lt;&gt;0,G859&lt;&gt;0),"m3",0)))))))</f>
        <v>ml</v>
      </c>
    </row>
    <row r="860" spans="2:10" x14ac:dyDescent="0.3">
      <c r="B860" s="75"/>
      <c r="C860" s="130" t="s">
        <v>250</v>
      </c>
      <c r="D860" s="45"/>
      <c r="E860" s="45"/>
      <c r="F860" s="45"/>
      <c r="G860" s="45"/>
      <c r="H860" s="45">
        <f>IF(AND(F860=0,G860=0),D860*E860,IF(AND(E860=0,G860=0),D860*F860,IF(AND(E860=0,F860=0),D860*G860,IF(AND(E860=0),D860*F860*G860,IF(AND(F860=0),D860*E860*G860,IF(AND(G860=0),D860*E860*F860,D860*E860*F860*G860))))))</f>
        <v>0</v>
      </c>
      <c r="I860" s="45"/>
      <c r="J860" s="46" t="str">
        <f>IF(AND(E860=0,F860&lt;&gt;0,G860&lt;&gt;0),"m2",IF(AND(F860=0,E860&lt;&gt;0,G860&lt;&gt;0),"m2",IF(AND(G860=0,E860&lt;&gt;0,F860&lt;&gt;0),"m2",IF(AND(F860=0,G860=0),"ml",IF(AND(E860=0,G860=0),"ml",IF(AND(E860=0,F860=0),"ml",IF(AND(E860&lt;&gt;0,F860&lt;&gt;0,G860&lt;&gt;0),"m3",0)))))))</f>
        <v>ml</v>
      </c>
    </row>
    <row r="861" spans="2:10" x14ac:dyDescent="0.3">
      <c r="B861" s="75"/>
      <c r="C861" s="130" t="s">
        <v>633</v>
      </c>
      <c r="D861" s="45"/>
      <c r="E861" s="45"/>
      <c r="F861" s="45"/>
      <c r="G861" s="45"/>
      <c r="H861" s="45">
        <f>IF(AND(F861=0,G861=0),D861*E861,IF(AND(E861=0,G861=0),D861*F861,IF(AND(E861=0,F861=0),D861*G861,IF(AND(E861=0),D861*F861*G861,IF(AND(F861=0),D861*E861*G861,IF(AND(G861=0),D861*E861*F861,D861*E861*F861*G861))))))</f>
        <v>0</v>
      </c>
      <c r="I861" s="45"/>
      <c r="J861" s="46" t="str">
        <f>IF(AND(E861=0,F861&lt;&gt;0,G861&lt;&gt;0),"m2",IF(AND(F861=0,E861&lt;&gt;0,G861&lt;&gt;0),"m2",IF(AND(G861=0,E861&lt;&gt;0,F861&lt;&gt;0),"m2",IF(AND(F861=0,G861=0),"ml",IF(AND(E861=0,G861=0),"ml",IF(AND(E861=0,F861=0),"ml",IF(AND(E861&lt;&gt;0,F861&lt;&gt;0,G861&lt;&gt;0),"m3",0)))))))</f>
        <v>ml</v>
      </c>
    </row>
    <row r="862" spans="2:10" x14ac:dyDescent="0.3">
      <c r="B862" s="100" t="s">
        <v>211</v>
      </c>
      <c r="C862" s="101" t="s">
        <v>487</v>
      </c>
      <c r="D862" s="103"/>
      <c r="E862" s="45"/>
      <c r="F862" s="45"/>
      <c r="G862" s="45"/>
      <c r="H862" s="45"/>
      <c r="I862" s="62"/>
      <c r="J862" s="63"/>
    </row>
    <row r="863" spans="2:10" x14ac:dyDescent="0.3">
      <c r="B863" s="75" t="s">
        <v>212</v>
      </c>
      <c r="C863" s="48" t="s">
        <v>485</v>
      </c>
      <c r="D863" s="103"/>
      <c r="E863" s="45"/>
      <c r="F863" s="45"/>
      <c r="G863" s="45"/>
      <c r="H863" s="45"/>
      <c r="I863" s="62">
        <f>SUM(H864:H865)*$E$83</f>
        <v>7</v>
      </c>
      <c r="J863" s="63" t="str">
        <f>+J864</f>
        <v>ml</v>
      </c>
    </row>
    <row r="864" spans="2:10" x14ac:dyDescent="0.3">
      <c r="B864" s="75"/>
      <c r="C864" s="130" t="s">
        <v>248</v>
      </c>
      <c r="D864" s="45"/>
      <c r="E864" s="45"/>
      <c r="F864" s="45"/>
      <c r="G864" s="45"/>
      <c r="H864" s="45"/>
      <c r="I864" s="45"/>
      <c r="J864" s="46" t="str">
        <f>IF(AND(E864=0,F864&lt;&gt;0,G864&lt;&gt;0),"m2",IF(AND(F864=0,E864&lt;&gt;0,G864&lt;&gt;0),"m2",IF(AND(G864=0,E864&lt;&gt;0,F864&lt;&gt;0),"m2",IF(AND(F864=0,G864=0),"ml",IF(AND(E864=0,G864=0),"ml",IF(AND(E864=0,F864=0),"ml",IF(AND(E864&lt;&gt;0,F864&lt;&gt;0,G864&lt;&gt;0),"m3",0)))))))</f>
        <v>ml</v>
      </c>
    </row>
    <row r="865" spans="2:10" x14ac:dyDescent="0.3">
      <c r="B865" s="75"/>
      <c r="C865" s="44" t="s">
        <v>790</v>
      </c>
      <c r="D865" s="45">
        <v>1</v>
      </c>
      <c r="E865" s="45">
        <v>7</v>
      </c>
      <c r="F865" s="45"/>
      <c r="G865" s="45"/>
      <c r="H865" s="45">
        <f>IF(AND(F865=0,G865=0),D865*E865,IF(AND(E865=0,G865=0),D865*F865,IF(AND(E865=0,F865=0),D865*G865,IF(AND(E865=0),D865*F865*G865,IF(AND(F865=0),D865*E865*G865,IF(AND(G865=0),D865*E865*F865,D865*E865*F865*G865))))))</f>
        <v>7</v>
      </c>
      <c r="I865" s="45"/>
      <c r="J865" s="46" t="str">
        <f>IF(AND(E865=0,F865&lt;&gt;0,G865&lt;&gt;0),"m2",IF(AND(F865=0,E865&lt;&gt;0,G865&lt;&gt;0),"m2",IF(AND(G865=0,E865&lt;&gt;0,F865&lt;&gt;0),"m2",IF(AND(F865=0,G865=0),"ml",IF(AND(E865=0,G865=0),"ml",IF(AND(E865=0,F865=0),"ml",IF(AND(E865&lt;&gt;0,F865&lt;&gt;0,G865&lt;&gt;0),"m3",0)))))))</f>
        <v>ml</v>
      </c>
    </row>
    <row r="866" spans="2:10" x14ac:dyDescent="0.3">
      <c r="B866" s="75" t="s">
        <v>519</v>
      </c>
      <c r="C866" s="48" t="s">
        <v>488</v>
      </c>
      <c r="D866" s="103"/>
      <c r="E866" s="45"/>
      <c r="F866" s="45"/>
      <c r="G866" s="45"/>
      <c r="H866" s="45"/>
      <c r="I866" s="62">
        <f>SUM(H867:H871)*$E$83</f>
        <v>48.4</v>
      </c>
      <c r="J866" s="63" t="str">
        <f>+J867</f>
        <v>ml</v>
      </c>
    </row>
    <row r="867" spans="2:10" x14ac:dyDescent="0.3">
      <c r="B867" s="75"/>
      <c r="C867" s="130" t="s">
        <v>248</v>
      </c>
      <c r="D867" s="45"/>
      <c r="E867" s="45"/>
      <c r="F867" s="45"/>
      <c r="G867" s="45"/>
      <c r="H867" s="45"/>
      <c r="I867" s="45"/>
      <c r="J867" s="46" t="str">
        <f>IF(AND(E867=0,F867&lt;&gt;0,G867&lt;&gt;0),"m2",IF(AND(F867=0,E867&lt;&gt;0,G867&lt;&gt;0),"m2",IF(AND(G867=0,E867&lt;&gt;0,F867&lt;&gt;0),"m2",IF(AND(F867=0,G867=0),"ml",IF(AND(E867=0,G867=0),"ml",IF(AND(E867=0,F867=0),"ml",IF(AND(E867&lt;&gt;0,F867&lt;&gt;0,G867&lt;&gt;0),"m3",0)))))))</f>
        <v>ml</v>
      </c>
    </row>
    <row r="868" spans="2:10" x14ac:dyDescent="0.3">
      <c r="B868" s="75"/>
      <c r="C868" s="44" t="s">
        <v>789</v>
      </c>
      <c r="D868" s="45">
        <v>1</v>
      </c>
      <c r="E868" s="45">
        <v>9.4</v>
      </c>
      <c r="F868" s="45"/>
      <c r="G868" s="45"/>
      <c r="H868" s="45">
        <f>IF(AND(F868=0,G868=0),D868*E868,IF(AND(E868=0,G868=0),D868*F868,IF(AND(E868=0,F868=0),D868*G868,IF(AND(E868=0),D868*F868*G868,IF(AND(F868=0),D868*E868*G868,IF(AND(G868=0),D868*E868*F868,D868*E868*F868*G868))))))</f>
        <v>9.4</v>
      </c>
      <c r="I868" s="45"/>
      <c r="J868" s="46" t="str">
        <f>IF(AND(E868=0,F868&lt;&gt;0,G868&lt;&gt;0),"m2",IF(AND(F868=0,E868&lt;&gt;0,G868&lt;&gt;0),"m2",IF(AND(G868=0,E868&lt;&gt;0,F868&lt;&gt;0),"m2",IF(AND(F868=0,G868=0),"ml",IF(AND(E868=0,G868=0),"ml",IF(AND(E868=0,F868=0),"ml",IF(AND(E868&lt;&gt;0,F868&lt;&gt;0,G868&lt;&gt;0),"m3",0)))))))</f>
        <v>ml</v>
      </c>
    </row>
    <row r="869" spans="2:10" x14ac:dyDescent="0.3">
      <c r="B869" s="75"/>
      <c r="C869" s="44" t="s">
        <v>791</v>
      </c>
      <c r="D869" s="45">
        <v>1</v>
      </c>
      <c r="E869" s="45">
        <v>17.7</v>
      </c>
      <c r="F869" s="45"/>
      <c r="G869" s="45"/>
      <c r="H869" s="45">
        <f>IF(AND(F869=0,G869=0),D869*E869,IF(AND(E869=0,G869=0),D869*F869,IF(AND(E869=0,F869=0),D869*G869,IF(AND(E869=0),D869*F869*G869,IF(AND(F869=0),D869*E869*G869,IF(AND(G869=0),D869*E869*F869,D869*E869*F869*G869))))))</f>
        <v>17.7</v>
      </c>
      <c r="I869" s="45"/>
      <c r="J869" s="46" t="str">
        <f>IF(AND(E869=0,F869&lt;&gt;0,G869&lt;&gt;0),"m2",IF(AND(F869=0,E869&lt;&gt;0,G869&lt;&gt;0),"m2",IF(AND(G869=0,E869&lt;&gt;0,F869&lt;&gt;0),"m2",IF(AND(F869=0,G869=0),"ml",IF(AND(E869=0,G869=0),"ml",IF(AND(E869=0,F869=0),"ml",IF(AND(E869&lt;&gt;0,F869&lt;&gt;0,G869&lt;&gt;0),"m3",0)))))))</f>
        <v>ml</v>
      </c>
    </row>
    <row r="870" spans="2:10" x14ac:dyDescent="0.3">
      <c r="B870" s="75"/>
      <c r="C870" s="44" t="s">
        <v>792</v>
      </c>
      <c r="D870" s="45">
        <v>1</v>
      </c>
      <c r="E870" s="45">
        <v>18.399999999999999</v>
      </c>
      <c r="F870" s="45"/>
      <c r="G870" s="45"/>
      <c r="H870" s="45">
        <f>IF(AND(F870=0,G870=0),D870*E870,IF(AND(E870=0,G870=0),D870*F870,IF(AND(E870=0,F870=0),D870*G870,IF(AND(E870=0),D870*F870*G870,IF(AND(F870=0),D870*E870*G870,IF(AND(G870=0),D870*E870*F870,D870*E870*F870*G870))))))</f>
        <v>18.399999999999999</v>
      </c>
      <c r="I870" s="45"/>
      <c r="J870" s="46" t="str">
        <f>IF(AND(E870=0,F870&lt;&gt;0,G870&lt;&gt;0),"m2",IF(AND(F870=0,E870&lt;&gt;0,G870&lt;&gt;0),"m2",IF(AND(G870=0,E870&lt;&gt;0,F870&lt;&gt;0),"m2",IF(AND(F870=0,G870=0),"ml",IF(AND(E870=0,G870=0),"ml",IF(AND(E870=0,F870=0),"ml",IF(AND(E870&lt;&gt;0,F870&lt;&gt;0,G870&lt;&gt;0),"m3",0)))))))</f>
        <v>ml</v>
      </c>
    </row>
    <row r="871" spans="2:10" x14ac:dyDescent="0.3">
      <c r="B871" s="75"/>
      <c r="C871" s="44" t="s">
        <v>793</v>
      </c>
      <c r="D871" s="45">
        <v>1</v>
      </c>
      <c r="E871" s="45">
        <v>2.9</v>
      </c>
      <c r="F871" s="45"/>
      <c r="G871" s="45"/>
      <c r="H871" s="45">
        <f>IF(AND(F871=0,G871=0),D871*E871,IF(AND(E871=0,G871=0),D871*F871,IF(AND(E871=0,F871=0),D871*G871,IF(AND(E871=0),D871*F871*G871,IF(AND(F871=0),D871*E871*G871,IF(AND(G871=0),D871*E871*F871,D871*E871*F871*G871))))))</f>
        <v>2.9</v>
      </c>
      <c r="I871" s="45"/>
      <c r="J871" s="46" t="str">
        <f>IF(AND(E871=0,F871&lt;&gt;0,G871&lt;&gt;0),"m2",IF(AND(F871=0,E871&lt;&gt;0,G871&lt;&gt;0),"m2",IF(AND(G871=0,E871&lt;&gt;0,F871&lt;&gt;0),"m2",IF(AND(F871=0,G871=0),"ml",IF(AND(E871=0,G871=0),"ml",IF(AND(E871=0,F871=0),"ml",IF(AND(E871&lt;&gt;0,F871&lt;&gt;0,G871&lt;&gt;0),"m3",0)))))))</f>
        <v>ml</v>
      </c>
    </row>
    <row r="872" spans="2:10" x14ac:dyDescent="0.3">
      <c r="B872" s="75"/>
      <c r="C872" s="44"/>
      <c r="D872" s="45"/>
      <c r="E872" s="45"/>
      <c r="F872" s="45"/>
      <c r="G872" s="45"/>
      <c r="H872" s="45"/>
      <c r="I872" s="45"/>
      <c r="J872" s="46"/>
    </row>
    <row r="873" spans="2:10" x14ac:dyDescent="0.3">
      <c r="B873" s="75" t="s">
        <v>822</v>
      </c>
      <c r="C873" s="48" t="s">
        <v>823</v>
      </c>
      <c r="D873" s="103"/>
      <c r="E873" s="45"/>
      <c r="F873" s="45"/>
      <c r="G873" s="45"/>
      <c r="H873" s="45"/>
      <c r="I873" s="62">
        <f>SUM(H874:H879)*$E$83</f>
        <v>102.22999999999999</v>
      </c>
      <c r="J873" s="63" t="str">
        <f>+J874</f>
        <v>ml</v>
      </c>
    </row>
    <row r="874" spans="2:10" x14ac:dyDescent="0.3">
      <c r="B874" s="75"/>
      <c r="C874" s="44" t="s">
        <v>821</v>
      </c>
      <c r="D874" s="45">
        <v>1</v>
      </c>
      <c r="E874" s="45">
        <v>3</v>
      </c>
      <c r="F874" s="45"/>
      <c r="G874" s="45"/>
      <c r="H874" s="45">
        <f>IF(AND(F874=0,G874=0),D874*E874,IF(AND(E874=0,G874=0),D874*F874,IF(AND(E874=0,F874=0),D874*G874,IF(AND(E874=0),D874*F874*G874,IF(AND(F874=0),D874*E874*G874,IF(AND(G874=0),D874*E874*F874,D874*E874*F874*G874))))))</f>
        <v>3</v>
      </c>
      <c r="I874" s="45"/>
      <c r="J874" s="46" t="str">
        <f>IF(AND(E874=0,F874&lt;&gt;0,G874&lt;&gt;0),"m2",IF(AND(F874=0,E874&lt;&gt;0,G874&lt;&gt;0),"m2",IF(AND(G874=0,E874&lt;&gt;0,F874&lt;&gt;0),"m2",IF(AND(F874=0,G874=0),"ml",IF(AND(E874=0,G874=0),"ml",IF(AND(E874=0,F874=0),"ml",IF(AND(E874&lt;&gt;0,F874&lt;&gt;0,G874&lt;&gt;0),"m3",0)))))))</f>
        <v>ml</v>
      </c>
    </row>
    <row r="875" spans="2:10" x14ac:dyDescent="0.3">
      <c r="B875" s="75"/>
      <c r="C875" s="44" t="s">
        <v>816</v>
      </c>
      <c r="D875" s="45">
        <v>1</v>
      </c>
      <c r="E875" s="45">
        <v>20</v>
      </c>
      <c r="F875" s="45"/>
      <c r="G875" s="45"/>
      <c r="H875" s="45">
        <f>IF(AND(F875=0,G875=0),D875*E875,IF(AND(E875=0,G875=0),D875*F875,IF(AND(E875=0,F875=0),D875*G875,IF(AND(E875=0),D875*F875*G875,IF(AND(F875=0),D875*E875*G875,IF(AND(G875=0),D875*E875*F875,D875*E875*F875*G875))))))</f>
        <v>20</v>
      </c>
      <c r="I875" s="45"/>
      <c r="J875" s="46" t="str">
        <f>IF(AND(E875=0,F875&lt;&gt;0,G875&lt;&gt;0),"m2",IF(AND(F875=0,E875&lt;&gt;0,G875&lt;&gt;0),"m2",IF(AND(G875=0,E875&lt;&gt;0,F875&lt;&gt;0),"m2",IF(AND(F875=0,G875=0),"ml",IF(AND(E875=0,G875=0),"ml",IF(AND(E875=0,F875=0),"ml",IF(AND(E875&lt;&gt;0,F875&lt;&gt;0,G875&lt;&gt;0),"m3",0)))))))</f>
        <v>ml</v>
      </c>
    </row>
    <row r="876" spans="2:10" x14ac:dyDescent="0.3">
      <c r="B876" s="75"/>
      <c r="C876" s="44" t="s">
        <v>817</v>
      </c>
      <c r="D876" s="45">
        <v>1</v>
      </c>
      <c r="E876" s="45">
        <v>21.58</v>
      </c>
      <c r="F876" s="45"/>
      <c r="G876" s="45"/>
      <c r="H876" s="45">
        <f t="shared" ref="H876:H879" si="29">IF(AND(F876=0,G876=0),D876*E876,IF(AND(E876=0,G876=0),D876*F876,IF(AND(E876=0,F876=0),D876*G876,IF(AND(E876=0),D876*F876*G876,IF(AND(F876=0),D876*E876*G876,IF(AND(G876=0),D876*E876*F876,D876*E876*F876*G876))))))</f>
        <v>21.58</v>
      </c>
      <c r="I876" s="45"/>
      <c r="J876" s="46" t="str">
        <f t="shared" ref="J876:J879" si="30">IF(AND(E876=0,F876&lt;&gt;0,G876&lt;&gt;0),"m2",IF(AND(F876=0,E876&lt;&gt;0,G876&lt;&gt;0),"m2",IF(AND(G876=0,E876&lt;&gt;0,F876&lt;&gt;0),"m2",IF(AND(F876=0,G876=0),"ml",IF(AND(E876=0,G876=0),"ml",IF(AND(E876=0,F876=0),"ml",IF(AND(E876&lt;&gt;0,F876&lt;&gt;0,G876&lt;&gt;0),"m3",0)))))))</f>
        <v>ml</v>
      </c>
    </row>
    <row r="877" spans="2:10" x14ac:dyDescent="0.3">
      <c r="B877" s="75"/>
      <c r="C877" s="44" t="s">
        <v>818</v>
      </c>
      <c r="D877" s="45">
        <v>1</v>
      </c>
      <c r="E877" s="45">
        <v>14.9</v>
      </c>
      <c r="F877" s="45"/>
      <c r="G877" s="45"/>
      <c r="H877" s="45">
        <f t="shared" si="29"/>
        <v>14.9</v>
      </c>
      <c r="I877" s="45"/>
      <c r="J877" s="46" t="str">
        <f t="shared" si="30"/>
        <v>ml</v>
      </c>
    </row>
    <row r="878" spans="2:10" x14ac:dyDescent="0.3">
      <c r="B878" s="75"/>
      <c r="C878" s="44" t="s">
        <v>819</v>
      </c>
      <c r="D878" s="45">
        <v>1</v>
      </c>
      <c r="E878" s="45">
        <v>14.25</v>
      </c>
      <c r="F878" s="45"/>
      <c r="G878" s="45"/>
      <c r="H878" s="45">
        <f t="shared" si="29"/>
        <v>14.25</v>
      </c>
      <c r="I878" s="45"/>
      <c r="J878" s="46" t="str">
        <f t="shared" si="30"/>
        <v>ml</v>
      </c>
    </row>
    <row r="879" spans="2:10" x14ac:dyDescent="0.3">
      <c r="B879" s="75"/>
      <c r="C879" s="44" t="s">
        <v>820</v>
      </c>
      <c r="D879" s="45">
        <v>1</v>
      </c>
      <c r="E879" s="45">
        <v>28.5</v>
      </c>
      <c r="F879" s="45"/>
      <c r="G879" s="45"/>
      <c r="H879" s="45">
        <f t="shared" si="29"/>
        <v>28.5</v>
      </c>
      <c r="I879" s="45"/>
      <c r="J879" s="46" t="str">
        <f t="shared" si="30"/>
        <v>ml</v>
      </c>
    </row>
    <row r="880" spans="2:10" x14ac:dyDescent="0.3">
      <c r="B880" s="100" t="s">
        <v>213</v>
      </c>
      <c r="C880" s="101" t="s">
        <v>489</v>
      </c>
      <c r="D880" s="103"/>
      <c r="E880" s="45"/>
      <c r="F880" s="45"/>
      <c r="G880" s="45"/>
      <c r="H880" s="45"/>
      <c r="I880" s="62"/>
      <c r="J880" s="63"/>
    </row>
    <row r="881" spans="2:10" x14ac:dyDescent="0.3">
      <c r="B881" s="75" t="s">
        <v>214</v>
      </c>
      <c r="C881" s="48" t="s">
        <v>491</v>
      </c>
      <c r="D881" s="103"/>
      <c r="E881" s="45"/>
      <c r="F881" s="45"/>
      <c r="G881" s="45"/>
      <c r="H881" s="45"/>
      <c r="I881" s="62">
        <f>SUM(H882:H885)*$E$83</f>
        <v>5</v>
      </c>
      <c r="J881" s="63" t="str">
        <f>+J882</f>
        <v>und</v>
      </c>
    </row>
    <row r="882" spans="2:10" x14ac:dyDescent="0.3">
      <c r="B882" s="75"/>
      <c r="C882" s="130" t="s">
        <v>787</v>
      </c>
      <c r="D882" s="45">
        <v>2</v>
      </c>
      <c r="E882" s="45"/>
      <c r="F882" s="45"/>
      <c r="G882" s="45"/>
      <c r="H882" s="45">
        <f>+D882</f>
        <v>2</v>
      </c>
      <c r="I882" s="45"/>
      <c r="J882" s="46" t="s">
        <v>35</v>
      </c>
    </row>
    <row r="883" spans="2:10" x14ac:dyDescent="0.3">
      <c r="B883" s="75"/>
      <c r="C883" s="130" t="s">
        <v>248</v>
      </c>
      <c r="D883" s="45">
        <v>3</v>
      </c>
      <c r="E883" s="45"/>
      <c r="F883" s="45"/>
      <c r="G883" s="45"/>
      <c r="H883" s="45">
        <f>+D883</f>
        <v>3</v>
      </c>
      <c r="I883" s="45"/>
      <c r="J883" s="46" t="s">
        <v>35</v>
      </c>
    </row>
    <row r="884" spans="2:10" x14ac:dyDescent="0.3">
      <c r="B884" s="75"/>
      <c r="C884" s="130" t="s">
        <v>249</v>
      </c>
      <c r="D884" s="45">
        <v>0</v>
      </c>
      <c r="E884" s="45"/>
      <c r="F884" s="45"/>
      <c r="G884" s="45"/>
      <c r="H884" s="45">
        <f>+D884</f>
        <v>0</v>
      </c>
      <c r="I884" s="45"/>
      <c r="J884" s="46" t="s">
        <v>35</v>
      </c>
    </row>
    <row r="885" spans="2:10" x14ac:dyDescent="0.3">
      <c r="B885" s="75"/>
      <c r="C885" s="130" t="s">
        <v>250</v>
      </c>
      <c r="D885" s="45">
        <v>0</v>
      </c>
      <c r="E885" s="45"/>
      <c r="F885" s="45"/>
      <c r="G885" s="45"/>
      <c r="H885" s="45">
        <f>+D885</f>
        <v>0</v>
      </c>
      <c r="I885" s="45"/>
      <c r="J885" s="46" t="s">
        <v>35</v>
      </c>
    </row>
    <row r="886" spans="2:10" x14ac:dyDescent="0.3">
      <c r="B886" s="75" t="s">
        <v>215</v>
      </c>
      <c r="C886" s="48" t="s">
        <v>492</v>
      </c>
      <c r="D886" s="103"/>
      <c r="E886" s="45"/>
      <c r="F886" s="45"/>
      <c r="G886" s="45"/>
      <c r="H886" s="45"/>
      <c r="I886" s="62">
        <f>SUM(H887:H889)*$E$83</f>
        <v>0</v>
      </c>
      <c r="J886" s="63" t="str">
        <f>+J887</f>
        <v>und</v>
      </c>
    </row>
    <row r="887" spans="2:10" x14ac:dyDescent="0.3">
      <c r="B887" s="75"/>
      <c r="C887" s="130" t="s">
        <v>248</v>
      </c>
      <c r="D887" s="45"/>
      <c r="E887" s="45"/>
      <c r="F887" s="45"/>
      <c r="G887" s="45"/>
      <c r="H887" s="45">
        <f>+D887</f>
        <v>0</v>
      </c>
      <c r="I887" s="45"/>
      <c r="J887" s="46" t="s">
        <v>35</v>
      </c>
    </row>
    <row r="888" spans="2:10" x14ac:dyDescent="0.3">
      <c r="B888" s="75"/>
      <c r="C888" s="130" t="s">
        <v>249</v>
      </c>
      <c r="D888" s="45"/>
      <c r="E888" s="45"/>
      <c r="F888" s="45"/>
      <c r="G888" s="45"/>
      <c r="H888" s="45">
        <f>+D888</f>
        <v>0</v>
      </c>
      <c r="I888" s="45"/>
      <c r="J888" s="46" t="s">
        <v>35</v>
      </c>
    </row>
    <row r="889" spans="2:10" x14ac:dyDescent="0.3">
      <c r="B889" s="75"/>
      <c r="C889" s="130" t="s">
        <v>250</v>
      </c>
      <c r="D889" s="45"/>
      <c r="E889" s="45"/>
      <c r="F889" s="45"/>
      <c r="G889" s="45"/>
      <c r="H889" s="45">
        <f>+D889</f>
        <v>0</v>
      </c>
      <c r="I889" s="45"/>
      <c r="J889" s="46" t="s">
        <v>35</v>
      </c>
    </row>
    <row r="890" spans="2:10" x14ac:dyDescent="0.3">
      <c r="B890" s="75" t="s">
        <v>216</v>
      </c>
      <c r="C890" s="48" t="s">
        <v>493</v>
      </c>
      <c r="D890" s="103"/>
      <c r="E890" s="45"/>
      <c r="F890" s="45"/>
      <c r="G890" s="45"/>
      <c r="H890" s="45"/>
      <c r="I890" s="62">
        <f>SUM(H891:H893)*$E$83</f>
        <v>0</v>
      </c>
      <c r="J890" s="63" t="str">
        <f>+J891</f>
        <v>und</v>
      </c>
    </row>
    <row r="891" spans="2:10" x14ac:dyDescent="0.3">
      <c r="B891" s="75"/>
      <c r="C891" s="130" t="s">
        <v>248</v>
      </c>
      <c r="D891" s="45">
        <v>0</v>
      </c>
      <c r="E891" s="45"/>
      <c r="F891" s="45"/>
      <c r="G891" s="45"/>
      <c r="H891" s="45">
        <f>+D891</f>
        <v>0</v>
      </c>
      <c r="I891" s="45"/>
      <c r="J891" s="46" t="s">
        <v>35</v>
      </c>
    </row>
    <row r="892" spans="2:10" x14ac:dyDescent="0.3">
      <c r="B892" s="75"/>
      <c r="C892" s="130" t="s">
        <v>249</v>
      </c>
      <c r="D892" s="45">
        <v>0</v>
      </c>
      <c r="E892" s="45"/>
      <c r="F892" s="45"/>
      <c r="G892" s="45"/>
      <c r="H892" s="45">
        <f>+D892</f>
        <v>0</v>
      </c>
      <c r="I892" s="45"/>
      <c r="J892" s="46" t="s">
        <v>35</v>
      </c>
    </row>
    <row r="893" spans="2:10" x14ac:dyDescent="0.3">
      <c r="B893" s="75"/>
      <c r="C893" s="130" t="s">
        <v>250</v>
      </c>
      <c r="D893" s="45">
        <v>0</v>
      </c>
      <c r="E893" s="45"/>
      <c r="F893" s="45"/>
      <c r="G893" s="45"/>
      <c r="H893" s="45">
        <f>+D893</f>
        <v>0</v>
      </c>
      <c r="I893" s="45"/>
      <c r="J893" s="46" t="s">
        <v>35</v>
      </c>
    </row>
    <row r="894" spans="2:10" x14ac:dyDescent="0.3">
      <c r="B894" s="75" t="s">
        <v>496</v>
      </c>
      <c r="C894" s="48" t="s">
        <v>494</v>
      </c>
      <c r="D894" s="103"/>
      <c r="E894" s="45"/>
      <c r="F894" s="45"/>
      <c r="G894" s="45"/>
      <c r="H894" s="45"/>
      <c r="I894" s="62">
        <f>SUM(H895:H898)*$E$83</f>
        <v>1</v>
      </c>
      <c r="J894" s="63" t="str">
        <f>+J895</f>
        <v>und</v>
      </c>
    </row>
    <row r="895" spans="2:10" x14ac:dyDescent="0.3">
      <c r="B895" s="75"/>
      <c r="C895" s="130" t="s">
        <v>787</v>
      </c>
      <c r="D895" s="45">
        <v>0</v>
      </c>
      <c r="E895" s="45"/>
      <c r="F895" s="45"/>
      <c r="G895" s="45"/>
      <c r="H895" s="45">
        <f>+D895</f>
        <v>0</v>
      </c>
      <c r="I895" s="45"/>
      <c r="J895" s="46" t="s">
        <v>35</v>
      </c>
    </row>
    <row r="896" spans="2:10" x14ac:dyDescent="0.3">
      <c r="B896" s="75"/>
      <c r="C896" s="130" t="s">
        <v>248</v>
      </c>
      <c r="D896" s="45">
        <v>1</v>
      </c>
      <c r="E896" s="45"/>
      <c r="F896" s="45"/>
      <c r="G896" s="45"/>
      <c r="H896" s="45">
        <f>+D896</f>
        <v>1</v>
      </c>
      <c r="I896" s="45"/>
      <c r="J896" s="46" t="s">
        <v>35</v>
      </c>
    </row>
    <row r="897" spans="2:10" x14ac:dyDescent="0.3">
      <c r="B897" s="75"/>
      <c r="C897" s="130" t="s">
        <v>249</v>
      </c>
      <c r="D897" s="45">
        <v>0</v>
      </c>
      <c r="E897" s="45"/>
      <c r="F897" s="45"/>
      <c r="G897" s="45"/>
      <c r="H897" s="45">
        <f>+D897</f>
        <v>0</v>
      </c>
      <c r="I897" s="45"/>
      <c r="J897" s="46" t="s">
        <v>35</v>
      </c>
    </row>
    <row r="898" spans="2:10" x14ac:dyDescent="0.3">
      <c r="B898" s="75"/>
      <c r="C898" s="130" t="s">
        <v>250</v>
      </c>
      <c r="D898" s="45">
        <v>0</v>
      </c>
      <c r="E898" s="45"/>
      <c r="F898" s="45"/>
      <c r="G898" s="45"/>
      <c r="H898" s="45">
        <f>+D898</f>
        <v>0</v>
      </c>
      <c r="I898" s="45"/>
      <c r="J898" s="46" t="s">
        <v>35</v>
      </c>
    </row>
    <row r="899" spans="2:10" x14ac:dyDescent="0.3">
      <c r="B899" s="75" t="s">
        <v>497</v>
      </c>
      <c r="C899" s="48" t="s">
        <v>636</v>
      </c>
      <c r="D899" s="103"/>
      <c r="E899" s="45"/>
      <c r="F899" s="45"/>
      <c r="G899" s="45"/>
      <c r="H899" s="45"/>
      <c r="I899" s="62">
        <f>SUM(H900:H903)*$E$83</f>
        <v>6</v>
      </c>
      <c r="J899" s="63" t="str">
        <f>+J900</f>
        <v>und</v>
      </c>
    </row>
    <row r="900" spans="2:10" x14ac:dyDescent="0.3">
      <c r="B900" s="75"/>
      <c r="C900" s="130" t="s">
        <v>787</v>
      </c>
      <c r="D900" s="45">
        <v>6</v>
      </c>
      <c r="E900" s="45"/>
      <c r="F900" s="45"/>
      <c r="G900" s="45"/>
      <c r="H900" s="45">
        <f>+D900</f>
        <v>6</v>
      </c>
      <c r="I900" s="45"/>
      <c r="J900" s="46" t="s">
        <v>35</v>
      </c>
    </row>
    <row r="901" spans="2:10" x14ac:dyDescent="0.3">
      <c r="B901" s="75"/>
      <c r="C901" s="130" t="s">
        <v>248</v>
      </c>
      <c r="D901" s="45">
        <v>0</v>
      </c>
      <c r="E901" s="45"/>
      <c r="F901" s="45"/>
      <c r="G901" s="45"/>
      <c r="H901" s="45">
        <f>+D901</f>
        <v>0</v>
      </c>
      <c r="I901" s="45"/>
      <c r="J901" s="46" t="s">
        <v>35</v>
      </c>
    </row>
    <row r="902" spans="2:10" x14ac:dyDescent="0.3">
      <c r="B902" s="75"/>
      <c r="C902" s="130" t="s">
        <v>249</v>
      </c>
      <c r="D902" s="45">
        <v>0</v>
      </c>
      <c r="E902" s="45"/>
      <c r="F902" s="45"/>
      <c r="G902" s="45"/>
      <c r="H902" s="45">
        <f>+D902</f>
        <v>0</v>
      </c>
      <c r="I902" s="45"/>
      <c r="J902" s="46" t="s">
        <v>35</v>
      </c>
    </row>
    <row r="903" spans="2:10" x14ac:dyDescent="0.3">
      <c r="B903" s="75"/>
      <c r="C903" s="130" t="s">
        <v>250</v>
      </c>
      <c r="D903" s="45">
        <v>0</v>
      </c>
      <c r="E903" s="45"/>
      <c r="F903" s="45"/>
      <c r="G903" s="45"/>
      <c r="H903" s="45">
        <f>+D903</f>
        <v>0</v>
      </c>
      <c r="I903" s="45"/>
      <c r="J903" s="46" t="s">
        <v>35</v>
      </c>
    </row>
    <row r="904" spans="2:10" x14ac:dyDescent="0.3">
      <c r="B904" s="75" t="s">
        <v>498</v>
      </c>
      <c r="C904" s="48" t="s">
        <v>495</v>
      </c>
      <c r="D904" s="103"/>
      <c r="E904" s="45"/>
      <c r="F904" s="45"/>
      <c r="G904" s="45"/>
      <c r="H904" s="45"/>
      <c r="I904" s="62">
        <f>SUM(H905:H907)*$E$83</f>
        <v>0</v>
      </c>
      <c r="J904" s="63" t="str">
        <f>+J905</f>
        <v>und</v>
      </c>
    </row>
    <row r="905" spans="2:10" x14ac:dyDescent="0.3">
      <c r="B905" s="75"/>
      <c r="C905" s="130" t="s">
        <v>248</v>
      </c>
      <c r="D905" s="45">
        <v>0</v>
      </c>
      <c r="E905" s="45"/>
      <c r="F905" s="45"/>
      <c r="G905" s="45"/>
      <c r="H905" s="45">
        <f>+D905</f>
        <v>0</v>
      </c>
      <c r="I905" s="45"/>
      <c r="J905" s="46" t="s">
        <v>35</v>
      </c>
    </row>
    <row r="906" spans="2:10" x14ac:dyDescent="0.3">
      <c r="B906" s="75"/>
      <c r="C906" s="130" t="s">
        <v>249</v>
      </c>
      <c r="D906" s="45">
        <v>0</v>
      </c>
      <c r="E906" s="45"/>
      <c r="F906" s="45"/>
      <c r="G906" s="45"/>
      <c r="H906" s="45">
        <f>+D906</f>
        <v>0</v>
      </c>
      <c r="I906" s="45"/>
      <c r="J906" s="46" t="s">
        <v>35</v>
      </c>
    </row>
    <row r="907" spans="2:10" x14ac:dyDescent="0.3">
      <c r="B907" s="75"/>
      <c r="C907" s="130" t="s">
        <v>250</v>
      </c>
      <c r="D907" s="45">
        <v>0</v>
      </c>
      <c r="E907" s="45"/>
      <c r="F907" s="45"/>
      <c r="G907" s="45"/>
      <c r="H907" s="45">
        <f>+D907</f>
        <v>0</v>
      </c>
      <c r="I907" s="45"/>
      <c r="J907" s="46" t="s">
        <v>35</v>
      </c>
    </row>
    <row r="908" spans="2:10" x14ac:dyDescent="0.3">
      <c r="B908" s="75" t="s">
        <v>520</v>
      </c>
      <c r="C908" s="48" t="s">
        <v>499</v>
      </c>
      <c r="D908" s="103"/>
      <c r="E908" s="45"/>
      <c r="F908" s="45"/>
      <c r="G908" s="45"/>
      <c r="H908" s="45"/>
      <c r="I908" s="62">
        <f>SUM(H909:H912)*$E$83</f>
        <v>2</v>
      </c>
      <c r="J908" s="63" t="str">
        <f>+J909</f>
        <v>und</v>
      </c>
    </row>
    <row r="909" spans="2:10" x14ac:dyDescent="0.3">
      <c r="B909" s="75"/>
      <c r="C909" s="130" t="s">
        <v>787</v>
      </c>
      <c r="D909" s="45">
        <v>1</v>
      </c>
      <c r="E909" s="45"/>
      <c r="F909" s="45"/>
      <c r="G909" s="45"/>
      <c r="H909" s="45">
        <f>+D909</f>
        <v>1</v>
      </c>
      <c r="I909" s="45"/>
      <c r="J909" s="46" t="s">
        <v>35</v>
      </c>
    </row>
    <row r="910" spans="2:10" x14ac:dyDescent="0.3">
      <c r="B910" s="75"/>
      <c r="C910" s="130" t="s">
        <v>248</v>
      </c>
      <c r="D910" s="45">
        <v>1</v>
      </c>
      <c r="E910" s="45"/>
      <c r="F910" s="45"/>
      <c r="G910" s="45"/>
      <c r="H910" s="45">
        <f>+D910</f>
        <v>1</v>
      </c>
      <c r="I910" s="45"/>
      <c r="J910" s="46" t="s">
        <v>35</v>
      </c>
    </row>
    <row r="911" spans="2:10" x14ac:dyDescent="0.3">
      <c r="B911" s="75"/>
      <c r="C911" s="130" t="s">
        <v>249</v>
      </c>
      <c r="D911" s="45">
        <v>0</v>
      </c>
      <c r="E911" s="45"/>
      <c r="F911" s="45"/>
      <c r="G911" s="45"/>
      <c r="H911" s="45">
        <f>+D911</f>
        <v>0</v>
      </c>
      <c r="I911" s="45"/>
      <c r="J911" s="46" t="s">
        <v>35</v>
      </c>
    </row>
    <row r="912" spans="2:10" x14ac:dyDescent="0.3">
      <c r="B912" s="75"/>
      <c r="C912" s="130" t="s">
        <v>250</v>
      </c>
      <c r="D912" s="45">
        <v>0</v>
      </c>
      <c r="E912" s="45"/>
      <c r="F912" s="45"/>
      <c r="G912" s="45"/>
      <c r="H912" s="45">
        <f>+D912</f>
        <v>0</v>
      </c>
      <c r="I912" s="45"/>
      <c r="J912" s="46" t="s">
        <v>35</v>
      </c>
    </row>
    <row r="913" spans="2:10" x14ac:dyDescent="0.3">
      <c r="B913" s="75" t="s">
        <v>521</v>
      </c>
      <c r="C913" s="48" t="s">
        <v>500</v>
      </c>
      <c r="D913" s="103"/>
      <c r="E913" s="45"/>
      <c r="F913" s="45"/>
      <c r="G913" s="45"/>
      <c r="H913" s="45"/>
      <c r="I913" s="62">
        <f>SUM(H914:H916)*$E$83</f>
        <v>0</v>
      </c>
      <c r="J913" s="63" t="str">
        <f>+J914</f>
        <v>und</v>
      </c>
    </row>
    <row r="914" spans="2:10" x14ac:dyDescent="0.3">
      <c r="B914" s="75"/>
      <c r="C914" s="130" t="s">
        <v>248</v>
      </c>
      <c r="D914" s="45">
        <v>0</v>
      </c>
      <c r="E914" s="45"/>
      <c r="F914" s="45"/>
      <c r="G914" s="45"/>
      <c r="H914" s="45">
        <f>+D914</f>
        <v>0</v>
      </c>
      <c r="I914" s="45"/>
      <c r="J914" s="46" t="s">
        <v>35</v>
      </c>
    </row>
    <row r="915" spans="2:10" x14ac:dyDescent="0.3">
      <c r="B915" s="75"/>
      <c r="C915" s="130" t="s">
        <v>249</v>
      </c>
      <c r="D915" s="45">
        <v>0</v>
      </c>
      <c r="E915" s="45"/>
      <c r="F915" s="45"/>
      <c r="G915" s="45"/>
      <c r="H915" s="45">
        <f>+D915</f>
        <v>0</v>
      </c>
      <c r="I915" s="45"/>
      <c r="J915" s="46" t="s">
        <v>35</v>
      </c>
    </row>
    <row r="916" spans="2:10" x14ac:dyDescent="0.3">
      <c r="B916" s="75"/>
      <c r="C916" s="130" t="s">
        <v>250</v>
      </c>
      <c r="D916" s="45">
        <v>0</v>
      </c>
      <c r="E916" s="45"/>
      <c r="F916" s="45"/>
      <c r="G916" s="45"/>
      <c r="H916" s="45">
        <f>+D916</f>
        <v>0</v>
      </c>
      <c r="I916" s="45"/>
      <c r="J916" s="46" t="s">
        <v>35</v>
      </c>
    </row>
    <row r="917" spans="2:10" x14ac:dyDescent="0.3">
      <c r="B917" s="75" t="s">
        <v>522</v>
      </c>
      <c r="C917" s="48" t="s">
        <v>501</v>
      </c>
      <c r="D917" s="103"/>
      <c r="E917" s="45"/>
      <c r="F917" s="45"/>
      <c r="G917" s="45"/>
      <c r="H917" s="45"/>
      <c r="I917" s="62">
        <f>SUM(H918:H921)*$E$83</f>
        <v>11</v>
      </c>
      <c r="J917" s="63" t="str">
        <f>+J918</f>
        <v>und</v>
      </c>
    </row>
    <row r="918" spans="2:10" x14ac:dyDescent="0.3">
      <c r="B918" s="75"/>
      <c r="C918" s="130" t="s">
        <v>787</v>
      </c>
      <c r="D918" s="45">
        <v>10</v>
      </c>
      <c r="E918" s="45"/>
      <c r="F918" s="45"/>
      <c r="G918" s="45"/>
      <c r="H918" s="45">
        <f>+D918</f>
        <v>10</v>
      </c>
      <c r="I918" s="45"/>
      <c r="J918" s="46" t="s">
        <v>35</v>
      </c>
    </row>
    <row r="919" spans="2:10" x14ac:dyDescent="0.3">
      <c r="B919" s="75"/>
      <c r="C919" s="130" t="s">
        <v>248</v>
      </c>
      <c r="D919" s="45">
        <v>1</v>
      </c>
      <c r="E919" s="45"/>
      <c r="F919" s="45"/>
      <c r="G919" s="45"/>
      <c r="H919" s="45">
        <f>+D919</f>
        <v>1</v>
      </c>
      <c r="I919" s="45"/>
      <c r="J919" s="46" t="s">
        <v>35</v>
      </c>
    </row>
    <row r="920" spans="2:10" x14ac:dyDescent="0.3">
      <c r="B920" s="75"/>
      <c r="C920" s="130" t="s">
        <v>249</v>
      </c>
      <c r="D920" s="45">
        <v>0</v>
      </c>
      <c r="E920" s="45"/>
      <c r="F920" s="45"/>
      <c r="G920" s="45"/>
      <c r="H920" s="45">
        <f>+D920</f>
        <v>0</v>
      </c>
      <c r="I920" s="45"/>
      <c r="J920" s="46" t="s">
        <v>35</v>
      </c>
    </row>
    <row r="921" spans="2:10" x14ac:dyDescent="0.3">
      <c r="B921" s="75"/>
      <c r="C921" s="130" t="s">
        <v>250</v>
      </c>
      <c r="D921" s="45">
        <v>0</v>
      </c>
      <c r="E921" s="45"/>
      <c r="F921" s="45"/>
      <c r="G921" s="45"/>
      <c r="H921" s="45">
        <f>+D921</f>
        <v>0</v>
      </c>
      <c r="I921" s="45"/>
      <c r="J921" s="46" t="s">
        <v>35</v>
      </c>
    </row>
    <row r="922" spans="2:10" x14ac:dyDescent="0.3">
      <c r="B922" s="75" t="s">
        <v>523</v>
      </c>
      <c r="C922" s="48" t="s">
        <v>502</v>
      </c>
      <c r="D922" s="103"/>
      <c r="E922" s="45"/>
      <c r="F922" s="45"/>
      <c r="G922" s="45"/>
      <c r="H922" s="45"/>
      <c r="I922" s="62">
        <f>SUM(H923:H925)*$E$83</f>
        <v>0</v>
      </c>
      <c r="J922" s="63" t="str">
        <f>+J923</f>
        <v>und</v>
      </c>
    </row>
    <row r="923" spans="2:10" x14ac:dyDescent="0.3">
      <c r="B923" s="75"/>
      <c r="C923" s="130" t="s">
        <v>248</v>
      </c>
      <c r="D923" s="45">
        <v>0</v>
      </c>
      <c r="E923" s="45"/>
      <c r="F923" s="45"/>
      <c r="G923" s="45"/>
      <c r="H923" s="45">
        <f>+D923</f>
        <v>0</v>
      </c>
      <c r="I923" s="45"/>
      <c r="J923" s="46" t="s">
        <v>35</v>
      </c>
    </row>
    <row r="924" spans="2:10" x14ac:dyDescent="0.3">
      <c r="B924" s="75"/>
      <c r="C924" s="130" t="s">
        <v>249</v>
      </c>
      <c r="D924" s="45">
        <v>0</v>
      </c>
      <c r="E924" s="45"/>
      <c r="F924" s="45"/>
      <c r="G924" s="45"/>
      <c r="H924" s="45">
        <f>+D924</f>
        <v>0</v>
      </c>
      <c r="I924" s="45"/>
      <c r="J924" s="46" t="s">
        <v>35</v>
      </c>
    </row>
    <row r="925" spans="2:10" x14ac:dyDescent="0.3">
      <c r="B925" s="75"/>
      <c r="C925" s="130" t="s">
        <v>250</v>
      </c>
      <c r="D925" s="45">
        <v>0</v>
      </c>
      <c r="E925" s="45"/>
      <c r="F925" s="45"/>
      <c r="G925" s="45"/>
      <c r="H925" s="45">
        <f>+D925</f>
        <v>0</v>
      </c>
      <c r="I925" s="45"/>
      <c r="J925" s="46" t="s">
        <v>35</v>
      </c>
    </row>
    <row r="926" spans="2:10" x14ac:dyDescent="0.3">
      <c r="B926" s="75" t="s">
        <v>524</v>
      </c>
      <c r="C926" s="48" t="s">
        <v>503</v>
      </c>
      <c r="D926" s="103"/>
      <c r="E926" s="45"/>
      <c r="F926" s="45"/>
      <c r="G926" s="45"/>
      <c r="H926" s="45"/>
      <c r="I926" s="62">
        <f>SUM(H927:H929)*$E$83</f>
        <v>0</v>
      </c>
      <c r="J926" s="63" t="str">
        <f>+J927</f>
        <v>und</v>
      </c>
    </row>
    <row r="927" spans="2:10" x14ac:dyDescent="0.3">
      <c r="B927" s="75"/>
      <c r="C927" s="130" t="s">
        <v>248</v>
      </c>
      <c r="D927" s="45">
        <v>0</v>
      </c>
      <c r="E927" s="45"/>
      <c r="F927" s="45"/>
      <c r="G927" s="45"/>
      <c r="H927" s="45">
        <f>+D927</f>
        <v>0</v>
      </c>
      <c r="I927" s="45"/>
      <c r="J927" s="46" t="s">
        <v>35</v>
      </c>
    </row>
    <row r="928" spans="2:10" x14ac:dyDescent="0.3">
      <c r="B928" s="75"/>
      <c r="C928" s="130" t="s">
        <v>249</v>
      </c>
      <c r="D928" s="45">
        <v>0</v>
      </c>
      <c r="E928" s="45"/>
      <c r="F928" s="45"/>
      <c r="G928" s="45"/>
      <c r="H928" s="45">
        <f>+D928</f>
        <v>0</v>
      </c>
      <c r="I928" s="45"/>
      <c r="J928" s="46" t="s">
        <v>35</v>
      </c>
    </row>
    <row r="929" spans="2:10" x14ac:dyDescent="0.3">
      <c r="B929" s="75"/>
      <c r="C929" s="130" t="s">
        <v>250</v>
      </c>
      <c r="D929" s="45">
        <v>0</v>
      </c>
      <c r="E929" s="45"/>
      <c r="F929" s="45"/>
      <c r="G929" s="45"/>
      <c r="H929" s="45">
        <f>+D929</f>
        <v>0</v>
      </c>
      <c r="I929" s="45"/>
      <c r="J929" s="46" t="s">
        <v>35</v>
      </c>
    </row>
    <row r="930" spans="2:10" x14ac:dyDescent="0.3">
      <c r="B930" s="75" t="s">
        <v>525</v>
      </c>
      <c r="C930" s="48" t="s">
        <v>504</v>
      </c>
      <c r="D930" s="103"/>
      <c r="E930" s="45"/>
      <c r="F930" s="45"/>
      <c r="G930" s="45"/>
      <c r="H930" s="45"/>
      <c r="I930" s="62">
        <f>SUM(H931:H934)*$E$83</f>
        <v>1</v>
      </c>
      <c r="J930" s="63" t="str">
        <f>+J931</f>
        <v>und</v>
      </c>
    </row>
    <row r="931" spans="2:10" x14ac:dyDescent="0.3">
      <c r="B931" s="75"/>
      <c r="C931" s="130" t="s">
        <v>787</v>
      </c>
      <c r="D931" s="45">
        <v>1</v>
      </c>
      <c r="E931" s="45"/>
      <c r="F931" s="45"/>
      <c r="G931" s="45"/>
      <c r="H931" s="45">
        <f>+D931</f>
        <v>1</v>
      </c>
      <c r="I931" s="45"/>
      <c r="J931" s="46" t="s">
        <v>35</v>
      </c>
    </row>
    <row r="932" spans="2:10" x14ac:dyDescent="0.3">
      <c r="B932" s="75"/>
      <c r="C932" s="130" t="s">
        <v>248</v>
      </c>
      <c r="D932" s="45">
        <v>0</v>
      </c>
      <c r="E932" s="45"/>
      <c r="F932" s="45"/>
      <c r="G932" s="45"/>
      <c r="H932" s="45">
        <f>+D932</f>
        <v>0</v>
      </c>
      <c r="I932" s="45"/>
      <c r="J932" s="46" t="s">
        <v>35</v>
      </c>
    </row>
    <row r="933" spans="2:10" x14ac:dyDescent="0.3">
      <c r="B933" s="75"/>
      <c r="C933" s="130" t="s">
        <v>249</v>
      </c>
      <c r="D933" s="45">
        <v>0</v>
      </c>
      <c r="E933" s="45"/>
      <c r="F933" s="45"/>
      <c r="G933" s="45"/>
      <c r="H933" s="45">
        <f>+D933</f>
        <v>0</v>
      </c>
      <c r="I933" s="45"/>
      <c r="J933" s="46" t="s">
        <v>35</v>
      </c>
    </row>
    <row r="934" spans="2:10" x14ac:dyDescent="0.3">
      <c r="B934" s="75"/>
      <c r="C934" s="130" t="s">
        <v>250</v>
      </c>
      <c r="D934" s="45">
        <v>0</v>
      </c>
      <c r="E934" s="45"/>
      <c r="F934" s="45"/>
      <c r="G934" s="45"/>
      <c r="H934" s="45">
        <f>+D934</f>
        <v>0</v>
      </c>
      <c r="I934" s="45"/>
      <c r="J934" s="46" t="s">
        <v>35</v>
      </c>
    </row>
    <row r="935" spans="2:10" x14ac:dyDescent="0.3">
      <c r="B935" s="75" t="s">
        <v>526</v>
      </c>
      <c r="C935" s="48" t="s">
        <v>505</v>
      </c>
      <c r="D935" s="103"/>
      <c r="E935" s="45"/>
      <c r="F935" s="45"/>
      <c r="G935" s="45"/>
      <c r="H935" s="45"/>
      <c r="I935" s="62">
        <f>SUM(H936:H939)*$E$83</f>
        <v>6</v>
      </c>
      <c r="J935" s="63" t="str">
        <f>+J936</f>
        <v>und</v>
      </c>
    </row>
    <row r="936" spans="2:10" x14ac:dyDescent="0.3">
      <c r="B936" s="75"/>
      <c r="C936" s="130" t="s">
        <v>787</v>
      </c>
      <c r="D936" s="45">
        <v>5</v>
      </c>
      <c r="E936" s="45"/>
      <c r="F936" s="45"/>
      <c r="G936" s="45"/>
      <c r="H936" s="45">
        <f>+D936</f>
        <v>5</v>
      </c>
      <c r="I936" s="45"/>
      <c r="J936" s="46" t="s">
        <v>35</v>
      </c>
    </row>
    <row r="937" spans="2:10" x14ac:dyDescent="0.3">
      <c r="B937" s="75"/>
      <c r="C937" s="130" t="s">
        <v>248</v>
      </c>
      <c r="D937" s="45">
        <v>1</v>
      </c>
      <c r="E937" s="45"/>
      <c r="F937" s="45"/>
      <c r="G937" s="45"/>
      <c r="H937" s="45">
        <f>+D937</f>
        <v>1</v>
      </c>
      <c r="I937" s="45"/>
      <c r="J937" s="46" t="s">
        <v>35</v>
      </c>
    </row>
    <row r="938" spans="2:10" x14ac:dyDescent="0.3">
      <c r="B938" s="75"/>
      <c r="C938" s="130" t="s">
        <v>249</v>
      </c>
      <c r="D938" s="45">
        <v>0</v>
      </c>
      <c r="E938" s="45"/>
      <c r="F938" s="45"/>
      <c r="G938" s="45"/>
      <c r="H938" s="45">
        <f>+D938</f>
        <v>0</v>
      </c>
      <c r="I938" s="45"/>
      <c r="J938" s="46" t="s">
        <v>35</v>
      </c>
    </row>
    <row r="939" spans="2:10" x14ac:dyDescent="0.3">
      <c r="B939" s="75"/>
      <c r="C939" s="130" t="s">
        <v>250</v>
      </c>
      <c r="D939" s="45">
        <v>0</v>
      </c>
      <c r="E939" s="45"/>
      <c r="F939" s="45"/>
      <c r="G939" s="45"/>
      <c r="H939" s="45">
        <f>+D939</f>
        <v>0</v>
      </c>
      <c r="I939" s="45"/>
      <c r="J939" s="46" t="s">
        <v>35</v>
      </c>
    </row>
    <row r="940" spans="2:10" x14ac:dyDescent="0.3">
      <c r="B940" s="75" t="s">
        <v>527</v>
      </c>
      <c r="C940" s="48" t="s">
        <v>506</v>
      </c>
      <c r="D940" s="103"/>
      <c r="E940" s="45"/>
      <c r="F940" s="45"/>
      <c r="G940" s="45"/>
      <c r="H940" s="45"/>
      <c r="I940" s="62">
        <f>SUM(H941:H943)*$E$83</f>
        <v>0</v>
      </c>
      <c r="J940" s="63" t="str">
        <f>+J941</f>
        <v>und</v>
      </c>
    </row>
    <row r="941" spans="2:10" x14ac:dyDescent="0.3">
      <c r="B941" s="75"/>
      <c r="C941" s="130" t="s">
        <v>248</v>
      </c>
      <c r="D941" s="45">
        <v>0</v>
      </c>
      <c r="E941" s="45"/>
      <c r="F941" s="45"/>
      <c r="G941" s="45"/>
      <c r="H941" s="45">
        <f>+D941</f>
        <v>0</v>
      </c>
      <c r="I941" s="45"/>
      <c r="J941" s="46" t="s">
        <v>35</v>
      </c>
    </row>
    <row r="942" spans="2:10" x14ac:dyDescent="0.3">
      <c r="B942" s="75"/>
      <c r="C942" s="130" t="s">
        <v>249</v>
      </c>
      <c r="D942" s="45">
        <v>0</v>
      </c>
      <c r="E942" s="45"/>
      <c r="F942" s="45"/>
      <c r="G942" s="45"/>
      <c r="H942" s="45">
        <f>+D942</f>
        <v>0</v>
      </c>
      <c r="I942" s="45"/>
      <c r="J942" s="46" t="s">
        <v>35</v>
      </c>
    </row>
    <row r="943" spans="2:10" x14ac:dyDescent="0.3">
      <c r="B943" s="75"/>
      <c r="C943" s="130" t="s">
        <v>250</v>
      </c>
      <c r="D943" s="45">
        <v>0</v>
      </c>
      <c r="E943" s="45"/>
      <c r="F943" s="45"/>
      <c r="G943" s="45"/>
      <c r="H943" s="45">
        <f>+D943</f>
        <v>0</v>
      </c>
      <c r="I943" s="45"/>
      <c r="J943" s="46" t="s">
        <v>35</v>
      </c>
    </row>
    <row r="944" spans="2:10" x14ac:dyDescent="0.3">
      <c r="B944" s="75" t="s">
        <v>528</v>
      </c>
      <c r="C944" s="48" t="s">
        <v>508</v>
      </c>
      <c r="D944" s="103"/>
      <c r="E944" s="45"/>
      <c r="F944" s="45"/>
      <c r="G944" s="45"/>
      <c r="H944" s="45"/>
      <c r="I944" s="62">
        <f>SUM(H945:H948)*$E$83</f>
        <v>3</v>
      </c>
      <c r="J944" s="63" t="str">
        <f>+J945</f>
        <v>und</v>
      </c>
    </row>
    <row r="945" spans="2:10" x14ac:dyDescent="0.3">
      <c r="B945" s="75"/>
      <c r="C945" s="130" t="s">
        <v>787</v>
      </c>
      <c r="D945" s="45">
        <v>2</v>
      </c>
      <c r="E945" s="45"/>
      <c r="F945" s="45"/>
      <c r="G945" s="45"/>
      <c r="H945" s="45">
        <f>+D945</f>
        <v>2</v>
      </c>
      <c r="I945" s="45"/>
      <c r="J945" s="46" t="s">
        <v>35</v>
      </c>
    </row>
    <row r="946" spans="2:10" x14ac:dyDescent="0.3">
      <c r="B946" s="75"/>
      <c r="C946" s="130" t="s">
        <v>248</v>
      </c>
      <c r="D946" s="45">
        <v>1</v>
      </c>
      <c r="E946" s="45"/>
      <c r="F946" s="45"/>
      <c r="G946" s="45"/>
      <c r="H946" s="45">
        <f>+D946</f>
        <v>1</v>
      </c>
      <c r="I946" s="45"/>
      <c r="J946" s="46" t="s">
        <v>35</v>
      </c>
    </row>
    <row r="947" spans="2:10" x14ac:dyDescent="0.3">
      <c r="B947" s="75"/>
      <c r="C947" s="130" t="s">
        <v>249</v>
      </c>
      <c r="D947" s="45">
        <v>0</v>
      </c>
      <c r="E947" s="45"/>
      <c r="F947" s="45"/>
      <c r="G947" s="45"/>
      <c r="H947" s="45">
        <f>+D947</f>
        <v>0</v>
      </c>
      <c r="I947" s="45"/>
      <c r="J947" s="46" t="s">
        <v>35</v>
      </c>
    </row>
    <row r="948" spans="2:10" x14ac:dyDescent="0.3">
      <c r="B948" s="75"/>
      <c r="C948" s="130" t="s">
        <v>250</v>
      </c>
      <c r="D948" s="45">
        <v>0</v>
      </c>
      <c r="E948" s="45"/>
      <c r="F948" s="45"/>
      <c r="G948" s="45"/>
      <c r="H948" s="45">
        <f>+D948</f>
        <v>0</v>
      </c>
      <c r="I948" s="45"/>
      <c r="J948" s="46" t="s">
        <v>35</v>
      </c>
    </row>
    <row r="949" spans="2:10" x14ac:dyDescent="0.3">
      <c r="B949" s="75" t="s">
        <v>551</v>
      </c>
      <c r="C949" s="48" t="s">
        <v>553</v>
      </c>
      <c r="D949" s="103"/>
      <c r="E949" s="45"/>
      <c r="F949" s="45"/>
      <c r="G949" s="45"/>
      <c r="H949" s="45"/>
      <c r="I949" s="62">
        <f>SUM(H950:H952)*$E$83</f>
        <v>2</v>
      </c>
      <c r="J949" s="63" t="str">
        <f>+J950</f>
        <v>und</v>
      </c>
    </row>
    <row r="950" spans="2:10" x14ac:dyDescent="0.3">
      <c r="B950" s="75"/>
      <c r="C950" s="130" t="s">
        <v>248</v>
      </c>
      <c r="D950" s="45">
        <v>1</v>
      </c>
      <c r="E950" s="45"/>
      <c r="F950" s="45"/>
      <c r="G950" s="45"/>
      <c r="H950" s="45">
        <f>+D950</f>
        <v>1</v>
      </c>
      <c r="I950" s="45"/>
      <c r="J950" s="46" t="s">
        <v>35</v>
      </c>
    </row>
    <row r="951" spans="2:10" x14ac:dyDescent="0.3">
      <c r="B951" s="75"/>
      <c r="C951" s="130" t="s">
        <v>249</v>
      </c>
      <c r="D951" s="45">
        <v>0</v>
      </c>
      <c r="E951" s="45"/>
      <c r="F951" s="45"/>
      <c r="G951" s="45"/>
      <c r="H951" s="45">
        <f>+D951</f>
        <v>0</v>
      </c>
      <c r="I951" s="45"/>
      <c r="J951" s="46" t="s">
        <v>35</v>
      </c>
    </row>
    <row r="952" spans="2:10" x14ac:dyDescent="0.3">
      <c r="B952" s="75"/>
      <c r="C952" s="130" t="s">
        <v>250</v>
      </c>
      <c r="D952" s="45">
        <v>1</v>
      </c>
      <c r="E952" s="45"/>
      <c r="F952" s="45"/>
      <c r="G952" s="45"/>
      <c r="H952" s="45">
        <f>+D952</f>
        <v>1</v>
      </c>
      <c r="I952" s="45"/>
      <c r="J952" s="46" t="s">
        <v>35</v>
      </c>
    </row>
    <row r="953" spans="2:10" x14ac:dyDescent="0.3">
      <c r="B953" s="75" t="s">
        <v>552</v>
      </c>
      <c r="C953" s="48" t="s">
        <v>539</v>
      </c>
      <c r="D953" s="103"/>
      <c r="E953" s="45"/>
      <c r="F953" s="45"/>
      <c r="G953" s="45"/>
      <c r="H953" s="45"/>
      <c r="I953" s="62">
        <f>SUM(H954:H956)*$E$83</f>
        <v>0</v>
      </c>
      <c r="J953" s="63" t="str">
        <f>+J954</f>
        <v>und</v>
      </c>
    </row>
    <row r="954" spans="2:10" x14ac:dyDescent="0.3">
      <c r="B954" s="75"/>
      <c r="C954" s="130" t="s">
        <v>248</v>
      </c>
      <c r="D954" s="45">
        <v>0</v>
      </c>
      <c r="E954" s="45"/>
      <c r="F954" s="45"/>
      <c r="G954" s="45"/>
      <c r="H954" s="45">
        <f>+D954</f>
        <v>0</v>
      </c>
      <c r="I954" s="45"/>
      <c r="J954" s="46" t="s">
        <v>35</v>
      </c>
    </row>
    <row r="955" spans="2:10" x14ac:dyDescent="0.3">
      <c r="B955" s="75"/>
      <c r="C955" s="130" t="s">
        <v>249</v>
      </c>
      <c r="D955" s="45">
        <v>0</v>
      </c>
      <c r="E955" s="45"/>
      <c r="F955" s="45"/>
      <c r="G955" s="45"/>
      <c r="H955" s="45">
        <f>+D955</f>
        <v>0</v>
      </c>
      <c r="I955" s="45"/>
      <c r="J955" s="46" t="s">
        <v>35</v>
      </c>
    </row>
    <row r="956" spans="2:10" x14ac:dyDescent="0.3">
      <c r="B956" s="75"/>
      <c r="C956" s="130" t="s">
        <v>250</v>
      </c>
      <c r="D956" s="45">
        <v>0</v>
      </c>
      <c r="E956" s="45"/>
      <c r="F956" s="45"/>
      <c r="G956" s="45"/>
      <c r="H956" s="45">
        <f>+D956</f>
        <v>0</v>
      </c>
      <c r="I956" s="45"/>
      <c r="J956" s="46" t="s">
        <v>35</v>
      </c>
    </row>
    <row r="957" spans="2:10" x14ac:dyDescent="0.3">
      <c r="B957" s="100" t="s">
        <v>217</v>
      </c>
      <c r="C957" s="101" t="s">
        <v>509</v>
      </c>
      <c r="D957" s="103"/>
      <c r="E957" s="45"/>
      <c r="F957" s="45"/>
      <c r="G957" s="45"/>
      <c r="H957" s="45"/>
      <c r="I957" s="45"/>
      <c r="J957" s="46"/>
    </row>
    <row r="958" spans="2:10" x14ac:dyDescent="0.3">
      <c r="B958" s="75" t="s">
        <v>218</v>
      </c>
      <c r="C958" s="48" t="s">
        <v>510</v>
      </c>
      <c r="D958" s="103"/>
      <c r="E958" s="45"/>
      <c r="F958" s="45"/>
      <c r="G958" s="45"/>
      <c r="H958" s="45"/>
      <c r="I958" s="62">
        <f>SUM(H959:H959)*$E$83</f>
        <v>1</v>
      </c>
      <c r="J958" s="63" t="str">
        <f>+J959</f>
        <v>und</v>
      </c>
    </row>
    <row r="959" spans="2:10" x14ac:dyDescent="0.3">
      <c r="B959" s="75"/>
      <c r="C959" s="47" t="s">
        <v>794</v>
      </c>
      <c r="D959" s="45">
        <v>1</v>
      </c>
      <c r="E959" s="45"/>
      <c r="F959" s="45"/>
      <c r="G959" s="45"/>
      <c r="H959" s="45">
        <f>+D959</f>
        <v>1</v>
      </c>
      <c r="I959" s="45"/>
      <c r="J959" s="46" t="s">
        <v>35</v>
      </c>
    </row>
    <row r="960" spans="2:10" x14ac:dyDescent="0.3">
      <c r="B960" s="75" t="s">
        <v>219</v>
      </c>
      <c r="C960" s="48" t="s">
        <v>512</v>
      </c>
      <c r="D960" s="103"/>
      <c r="E960" s="45"/>
      <c r="F960" s="45"/>
      <c r="G960" s="45"/>
      <c r="H960" s="45"/>
      <c r="I960" s="62">
        <f>SUM(H961:H962)*$E$83</f>
        <v>2</v>
      </c>
      <c r="J960" s="63" t="str">
        <f>+J961</f>
        <v>und</v>
      </c>
    </row>
    <row r="961" spans="2:10" x14ac:dyDescent="0.3">
      <c r="B961" s="75"/>
      <c r="C961" s="44" t="s">
        <v>802</v>
      </c>
      <c r="D961" s="45">
        <v>1</v>
      </c>
      <c r="E961" s="45"/>
      <c r="F961" s="45"/>
      <c r="G961" s="45"/>
      <c r="H961" s="45">
        <f t="shared" ref="H961:H962" si="31">+D961</f>
        <v>1</v>
      </c>
      <c r="I961" s="45"/>
      <c r="J961" s="46" t="s">
        <v>35</v>
      </c>
    </row>
    <row r="962" spans="2:10" x14ac:dyDescent="0.3">
      <c r="B962" s="75"/>
      <c r="C962" s="44" t="s">
        <v>803</v>
      </c>
      <c r="D962" s="45">
        <v>1</v>
      </c>
      <c r="E962" s="45"/>
      <c r="F962" s="45"/>
      <c r="G962" s="45"/>
      <c r="H962" s="45">
        <f t="shared" si="31"/>
        <v>1</v>
      </c>
      <c r="I962" s="45"/>
      <c r="J962" s="46" t="s">
        <v>35</v>
      </c>
    </row>
    <row r="963" spans="2:10" x14ac:dyDescent="0.3">
      <c r="B963" s="75" t="s">
        <v>529</v>
      </c>
      <c r="C963" s="48" t="s">
        <v>515</v>
      </c>
      <c r="D963" s="103"/>
      <c r="E963" s="45"/>
      <c r="F963" s="45"/>
      <c r="G963" s="45"/>
      <c r="H963" s="45"/>
      <c r="I963" s="62">
        <f>SUM(H964:H969)*$E$83</f>
        <v>6</v>
      </c>
      <c r="J963" s="63" t="str">
        <f>+J964</f>
        <v>und</v>
      </c>
    </row>
    <row r="964" spans="2:10" x14ac:dyDescent="0.3">
      <c r="B964" s="75"/>
      <c r="C964" s="44" t="s">
        <v>796</v>
      </c>
      <c r="D964" s="45">
        <v>1</v>
      </c>
      <c r="E964" s="45"/>
      <c r="F964" s="45"/>
      <c r="G964" s="45"/>
      <c r="H964" s="45">
        <f>+D964</f>
        <v>1</v>
      </c>
      <c r="I964" s="45"/>
      <c r="J964" s="46" t="s">
        <v>35</v>
      </c>
    </row>
    <row r="965" spans="2:10" x14ac:dyDescent="0.3">
      <c r="B965" s="75"/>
      <c r="C965" s="44" t="s">
        <v>797</v>
      </c>
      <c r="D965" s="45">
        <v>1</v>
      </c>
      <c r="E965" s="45"/>
      <c r="F965" s="45"/>
      <c r="G965" s="45"/>
      <c r="H965" s="45">
        <f>+D965</f>
        <v>1</v>
      </c>
      <c r="I965" s="45"/>
      <c r="J965" s="46" t="s">
        <v>35</v>
      </c>
    </row>
    <row r="966" spans="2:10" x14ac:dyDescent="0.3">
      <c r="B966" s="75"/>
      <c r="C966" s="44" t="s">
        <v>798</v>
      </c>
      <c r="D966" s="45">
        <v>1</v>
      </c>
      <c r="E966" s="45"/>
      <c r="F966" s="45"/>
      <c r="G966" s="45"/>
      <c r="H966" s="45">
        <f t="shared" ref="H966:H969" si="32">+D966</f>
        <v>1</v>
      </c>
      <c r="I966" s="45"/>
      <c r="J966" s="46" t="s">
        <v>35</v>
      </c>
    </row>
    <row r="967" spans="2:10" x14ac:dyDescent="0.3">
      <c r="B967" s="75"/>
      <c r="C967" s="44" t="s">
        <v>799</v>
      </c>
      <c r="D967" s="45">
        <v>1</v>
      </c>
      <c r="E967" s="45"/>
      <c r="F967" s="45"/>
      <c r="G967" s="45"/>
      <c r="H967" s="45">
        <f t="shared" si="32"/>
        <v>1</v>
      </c>
      <c r="I967" s="45"/>
      <c r="J967" s="46" t="s">
        <v>35</v>
      </c>
    </row>
    <row r="968" spans="2:10" x14ac:dyDescent="0.3">
      <c r="B968" s="75"/>
      <c r="C968" s="44" t="s">
        <v>800</v>
      </c>
      <c r="D968" s="45">
        <v>1</v>
      </c>
      <c r="E968" s="45"/>
      <c r="F968" s="45"/>
      <c r="G968" s="45"/>
      <c r="H968" s="45">
        <f t="shared" si="32"/>
        <v>1</v>
      </c>
      <c r="I968" s="45"/>
      <c r="J968" s="46" t="s">
        <v>35</v>
      </c>
    </row>
    <row r="969" spans="2:10" x14ac:dyDescent="0.3">
      <c r="B969" s="75"/>
      <c r="C969" s="44" t="s">
        <v>804</v>
      </c>
      <c r="D969" s="45">
        <v>1</v>
      </c>
      <c r="E969" s="45"/>
      <c r="F969" s="45"/>
      <c r="G969" s="45"/>
      <c r="H969" s="45">
        <f t="shared" si="32"/>
        <v>1</v>
      </c>
      <c r="I969" s="45"/>
      <c r="J969" s="46" t="s">
        <v>35</v>
      </c>
    </row>
    <row r="970" spans="2:10" x14ac:dyDescent="0.3">
      <c r="B970" s="75" t="s">
        <v>530</v>
      </c>
      <c r="C970" s="48" t="s">
        <v>516</v>
      </c>
      <c r="D970" s="103"/>
      <c r="E970" s="45"/>
      <c r="F970" s="45"/>
      <c r="G970" s="45"/>
      <c r="H970" s="45"/>
      <c r="I970" s="62">
        <f>SUM(H971:H971)*$E$83</f>
        <v>1</v>
      </c>
      <c r="J970" s="63" t="str">
        <f>+J971</f>
        <v>und</v>
      </c>
    </row>
    <row r="971" spans="2:10" x14ac:dyDescent="0.3">
      <c r="B971" s="75"/>
      <c r="C971" s="44" t="s">
        <v>796</v>
      </c>
      <c r="D971" s="45">
        <v>1</v>
      </c>
      <c r="E971" s="45"/>
      <c r="F971" s="45"/>
      <c r="G971" s="45"/>
      <c r="H971" s="45">
        <f>+D971</f>
        <v>1</v>
      </c>
      <c r="I971" s="45"/>
      <c r="J971" s="46" t="s">
        <v>35</v>
      </c>
    </row>
    <row r="972" spans="2:10" x14ac:dyDescent="0.3">
      <c r="B972" s="100" t="s">
        <v>221</v>
      </c>
      <c r="C972" s="101" t="s">
        <v>531</v>
      </c>
      <c r="D972" s="103"/>
      <c r="E972" s="45"/>
      <c r="F972" s="45"/>
      <c r="G972" s="45"/>
      <c r="H972" s="45"/>
      <c r="I972" s="45"/>
      <c r="J972" s="46"/>
    </row>
    <row r="973" spans="2:10" x14ac:dyDescent="0.3">
      <c r="B973" s="75" t="s">
        <v>220</v>
      </c>
      <c r="C973" s="48" t="s">
        <v>541</v>
      </c>
      <c r="D973" s="103"/>
      <c r="E973" s="45"/>
      <c r="F973" s="45"/>
      <c r="G973" s="45"/>
      <c r="H973" s="45"/>
      <c r="I973" s="62">
        <f>SUM(H974:H974)*$E$83</f>
        <v>1</v>
      </c>
      <c r="J973" s="63" t="str">
        <f>+J974</f>
        <v>und</v>
      </c>
    </row>
    <row r="974" spans="2:10" x14ac:dyDescent="0.3">
      <c r="B974" s="75"/>
      <c r="C974" s="44" t="s">
        <v>540</v>
      </c>
      <c r="D974" s="45">
        <v>1</v>
      </c>
      <c r="E974" s="45"/>
      <c r="F974" s="45"/>
      <c r="G974" s="45"/>
      <c r="H974" s="45">
        <f>+D974</f>
        <v>1</v>
      </c>
      <c r="I974" s="45"/>
      <c r="J974" s="46" t="s">
        <v>35</v>
      </c>
    </row>
    <row r="975" spans="2:10" x14ac:dyDescent="0.3">
      <c r="B975" s="100" t="s">
        <v>223</v>
      </c>
      <c r="C975" s="101" t="s">
        <v>532</v>
      </c>
      <c r="D975" s="103"/>
      <c r="E975" s="45"/>
      <c r="F975" s="45"/>
      <c r="G975" s="45"/>
      <c r="H975" s="45"/>
      <c r="I975" s="45"/>
      <c r="J975" s="46"/>
    </row>
    <row r="976" spans="2:10" x14ac:dyDescent="0.3">
      <c r="B976" s="75" t="s">
        <v>222</v>
      </c>
      <c r="C976" s="48" t="s">
        <v>533</v>
      </c>
      <c r="D976" s="103"/>
      <c r="E976" s="45"/>
      <c r="F976" s="45"/>
      <c r="G976" s="45"/>
      <c r="H976" s="45"/>
      <c r="I976" s="62">
        <f>SUM(H977:H977)*$E$83</f>
        <v>1</v>
      </c>
      <c r="J976" s="63" t="str">
        <f>+J977</f>
        <v>GBL</v>
      </c>
    </row>
    <row r="977" spans="2:10" x14ac:dyDescent="0.3">
      <c r="B977" s="75"/>
      <c r="C977" s="44" t="s">
        <v>637</v>
      </c>
      <c r="D977" s="45">
        <v>1</v>
      </c>
      <c r="E977" s="45"/>
      <c r="F977" s="45"/>
      <c r="G977" s="45"/>
      <c r="H977" s="45">
        <f>+D977</f>
        <v>1</v>
      </c>
      <c r="I977" s="45"/>
      <c r="J977" s="46" t="s">
        <v>4</v>
      </c>
    </row>
    <row r="978" spans="2:10" x14ac:dyDescent="0.3">
      <c r="B978" s="75" t="s">
        <v>534</v>
      </c>
      <c r="C978" s="48" t="s">
        <v>535</v>
      </c>
      <c r="D978" s="103"/>
      <c r="E978" s="45"/>
      <c r="F978" s="45"/>
      <c r="G978" s="45"/>
      <c r="H978" s="45"/>
      <c r="I978" s="62">
        <f>SUM(H979:H979)*$E$83</f>
        <v>1</v>
      </c>
      <c r="J978" s="63" t="str">
        <f>+J979</f>
        <v>GBL</v>
      </c>
    </row>
    <row r="979" spans="2:10" x14ac:dyDescent="0.3">
      <c r="B979" s="75"/>
      <c r="C979" s="44" t="s">
        <v>637</v>
      </c>
      <c r="D979" s="45">
        <v>1</v>
      </c>
      <c r="E979" s="45"/>
      <c r="F979" s="45"/>
      <c r="G979" s="45"/>
      <c r="H979" s="45">
        <f>+D979</f>
        <v>1</v>
      </c>
      <c r="I979" s="45"/>
      <c r="J979" s="46" t="s">
        <v>4</v>
      </c>
    </row>
    <row r="980" spans="2:10" x14ac:dyDescent="0.3">
      <c r="B980" s="75"/>
      <c r="C980" s="44"/>
      <c r="D980" s="103"/>
      <c r="E980" s="45"/>
      <c r="F980" s="45"/>
      <c r="G980" s="45"/>
      <c r="H980" s="45"/>
      <c r="I980" s="45"/>
      <c r="J980" s="46"/>
    </row>
    <row r="981" spans="2:10" x14ac:dyDescent="0.3">
      <c r="B981" s="75"/>
      <c r="C981" s="44"/>
      <c r="D981" s="103"/>
      <c r="E981" s="45"/>
      <c r="F981" s="45"/>
      <c r="G981" s="45"/>
      <c r="H981" s="45"/>
      <c r="I981" s="45"/>
      <c r="J981" s="46"/>
    </row>
    <row r="982" spans="2:10" x14ac:dyDescent="0.3">
      <c r="B982" s="75"/>
      <c r="C982" s="44"/>
      <c r="D982" s="103"/>
      <c r="E982" s="45"/>
      <c r="F982" s="45"/>
      <c r="G982" s="45"/>
      <c r="H982" s="45"/>
      <c r="I982" s="45"/>
      <c r="J982" s="46"/>
    </row>
    <row r="983" spans="2:10" x14ac:dyDescent="0.3">
      <c r="B983" s="75"/>
      <c r="C983" s="44"/>
      <c r="D983" s="103"/>
      <c r="E983" s="45"/>
      <c r="F983" s="45"/>
      <c r="G983" s="45"/>
      <c r="H983" s="45"/>
      <c r="I983" s="45"/>
      <c r="J983" s="46"/>
    </row>
    <row r="984" spans="2:10" x14ac:dyDescent="0.3">
      <c r="B984" s="75"/>
      <c r="C984" s="44"/>
      <c r="D984" s="103"/>
      <c r="E984" s="45"/>
      <c r="F984" s="45"/>
      <c r="G984" s="45"/>
      <c r="H984" s="45"/>
      <c r="I984" s="45"/>
      <c r="J984" s="46"/>
    </row>
    <row r="985" spans="2:10" x14ac:dyDescent="0.3">
      <c r="B985" s="75"/>
      <c r="C985" s="44"/>
      <c r="D985" s="103"/>
      <c r="E985" s="45"/>
      <c r="F985" s="45"/>
      <c r="G985" s="45"/>
      <c r="H985" s="45"/>
      <c r="I985" s="45"/>
      <c r="J985" s="46"/>
    </row>
    <row r="986" spans="2:10" x14ac:dyDescent="0.3">
      <c r="B986" s="75"/>
      <c r="C986" s="44"/>
      <c r="D986" s="103"/>
      <c r="E986" s="45"/>
      <c r="F986" s="45"/>
      <c r="G986" s="45"/>
      <c r="H986" s="45"/>
      <c r="I986" s="45"/>
      <c r="J986" s="46"/>
    </row>
    <row r="987" spans="2:10" x14ac:dyDescent="0.3">
      <c r="B987" s="75"/>
      <c r="C987" s="44"/>
      <c r="D987" s="103"/>
      <c r="E987" s="45"/>
      <c r="F987" s="45"/>
      <c r="G987" s="45"/>
      <c r="H987" s="45"/>
      <c r="I987" s="45"/>
      <c r="J987" s="46"/>
    </row>
    <row r="988" spans="2:10" x14ac:dyDescent="0.3">
      <c r="B988" s="75"/>
      <c r="C988" s="44"/>
      <c r="D988" s="103"/>
      <c r="E988" s="45"/>
      <c r="F988" s="45"/>
      <c r="G988" s="45"/>
      <c r="H988" s="45"/>
      <c r="I988" s="45"/>
      <c r="J988" s="46"/>
    </row>
    <row r="989" spans="2:10" x14ac:dyDescent="0.3">
      <c r="B989" s="75"/>
      <c r="C989" s="44"/>
      <c r="D989" s="103"/>
      <c r="E989" s="45"/>
      <c r="F989" s="45"/>
      <c r="G989" s="45"/>
      <c r="H989" s="45"/>
      <c r="I989" s="45"/>
      <c r="J989" s="46"/>
    </row>
    <row r="990" spans="2:10" x14ac:dyDescent="0.3">
      <c r="B990" s="75"/>
      <c r="C990" s="44"/>
      <c r="D990" s="103"/>
      <c r="E990" s="45"/>
      <c r="F990" s="45"/>
      <c r="G990" s="45"/>
      <c r="H990" s="45"/>
      <c r="I990" s="45"/>
      <c r="J990" s="46"/>
    </row>
    <row r="991" spans="2:10" x14ac:dyDescent="0.3">
      <c r="B991" s="75"/>
      <c r="C991" s="44"/>
      <c r="D991" s="103"/>
      <c r="E991" s="45"/>
      <c r="F991" s="45"/>
      <c r="G991" s="45"/>
      <c r="H991" s="45"/>
      <c r="I991" s="45"/>
      <c r="J991" s="46"/>
    </row>
    <row r="992" spans="2:10" x14ac:dyDescent="0.3">
      <c r="B992" s="75"/>
      <c r="C992" s="44"/>
      <c r="D992" s="103"/>
      <c r="E992" s="45"/>
      <c r="F992" s="45"/>
      <c r="G992" s="45"/>
      <c r="H992" s="45"/>
      <c r="I992" s="45"/>
      <c r="J992" s="46"/>
    </row>
    <row r="993" spans="2:10" x14ac:dyDescent="0.3">
      <c r="B993" s="75"/>
      <c r="C993" s="44"/>
      <c r="D993" s="103"/>
      <c r="E993" s="45"/>
      <c r="F993" s="45"/>
      <c r="G993" s="45"/>
      <c r="H993" s="45"/>
      <c r="I993" s="45"/>
      <c r="J993" s="46"/>
    </row>
    <row r="994" spans="2:10" x14ac:dyDescent="0.3">
      <c r="B994" s="75"/>
      <c r="C994" s="44"/>
      <c r="D994" s="103"/>
      <c r="E994" s="45"/>
      <c r="F994" s="45"/>
      <c r="G994" s="45"/>
      <c r="H994" s="45"/>
      <c r="I994" s="45"/>
      <c r="J994" s="46"/>
    </row>
    <row r="995" spans="2:10" x14ac:dyDescent="0.3">
      <c r="B995" s="75"/>
      <c r="C995" s="44"/>
      <c r="D995" s="103"/>
      <c r="E995" s="45"/>
      <c r="F995" s="45"/>
      <c r="G995" s="45"/>
      <c r="H995" s="45"/>
      <c r="I995" s="45"/>
      <c r="J995" s="46"/>
    </row>
    <row r="996" spans="2:10" x14ac:dyDescent="0.3">
      <c r="B996" s="75"/>
      <c r="C996" s="44"/>
      <c r="D996" s="103"/>
      <c r="E996" s="45"/>
      <c r="F996" s="45"/>
      <c r="G996" s="45"/>
      <c r="H996" s="45"/>
      <c r="I996" s="45"/>
      <c r="J996" s="46"/>
    </row>
    <row r="997" spans="2:10" x14ac:dyDescent="0.3">
      <c r="B997" s="75"/>
      <c r="C997" s="44"/>
      <c r="D997" s="103"/>
      <c r="E997" s="45"/>
      <c r="F997" s="45"/>
      <c r="G997" s="45"/>
      <c r="H997" s="45"/>
      <c r="I997" s="45"/>
      <c r="J997" s="46"/>
    </row>
    <row r="998" spans="2:10" x14ac:dyDescent="0.3">
      <c r="B998" s="75"/>
      <c r="C998" s="44"/>
      <c r="D998" s="103"/>
      <c r="E998" s="45"/>
      <c r="F998" s="45"/>
      <c r="G998" s="45"/>
      <c r="H998" s="45"/>
      <c r="I998" s="45"/>
      <c r="J998" s="46"/>
    </row>
    <row r="999" spans="2:10" x14ac:dyDescent="0.3">
      <c r="B999" s="75"/>
      <c r="C999" s="44"/>
      <c r="D999" s="103"/>
      <c r="E999" s="45"/>
      <c r="F999" s="45"/>
      <c r="G999" s="45"/>
      <c r="H999" s="45"/>
      <c r="I999" s="45"/>
      <c r="J999" s="46"/>
    </row>
    <row r="1000" spans="2:10" x14ac:dyDescent="0.3">
      <c r="B1000" s="75"/>
      <c r="C1000" s="44"/>
      <c r="D1000" s="103"/>
      <c r="E1000" s="45"/>
      <c r="F1000" s="45"/>
      <c r="G1000" s="45"/>
      <c r="H1000" s="45"/>
      <c r="I1000" s="45"/>
      <c r="J1000" s="46"/>
    </row>
    <row r="1001" spans="2:10" x14ac:dyDescent="0.3">
      <c r="B1001" s="75"/>
      <c r="C1001" s="44"/>
      <c r="D1001" s="103"/>
      <c r="E1001" s="45"/>
      <c r="F1001" s="45"/>
      <c r="G1001" s="45"/>
      <c r="H1001" s="45"/>
      <c r="I1001" s="45"/>
      <c r="J1001" s="46"/>
    </row>
    <row r="1002" spans="2:10" x14ac:dyDescent="0.3">
      <c r="B1002" s="75"/>
      <c r="C1002" s="44"/>
      <c r="D1002" s="103"/>
      <c r="E1002" s="45"/>
      <c r="F1002" s="45"/>
      <c r="G1002" s="45"/>
      <c r="H1002" s="45"/>
      <c r="I1002" s="45"/>
      <c r="J1002" s="46"/>
    </row>
    <row r="1003" spans="2:10" x14ac:dyDescent="0.3">
      <c r="B1003" s="75"/>
      <c r="C1003" s="44"/>
      <c r="D1003" s="103"/>
      <c r="E1003" s="45"/>
      <c r="F1003" s="45"/>
      <c r="G1003" s="45"/>
      <c r="H1003" s="45"/>
      <c r="I1003" s="45"/>
      <c r="J1003" s="46"/>
    </row>
    <row r="1004" spans="2:10" x14ac:dyDescent="0.3">
      <c r="B1004" s="75"/>
      <c r="C1004" s="44"/>
      <c r="D1004" s="103"/>
      <c r="E1004" s="45"/>
      <c r="F1004" s="45"/>
      <c r="G1004" s="45"/>
      <c r="H1004" s="45"/>
      <c r="I1004" s="45"/>
      <c r="J1004" s="46"/>
    </row>
    <row r="1005" spans="2:10" x14ac:dyDescent="0.3">
      <c r="B1005" s="75"/>
      <c r="C1005" s="44"/>
      <c r="D1005" s="103"/>
      <c r="E1005" s="45"/>
      <c r="F1005" s="45"/>
      <c r="G1005" s="45"/>
      <c r="H1005" s="45"/>
      <c r="I1005" s="45"/>
      <c r="J1005" s="46"/>
    </row>
    <row r="1006" spans="2:10" x14ac:dyDescent="0.3">
      <c r="B1006" s="75"/>
      <c r="C1006" s="44"/>
      <c r="D1006" s="103"/>
      <c r="E1006" s="45"/>
      <c r="F1006" s="45"/>
      <c r="G1006" s="45"/>
      <c r="H1006" s="45"/>
      <c r="I1006" s="45"/>
      <c r="J1006" s="46"/>
    </row>
    <row r="1007" spans="2:10" x14ac:dyDescent="0.3">
      <c r="B1007" s="75"/>
      <c r="C1007" s="44"/>
      <c r="D1007" s="103"/>
      <c r="E1007" s="45"/>
      <c r="F1007" s="45"/>
      <c r="G1007" s="45"/>
      <c r="H1007" s="45"/>
      <c r="I1007" s="45"/>
      <c r="J1007" s="46"/>
    </row>
    <row r="1008" spans="2:10" x14ac:dyDescent="0.3">
      <c r="B1008" s="75"/>
      <c r="C1008" s="44"/>
      <c r="D1008" s="103"/>
      <c r="E1008" s="45"/>
      <c r="F1008" s="45"/>
      <c r="G1008" s="45"/>
      <c r="H1008" s="45"/>
      <c r="I1008" s="45"/>
      <c r="J1008" s="46"/>
    </row>
    <row r="1009" spans="2:10" x14ac:dyDescent="0.3">
      <c r="B1009" s="75"/>
      <c r="C1009" s="44"/>
      <c r="D1009" s="103"/>
      <c r="E1009" s="45"/>
      <c r="F1009" s="45"/>
      <c r="G1009" s="45"/>
      <c r="H1009" s="45"/>
      <c r="I1009" s="45"/>
      <c r="J1009" s="46"/>
    </row>
    <row r="1010" spans="2:10" x14ac:dyDescent="0.3">
      <c r="B1010" s="75"/>
      <c r="C1010" s="44"/>
      <c r="D1010" s="103"/>
      <c r="E1010" s="45"/>
      <c r="F1010" s="45"/>
      <c r="G1010" s="45"/>
      <c r="H1010" s="45"/>
      <c r="I1010" s="45"/>
      <c r="J1010" s="46"/>
    </row>
    <row r="1011" spans="2:10" x14ac:dyDescent="0.3">
      <c r="B1011" s="75"/>
      <c r="C1011" s="44"/>
      <c r="D1011" s="103"/>
      <c r="E1011" s="45"/>
      <c r="F1011" s="45"/>
      <c r="G1011" s="45"/>
      <c r="H1011" s="45"/>
      <c r="I1011" s="45"/>
      <c r="J1011" s="46"/>
    </row>
    <row r="1012" spans="2:10" x14ac:dyDescent="0.3">
      <c r="B1012" s="75"/>
      <c r="C1012" s="44"/>
      <c r="D1012" s="103"/>
      <c r="E1012" s="45"/>
      <c r="F1012" s="45"/>
      <c r="G1012" s="45"/>
      <c r="H1012" s="45"/>
      <c r="I1012" s="45"/>
      <c r="J1012" s="46"/>
    </row>
    <row r="1013" spans="2:10" x14ac:dyDescent="0.3">
      <c r="B1013" s="75"/>
      <c r="C1013" s="44"/>
      <c r="D1013" s="103"/>
      <c r="E1013" s="45"/>
      <c r="F1013" s="45"/>
      <c r="G1013" s="45"/>
      <c r="H1013" s="45"/>
      <c r="I1013" s="45"/>
      <c r="J1013" s="46"/>
    </row>
    <row r="1014" spans="2:10" x14ac:dyDescent="0.3">
      <c r="B1014" s="75"/>
      <c r="C1014" s="44"/>
      <c r="D1014" s="103"/>
      <c r="E1014" s="45"/>
      <c r="F1014" s="45"/>
      <c r="G1014" s="45"/>
      <c r="H1014" s="45"/>
      <c r="I1014" s="45"/>
      <c r="J1014" s="46"/>
    </row>
    <row r="1015" spans="2:10" x14ac:dyDescent="0.3">
      <c r="B1015" s="75"/>
      <c r="C1015" s="44"/>
      <c r="D1015" s="103"/>
      <c r="E1015" s="45"/>
      <c r="F1015" s="45"/>
      <c r="G1015" s="45"/>
      <c r="H1015" s="45"/>
      <c r="I1015" s="45"/>
      <c r="J1015" s="46"/>
    </row>
    <row r="1016" spans="2:10" ht="22.8" x14ac:dyDescent="0.3">
      <c r="B1016" s="163" t="s">
        <v>686</v>
      </c>
      <c r="C1016" s="164"/>
      <c r="D1016" s="164"/>
      <c r="E1016" s="164"/>
      <c r="F1016" s="164"/>
      <c r="G1016" s="164"/>
      <c r="H1016" s="164"/>
      <c r="I1016" s="164"/>
      <c r="J1016" s="165"/>
    </row>
    <row r="1017" spans="2:10" x14ac:dyDescent="0.3">
      <c r="B1017" s="23" t="s">
        <v>7</v>
      </c>
      <c r="C1017" s="24" t="s">
        <v>0</v>
      </c>
      <c r="D1017" s="24" t="s">
        <v>23</v>
      </c>
      <c r="E1017" s="24" t="s">
        <v>24</v>
      </c>
      <c r="F1017" s="24" t="s">
        <v>2</v>
      </c>
      <c r="G1017" s="24" t="s">
        <v>3</v>
      </c>
      <c r="H1017" s="24" t="s">
        <v>25</v>
      </c>
      <c r="I1017" s="24" t="s">
        <v>8</v>
      </c>
      <c r="J1017" s="24" t="s">
        <v>9</v>
      </c>
    </row>
    <row r="1018" spans="2:10" x14ac:dyDescent="0.3">
      <c r="B1018" s="96">
        <v>4.04</v>
      </c>
      <c r="C1018" s="97" t="s">
        <v>472</v>
      </c>
      <c r="D1018" s="60"/>
      <c r="E1018" s="56">
        <v>1</v>
      </c>
      <c r="F1018" s="52"/>
      <c r="G1018" s="52"/>
      <c r="H1018" s="52"/>
      <c r="I1018" s="52"/>
      <c r="J1018" s="61"/>
    </row>
    <row r="1019" spans="2:10" x14ac:dyDescent="0.3">
      <c r="B1019" s="100" t="s">
        <v>165</v>
      </c>
      <c r="C1019" s="101" t="s">
        <v>474</v>
      </c>
      <c r="D1019" s="60"/>
      <c r="E1019" s="59"/>
      <c r="F1019" s="52"/>
      <c r="G1019" s="52"/>
      <c r="H1019" s="52"/>
      <c r="I1019" s="52"/>
      <c r="J1019" s="61"/>
    </row>
    <row r="1020" spans="2:10" x14ac:dyDescent="0.3">
      <c r="B1020" s="75" t="s">
        <v>166</v>
      </c>
      <c r="C1020" s="48" t="s">
        <v>473</v>
      </c>
      <c r="D1020" s="45"/>
      <c r="E1020" s="45"/>
      <c r="F1020" s="45"/>
      <c r="G1020" s="45"/>
      <c r="H1020" s="45"/>
      <c r="I1020" s="62">
        <f>SUM(H1021:H1029)*$E$83</f>
        <v>15</v>
      </c>
      <c r="J1020" s="63" t="str">
        <f>+J1021</f>
        <v>Pto</v>
      </c>
    </row>
    <row r="1021" spans="2:10" x14ac:dyDescent="0.3">
      <c r="B1021" s="75"/>
      <c r="C1021" s="130" t="s">
        <v>248</v>
      </c>
      <c r="D1021" s="45"/>
      <c r="E1021" s="45"/>
      <c r="F1021" s="45"/>
      <c r="G1021" s="45"/>
      <c r="H1021" s="45"/>
      <c r="I1021" s="45"/>
      <c r="J1021" s="46" t="s">
        <v>298</v>
      </c>
    </row>
    <row r="1022" spans="2:10" x14ac:dyDescent="0.3">
      <c r="B1022" s="75"/>
      <c r="C1022" s="44" t="s">
        <v>622</v>
      </c>
      <c r="D1022" s="45">
        <v>4</v>
      </c>
      <c r="E1022" s="45"/>
      <c r="F1022" s="45"/>
      <c r="G1022" s="45"/>
      <c r="H1022" s="45">
        <f>+D1022</f>
        <v>4</v>
      </c>
      <c r="I1022" s="45"/>
      <c r="J1022" s="46" t="s">
        <v>298</v>
      </c>
    </row>
    <row r="1023" spans="2:10" x14ac:dyDescent="0.3">
      <c r="B1023" s="75"/>
      <c r="C1023" s="44" t="s">
        <v>628</v>
      </c>
      <c r="D1023" s="45">
        <v>1</v>
      </c>
      <c r="E1023" s="45"/>
      <c r="F1023" s="45"/>
      <c r="G1023" s="45"/>
      <c r="H1023" s="45">
        <f>+D1023</f>
        <v>1</v>
      </c>
      <c r="I1023" s="45"/>
      <c r="J1023" s="46" t="s">
        <v>298</v>
      </c>
    </row>
    <row r="1024" spans="2:10" x14ac:dyDescent="0.3">
      <c r="B1024" s="75"/>
      <c r="C1024" s="130" t="s">
        <v>249</v>
      </c>
      <c r="D1024" s="45"/>
      <c r="E1024" s="45"/>
      <c r="F1024" s="45"/>
      <c r="G1024" s="45"/>
      <c r="H1024" s="45"/>
      <c r="I1024" s="45"/>
      <c r="J1024" s="46" t="s">
        <v>298</v>
      </c>
    </row>
    <row r="1025" spans="2:10" x14ac:dyDescent="0.3">
      <c r="B1025" s="75"/>
      <c r="C1025" s="44" t="s">
        <v>630</v>
      </c>
      <c r="D1025" s="45">
        <v>4</v>
      </c>
      <c r="E1025" s="45"/>
      <c r="F1025" s="45"/>
      <c r="G1025" s="45"/>
      <c r="H1025" s="45">
        <f>+D1025</f>
        <v>4</v>
      </c>
      <c r="I1025" s="45"/>
      <c r="J1025" s="46" t="s">
        <v>298</v>
      </c>
    </row>
    <row r="1026" spans="2:10" x14ac:dyDescent="0.3">
      <c r="B1026" s="75"/>
      <c r="C1026" s="44" t="s">
        <v>628</v>
      </c>
      <c r="D1026" s="45">
        <v>1</v>
      </c>
      <c r="E1026" s="45"/>
      <c r="F1026" s="45"/>
      <c r="G1026" s="45"/>
      <c r="H1026" s="45">
        <f>+D1026</f>
        <v>1</v>
      </c>
      <c r="I1026" s="45"/>
      <c r="J1026" s="46" t="s">
        <v>298</v>
      </c>
    </row>
    <row r="1027" spans="2:10" x14ac:dyDescent="0.3">
      <c r="B1027" s="75"/>
      <c r="C1027" s="130" t="s">
        <v>250</v>
      </c>
      <c r="D1027" s="45"/>
      <c r="E1027" s="45"/>
      <c r="F1027" s="45"/>
      <c r="G1027" s="45"/>
      <c r="H1027" s="45"/>
      <c r="I1027" s="45"/>
      <c r="J1027" s="46" t="s">
        <v>298</v>
      </c>
    </row>
    <row r="1028" spans="2:10" x14ac:dyDescent="0.3">
      <c r="B1028" s="75"/>
      <c r="C1028" s="44" t="s">
        <v>630</v>
      </c>
      <c r="D1028" s="45">
        <v>4</v>
      </c>
      <c r="E1028" s="45"/>
      <c r="F1028" s="45"/>
      <c r="G1028" s="45"/>
      <c r="H1028" s="45">
        <f>+D1028</f>
        <v>4</v>
      </c>
      <c r="I1028" s="45"/>
      <c r="J1028" s="46" t="s">
        <v>298</v>
      </c>
    </row>
    <row r="1029" spans="2:10" x14ac:dyDescent="0.3">
      <c r="B1029" s="75"/>
      <c r="C1029" s="44" t="s">
        <v>628</v>
      </c>
      <c r="D1029" s="45">
        <v>1</v>
      </c>
      <c r="E1029" s="45"/>
      <c r="F1029" s="45"/>
      <c r="G1029" s="45"/>
      <c r="H1029" s="45">
        <f>+D1029</f>
        <v>1</v>
      </c>
      <c r="I1029" s="45"/>
      <c r="J1029" s="46" t="s">
        <v>298</v>
      </c>
    </row>
    <row r="1030" spans="2:10" x14ac:dyDescent="0.3">
      <c r="B1030" s="75" t="s">
        <v>475</v>
      </c>
      <c r="C1030" s="48" t="s">
        <v>476</v>
      </c>
      <c r="D1030" s="45"/>
      <c r="E1030" s="45"/>
      <c r="F1030" s="45"/>
      <c r="G1030" s="45"/>
      <c r="H1030" s="45"/>
      <c r="I1030" s="62">
        <f>SUM(H1031:H1036)*$E$83</f>
        <v>6</v>
      </c>
      <c r="J1030" s="63" t="str">
        <f>+J1031</f>
        <v>Pto</v>
      </c>
    </row>
    <row r="1031" spans="2:10" x14ac:dyDescent="0.3">
      <c r="B1031" s="75"/>
      <c r="C1031" s="130" t="s">
        <v>248</v>
      </c>
      <c r="D1031" s="45"/>
      <c r="E1031" s="45"/>
      <c r="F1031" s="45"/>
      <c r="G1031" s="45"/>
      <c r="H1031" s="45"/>
      <c r="I1031" s="45"/>
      <c r="J1031" s="46" t="s">
        <v>298</v>
      </c>
    </row>
    <row r="1032" spans="2:10" x14ac:dyDescent="0.3">
      <c r="B1032" s="75"/>
      <c r="C1032" s="44" t="s">
        <v>628</v>
      </c>
      <c r="D1032" s="45">
        <v>2</v>
      </c>
      <c r="E1032" s="45"/>
      <c r="F1032" s="45"/>
      <c r="G1032" s="45"/>
      <c r="H1032" s="45">
        <f>+D1032</f>
        <v>2</v>
      </c>
      <c r="I1032" s="45"/>
      <c r="J1032" s="46" t="s">
        <v>298</v>
      </c>
    </row>
    <row r="1033" spans="2:10" x14ac:dyDescent="0.3">
      <c r="B1033" s="75"/>
      <c r="C1033" s="130" t="s">
        <v>249</v>
      </c>
      <c r="D1033" s="45"/>
      <c r="E1033" s="45"/>
      <c r="F1033" s="45"/>
      <c r="G1033" s="45"/>
      <c r="H1033" s="45">
        <f>+D1033</f>
        <v>0</v>
      </c>
      <c r="I1033" s="45"/>
      <c r="J1033" s="46" t="s">
        <v>298</v>
      </c>
    </row>
    <row r="1034" spans="2:10" x14ac:dyDescent="0.3">
      <c r="B1034" s="75"/>
      <c r="C1034" s="44" t="s">
        <v>628</v>
      </c>
      <c r="D1034" s="45">
        <v>2</v>
      </c>
      <c r="E1034" s="45"/>
      <c r="F1034" s="45"/>
      <c r="G1034" s="45"/>
      <c r="H1034" s="45">
        <f>+D1034</f>
        <v>2</v>
      </c>
      <c r="I1034" s="45"/>
      <c r="J1034" s="46" t="s">
        <v>298</v>
      </c>
    </row>
    <row r="1035" spans="2:10" x14ac:dyDescent="0.3">
      <c r="B1035" s="75"/>
      <c r="C1035" s="130" t="s">
        <v>250</v>
      </c>
      <c r="D1035" s="45"/>
      <c r="E1035" s="45"/>
      <c r="F1035" s="45"/>
      <c r="G1035" s="45"/>
      <c r="H1035" s="45">
        <f>+D1035</f>
        <v>0</v>
      </c>
      <c r="I1035" s="45"/>
      <c r="J1035" s="46" t="s">
        <v>298</v>
      </c>
    </row>
    <row r="1036" spans="2:10" x14ac:dyDescent="0.3">
      <c r="B1036" s="75"/>
      <c r="C1036" s="44" t="s">
        <v>628</v>
      </c>
      <c r="D1036" s="45">
        <v>2</v>
      </c>
      <c r="E1036" s="45"/>
      <c r="F1036" s="45"/>
      <c r="G1036" s="45"/>
      <c r="H1036" s="45">
        <f>+D1036</f>
        <v>2</v>
      </c>
      <c r="I1036" s="45"/>
      <c r="J1036" s="46" t="s">
        <v>298</v>
      </c>
    </row>
    <row r="1037" spans="2:10" x14ac:dyDescent="0.3">
      <c r="B1037" s="75" t="s">
        <v>479</v>
      </c>
      <c r="C1037" s="48" t="s">
        <v>477</v>
      </c>
      <c r="D1037" s="45"/>
      <c r="E1037" s="45"/>
      <c r="F1037" s="45"/>
      <c r="G1037" s="45"/>
      <c r="H1037" s="45"/>
      <c r="I1037" s="62">
        <f>SUM(H1038:H1046)*$E$83</f>
        <v>20</v>
      </c>
      <c r="J1037" s="63" t="str">
        <f>+J1038</f>
        <v>Pto</v>
      </c>
    </row>
    <row r="1038" spans="2:10" x14ac:dyDescent="0.3">
      <c r="B1038" s="75"/>
      <c r="C1038" s="130" t="s">
        <v>248</v>
      </c>
      <c r="D1038" s="45"/>
      <c r="E1038" s="45"/>
      <c r="F1038" s="45"/>
      <c r="G1038" s="45"/>
      <c r="H1038" s="45"/>
      <c r="I1038" s="45"/>
      <c r="J1038" s="46" t="s">
        <v>298</v>
      </c>
    </row>
    <row r="1039" spans="2:10" x14ac:dyDescent="0.3">
      <c r="B1039" s="75"/>
      <c r="C1039" s="44" t="s">
        <v>621</v>
      </c>
      <c r="D1039" s="45">
        <v>5</v>
      </c>
      <c r="E1039" s="45"/>
      <c r="F1039" s="45"/>
      <c r="G1039" s="45"/>
      <c r="H1039" s="45">
        <f t="shared" ref="H1039:H1046" si="33">+D1039</f>
        <v>5</v>
      </c>
      <c r="I1039" s="45"/>
      <c r="J1039" s="46" t="s">
        <v>298</v>
      </c>
    </row>
    <row r="1040" spans="2:10" x14ac:dyDescent="0.3">
      <c r="B1040" s="75"/>
      <c r="C1040" s="44" t="s">
        <v>631</v>
      </c>
      <c r="D1040" s="45">
        <v>1</v>
      </c>
      <c r="E1040" s="45"/>
      <c r="F1040" s="45"/>
      <c r="G1040" s="45"/>
      <c r="H1040" s="45">
        <f t="shared" si="33"/>
        <v>1</v>
      </c>
      <c r="I1040" s="45"/>
      <c r="J1040" s="46" t="s">
        <v>298</v>
      </c>
    </row>
    <row r="1041" spans="2:10" x14ac:dyDescent="0.3">
      <c r="B1041" s="75"/>
      <c r="C1041" s="130" t="s">
        <v>249</v>
      </c>
      <c r="D1041" s="45"/>
      <c r="E1041" s="45"/>
      <c r="F1041" s="45"/>
      <c r="G1041" s="45"/>
      <c r="H1041" s="45">
        <f t="shared" si="33"/>
        <v>0</v>
      </c>
      <c r="I1041" s="45"/>
      <c r="J1041" s="46" t="s">
        <v>298</v>
      </c>
    </row>
    <row r="1042" spans="2:10" x14ac:dyDescent="0.3">
      <c r="B1042" s="75"/>
      <c r="C1042" s="44" t="s">
        <v>621</v>
      </c>
      <c r="D1042" s="45">
        <v>5</v>
      </c>
      <c r="E1042" s="45"/>
      <c r="F1042" s="45"/>
      <c r="G1042" s="45"/>
      <c r="H1042" s="45">
        <f t="shared" si="33"/>
        <v>5</v>
      </c>
      <c r="I1042" s="45"/>
      <c r="J1042" s="46" t="s">
        <v>298</v>
      </c>
    </row>
    <row r="1043" spans="2:10" x14ac:dyDescent="0.3">
      <c r="B1043" s="75"/>
      <c r="C1043" s="44" t="s">
        <v>631</v>
      </c>
      <c r="D1043" s="45">
        <v>2</v>
      </c>
      <c r="E1043" s="45"/>
      <c r="F1043" s="45"/>
      <c r="G1043" s="45"/>
      <c r="H1043" s="45">
        <f t="shared" si="33"/>
        <v>2</v>
      </c>
      <c r="I1043" s="45"/>
      <c r="J1043" s="46" t="s">
        <v>298</v>
      </c>
    </row>
    <row r="1044" spans="2:10" x14ac:dyDescent="0.3">
      <c r="B1044" s="75"/>
      <c r="C1044" s="130" t="s">
        <v>250</v>
      </c>
      <c r="D1044" s="45"/>
      <c r="E1044" s="45"/>
      <c r="F1044" s="45"/>
      <c r="G1044" s="45"/>
      <c r="H1044" s="45">
        <f t="shared" si="33"/>
        <v>0</v>
      </c>
      <c r="I1044" s="45"/>
      <c r="J1044" s="46" t="s">
        <v>298</v>
      </c>
    </row>
    <row r="1045" spans="2:10" x14ac:dyDescent="0.3">
      <c r="B1045" s="75"/>
      <c r="C1045" s="44" t="s">
        <v>621</v>
      </c>
      <c r="D1045" s="45">
        <v>5</v>
      </c>
      <c r="E1045" s="45"/>
      <c r="F1045" s="45"/>
      <c r="G1045" s="45"/>
      <c r="H1045" s="45">
        <f t="shared" si="33"/>
        <v>5</v>
      </c>
      <c r="I1045" s="45"/>
      <c r="J1045" s="46" t="s">
        <v>298</v>
      </c>
    </row>
    <row r="1046" spans="2:10" x14ac:dyDescent="0.3">
      <c r="B1046" s="75"/>
      <c r="C1046" s="44" t="s">
        <v>631</v>
      </c>
      <c r="D1046" s="45">
        <v>2</v>
      </c>
      <c r="E1046" s="45"/>
      <c r="F1046" s="45"/>
      <c r="G1046" s="45"/>
      <c r="H1046" s="45">
        <f t="shared" si="33"/>
        <v>2</v>
      </c>
      <c r="I1046" s="45"/>
      <c r="J1046" s="46" t="s">
        <v>298</v>
      </c>
    </row>
    <row r="1047" spans="2:10" x14ac:dyDescent="0.3">
      <c r="B1047" s="75" t="s">
        <v>480</v>
      </c>
      <c r="C1047" s="48" t="s">
        <v>478</v>
      </c>
      <c r="D1047" s="45"/>
      <c r="E1047" s="45"/>
      <c r="F1047" s="45"/>
      <c r="G1047" s="45"/>
      <c r="H1047" s="45"/>
      <c r="I1047" s="62">
        <f>SUM(H1048:H1053)*$E$83</f>
        <v>15</v>
      </c>
      <c r="J1047" s="63" t="str">
        <f>+J1049</f>
        <v>Pto</v>
      </c>
    </row>
    <row r="1048" spans="2:10" x14ac:dyDescent="0.3">
      <c r="B1048" s="75"/>
      <c r="C1048" s="130" t="s">
        <v>248</v>
      </c>
      <c r="D1048" s="45"/>
      <c r="E1048" s="45"/>
      <c r="F1048" s="45"/>
      <c r="G1048" s="45"/>
      <c r="H1048" s="45"/>
      <c r="I1048" s="45"/>
      <c r="J1048" s="46" t="s">
        <v>298</v>
      </c>
    </row>
    <row r="1049" spans="2:10" x14ac:dyDescent="0.3">
      <c r="B1049" s="75"/>
      <c r="C1049" s="44" t="s">
        <v>621</v>
      </c>
      <c r="D1049" s="45">
        <v>5</v>
      </c>
      <c r="E1049" s="45"/>
      <c r="F1049" s="45"/>
      <c r="G1049" s="45"/>
      <c r="H1049" s="45">
        <f>+D1049</f>
        <v>5</v>
      </c>
      <c r="I1049" s="45"/>
      <c r="J1049" s="46" t="s">
        <v>298</v>
      </c>
    </row>
    <row r="1050" spans="2:10" x14ac:dyDescent="0.3">
      <c r="B1050" s="75"/>
      <c r="C1050" s="130" t="s">
        <v>249</v>
      </c>
      <c r="D1050" s="45"/>
      <c r="E1050" s="45"/>
      <c r="F1050" s="45"/>
      <c r="G1050" s="45"/>
      <c r="H1050" s="45">
        <f>+D1050</f>
        <v>0</v>
      </c>
      <c r="I1050" s="45"/>
      <c r="J1050" s="46" t="s">
        <v>298</v>
      </c>
    </row>
    <row r="1051" spans="2:10" x14ac:dyDescent="0.3">
      <c r="B1051" s="75"/>
      <c r="C1051" s="44" t="s">
        <v>621</v>
      </c>
      <c r="D1051" s="45">
        <v>5</v>
      </c>
      <c r="E1051" s="45"/>
      <c r="F1051" s="45"/>
      <c r="G1051" s="45"/>
      <c r="H1051" s="45">
        <f>+D1051</f>
        <v>5</v>
      </c>
      <c r="I1051" s="45"/>
      <c r="J1051" s="46" t="s">
        <v>298</v>
      </c>
    </row>
    <row r="1052" spans="2:10" x14ac:dyDescent="0.3">
      <c r="B1052" s="75"/>
      <c r="C1052" s="130" t="s">
        <v>250</v>
      </c>
      <c r="D1052" s="45"/>
      <c r="E1052" s="45"/>
      <c r="F1052" s="45"/>
      <c r="G1052" s="45"/>
      <c r="H1052" s="45">
        <f>+D1052</f>
        <v>0</v>
      </c>
      <c r="I1052" s="45"/>
      <c r="J1052" s="46" t="s">
        <v>298</v>
      </c>
    </row>
    <row r="1053" spans="2:10" x14ac:dyDescent="0.3">
      <c r="B1053" s="75"/>
      <c r="C1053" s="44" t="s">
        <v>621</v>
      </c>
      <c r="D1053" s="45">
        <v>5</v>
      </c>
      <c r="E1053" s="45"/>
      <c r="F1053" s="45"/>
      <c r="G1053" s="45"/>
      <c r="H1053" s="45">
        <f>+D1053</f>
        <v>5</v>
      </c>
      <c r="I1053" s="45"/>
      <c r="J1053" s="46" t="s">
        <v>298</v>
      </c>
    </row>
    <row r="1054" spans="2:10" x14ac:dyDescent="0.3">
      <c r="B1054" s="100" t="s">
        <v>168</v>
      </c>
      <c r="C1054" s="101" t="s">
        <v>481</v>
      </c>
      <c r="D1054" s="45"/>
      <c r="E1054" s="45"/>
      <c r="F1054" s="45"/>
      <c r="G1054" s="45"/>
      <c r="H1054" s="45"/>
      <c r="I1054" s="45"/>
      <c r="J1054" s="46"/>
    </row>
    <row r="1055" spans="2:10" x14ac:dyDescent="0.3">
      <c r="B1055" s="75" t="s">
        <v>210</v>
      </c>
      <c r="C1055" s="48" t="s">
        <v>482</v>
      </c>
      <c r="D1055" s="45"/>
      <c r="E1055" s="45"/>
      <c r="F1055" s="45"/>
      <c r="G1055" s="45"/>
      <c r="H1055" s="45"/>
      <c r="I1055" s="62">
        <f>SUM(H1056:H1064)*$E$83</f>
        <v>40.5</v>
      </c>
      <c r="J1055" s="63" t="str">
        <f>+J1056</f>
        <v>ml</v>
      </c>
    </row>
    <row r="1056" spans="2:10" x14ac:dyDescent="0.3">
      <c r="B1056" s="75"/>
      <c r="C1056" s="130" t="s">
        <v>248</v>
      </c>
      <c r="D1056" s="45"/>
      <c r="E1056" s="45"/>
      <c r="F1056" s="45"/>
      <c r="G1056" s="45"/>
      <c r="H1056" s="45"/>
      <c r="I1056" s="45"/>
      <c r="J1056" s="46" t="str">
        <f>IF(AND(E1056=0,F1056&lt;&gt;0,G1056&lt;&gt;0),"m2",IF(AND(F1056=0,E1056&lt;&gt;0,G1056&lt;&gt;0),"m2",IF(AND(G1056=0,E1056&lt;&gt;0,F1056&lt;&gt;0),"m2",IF(AND(F1056=0,G1056=0),"ml",IF(AND(E1056=0,G1056=0),"ml",IF(AND(E1056=0,F1056=0),"ml",IF(AND(E1056&lt;&gt;0,F1056&lt;&gt;0,G1056&lt;&gt;0),"m3",0)))))))</f>
        <v>ml</v>
      </c>
    </row>
    <row r="1057" spans="2:10" x14ac:dyDescent="0.3">
      <c r="B1057" s="75"/>
      <c r="C1057" s="44" t="s">
        <v>622</v>
      </c>
      <c r="D1057" s="45">
        <v>5</v>
      </c>
      <c r="E1057" s="45">
        <v>1.5</v>
      </c>
      <c r="F1057" s="45"/>
      <c r="G1057" s="45"/>
      <c r="H1057" s="45">
        <f>IF(AND(F1057=0,G1057=0),D1057*E1057,IF(AND(E1057=0,G1057=0),D1057*F1057,IF(AND(E1057=0,F1057=0),D1057*G1057,IF(AND(E1057=0),D1057*F1057*G1057,IF(AND(F1057=0),D1057*E1057*G1057,IF(AND(G1057=0),D1057*E1057*F1057,D1057*E1057*F1057*G1057))))))</f>
        <v>7.5</v>
      </c>
      <c r="I1057" s="45"/>
      <c r="J1057" s="46" t="str">
        <f>IF(AND(E1057=0,F1057&lt;&gt;0,G1057&lt;&gt;0),"m2",IF(AND(F1057=0,E1057&lt;&gt;0,G1057&lt;&gt;0),"m2",IF(AND(G1057=0,E1057&lt;&gt;0,F1057&lt;&gt;0),"m2",IF(AND(F1057=0,G1057=0),"ml",IF(AND(E1057=0,G1057=0),"ml",IF(AND(E1057=0,F1057=0),"ml",IF(AND(E1057&lt;&gt;0,F1057&lt;&gt;0,G1057&lt;&gt;0),"m3",0)))))))</f>
        <v>ml</v>
      </c>
    </row>
    <row r="1058" spans="2:10" x14ac:dyDescent="0.3">
      <c r="B1058" s="75"/>
      <c r="C1058" s="44" t="s">
        <v>628</v>
      </c>
      <c r="D1058" s="45">
        <v>1</v>
      </c>
      <c r="E1058" s="45">
        <v>6</v>
      </c>
      <c r="F1058" s="45"/>
      <c r="G1058" s="45"/>
      <c r="H1058" s="45">
        <f>IF(AND(F1058=0,G1058=0),D1058*E1058,IF(AND(E1058=0,G1058=0),D1058*F1058,IF(AND(E1058=0,F1058=0),D1058*G1058,IF(AND(E1058=0),D1058*F1058*G1058,IF(AND(F1058=0),D1058*E1058*G1058,IF(AND(G1058=0),D1058*E1058*F1058,D1058*E1058*F1058*G1058))))))</f>
        <v>6</v>
      </c>
      <c r="I1058" s="45"/>
      <c r="J1058" s="46" t="str">
        <f>IF(AND(E1058=0,F1058&lt;&gt;0,G1058&lt;&gt;0),"m2",IF(AND(F1058=0,E1058&lt;&gt;0,G1058&lt;&gt;0),"m2",IF(AND(G1058=0,E1058&lt;&gt;0,F1058&lt;&gt;0),"m2",IF(AND(F1058=0,G1058=0),"ml",IF(AND(E1058=0,G1058=0),"ml",IF(AND(E1058=0,F1058=0),"ml",IF(AND(E1058&lt;&gt;0,F1058&lt;&gt;0,G1058&lt;&gt;0),"m3",0)))))))</f>
        <v>ml</v>
      </c>
    </row>
    <row r="1059" spans="2:10" x14ac:dyDescent="0.3">
      <c r="B1059" s="75"/>
      <c r="C1059" s="130" t="s">
        <v>249</v>
      </c>
      <c r="D1059" s="45"/>
      <c r="E1059" s="45"/>
      <c r="F1059" s="45"/>
      <c r="G1059" s="45"/>
      <c r="H1059" s="45"/>
      <c r="I1059" s="45"/>
      <c r="J1059" s="46"/>
    </row>
    <row r="1060" spans="2:10" x14ac:dyDescent="0.3">
      <c r="B1060" s="75"/>
      <c r="C1060" s="44" t="s">
        <v>630</v>
      </c>
      <c r="D1060" s="45">
        <v>5</v>
      </c>
      <c r="E1060" s="45">
        <v>1.5</v>
      </c>
      <c r="F1060" s="45"/>
      <c r="G1060" s="45"/>
      <c r="H1060" s="45">
        <f>IF(AND(F1060=0,G1060=0),D1060*E1060,IF(AND(E1060=0,G1060=0),D1060*F1060,IF(AND(E1060=0,F1060=0),D1060*G1060,IF(AND(E1060=0),D1060*F1060*G1060,IF(AND(F1060=0),D1060*E1060*G1060,IF(AND(G1060=0),D1060*E1060*F1060,D1060*E1060*F1060*G1060))))))</f>
        <v>7.5</v>
      </c>
      <c r="I1060" s="45"/>
      <c r="J1060" s="46" t="str">
        <f>IF(AND(E1060=0,F1060&lt;&gt;0,G1060&lt;&gt;0),"m2",IF(AND(F1060=0,E1060&lt;&gt;0,G1060&lt;&gt;0),"m2",IF(AND(G1060=0,E1060&lt;&gt;0,F1060&lt;&gt;0),"m2",IF(AND(F1060=0,G1060=0),"ml",IF(AND(E1060=0,G1060=0),"ml",IF(AND(E1060=0,F1060=0),"ml",IF(AND(E1060&lt;&gt;0,F1060&lt;&gt;0,G1060&lt;&gt;0),"m3",0)))))))</f>
        <v>ml</v>
      </c>
    </row>
    <row r="1061" spans="2:10" x14ac:dyDescent="0.3">
      <c r="B1061" s="75"/>
      <c r="C1061" s="44" t="s">
        <v>628</v>
      </c>
      <c r="D1061" s="45">
        <v>1</v>
      </c>
      <c r="E1061" s="45">
        <v>6</v>
      </c>
      <c r="F1061" s="45"/>
      <c r="G1061" s="45"/>
      <c r="H1061" s="45">
        <f>IF(AND(F1061=0,G1061=0),D1061*E1061,IF(AND(E1061=0,G1061=0),D1061*F1061,IF(AND(E1061=0,F1061=0),D1061*G1061,IF(AND(E1061=0),D1061*F1061*G1061,IF(AND(F1061=0),D1061*E1061*G1061,IF(AND(G1061=0),D1061*E1061*F1061,D1061*E1061*F1061*G1061))))))</f>
        <v>6</v>
      </c>
      <c r="I1061" s="45"/>
      <c r="J1061" s="46" t="str">
        <f>IF(AND(E1061=0,F1061&lt;&gt;0,G1061&lt;&gt;0),"m2",IF(AND(F1061=0,E1061&lt;&gt;0,G1061&lt;&gt;0),"m2",IF(AND(G1061=0,E1061&lt;&gt;0,F1061&lt;&gt;0),"m2",IF(AND(F1061=0,G1061=0),"ml",IF(AND(E1061=0,G1061=0),"ml",IF(AND(E1061=0,F1061=0),"ml",IF(AND(E1061&lt;&gt;0,F1061&lt;&gt;0,G1061&lt;&gt;0),"m3",0)))))))</f>
        <v>ml</v>
      </c>
    </row>
    <row r="1062" spans="2:10" x14ac:dyDescent="0.3">
      <c r="B1062" s="75"/>
      <c r="C1062" s="130" t="s">
        <v>250</v>
      </c>
      <c r="D1062" s="45"/>
      <c r="E1062" s="45"/>
      <c r="F1062" s="45"/>
      <c r="G1062" s="45"/>
      <c r="H1062" s="45"/>
      <c r="I1062" s="45"/>
      <c r="J1062" s="46"/>
    </row>
    <row r="1063" spans="2:10" x14ac:dyDescent="0.3">
      <c r="B1063" s="75"/>
      <c r="C1063" s="44" t="s">
        <v>630</v>
      </c>
      <c r="D1063" s="45">
        <v>5</v>
      </c>
      <c r="E1063" s="45">
        <v>1.5</v>
      </c>
      <c r="F1063" s="45"/>
      <c r="G1063" s="45"/>
      <c r="H1063" s="45">
        <f>IF(AND(F1063=0,G1063=0),D1063*E1063,IF(AND(E1063=0,G1063=0),D1063*F1063,IF(AND(E1063=0,F1063=0),D1063*G1063,IF(AND(E1063=0),D1063*F1063*G1063,IF(AND(F1063=0),D1063*E1063*G1063,IF(AND(G1063=0),D1063*E1063*F1063,D1063*E1063*F1063*G1063))))))</f>
        <v>7.5</v>
      </c>
      <c r="I1063" s="45"/>
      <c r="J1063" s="46" t="str">
        <f>IF(AND(E1063=0,F1063&lt;&gt;0,G1063&lt;&gt;0),"m2",IF(AND(F1063=0,E1063&lt;&gt;0,G1063&lt;&gt;0),"m2",IF(AND(G1063=0,E1063&lt;&gt;0,F1063&lt;&gt;0),"m2",IF(AND(F1063=0,G1063=0),"ml",IF(AND(E1063=0,G1063=0),"ml",IF(AND(E1063=0,F1063=0),"ml",IF(AND(E1063&lt;&gt;0,F1063&lt;&gt;0,G1063&lt;&gt;0),"m3",0)))))))</f>
        <v>ml</v>
      </c>
    </row>
    <row r="1064" spans="2:10" x14ac:dyDescent="0.3">
      <c r="B1064" s="75"/>
      <c r="C1064" s="44" t="s">
        <v>628</v>
      </c>
      <c r="D1064" s="45">
        <v>1</v>
      </c>
      <c r="E1064" s="45">
        <v>6</v>
      </c>
      <c r="F1064" s="45"/>
      <c r="G1064" s="45"/>
      <c r="H1064" s="45">
        <f>IF(AND(F1064=0,G1064=0),D1064*E1064,IF(AND(E1064=0,G1064=0),D1064*F1064,IF(AND(E1064=0,F1064=0),D1064*G1064,IF(AND(E1064=0),D1064*F1064*G1064,IF(AND(F1064=0),D1064*E1064*G1064,IF(AND(G1064=0),D1064*E1064*F1064,D1064*E1064*F1064*G1064))))))</f>
        <v>6</v>
      </c>
      <c r="I1064" s="45"/>
      <c r="J1064" s="46" t="str">
        <f>IF(AND(E1064=0,F1064&lt;&gt;0,G1064&lt;&gt;0),"m2",IF(AND(F1064=0,E1064&lt;&gt;0,G1064&lt;&gt;0),"m2",IF(AND(G1064=0,E1064&lt;&gt;0,F1064&lt;&gt;0),"m2",IF(AND(F1064=0,G1064=0),"ml",IF(AND(E1064=0,G1064=0),"ml",IF(AND(E1064=0,F1064=0),"ml",IF(AND(E1064&lt;&gt;0,F1064&lt;&gt;0,G1064&lt;&gt;0),"m3",0)))))))</f>
        <v>ml</v>
      </c>
    </row>
    <row r="1065" spans="2:10" x14ac:dyDescent="0.3">
      <c r="B1065" s="75" t="s">
        <v>236</v>
      </c>
      <c r="C1065" s="48" t="s">
        <v>483</v>
      </c>
      <c r="D1065" s="45"/>
      <c r="E1065" s="45"/>
      <c r="F1065" s="45"/>
      <c r="G1065" s="45"/>
      <c r="H1065" s="45"/>
      <c r="I1065" s="62">
        <f>SUM(H1066:H1070)*$E$83</f>
        <v>8</v>
      </c>
      <c r="J1065" s="63" t="str">
        <f>+J1070</f>
        <v>ml</v>
      </c>
    </row>
    <row r="1066" spans="2:10" x14ac:dyDescent="0.3">
      <c r="B1066" s="75"/>
      <c r="C1066" s="130" t="s">
        <v>248</v>
      </c>
      <c r="D1066" s="45"/>
      <c r="E1066" s="45"/>
      <c r="F1066" s="45"/>
      <c r="G1066" s="45"/>
      <c r="H1066" s="45"/>
      <c r="I1066" s="62"/>
      <c r="J1066" s="63"/>
    </row>
    <row r="1067" spans="2:10" x14ac:dyDescent="0.3">
      <c r="B1067" s="75"/>
      <c r="C1067" s="44" t="s">
        <v>628</v>
      </c>
      <c r="D1067" s="45">
        <v>2</v>
      </c>
      <c r="E1067" s="45">
        <v>2</v>
      </c>
      <c r="F1067" s="45"/>
      <c r="G1067" s="45"/>
      <c r="H1067" s="45">
        <f>IF(AND(F1067=0,G1067=0),D1067*E1067,IF(AND(E1067=0,G1067=0),D1067*F1067,IF(AND(E1067=0,F1067=0),D1067*G1067,IF(AND(E1067=0),D1067*F1067*G1067,IF(AND(F1067=0),D1067*E1067*G1067,IF(AND(G1067=0),D1067*E1067*F1067,D1067*E1067*F1067*G1067))))))</f>
        <v>4</v>
      </c>
      <c r="I1067" s="45"/>
      <c r="J1067" s="46" t="str">
        <f>IF(AND(E1067=0,F1067&lt;&gt;0,G1067&lt;&gt;0),"m2",IF(AND(F1067=0,E1067&lt;&gt;0,G1067&lt;&gt;0),"m2",IF(AND(G1067=0,E1067&lt;&gt;0,F1067&lt;&gt;0),"m2",IF(AND(F1067=0,G1067=0),"ml",IF(AND(E1067=0,G1067=0),"ml",IF(AND(E1067=0,F1067=0),"ml",IF(AND(E1067&lt;&gt;0,F1067&lt;&gt;0,G1067&lt;&gt;0),"m3",0)))))))</f>
        <v>ml</v>
      </c>
    </row>
    <row r="1068" spans="2:10" x14ac:dyDescent="0.3">
      <c r="B1068" s="75"/>
      <c r="C1068" s="130" t="s">
        <v>249</v>
      </c>
      <c r="D1068" s="45"/>
      <c r="E1068" s="45"/>
      <c r="F1068" s="45"/>
      <c r="G1068" s="45"/>
      <c r="H1068" s="45"/>
      <c r="I1068" s="62"/>
      <c r="J1068" s="63"/>
    </row>
    <row r="1069" spans="2:10" x14ac:dyDescent="0.3">
      <c r="B1069" s="75"/>
      <c r="C1069" s="44" t="s">
        <v>628</v>
      </c>
      <c r="D1069" s="45">
        <v>2</v>
      </c>
      <c r="E1069" s="45">
        <v>2</v>
      </c>
      <c r="F1069" s="45"/>
      <c r="G1069" s="45"/>
      <c r="H1069" s="45">
        <f>IF(AND(F1069=0,G1069=0),D1069*E1069,IF(AND(E1069=0,G1069=0),D1069*F1069,IF(AND(E1069=0,F1069=0),D1069*G1069,IF(AND(E1069=0),D1069*F1069*G1069,IF(AND(F1069=0),D1069*E1069*G1069,IF(AND(G1069=0),D1069*E1069*F1069,D1069*E1069*F1069*G1069))))))</f>
        <v>4</v>
      </c>
      <c r="I1069" s="45"/>
      <c r="J1069" s="46" t="str">
        <f>IF(AND(E1069=0,F1069&lt;&gt;0,G1069&lt;&gt;0),"m2",IF(AND(F1069=0,E1069&lt;&gt;0,G1069&lt;&gt;0),"m2",IF(AND(G1069=0,E1069&lt;&gt;0,F1069&lt;&gt;0),"m2",IF(AND(F1069=0,G1069=0),"ml",IF(AND(E1069=0,G1069=0),"ml",IF(AND(E1069=0,F1069=0),"ml",IF(AND(E1069&lt;&gt;0,F1069&lt;&gt;0,G1069&lt;&gt;0),"m3",0)))))))</f>
        <v>ml</v>
      </c>
    </row>
    <row r="1070" spans="2:10" x14ac:dyDescent="0.3">
      <c r="B1070" s="75"/>
      <c r="C1070" s="130" t="s">
        <v>250</v>
      </c>
      <c r="D1070" s="45"/>
      <c r="E1070" s="45"/>
      <c r="F1070" s="45"/>
      <c r="G1070" s="45"/>
      <c r="H1070" s="45"/>
      <c r="I1070" s="45"/>
      <c r="J1070" s="46" t="str">
        <f>IF(AND(E1070=0,F1070&lt;&gt;0,G1070&lt;&gt;0),"m2",IF(AND(F1070=0,E1070&lt;&gt;0,G1070&lt;&gt;0),"m2",IF(AND(G1070=0,E1070&lt;&gt;0,F1070&lt;&gt;0),"m2",IF(AND(F1070=0,G1070=0),"ml",IF(AND(E1070=0,G1070=0),"ml",IF(AND(E1070=0,F1070=0),"ml",IF(AND(E1070&lt;&gt;0,F1070&lt;&gt;0,G1070&lt;&gt;0),"m3",0)))))))</f>
        <v>ml</v>
      </c>
    </row>
    <row r="1071" spans="2:10" x14ac:dyDescent="0.3">
      <c r="B1071" s="75"/>
      <c r="C1071" s="44" t="s">
        <v>628</v>
      </c>
      <c r="D1071" s="45">
        <v>2</v>
      </c>
      <c r="E1071" s="45">
        <v>2</v>
      </c>
      <c r="F1071" s="45"/>
      <c r="G1071" s="45"/>
      <c r="H1071" s="45">
        <f>IF(AND(F1071=0,G1071=0),D1071*E1071,IF(AND(E1071=0,G1071=0),D1071*F1071,IF(AND(E1071=0,F1071=0),D1071*G1071,IF(AND(E1071=0),D1071*F1071*G1071,IF(AND(F1071=0),D1071*E1071*G1071,IF(AND(G1071=0),D1071*E1071*F1071,D1071*E1071*F1071*G1071))))))</f>
        <v>4</v>
      </c>
      <c r="I1071" s="45"/>
      <c r="J1071" s="46" t="str">
        <f>IF(AND(E1071=0,F1071&lt;&gt;0,G1071&lt;&gt;0),"m2",IF(AND(F1071=0,E1071&lt;&gt;0,G1071&lt;&gt;0),"m2",IF(AND(G1071=0,E1071&lt;&gt;0,F1071&lt;&gt;0),"m2",IF(AND(F1071=0,G1071=0),"ml",IF(AND(E1071=0,G1071=0),"ml",IF(AND(E1071=0,F1071=0),"ml",IF(AND(E1071&lt;&gt;0,F1071&lt;&gt;0,G1071&lt;&gt;0),"m3",0)))))))</f>
        <v>ml</v>
      </c>
    </row>
    <row r="1072" spans="2:10" x14ac:dyDescent="0.3">
      <c r="B1072" s="75" t="s">
        <v>240</v>
      </c>
      <c r="C1072" s="48" t="s">
        <v>485</v>
      </c>
      <c r="D1072" s="45"/>
      <c r="E1072" s="45"/>
      <c r="F1072" s="45"/>
      <c r="G1072" s="45"/>
      <c r="H1072" s="45"/>
      <c r="I1072" s="62">
        <f>SUM(H1073:H1081)*$E$83</f>
        <v>33.6</v>
      </c>
      <c r="J1072" s="63" t="str">
        <f>+J1073</f>
        <v>ml</v>
      </c>
    </row>
    <row r="1073" spans="2:10" x14ac:dyDescent="0.3">
      <c r="B1073" s="75"/>
      <c r="C1073" s="130" t="s">
        <v>248</v>
      </c>
      <c r="D1073" s="45"/>
      <c r="E1073" s="45"/>
      <c r="F1073" s="45"/>
      <c r="G1073" s="45"/>
      <c r="H1073" s="45"/>
      <c r="I1073" s="45"/>
      <c r="J1073" s="46" t="str">
        <f>IF(AND(E1073=0,F1073&lt;&gt;0,G1073&lt;&gt;0),"m2",IF(AND(F1073=0,E1073&lt;&gt;0,G1073&lt;&gt;0),"m2",IF(AND(G1073=0,E1073&lt;&gt;0,F1073&lt;&gt;0),"m2",IF(AND(F1073=0,G1073=0),"ml",IF(AND(E1073=0,G1073=0),"ml",IF(AND(E1073=0,F1073=0),"ml",IF(AND(E1073&lt;&gt;0,F1073&lt;&gt;0,G1073&lt;&gt;0),"m3",0)))))))</f>
        <v>ml</v>
      </c>
    </row>
    <row r="1074" spans="2:10" x14ac:dyDescent="0.3">
      <c r="B1074" s="75"/>
      <c r="C1074" s="44" t="s">
        <v>621</v>
      </c>
      <c r="D1074" s="45">
        <v>5</v>
      </c>
      <c r="E1074" s="45">
        <v>0.8</v>
      </c>
      <c r="F1074" s="45"/>
      <c r="G1074" s="45"/>
      <c r="H1074" s="45">
        <f t="shared" ref="H1074:H1076" si="34">IF(AND(F1074=0,G1074=0),D1074*E1074,IF(AND(E1074=0,G1074=0),D1074*F1074,IF(AND(E1074=0,F1074=0),D1074*G1074,IF(AND(E1074=0),D1074*F1074*G1074,IF(AND(F1074=0),D1074*E1074*G1074,IF(AND(G1074=0),D1074*E1074*F1074,D1074*E1074*F1074*G1074))))))</f>
        <v>4</v>
      </c>
      <c r="I1074" s="45"/>
      <c r="J1074" s="46" t="str">
        <f t="shared" ref="J1074:J1076" si="35">IF(AND(E1074=0,F1074&lt;&gt;0,G1074&lt;&gt;0),"m2",IF(AND(F1074=0,E1074&lt;&gt;0,G1074&lt;&gt;0),"m2",IF(AND(G1074=0,E1074&lt;&gt;0,F1074&lt;&gt;0),"m2",IF(AND(F1074=0,G1074=0),"ml",IF(AND(E1074=0,G1074=0),"ml",IF(AND(E1074=0,F1074=0),"ml",IF(AND(E1074&lt;&gt;0,F1074&lt;&gt;0,G1074&lt;&gt;0),"m3",0)))))))</f>
        <v>ml</v>
      </c>
    </row>
    <row r="1075" spans="2:10" x14ac:dyDescent="0.3">
      <c r="B1075" s="75"/>
      <c r="C1075" s="44" t="s">
        <v>632</v>
      </c>
      <c r="D1075" s="45">
        <v>1</v>
      </c>
      <c r="E1075" s="45">
        <v>7.2</v>
      </c>
      <c r="F1075" s="45"/>
      <c r="G1075" s="45"/>
      <c r="H1075" s="45">
        <f t="shared" si="34"/>
        <v>7.2</v>
      </c>
      <c r="I1075" s="45"/>
      <c r="J1075" s="46" t="str">
        <f t="shared" si="35"/>
        <v>ml</v>
      </c>
    </row>
    <row r="1076" spans="2:10" x14ac:dyDescent="0.3">
      <c r="B1076" s="75"/>
      <c r="C1076" s="130" t="s">
        <v>249</v>
      </c>
      <c r="D1076" s="45"/>
      <c r="E1076" s="45"/>
      <c r="F1076" s="45"/>
      <c r="G1076" s="45"/>
      <c r="H1076" s="45">
        <f t="shared" si="34"/>
        <v>0</v>
      </c>
      <c r="I1076" s="45"/>
      <c r="J1076" s="46" t="str">
        <f t="shared" si="35"/>
        <v>ml</v>
      </c>
    </row>
    <row r="1077" spans="2:10" x14ac:dyDescent="0.3">
      <c r="B1077" s="75"/>
      <c r="C1077" s="44" t="s">
        <v>621</v>
      </c>
      <c r="D1077" s="45">
        <v>5</v>
      </c>
      <c r="E1077" s="45">
        <v>0.8</v>
      </c>
      <c r="F1077" s="45"/>
      <c r="G1077" s="45"/>
      <c r="H1077" s="45">
        <f>IF(AND(F1077=0,G1077=0),D1077*E1077,IF(AND(E1077=0,G1077=0),D1077*F1077,IF(AND(E1077=0,F1077=0),D1077*G1077,IF(AND(E1077=0),D1077*F1077*G1077,IF(AND(F1077=0),D1077*E1077*G1077,IF(AND(G1077=0),D1077*E1077*F1077,D1077*E1077*F1077*G1077))))))</f>
        <v>4</v>
      </c>
      <c r="I1077" s="45"/>
      <c r="J1077" s="46" t="str">
        <f>IF(AND(E1077=0,F1077&lt;&gt;0,G1077&lt;&gt;0),"m2",IF(AND(F1077=0,E1077&lt;&gt;0,G1077&lt;&gt;0),"m2",IF(AND(G1077=0,E1077&lt;&gt;0,F1077&lt;&gt;0),"m2",IF(AND(F1077=0,G1077=0),"ml",IF(AND(E1077=0,G1077=0),"ml",IF(AND(E1077=0,F1077=0),"ml",IF(AND(E1077&lt;&gt;0,F1077&lt;&gt;0,G1077&lt;&gt;0),"m3",0)))))))</f>
        <v>ml</v>
      </c>
    </row>
    <row r="1078" spans="2:10" x14ac:dyDescent="0.3">
      <c r="B1078" s="75"/>
      <c r="C1078" s="44" t="s">
        <v>632</v>
      </c>
      <c r="D1078" s="45">
        <v>1</v>
      </c>
      <c r="E1078" s="45">
        <v>7.2</v>
      </c>
      <c r="F1078" s="45"/>
      <c r="G1078" s="45"/>
      <c r="H1078" s="45">
        <f>IF(AND(F1078=0,G1078=0),D1078*E1078,IF(AND(E1078=0,G1078=0),D1078*F1078,IF(AND(E1078=0,F1078=0),D1078*G1078,IF(AND(E1078=0),D1078*F1078*G1078,IF(AND(F1078=0),D1078*E1078*G1078,IF(AND(G1078=0),D1078*E1078*F1078,D1078*E1078*F1078*G1078))))))</f>
        <v>7.2</v>
      </c>
      <c r="I1078" s="45"/>
      <c r="J1078" s="46" t="str">
        <f>IF(AND(E1078=0,F1078&lt;&gt;0,G1078&lt;&gt;0),"m2",IF(AND(F1078=0,E1078&lt;&gt;0,G1078&lt;&gt;0),"m2",IF(AND(G1078=0,E1078&lt;&gt;0,F1078&lt;&gt;0),"m2",IF(AND(F1078=0,G1078=0),"ml",IF(AND(E1078=0,G1078=0),"ml",IF(AND(E1078=0,F1078=0),"ml",IF(AND(E1078&lt;&gt;0,F1078&lt;&gt;0,G1078&lt;&gt;0),"m3",0)))))))</f>
        <v>ml</v>
      </c>
    </row>
    <row r="1079" spans="2:10" x14ac:dyDescent="0.3">
      <c r="B1079" s="75"/>
      <c r="C1079" s="130" t="s">
        <v>250</v>
      </c>
      <c r="D1079" s="45"/>
      <c r="E1079" s="45"/>
      <c r="F1079" s="45"/>
      <c r="G1079" s="45"/>
      <c r="H1079" s="45">
        <f t="shared" ref="H1079" si="36">IF(AND(F1079=0,G1079=0),D1079*E1079,IF(AND(E1079=0,G1079=0),D1079*F1079,IF(AND(E1079=0,F1079=0),D1079*G1079,IF(AND(E1079=0),D1079*F1079*G1079,IF(AND(F1079=0),D1079*E1079*G1079,IF(AND(G1079=0),D1079*E1079*F1079,D1079*E1079*F1079*G1079))))))</f>
        <v>0</v>
      </c>
      <c r="I1079" s="45"/>
      <c r="J1079" s="46" t="str">
        <f t="shared" ref="J1079" si="37">IF(AND(E1079=0,F1079&lt;&gt;0,G1079&lt;&gt;0),"m2",IF(AND(F1079=0,E1079&lt;&gt;0,G1079&lt;&gt;0),"m2",IF(AND(G1079=0,E1079&lt;&gt;0,F1079&lt;&gt;0),"m2",IF(AND(F1079=0,G1079=0),"ml",IF(AND(E1079=0,G1079=0),"ml",IF(AND(E1079=0,F1079=0),"ml",IF(AND(E1079&lt;&gt;0,F1079&lt;&gt;0,G1079&lt;&gt;0),"m3",0)))))))</f>
        <v>ml</v>
      </c>
    </row>
    <row r="1080" spans="2:10" x14ac:dyDescent="0.3">
      <c r="B1080" s="75"/>
      <c r="C1080" s="44" t="s">
        <v>621</v>
      </c>
      <c r="D1080" s="45">
        <v>5</v>
      </c>
      <c r="E1080" s="45">
        <v>0.8</v>
      </c>
      <c r="F1080" s="45"/>
      <c r="G1080" s="45"/>
      <c r="H1080" s="45">
        <f>IF(AND(F1080=0,G1080=0),D1080*E1080,IF(AND(E1080=0,G1080=0),D1080*F1080,IF(AND(E1080=0,F1080=0),D1080*G1080,IF(AND(E1080=0),D1080*F1080*G1080,IF(AND(F1080=0),D1080*E1080*G1080,IF(AND(G1080=0),D1080*E1080*F1080,D1080*E1080*F1080*G1080))))))</f>
        <v>4</v>
      </c>
      <c r="I1080" s="45"/>
      <c r="J1080" s="46" t="str">
        <f>IF(AND(E1080=0,F1080&lt;&gt;0,G1080&lt;&gt;0),"m2",IF(AND(F1080=0,E1080&lt;&gt;0,G1080&lt;&gt;0),"m2",IF(AND(G1080=0,E1080&lt;&gt;0,F1080&lt;&gt;0),"m2",IF(AND(F1080=0,G1080=0),"ml",IF(AND(E1080=0,G1080=0),"ml",IF(AND(E1080=0,F1080=0),"ml",IF(AND(E1080&lt;&gt;0,F1080&lt;&gt;0,G1080&lt;&gt;0),"m3",0)))))))</f>
        <v>ml</v>
      </c>
    </row>
    <row r="1081" spans="2:10" x14ac:dyDescent="0.3">
      <c r="B1081" s="75"/>
      <c r="C1081" s="44" t="s">
        <v>632</v>
      </c>
      <c r="D1081" s="45">
        <v>1</v>
      </c>
      <c r="E1081" s="45">
        <v>7.2</v>
      </c>
      <c r="F1081" s="45"/>
      <c r="G1081" s="45"/>
      <c r="H1081" s="45">
        <f>IF(AND(F1081=0,G1081=0),D1081*E1081,IF(AND(E1081=0,G1081=0),D1081*F1081,IF(AND(E1081=0,F1081=0),D1081*G1081,IF(AND(E1081=0),D1081*F1081*G1081,IF(AND(F1081=0),D1081*E1081*G1081,IF(AND(G1081=0),D1081*E1081*F1081,D1081*E1081*F1081*G1081))))))</f>
        <v>7.2</v>
      </c>
      <c r="I1081" s="45"/>
      <c r="J1081" s="46" t="str">
        <f>IF(AND(E1081=0,F1081&lt;&gt;0,G1081&lt;&gt;0),"m2",IF(AND(F1081=0,E1081&lt;&gt;0,G1081&lt;&gt;0),"m2",IF(AND(G1081=0,E1081&lt;&gt;0,F1081&lt;&gt;0),"m2",IF(AND(F1081=0,G1081=0),"ml",IF(AND(E1081=0,G1081=0),"ml",IF(AND(E1081=0,F1081=0),"ml",IF(AND(E1081&lt;&gt;0,F1081&lt;&gt;0,G1081&lt;&gt;0),"m3",0)))))))</f>
        <v>ml</v>
      </c>
    </row>
    <row r="1082" spans="2:10" x14ac:dyDescent="0.3">
      <c r="B1082" s="75" t="s">
        <v>517</v>
      </c>
      <c r="C1082" s="48" t="s">
        <v>618</v>
      </c>
      <c r="D1082" s="45"/>
      <c r="E1082" s="45"/>
      <c r="F1082" s="45"/>
      <c r="G1082" s="45"/>
      <c r="H1082" s="45"/>
      <c r="I1082" s="62">
        <f>SUM(H1083:H1088)*$E$83</f>
        <v>30</v>
      </c>
      <c r="J1082" s="63" t="str">
        <f>+J1085</f>
        <v>ml</v>
      </c>
    </row>
    <row r="1083" spans="2:10" x14ac:dyDescent="0.3">
      <c r="B1083" s="75"/>
      <c r="C1083" s="130" t="s">
        <v>248</v>
      </c>
      <c r="D1083" s="45"/>
      <c r="E1083" s="45"/>
      <c r="F1083" s="45"/>
      <c r="G1083" s="45"/>
      <c r="H1083" s="45"/>
      <c r="I1083" s="62"/>
      <c r="J1083" s="63"/>
    </row>
    <row r="1084" spans="2:10" x14ac:dyDescent="0.3">
      <c r="B1084" s="75"/>
      <c r="C1084" s="44" t="s">
        <v>621</v>
      </c>
      <c r="D1084" s="45">
        <v>5</v>
      </c>
      <c r="E1084" s="45">
        <v>2</v>
      </c>
      <c r="F1084" s="45"/>
      <c r="G1084" s="45"/>
      <c r="H1084" s="45">
        <f>IF(AND(F1084=0,G1084=0),D1084*E1084,IF(AND(E1084=0,G1084=0),D1084*F1084,IF(AND(E1084=0,F1084=0),D1084*G1084,IF(AND(E1084=0),D1084*F1084*G1084,IF(AND(F1084=0),D1084*E1084*G1084,IF(AND(G1084=0),D1084*E1084*F1084,D1084*E1084*F1084*G1084))))))</f>
        <v>10</v>
      </c>
      <c r="I1084" s="45"/>
      <c r="J1084" s="46" t="str">
        <f>IF(AND(E1084=0,F1084&lt;&gt;0,G1084&lt;&gt;0),"m2",IF(AND(F1084=0,E1084&lt;&gt;0,G1084&lt;&gt;0),"m2",IF(AND(G1084=0,E1084&lt;&gt;0,F1084&lt;&gt;0),"m2",IF(AND(F1084=0,G1084=0),"ml",IF(AND(E1084=0,G1084=0),"ml",IF(AND(E1084=0,F1084=0),"ml",IF(AND(E1084&lt;&gt;0,F1084&lt;&gt;0,G1084&lt;&gt;0),"m3",0)))))))</f>
        <v>ml</v>
      </c>
    </row>
    <row r="1085" spans="2:10" x14ac:dyDescent="0.3">
      <c r="B1085" s="75"/>
      <c r="C1085" s="130" t="s">
        <v>249</v>
      </c>
      <c r="D1085" s="45"/>
      <c r="E1085" s="45"/>
      <c r="F1085" s="45"/>
      <c r="G1085" s="45"/>
      <c r="H1085" s="45">
        <f>IF(AND(F1085=0,G1085=0),D1085*E1085,IF(AND(E1085=0,G1085=0),D1085*F1085,IF(AND(E1085=0,F1085=0),D1085*G1085,IF(AND(E1085=0),D1085*F1085*G1085,IF(AND(F1085=0),D1085*E1085*G1085,IF(AND(G1085=0),D1085*E1085*F1085,D1085*E1085*F1085*G1085))))))</f>
        <v>0</v>
      </c>
      <c r="I1085" s="45"/>
      <c r="J1085" s="46" t="str">
        <f>IF(AND(E1085=0,F1085&lt;&gt;0,G1085&lt;&gt;0),"m2",IF(AND(F1085=0,E1085&lt;&gt;0,G1085&lt;&gt;0),"m2",IF(AND(G1085=0,E1085&lt;&gt;0,F1085&lt;&gt;0),"m2",IF(AND(F1085=0,G1085=0),"ml",IF(AND(E1085=0,G1085=0),"ml",IF(AND(E1085=0,F1085=0),"ml",IF(AND(E1085&lt;&gt;0,F1085&lt;&gt;0,G1085&lt;&gt;0),"m3",0)))))))</f>
        <v>ml</v>
      </c>
    </row>
    <row r="1086" spans="2:10" x14ac:dyDescent="0.3">
      <c r="B1086" s="75"/>
      <c r="C1086" s="44" t="s">
        <v>621</v>
      </c>
      <c r="D1086" s="45">
        <v>5</v>
      </c>
      <c r="E1086" s="45">
        <v>2</v>
      </c>
      <c r="F1086" s="45"/>
      <c r="G1086" s="45"/>
      <c r="H1086" s="45">
        <f>IF(AND(F1086=0,G1086=0),D1086*E1086,IF(AND(E1086=0,G1086=0),D1086*F1086,IF(AND(E1086=0,F1086=0),D1086*G1086,IF(AND(E1086=0),D1086*F1086*G1086,IF(AND(F1086=0),D1086*E1086*G1086,IF(AND(G1086=0),D1086*E1086*F1086,D1086*E1086*F1086*G1086))))))</f>
        <v>10</v>
      </c>
      <c r="I1086" s="45"/>
      <c r="J1086" s="46" t="str">
        <f>IF(AND(E1086=0,F1086&lt;&gt;0,G1086&lt;&gt;0),"m2",IF(AND(F1086=0,E1086&lt;&gt;0,G1086&lt;&gt;0),"m2",IF(AND(G1086=0,E1086&lt;&gt;0,F1086&lt;&gt;0),"m2",IF(AND(F1086=0,G1086=0),"ml",IF(AND(E1086=0,G1086=0),"ml",IF(AND(E1086=0,F1086=0),"ml",IF(AND(E1086&lt;&gt;0,F1086&lt;&gt;0,G1086&lt;&gt;0),"m3",0)))))))</f>
        <v>ml</v>
      </c>
    </row>
    <row r="1087" spans="2:10" x14ac:dyDescent="0.3">
      <c r="B1087" s="75"/>
      <c r="C1087" s="130" t="s">
        <v>250</v>
      </c>
      <c r="D1087" s="45"/>
      <c r="E1087" s="45"/>
      <c r="F1087" s="45"/>
      <c r="G1087" s="45"/>
      <c r="H1087" s="45">
        <f>IF(AND(F1087=0,G1087=0),D1087*E1087,IF(AND(E1087=0,G1087=0),D1087*F1087,IF(AND(E1087=0,F1087=0),D1087*G1087,IF(AND(E1087=0),D1087*F1087*G1087,IF(AND(F1087=0),D1087*E1087*G1087,IF(AND(G1087=0),D1087*E1087*F1087,D1087*E1087*F1087*G1087))))))</f>
        <v>0</v>
      </c>
      <c r="I1087" s="45"/>
      <c r="J1087" s="46" t="str">
        <f>IF(AND(E1087=0,F1087&lt;&gt;0,G1087&lt;&gt;0),"m2",IF(AND(F1087=0,E1087&lt;&gt;0,G1087&lt;&gt;0),"m2",IF(AND(G1087=0,E1087&lt;&gt;0,F1087&lt;&gt;0),"m2",IF(AND(F1087=0,G1087=0),"ml",IF(AND(E1087=0,G1087=0),"ml",IF(AND(E1087=0,F1087=0),"ml",IF(AND(E1087&lt;&gt;0,F1087&lt;&gt;0,G1087&lt;&gt;0),"m3",0)))))))</f>
        <v>ml</v>
      </c>
    </row>
    <row r="1088" spans="2:10" x14ac:dyDescent="0.3">
      <c r="B1088" s="75"/>
      <c r="C1088" s="44" t="s">
        <v>621</v>
      </c>
      <c r="D1088" s="45">
        <v>5</v>
      </c>
      <c r="E1088" s="45">
        <v>2</v>
      </c>
      <c r="F1088" s="45"/>
      <c r="G1088" s="45"/>
      <c r="H1088" s="45">
        <f>IF(AND(F1088=0,G1088=0),D1088*E1088,IF(AND(E1088=0,G1088=0),D1088*F1088,IF(AND(E1088=0,F1088=0),D1088*G1088,IF(AND(E1088=0),D1088*F1088*G1088,IF(AND(F1088=0),D1088*E1088*G1088,IF(AND(G1088=0),D1088*E1088*F1088,D1088*E1088*F1088*G1088))))))</f>
        <v>10</v>
      </c>
      <c r="I1088" s="45"/>
      <c r="J1088" s="46" t="str">
        <f>IF(AND(E1088=0,F1088&lt;&gt;0,G1088&lt;&gt;0),"m2",IF(AND(F1088=0,E1088&lt;&gt;0,G1088&lt;&gt;0),"m2",IF(AND(G1088=0,E1088&lt;&gt;0,F1088&lt;&gt;0),"m2",IF(AND(F1088=0,G1088=0),"ml",IF(AND(E1088=0,G1088=0),"ml",IF(AND(E1088=0,F1088=0),"ml",IF(AND(E1088&lt;&gt;0,F1088&lt;&gt;0,G1088&lt;&gt;0),"m3",0)))))))</f>
        <v>ml</v>
      </c>
    </row>
    <row r="1089" spans="2:10" x14ac:dyDescent="0.3">
      <c r="B1089" s="75" t="s">
        <v>518</v>
      </c>
      <c r="C1089" s="48" t="s">
        <v>484</v>
      </c>
      <c r="D1089" s="45"/>
      <c r="E1089" s="45"/>
      <c r="F1089" s="45"/>
      <c r="G1089" s="45"/>
      <c r="H1089" s="45"/>
      <c r="I1089" s="62">
        <f>SUM(H1090:H1093)*$E$83</f>
        <v>10.75</v>
      </c>
      <c r="J1089" s="63" t="str">
        <f>+J1090</f>
        <v>ml</v>
      </c>
    </row>
    <row r="1090" spans="2:10" x14ac:dyDescent="0.3">
      <c r="B1090" s="75"/>
      <c r="C1090" s="130" t="s">
        <v>248</v>
      </c>
      <c r="D1090" s="45">
        <v>1</v>
      </c>
      <c r="E1090" s="45">
        <v>3.25</v>
      </c>
      <c r="F1090" s="45"/>
      <c r="G1090" s="45"/>
      <c r="H1090" s="45">
        <f>IF(AND(F1090=0,G1090=0),D1090*E1090,IF(AND(E1090=0,G1090=0),D1090*F1090,IF(AND(E1090=0,F1090=0),D1090*G1090,IF(AND(E1090=0),D1090*F1090*G1090,IF(AND(F1090=0),D1090*E1090*G1090,IF(AND(G1090=0),D1090*E1090*F1090,D1090*E1090*F1090*G1090))))))</f>
        <v>3.25</v>
      </c>
      <c r="I1090" s="45"/>
      <c r="J1090" s="46" t="str">
        <f>IF(AND(E1090=0,F1090&lt;&gt;0,G1090&lt;&gt;0),"m2",IF(AND(F1090=0,E1090&lt;&gt;0,G1090&lt;&gt;0),"m2",IF(AND(G1090=0,E1090&lt;&gt;0,F1090&lt;&gt;0),"m2",IF(AND(F1090=0,G1090=0),"ml",IF(AND(E1090=0,G1090=0),"ml",IF(AND(E1090=0,F1090=0),"ml",IF(AND(E1090&lt;&gt;0,F1090&lt;&gt;0,G1090&lt;&gt;0),"m3",0)))))))</f>
        <v>ml</v>
      </c>
    </row>
    <row r="1091" spans="2:10" x14ac:dyDescent="0.3">
      <c r="B1091" s="75"/>
      <c r="C1091" s="130" t="s">
        <v>249</v>
      </c>
      <c r="D1091" s="45">
        <v>1</v>
      </c>
      <c r="E1091" s="45">
        <v>3.25</v>
      </c>
      <c r="F1091" s="45"/>
      <c r="G1091" s="45"/>
      <c r="H1091" s="45">
        <f>IF(AND(F1091=0,G1091=0),D1091*E1091,IF(AND(E1091=0,G1091=0),D1091*F1091,IF(AND(E1091=0,F1091=0),D1091*G1091,IF(AND(E1091=0),D1091*F1091*G1091,IF(AND(F1091=0),D1091*E1091*G1091,IF(AND(G1091=0),D1091*E1091*F1091,D1091*E1091*F1091*G1091))))))</f>
        <v>3.25</v>
      </c>
      <c r="I1091" s="45"/>
      <c r="J1091" s="46" t="str">
        <f>IF(AND(E1091=0,F1091&lt;&gt;0,G1091&lt;&gt;0),"m2",IF(AND(F1091=0,E1091&lt;&gt;0,G1091&lt;&gt;0),"m2",IF(AND(G1091=0,E1091&lt;&gt;0,F1091&lt;&gt;0),"m2",IF(AND(F1091=0,G1091=0),"ml",IF(AND(E1091=0,G1091=0),"ml",IF(AND(E1091=0,F1091=0),"ml",IF(AND(E1091&lt;&gt;0,F1091&lt;&gt;0,G1091&lt;&gt;0),"m3",0)))))))</f>
        <v>ml</v>
      </c>
    </row>
    <row r="1092" spans="2:10" x14ac:dyDescent="0.3">
      <c r="B1092" s="75"/>
      <c r="C1092" s="130" t="s">
        <v>250</v>
      </c>
      <c r="D1092" s="45">
        <v>1</v>
      </c>
      <c r="E1092" s="45">
        <v>3.25</v>
      </c>
      <c r="F1092" s="45"/>
      <c r="G1092" s="45"/>
      <c r="H1092" s="45">
        <f>IF(AND(F1092=0,G1092=0),D1092*E1092,IF(AND(E1092=0,G1092=0),D1092*F1092,IF(AND(E1092=0,F1092=0),D1092*G1092,IF(AND(E1092=0),D1092*F1092*G1092,IF(AND(F1092=0),D1092*E1092*G1092,IF(AND(G1092=0),D1092*E1092*F1092,D1092*E1092*F1092*G1092))))))</f>
        <v>3.25</v>
      </c>
      <c r="I1092" s="45"/>
      <c r="J1092" s="46" t="str">
        <f>IF(AND(E1092=0,F1092&lt;&gt;0,G1092&lt;&gt;0),"m2",IF(AND(F1092=0,E1092&lt;&gt;0,G1092&lt;&gt;0),"m2",IF(AND(G1092=0,E1092&lt;&gt;0,F1092&lt;&gt;0),"m2",IF(AND(F1092=0,G1092=0),"ml",IF(AND(E1092=0,G1092=0),"ml",IF(AND(E1092=0,F1092=0),"ml",IF(AND(E1092&lt;&gt;0,F1092&lt;&gt;0,G1092&lt;&gt;0),"m3",0)))))))</f>
        <v>ml</v>
      </c>
    </row>
    <row r="1093" spans="2:10" x14ac:dyDescent="0.3">
      <c r="B1093" s="75"/>
      <c r="C1093" s="130" t="s">
        <v>633</v>
      </c>
      <c r="D1093" s="45">
        <v>1</v>
      </c>
      <c r="E1093" s="45">
        <v>1</v>
      </c>
      <c r="F1093" s="45"/>
      <c r="G1093" s="45"/>
      <c r="H1093" s="45">
        <f>IF(AND(F1093=0,G1093=0),D1093*E1093,IF(AND(E1093=0,G1093=0),D1093*F1093,IF(AND(E1093=0,F1093=0),D1093*G1093,IF(AND(E1093=0),D1093*F1093*G1093,IF(AND(F1093=0),D1093*E1093*G1093,IF(AND(G1093=0),D1093*E1093*F1093,D1093*E1093*F1093*G1093))))))</f>
        <v>1</v>
      </c>
      <c r="I1093" s="45"/>
      <c r="J1093" s="46" t="str">
        <f>IF(AND(E1093=0,F1093&lt;&gt;0,G1093&lt;&gt;0),"m2",IF(AND(F1093=0,E1093&lt;&gt;0,G1093&lt;&gt;0),"m2",IF(AND(G1093=0,E1093&lt;&gt;0,F1093&lt;&gt;0),"m2",IF(AND(F1093=0,G1093=0),"ml",IF(AND(E1093=0,G1093=0),"ml",IF(AND(E1093=0,F1093=0),"ml",IF(AND(E1093&lt;&gt;0,F1093&lt;&gt;0,G1093&lt;&gt;0),"m3",0)))))))</f>
        <v>ml</v>
      </c>
    </row>
    <row r="1094" spans="2:10" x14ac:dyDescent="0.3">
      <c r="B1094" s="75" t="s">
        <v>617</v>
      </c>
      <c r="C1094" s="48" t="s">
        <v>486</v>
      </c>
      <c r="D1094" s="45"/>
      <c r="E1094" s="45"/>
      <c r="F1094" s="45"/>
      <c r="G1094" s="45"/>
      <c r="H1094" s="45"/>
      <c r="I1094" s="62">
        <f>SUM(H1095:H1098)*$E$83</f>
        <v>10.75</v>
      </c>
      <c r="J1094" s="63" t="str">
        <f>+J1095</f>
        <v>ml</v>
      </c>
    </row>
    <row r="1095" spans="2:10" x14ac:dyDescent="0.3">
      <c r="B1095" s="75"/>
      <c r="C1095" s="130" t="s">
        <v>248</v>
      </c>
      <c r="D1095" s="45">
        <v>1</v>
      </c>
      <c r="E1095" s="45">
        <v>3.25</v>
      </c>
      <c r="F1095" s="45"/>
      <c r="G1095" s="45"/>
      <c r="H1095" s="45">
        <f>IF(AND(F1095=0,G1095=0),D1095*E1095,IF(AND(E1095=0,G1095=0),D1095*F1095,IF(AND(E1095=0,F1095=0),D1095*G1095,IF(AND(E1095=0),D1095*F1095*G1095,IF(AND(F1095=0),D1095*E1095*G1095,IF(AND(G1095=0),D1095*E1095*F1095,D1095*E1095*F1095*G1095))))))</f>
        <v>3.25</v>
      </c>
      <c r="I1095" s="45"/>
      <c r="J1095" s="46" t="str">
        <f>IF(AND(E1095=0,F1095&lt;&gt;0,G1095&lt;&gt;0),"m2",IF(AND(F1095=0,E1095&lt;&gt;0,G1095&lt;&gt;0),"m2",IF(AND(G1095=0,E1095&lt;&gt;0,F1095&lt;&gt;0),"m2",IF(AND(F1095=0,G1095=0),"ml",IF(AND(E1095=0,G1095=0),"ml",IF(AND(E1095=0,F1095=0),"ml",IF(AND(E1095&lt;&gt;0,F1095&lt;&gt;0,G1095&lt;&gt;0),"m3",0)))))))</f>
        <v>ml</v>
      </c>
    </row>
    <row r="1096" spans="2:10" x14ac:dyDescent="0.3">
      <c r="B1096" s="75"/>
      <c r="C1096" s="130" t="s">
        <v>249</v>
      </c>
      <c r="D1096" s="45">
        <v>1</v>
      </c>
      <c r="E1096" s="45">
        <v>3.25</v>
      </c>
      <c r="F1096" s="45"/>
      <c r="G1096" s="45"/>
      <c r="H1096" s="45">
        <f>IF(AND(F1096=0,G1096=0),D1096*E1096,IF(AND(E1096=0,G1096=0),D1096*F1096,IF(AND(E1096=0,F1096=0),D1096*G1096,IF(AND(E1096=0),D1096*F1096*G1096,IF(AND(F1096=0),D1096*E1096*G1096,IF(AND(G1096=0),D1096*E1096*F1096,D1096*E1096*F1096*G1096))))))</f>
        <v>3.25</v>
      </c>
      <c r="I1096" s="45"/>
      <c r="J1096" s="46" t="str">
        <f>IF(AND(E1096=0,F1096&lt;&gt;0,G1096&lt;&gt;0),"m2",IF(AND(F1096=0,E1096&lt;&gt;0,G1096&lt;&gt;0),"m2",IF(AND(G1096=0,E1096&lt;&gt;0,F1096&lt;&gt;0),"m2",IF(AND(F1096=0,G1096=0),"ml",IF(AND(E1096=0,G1096=0),"ml",IF(AND(E1096=0,F1096=0),"ml",IF(AND(E1096&lt;&gt;0,F1096&lt;&gt;0,G1096&lt;&gt;0),"m3",0)))))))</f>
        <v>ml</v>
      </c>
    </row>
    <row r="1097" spans="2:10" x14ac:dyDescent="0.3">
      <c r="B1097" s="75"/>
      <c r="C1097" s="130" t="s">
        <v>250</v>
      </c>
      <c r="D1097" s="45">
        <v>1</v>
      </c>
      <c r="E1097" s="45">
        <v>3.25</v>
      </c>
      <c r="F1097" s="45"/>
      <c r="G1097" s="45"/>
      <c r="H1097" s="45">
        <f>IF(AND(F1097=0,G1097=0),D1097*E1097,IF(AND(E1097=0,G1097=0),D1097*F1097,IF(AND(E1097=0,F1097=0),D1097*G1097,IF(AND(E1097=0),D1097*F1097*G1097,IF(AND(F1097=0),D1097*E1097*G1097,IF(AND(G1097=0),D1097*E1097*F1097,D1097*E1097*F1097*G1097))))))</f>
        <v>3.25</v>
      </c>
      <c r="I1097" s="45"/>
      <c r="J1097" s="46" t="str">
        <f>IF(AND(E1097=0,F1097&lt;&gt;0,G1097&lt;&gt;0),"m2",IF(AND(F1097=0,E1097&lt;&gt;0,G1097&lt;&gt;0),"m2",IF(AND(G1097=0,E1097&lt;&gt;0,F1097&lt;&gt;0),"m2",IF(AND(F1097=0,G1097=0),"ml",IF(AND(E1097=0,G1097=0),"ml",IF(AND(E1097=0,F1097=0),"ml",IF(AND(E1097&lt;&gt;0,F1097&lt;&gt;0,G1097&lt;&gt;0),"m3",0)))))))</f>
        <v>ml</v>
      </c>
    </row>
    <row r="1098" spans="2:10" x14ac:dyDescent="0.3">
      <c r="B1098" s="75"/>
      <c r="C1098" s="130" t="s">
        <v>633</v>
      </c>
      <c r="D1098" s="45">
        <v>1</v>
      </c>
      <c r="E1098" s="45">
        <v>1</v>
      </c>
      <c r="F1098" s="45"/>
      <c r="G1098" s="45"/>
      <c r="H1098" s="45">
        <f>IF(AND(F1098=0,G1098=0),D1098*E1098,IF(AND(E1098=0,G1098=0),D1098*F1098,IF(AND(E1098=0,F1098=0),D1098*G1098,IF(AND(E1098=0),D1098*F1098*G1098,IF(AND(F1098=0),D1098*E1098*G1098,IF(AND(G1098=0),D1098*E1098*F1098,D1098*E1098*F1098*G1098))))))</f>
        <v>1</v>
      </c>
      <c r="I1098" s="45"/>
      <c r="J1098" s="46" t="str">
        <f>IF(AND(E1098=0,F1098&lt;&gt;0,G1098&lt;&gt;0),"m2",IF(AND(F1098=0,E1098&lt;&gt;0,G1098&lt;&gt;0),"m2",IF(AND(G1098=0,E1098&lt;&gt;0,F1098&lt;&gt;0),"m2",IF(AND(F1098=0,G1098=0),"ml",IF(AND(E1098=0,G1098=0),"ml",IF(AND(E1098=0,F1098=0),"ml",IF(AND(E1098&lt;&gt;0,F1098&lt;&gt;0,G1098&lt;&gt;0),"m3",0)))))))</f>
        <v>ml</v>
      </c>
    </row>
    <row r="1099" spans="2:10" x14ac:dyDescent="0.3">
      <c r="B1099" s="100" t="s">
        <v>211</v>
      </c>
      <c r="C1099" s="101" t="s">
        <v>487</v>
      </c>
      <c r="D1099" s="103"/>
      <c r="E1099" s="45"/>
      <c r="F1099" s="45"/>
      <c r="G1099" s="45"/>
      <c r="H1099" s="45"/>
      <c r="I1099" s="62"/>
      <c r="J1099" s="63"/>
    </row>
    <row r="1100" spans="2:10" x14ac:dyDescent="0.3">
      <c r="B1100" s="75" t="s">
        <v>212</v>
      </c>
      <c r="C1100" s="48" t="s">
        <v>485</v>
      </c>
      <c r="D1100" s="103"/>
      <c r="E1100" s="45"/>
      <c r="F1100" s="45"/>
      <c r="G1100" s="45"/>
      <c r="H1100" s="45"/>
      <c r="I1100" s="62">
        <f>SUM(H1101:H1106)*$E$83</f>
        <v>48.9</v>
      </c>
      <c r="J1100" s="63" t="str">
        <f>+J1101</f>
        <v>ml</v>
      </c>
    </row>
    <row r="1101" spans="2:10" x14ac:dyDescent="0.3">
      <c r="B1101" s="75"/>
      <c r="C1101" s="130" t="s">
        <v>248</v>
      </c>
      <c r="D1101" s="45"/>
      <c r="E1101" s="45"/>
      <c r="F1101" s="45"/>
      <c r="G1101" s="45"/>
      <c r="H1101" s="45"/>
      <c r="I1101" s="45"/>
      <c r="J1101" s="46" t="str">
        <f t="shared" ref="J1101:J1106" si="38">IF(AND(E1101=0,F1101&lt;&gt;0,G1101&lt;&gt;0),"m2",IF(AND(F1101=0,E1101&lt;&gt;0,G1101&lt;&gt;0),"m2",IF(AND(G1101=0,E1101&lt;&gt;0,F1101&lt;&gt;0),"m2",IF(AND(F1101=0,G1101=0),"ml",IF(AND(E1101=0,G1101=0),"ml",IF(AND(E1101=0,F1101=0),"ml",IF(AND(E1101&lt;&gt;0,F1101&lt;&gt;0,G1101&lt;&gt;0),"m3",0)))))))</f>
        <v>ml</v>
      </c>
    </row>
    <row r="1102" spans="2:10" x14ac:dyDescent="0.3">
      <c r="B1102" s="75"/>
      <c r="C1102" s="44" t="s">
        <v>805</v>
      </c>
      <c r="D1102" s="45">
        <v>1</v>
      </c>
      <c r="E1102" s="45">
        <v>12.8</v>
      </c>
      <c r="F1102" s="45"/>
      <c r="G1102" s="45"/>
      <c r="H1102" s="45">
        <f>IF(AND(F1102=0,G1102=0),D1102*E1102,IF(AND(E1102=0,G1102=0),D1102*F1102,IF(AND(E1102=0,F1102=0),D1102*G1102,IF(AND(E1102=0),D1102*F1102*G1102,IF(AND(F1102=0),D1102*E1102*G1102,IF(AND(G1102=0),D1102*E1102*F1102,D1102*E1102*F1102*G1102))))))</f>
        <v>12.8</v>
      </c>
      <c r="I1102" s="45"/>
      <c r="J1102" s="46" t="str">
        <f t="shared" si="38"/>
        <v>ml</v>
      </c>
    </row>
    <row r="1103" spans="2:10" x14ac:dyDescent="0.3">
      <c r="B1103" s="75"/>
      <c r="C1103" s="44" t="s">
        <v>806</v>
      </c>
      <c r="D1103" s="45">
        <v>1</v>
      </c>
      <c r="E1103" s="45">
        <v>12.6</v>
      </c>
      <c r="F1103" s="45"/>
      <c r="G1103" s="45"/>
      <c r="H1103" s="45">
        <f>IF(AND(F1103=0,G1103=0),D1103*E1103,IF(AND(E1103=0,G1103=0),D1103*F1103,IF(AND(E1103=0,F1103=0),D1103*G1103,IF(AND(E1103=0),D1103*F1103*G1103,IF(AND(F1103=0),D1103*E1103*G1103,IF(AND(G1103=0),D1103*E1103*F1103,D1103*E1103*F1103*G1103))))))</f>
        <v>12.6</v>
      </c>
      <c r="I1103" s="45"/>
      <c r="J1103" s="46" t="str">
        <f t="shared" si="38"/>
        <v>ml</v>
      </c>
    </row>
    <row r="1104" spans="2:10" x14ac:dyDescent="0.3">
      <c r="B1104" s="75"/>
      <c r="C1104" s="44" t="s">
        <v>807</v>
      </c>
      <c r="D1104" s="45">
        <v>1</v>
      </c>
      <c r="E1104" s="45">
        <v>1.4</v>
      </c>
      <c r="F1104" s="45"/>
      <c r="G1104" s="45"/>
      <c r="H1104" s="45">
        <f>IF(AND(F1104=0,G1104=0),D1104*E1104,IF(AND(E1104=0,G1104=0),D1104*F1104,IF(AND(E1104=0,F1104=0),D1104*G1104,IF(AND(E1104=0),D1104*F1104*G1104,IF(AND(F1104=0),D1104*E1104*G1104,IF(AND(G1104=0),D1104*E1104*F1104,D1104*E1104*F1104*G1104))))))</f>
        <v>1.4</v>
      </c>
      <c r="I1104" s="45"/>
      <c r="J1104" s="46" t="str">
        <f t="shared" si="38"/>
        <v>ml</v>
      </c>
    </row>
    <row r="1105" spans="2:10" x14ac:dyDescent="0.3">
      <c r="B1105" s="75"/>
      <c r="C1105" s="44" t="s">
        <v>808</v>
      </c>
      <c r="D1105" s="45">
        <v>1</v>
      </c>
      <c r="E1105" s="45">
        <v>10.5</v>
      </c>
      <c r="F1105" s="45"/>
      <c r="G1105" s="45"/>
      <c r="H1105" s="45">
        <f>IF(AND(F1105=0,G1105=0),D1105*E1105,IF(AND(E1105=0,G1105=0),D1105*F1105,IF(AND(E1105=0,F1105=0),D1105*G1105,IF(AND(E1105=0),D1105*F1105*G1105,IF(AND(F1105=0),D1105*E1105*G1105,IF(AND(G1105=0),D1105*E1105*F1105,D1105*E1105*F1105*G1105))))))</f>
        <v>10.5</v>
      </c>
      <c r="I1105" s="45"/>
      <c r="J1105" s="46" t="str">
        <f t="shared" si="38"/>
        <v>ml</v>
      </c>
    </row>
    <row r="1106" spans="2:10" x14ac:dyDescent="0.3">
      <c r="B1106" s="75"/>
      <c r="C1106" s="44" t="s">
        <v>809</v>
      </c>
      <c r="D1106" s="45">
        <v>1</v>
      </c>
      <c r="E1106" s="45">
        <v>11.6</v>
      </c>
      <c r="F1106" s="45"/>
      <c r="G1106" s="45"/>
      <c r="H1106" s="45">
        <f>IF(AND(F1106=0,G1106=0),D1106*E1106,IF(AND(E1106=0,G1106=0),D1106*F1106,IF(AND(E1106=0,F1106=0),D1106*G1106,IF(AND(E1106=0),D1106*F1106*G1106,IF(AND(F1106=0),D1106*E1106*G1106,IF(AND(G1106=0),D1106*E1106*F1106,D1106*E1106*F1106*G1106))))))</f>
        <v>11.6</v>
      </c>
      <c r="I1106" s="45"/>
      <c r="J1106" s="46" t="str">
        <f t="shared" si="38"/>
        <v>ml</v>
      </c>
    </row>
    <row r="1107" spans="2:10" x14ac:dyDescent="0.3">
      <c r="B1107" s="75" t="s">
        <v>519</v>
      </c>
      <c r="C1107" s="48" t="s">
        <v>488</v>
      </c>
      <c r="D1107" s="103"/>
      <c r="E1107" s="45"/>
      <c r="F1107" s="45"/>
      <c r="G1107" s="45"/>
      <c r="H1107" s="45"/>
      <c r="I1107" s="62">
        <f>SUM(H1108:H1109)*$E$83</f>
        <v>0</v>
      </c>
      <c r="J1107" s="63" t="str">
        <f>+J1108</f>
        <v>ml</v>
      </c>
    </row>
    <row r="1108" spans="2:10" x14ac:dyDescent="0.3">
      <c r="B1108" s="75"/>
      <c r="C1108" s="130" t="s">
        <v>248</v>
      </c>
      <c r="D1108" s="45"/>
      <c r="E1108" s="45"/>
      <c r="F1108" s="45"/>
      <c r="G1108" s="45"/>
      <c r="H1108" s="45"/>
      <c r="I1108" s="45"/>
      <c r="J1108" s="46" t="str">
        <f>IF(AND(E1108=0,F1108&lt;&gt;0,G1108&lt;&gt;0),"m2",IF(AND(F1108=0,E1108&lt;&gt;0,G1108&lt;&gt;0),"m2",IF(AND(G1108=0,E1108&lt;&gt;0,F1108&lt;&gt;0),"m2",IF(AND(F1108=0,G1108=0),"ml",IF(AND(E1108=0,G1108=0),"ml",IF(AND(E1108=0,F1108=0),"ml",IF(AND(E1108&lt;&gt;0,F1108&lt;&gt;0,G1108&lt;&gt;0),"m3",0)))))))</f>
        <v>ml</v>
      </c>
    </row>
    <row r="1109" spans="2:10" x14ac:dyDescent="0.3">
      <c r="B1109" s="75"/>
      <c r="C1109" s="44" t="s">
        <v>434</v>
      </c>
      <c r="D1109" s="45"/>
      <c r="E1109" s="45"/>
      <c r="F1109" s="45"/>
      <c r="G1109" s="45"/>
      <c r="H1109" s="45">
        <f>IF(AND(F1109=0,G1109=0),D1109*E1109,IF(AND(E1109=0,G1109=0),D1109*F1109,IF(AND(E1109=0,F1109=0),D1109*G1109,IF(AND(E1109=0),D1109*F1109*G1109,IF(AND(F1109=0),D1109*E1109*G1109,IF(AND(G1109=0),D1109*E1109*F1109,D1109*E1109*F1109*G1109))))))</f>
        <v>0</v>
      </c>
      <c r="I1109" s="45"/>
      <c r="J1109" s="46" t="str">
        <f>IF(AND(E1109=0,F1109&lt;&gt;0,G1109&lt;&gt;0),"m2",IF(AND(F1109=0,E1109&lt;&gt;0,G1109&lt;&gt;0),"m2",IF(AND(G1109=0,E1109&lt;&gt;0,F1109&lt;&gt;0),"m2",IF(AND(F1109=0,G1109=0),"ml",IF(AND(E1109=0,G1109=0),"ml",IF(AND(E1109=0,F1109=0),"ml",IF(AND(E1109&lt;&gt;0,F1109&lt;&gt;0,G1109&lt;&gt;0),"m3",0)))))))</f>
        <v>ml</v>
      </c>
    </row>
    <row r="1110" spans="2:10" x14ac:dyDescent="0.3">
      <c r="B1110" s="100" t="s">
        <v>213</v>
      </c>
      <c r="C1110" s="101" t="s">
        <v>489</v>
      </c>
      <c r="D1110" s="103"/>
      <c r="E1110" s="45"/>
      <c r="F1110" s="45"/>
      <c r="G1110" s="45"/>
      <c r="H1110" s="45"/>
      <c r="I1110" s="62"/>
      <c r="J1110" s="63"/>
    </row>
    <row r="1111" spans="2:10" x14ac:dyDescent="0.3">
      <c r="B1111" s="75" t="s">
        <v>214</v>
      </c>
      <c r="C1111" s="48" t="s">
        <v>491</v>
      </c>
      <c r="D1111" s="103"/>
      <c r="E1111" s="45"/>
      <c r="F1111" s="45"/>
      <c r="G1111" s="45"/>
      <c r="H1111" s="45"/>
      <c r="I1111" s="62">
        <f>SUM(H1112:H1114)*$E$83</f>
        <v>3</v>
      </c>
      <c r="J1111" s="63" t="str">
        <f>+J1112</f>
        <v>und</v>
      </c>
    </row>
    <row r="1112" spans="2:10" x14ac:dyDescent="0.3">
      <c r="B1112" s="75"/>
      <c r="C1112" s="130" t="s">
        <v>248</v>
      </c>
      <c r="D1112" s="45">
        <v>1</v>
      </c>
      <c r="E1112" s="45"/>
      <c r="F1112" s="45"/>
      <c r="G1112" s="45"/>
      <c r="H1112" s="45">
        <f>+D1112</f>
        <v>1</v>
      </c>
      <c r="I1112" s="45"/>
      <c r="J1112" s="46" t="s">
        <v>35</v>
      </c>
    </row>
    <row r="1113" spans="2:10" x14ac:dyDescent="0.3">
      <c r="B1113" s="75"/>
      <c r="C1113" s="130" t="s">
        <v>249</v>
      </c>
      <c r="D1113" s="45">
        <v>1</v>
      </c>
      <c r="E1113" s="45"/>
      <c r="F1113" s="45"/>
      <c r="G1113" s="45"/>
      <c r="H1113" s="45">
        <f>+D1113</f>
        <v>1</v>
      </c>
      <c r="I1113" s="45"/>
      <c r="J1113" s="46" t="s">
        <v>35</v>
      </c>
    </row>
    <row r="1114" spans="2:10" x14ac:dyDescent="0.3">
      <c r="B1114" s="75"/>
      <c r="C1114" s="130" t="s">
        <v>250</v>
      </c>
      <c r="D1114" s="45">
        <v>1</v>
      </c>
      <c r="E1114" s="45"/>
      <c r="F1114" s="45"/>
      <c r="G1114" s="45"/>
      <c r="H1114" s="45">
        <f>+D1114</f>
        <v>1</v>
      </c>
      <c r="I1114" s="45"/>
      <c r="J1114" s="46" t="s">
        <v>35</v>
      </c>
    </row>
    <row r="1115" spans="2:10" x14ac:dyDescent="0.3">
      <c r="B1115" s="75" t="s">
        <v>215</v>
      </c>
      <c r="C1115" s="48" t="s">
        <v>492</v>
      </c>
      <c r="D1115" s="103"/>
      <c r="E1115" s="45"/>
      <c r="F1115" s="45"/>
      <c r="G1115" s="45"/>
      <c r="H1115" s="45"/>
      <c r="I1115" s="62">
        <f>SUM(H1116:H1118)*$E$83</f>
        <v>6</v>
      </c>
      <c r="J1115" s="63" t="str">
        <f>+J1116</f>
        <v>und</v>
      </c>
    </row>
    <row r="1116" spans="2:10" x14ac:dyDescent="0.3">
      <c r="B1116" s="75"/>
      <c r="C1116" s="130" t="s">
        <v>248</v>
      </c>
      <c r="D1116" s="45">
        <v>2</v>
      </c>
      <c r="E1116" s="45"/>
      <c r="F1116" s="45"/>
      <c r="G1116" s="45"/>
      <c r="H1116" s="45">
        <f>+D1116</f>
        <v>2</v>
      </c>
      <c r="I1116" s="45"/>
      <c r="J1116" s="46" t="s">
        <v>35</v>
      </c>
    </row>
    <row r="1117" spans="2:10" x14ac:dyDescent="0.3">
      <c r="B1117" s="75"/>
      <c r="C1117" s="130" t="s">
        <v>249</v>
      </c>
      <c r="D1117" s="45">
        <v>2</v>
      </c>
      <c r="E1117" s="45"/>
      <c r="F1117" s="45"/>
      <c r="G1117" s="45"/>
      <c r="H1117" s="45">
        <f>+D1117</f>
        <v>2</v>
      </c>
      <c r="I1117" s="45"/>
      <c r="J1117" s="46" t="s">
        <v>35</v>
      </c>
    </row>
    <row r="1118" spans="2:10" x14ac:dyDescent="0.3">
      <c r="B1118" s="75"/>
      <c r="C1118" s="130" t="s">
        <v>250</v>
      </c>
      <c r="D1118" s="45">
        <v>2</v>
      </c>
      <c r="E1118" s="45"/>
      <c r="F1118" s="45"/>
      <c r="G1118" s="45"/>
      <c r="H1118" s="45">
        <f>+D1118</f>
        <v>2</v>
      </c>
      <c r="I1118" s="45"/>
      <c r="J1118" s="46" t="s">
        <v>35</v>
      </c>
    </row>
    <row r="1119" spans="2:10" x14ac:dyDescent="0.3">
      <c r="B1119" s="75" t="s">
        <v>216</v>
      </c>
      <c r="C1119" s="48" t="s">
        <v>493</v>
      </c>
      <c r="D1119" s="103"/>
      <c r="E1119" s="45"/>
      <c r="F1119" s="45"/>
      <c r="G1119" s="45"/>
      <c r="H1119" s="45"/>
      <c r="I1119" s="62">
        <f>SUM(H1120:H1122)*$E$83</f>
        <v>3</v>
      </c>
      <c r="J1119" s="63" t="str">
        <f>+J1120</f>
        <v>und</v>
      </c>
    </row>
    <row r="1120" spans="2:10" x14ac:dyDescent="0.3">
      <c r="B1120" s="75"/>
      <c r="C1120" s="130" t="s">
        <v>248</v>
      </c>
      <c r="D1120" s="45">
        <v>1</v>
      </c>
      <c r="E1120" s="45"/>
      <c r="F1120" s="45"/>
      <c r="G1120" s="45"/>
      <c r="H1120" s="45">
        <f>+D1120</f>
        <v>1</v>
      </c>
      <c r="I1120" s="45"/>
      <c r="J1120" s="46" t="s">
        <v>35</v>
      </c>
    </row>
    <row r="1121" spans="2:10" x14ac:dyDescent="0.3">
      <c r="B1121" s="75"/>
      <c r="C1121" s="130" t="s">
        <v>249</v>
      </c>
      <c r="D1121" s="45">
        <v>1</v>
      </c>
      <c r="E1121" s="45"/>
      <c r="F1121" s="45"/>
      <c r="G1121" s="45"/>
      <c r="H1121" s="45">
        <f>+D1121</f>
        <v>1</v>
      </c>
      <c r="I1121" s="45"/>
      <c r="J1121" s="46" t="s">
        <v>35</v>
      </c>
    </row>
    <row r="1122" spans="2:10" x14ac:dyDescent="0.3">
      <c r="B1122" s="75"/>
      <c r="C1122" s="130" t="s">
        <v>250</v>
      </c>
      <c r="D1122" s="45">
        <v>1</v>
      </c>
      <c r="E1122" s="45"/>
      <c r="F1122" s="45"/>
      <c r="G1122" s="45"/>
      <c r="H1122" s="45">
        <f>+D1122</f>
        <v>1</v>
      </c>
      <c r="I1122" s="45"/>
      <c r="J1122" s="46" t="s">
        <v>35</v>
      </c>
    </row>
    <row r="1123" spans="2:10" x14ac:dyDescent="0.3">
      <c r="B1123" s="75" t="s">
        <v>496</v>
      </c>
      <c r="C1123" s="48" t="s">
        <v>494</v>
      </c>
      <c r="D1123" s="103"/>
      <c r="E1123" s="45"/>
      <c r="F1123" s="45"/>
      <c r="G1123" s="45"/>
      <c r="H1123" s="45"/>
      <c r="I1123" s="62">
        <f>SUM(H1124:H1126)*$E$83</f>
        <v>6</v>
      </c>
      <c r="J1123" s="63" t="str">
        <f>+J1124</f>
        <v>und</v>
      </c>
    </row>
    <row r="1124" spans="2:10" x14ac:dyDescent="0.3">
      <c r="B1124" s="75"/>
      <c r="C1124" s="130" t="s">
        <v>248</v>
      </c>
      <c r="D1124" s="45">
        <v>2</v>
      </c>
      <c r="E1124" s="45"/>
      <c r="F1124" s="45"/>
      <c r="G1124" s="45"/>
      <c r="H1124" s="45">
        <f>+D1124</f>
        <v>2</v>
      </c>
      <c r="I1124" s="45"/>
      <c r="J1124" s="46" t="s">
        <v>35</v>
      </c>
    </row>
    <row r="1125" spans="2:10" x14ac:dyDescent="0.3">
      <c r="B1125" s="75"/>
      <c r="C1125" s="130" t="s">
        <v>249</v>
      </c>
      <c r="D1125" s="45">
        <v>2</v>
      </c>
      <c r="E1125" s="45"/>
      <c r="F1125" s="45"/>
      <c r="G1125" s="45"/>
      <c r="H1125" s="45">
        <f>+D1125</f>
        <v>2</v>
      </c>
      <c r="I1125" s="45"/>
      <c r="J1125" s="46" t="s">
        <v>35</v>
      </c>
    </row>
    <row r="1126" spans="2:10" x14ac:dyDescent="0.3">
      <c r="B1126" s="75"/>
      <c r="C1126" s="130" t="s">
        <v>250</v>
      </c>
      <c r="D1126" s="45">
        <v>2</v>
      </c>
      <c r="E1126" s="45"/>
      <c r="F1126" s="45"/>
      <c r="G1126" s="45"/>
      <c r="H1126" s="45">
        <f>+D1126</f>
        <v>2</v>
      </c>
      <c r="I1126" s="45"/>
      <c r="J1126" s="46" t="s">
        <v>35</v>
      </c>
    </row>
    <row r="1127" spans="2:10" x14ac:dyDescent="0.3">
      <c r="B1127" s="75" t="s">
        <v>497</v>
      </c>
      <c r="C1127" s="48" t="s">
        <v>636</v>
      </c>
      <c r="D1127" s="103"/>
      <c r="E1127" s="45"/>
      <c r="F1127" s="45"/>
      <c r="G1127" s="45"/>
      <c r="H1127" s="45"/>
      <c r="I1127" s="62">
        <f>SUM(H1128:H1130)*$E$83</f>
        <v>0</v>
      </c>
      <c r="J1127" s="63" t="str">
        <f>+J1128</f>
        <v>und</v>
      </c>
    </row>
    <row r="1128" spans="2:10" x14ac:dyDescent="0.3">
      <c r="B1128" s="75"/>
      <c r="C1128" s="130" t="s">
        <v>248</v>
      </c>
      <c r="D1128" s="45">
        <v>0</v>
      </c>
      <c r="E1128" s="45"/>
      <c r="F1128" s="45"/>
      <c r="G1128" s="45"/>
      <c r="H1128" s="45">
        <f>+D1128</f>
        <v>0</v>
      </c>
      <c r="I1128" s="45"/>
      <c r="J1128" s="46" t="s">
        <v>35</v>
      </c>
    </row>
    <row r="1129" spans="2:10" x14ac:dyDescent="0.3">
      <c r="B1129" s="75"/>
      <c r="C1129" s="130" t="s">
        <v>249</v>
      </c>
      <c r="D1129" s="45">
        <v>0</v>
      </c>
      <c r="E1129" s="45"/>
      <c r="F1129" s="45"/>
      <c r="G1129" s="45"/>
      <c r="H1129" s="45">
        <f>+D1129</f>
        <v>0</v>
      </c>
      <c r="I1129" s="45"/>
      <c r="J1129" s="46" t="s">
        <v>35</v>
      </c>
    </row>
    <row r="1130" spans="2:10" x14ac:dyDescent="0.3">
      <c r="B1130" s="75"/>
      <c r="C1130" s="130" t="s">
        <v>250</v>
      </c>
      <c r="D1130" s="45">
        <v>0</v>
      </c>
      <c r="E1130" s="45"/>
      <c r="F1130" s="45"/>
      <c r="G1130" s="45"/>
      <c r="H1130" s="45">
        <f>+D1130</f>
        <v>0</v>
      </c>
      <c r="I1130" s="45"/>
      <c r="J1130" s="46" t="s">
        <v>35</v>
      </c>
    </row>
    <row r="1131" spans="2:10" x14ac:dyDescent="0.3">
      <c r="B1131" s="75" t="s">
        <v>498</v>
      </c>
      <c r="C1131" s="48" t="s">
        <v>495</v>
      </c>
      <c r="D1131" s="103"/>
      <c r="E1131" s="45"/>
      <c r="F1131" s="45"/>
      <c r="G1131" s="45"/>
      <c r="H1131" s="45"/>
      <c r="I1131" s="62">
        <f>SUM(H1132:H1134)*$E$83</f>
        <v>6</v>
      </c>
      <c r="J1131" s="63" t="str">
        <f>+J1132</f>
        <v>und</v>
      </c>
    </row>
    <row r="1132" spans="2:10" x14ac:dyDescent="0.3">
      <c r="B1132" s="75"/>
      <c r="C1132" s="130" t="s">
        <v>248</v>
      </c>
      <c r="D1132" s="45">
        <v>2</v>
      </c>
      <c r="E1132" s="45"/>
      <c r="F1132" s="45"/>
      <c r="G1132" s="45"/>
      <c r="H1132" s="45">
        <f>+D1132</f>
        <v>2</v>
      </c>
      <c r="I1132" s="45"/>
      <c r="J1132" s="46" t="s">
        <v>35</v>
      </c>
    </row>
    <row r="1133" spans="2:10" x14ac:dyDescent="0.3">
      <c r="B1133" s="75"/>
      <c r="C1133" s="130" t="s">
        <v>249</v>
      </c>
      <c r="D1133" s="45">
        <v>2</v>
      </c>
      <c r="E1133" s="45"/>
      <c r="F1133" s="45"/>
      <c r="G1133" s="45"/>
      <c r="H1133" s="45">
        <f>+D1133</f>
        <v>2</v>
      </c>
      <c r="I1133" s="45"/>
      <c r="J1133" s="46" t="s">
        <v>35</v>
      </c>
    </row>
    <row r="1134" spans="2:10" x14ac:dyDescent="0.3">
      <c r="B1134" s="75"/>
      <c r="C1134" s="130" t="s">
        <v>250</v>
      </c>
      <c r="D1134" s="45">
        <v>2</v>
      </c>
      <c r="E1134" s="45"/>
      <c r="F1134" s="45"/>
      <c r="G1134" s="45"/>
      <c r="H1134" s="45">
        <f>+D1134</f>
        <v>2</v>
      </c>
      <c r="I1134" s="45"/>
      <c r="J1134" s="46" t="s">
        <v>35</v>
      </c>
    </row>
    <row r="1135" spans="2:10" x14ac:dyDescent="0.3">
      <c r="B1135" s="75" t="s">
        <v>520</v>
      </c>
      <c r="C1135" s="48" t="s">
        <v>499</v>
      </c>
      <c r="D1135" s="103"/>
      <c r="E1135" s="45"/>
      <c r="F1135" s="45"/>
      <c r="G1135" s="45"/>
      <c r="H1135" s="45"/>
      <c r="I1135" s="62">
        <f>SUM(H1136:H1138)*$E$83</f>
        <v>15</v>
      </c>
      <c r="J1135" s="63" t="str">
        <f>+J1136</f>
        <v>und</v>
      </c>
    </row>
    <row r="1136" spans="2:10" x14ac:dyDescent="0.3">
      <c r="B1136" s="75"/>
      <c r="C1136" s="130" t="s">
        <v>248</v>
      </c>
      <c r="D1136" s="45">
        <v>5</v>
      </c>
      <c r="E1136" s="45"/>
      <c r="F1136" s="45"/>
      <c r="G1136" s="45"/>
      <c r="H1136" s="45">
        <f>+D1136</f>
        <v>5</v>
      </c>
      <c r="I1136" s="45"/>
      <c r="J1136" s="46" t="s">
        <v>35</v>
      </c>
    </row>
    <row r="1137" spans="2:10" x14ac:dyDescent="0.3">
      <c r="B1137" s="75"/>
      <c r="C1137" s="130" t="s">
        <v>249</v>
      </c>
      <c r="D1137" s="45">
        <v>5</v>
      </c>
      <c r="E1137" s="45"/>
      <c r="F1137" s="45"/>
      <c r="G1137" s="45"/>
      <c r="H1137" s="45">
        <f>+D1137</f>
        <v>5</v>
      </c>
      <c r="I1137" s="45"/>
      <c r="J1137" s="46" t="s">
        <v>35</v>
      </c>
    </row>
    <row r="1138" spans="2:10" x14ac:dyDescent="0.3">
      <c r="B1138" s="75"/>
      <c r="C1138" s="130" t="s">
        <v>250</v>
      </c>
      <c r="D1138" s="45">
        <v>5</v>
      </c>
      <c r="E1138" s="45"/>
      <c r="F1138" s="45"/>
      <c r="G1138" s="45"/>
      <c r="H1138" s="45">
        <f>+D1138</f>
        <v>5</v>
      </c>
      <c r="I1138" s="45"/>
      <c r="J1138" s="46" t="s">
        <v>35</v>
      </c>
    </row>
    <row r="1139" spans="2:10" x14ac:dyDescent="0.3">
      <c r="B1139" s="75" t="s">
        <v>521</v>
      </c>
      <c r="C1139" s="48" t="s">
        <v>500</v>
      </c>
      <c r="D1139" s="103"/>
      <c r="E1139" s="45"/>
      <c r="F1139" s="45"/>
      <c r="G1139" s="45"/>
      <c r="H1139" s="45"/>
      <c r="I1139" s="62">
        <f>SUM(H1140:H1142)*$E$83</f>
        <v>3</v>
      </c>
      <c r="J1139" s="63" t="str">
        <f>+J1140</f>
        <v>und</v>
      </c>
    </row>
    <row r="1140" spans="2:10" x14ac:dyDescent="0.3">
      <c r="B1140" s="75"/>
      <c r="C1140" s="130" t="s">
        <v>248</v>
      </c>
      <c r="D1140" s="45">
        <v>1</v>
      </c>
      <c r="E1140" s="45"/>
      <c r="F1140" s="45"/>
      <c r="G1140" s="45"/>
      <c r="H1140" s="45">
        <f>+D1140</f>
        <v>1</v>
      </c>
      <c r="I1140" s="45"/>
      <c r="J1140" s="46" t="s">
        <v>35</v>
      </c>
    </row>
    <row r="1141" spans="2:10" x14ac:dyDescent="0.3">
      <c r="B1141" s="75"/>
      <c r="C1141" s="130" t="s">
        <v>249</v>
      </c>
      <c r="D1141" s="45">
        <v>1</v>
      </c>
      <c r="E1141" s="45"/>
      <c r="F1141" s="45"/>
      <c r="G1141" s="45"/>
      <c r="H1141" s="45">
        <f>+D1141</f>
        <v>1</v>
      </c>
      <c r="I1141" s="45"/>
      <c r="J1141" s="46" t="s">
        <v>35</v>
      </c>
    </row>
    <row r="1142" spans="2:10" x14ac:dyDescent="0.3">
      <c r="B1142" s="75"/>
      <c r="C1142" s="130" t="s">
        <v>250</v>
      </c>
      <c r="D1142" s="45">
        <v>1</v>
      </c>
      <c r="E1142" s="45"/>
      <c r="F1142" s="45"/>
      <c r="G1142" s="45"/>
      <c r="H1142" s="45">
        <f>+D1142</f>
        <v>1</v>
      </c>
      <c r="I1142" s="45"/>
      <c r="J1142" s="46" t="s">
        <v>35</v>
      </c>
    </row>
    <row r="1143" spans="2:10" x14ac:dyDescent="0.3">
      <c r="B1143" s="75" t="s">
        <v>522</v>
      </c>
      <c r="C1143" s="48" t="s">
        <v>501</v>
      </c>
      <c r="D1143" s="103"/>
      <c r="E1143" s="45"/>
      <c r="F1143" s="45"/>
      <c r="G1143" s="45"/>
      <c r="H1143" s="45"/>
      <c r="I1143" s="62">
        <f>SUM(H1144:H1146)*$E$83</f>
        <v>6</v>
      </c>
      <c r="J1143" s="63" t="str">
        <f>+J1144</f>
        <v>und</v>
      </c>
    </row>
    <row r="1144" spans="2:10" x14ac:dyDescent="0.3">
      <c r="B1144" s="75"/>
      <c r="C1144" s="130" t="s">
        <v>248</v>
      </c>
      <c r="D1144" s="45">
        <v>2</v>
      </c>
      <c r="E1144" s="45"/>
      <c r="F1144" s="45"/>
      <c r="G1144" s="45"/>
      <c r="H1144" s="45">
        <f>+D1144</f>
        <v>2</v>
      </c>
      <c r="I1144" s="45"/>
      <c r="J1144" s="46" t="s">
        <v>35</v>
      </c>
    </row>
    <row r="1145" spans="2:10" x14ac:dyDescent="0.3">
      <c r="B1145" s="75"/>
      <c r="C1145" s="130" t="s">
        <v>249</v>
      </c>
      <c r="D1145" s="45">
        <v>2</v>
      </c>
      <c r="E1145" s="45"/>
      <c r="F1145" s="45"/>
      <c r="G1145" s="45"/>
      <c r="H1145" s="45">
        <f>+D1145</f>
        <v>2</v>
      </c>
      <c r="I1145" s="45"/>
      <c r="J1145" s="46" t="s">
        <v>35</v>
      </c>
    </row>
    <row r="1146" spans="2:10" x14ac:dyDescent="0.3">
      <c r="B1146" s="75"/>
      <c r="C1146" s="130" t="s">
        <v>250</v>
      </c>
      <c r="D1146" s="45">
        <v>2</v>
      </c>
      <c r="E1146" s="45"/>
      <c r="F1146" s="45"/>
      <c r="G1146" s="45"/>
      <c r="H1146" s="45">
        <f>+D1146</f>
        <v>2</v>
      </c>
      <c r="I1146" s="45"/>
      <c r="J1146" s="46" t="s">
        <v>35</v>
      </c>
    </row>
    <row r="1147" spans="2:10" x14ac:dyDescent="0.3">
      <c r="B1147" s="75" t="s">
        <v>523</v>
      </c>
      <c r="C1147" s="48" t="s">
        <v>502</v>
      </c>
      <c r="D1147" s="103"/>
      <c r="E1147" s="45"/>
      <c r="F1147" s="45"/>
      <c r="G1147" s="45"/>
      <c r="H1147" s="45"/>
      <c r="I1147" s="62">
        <f>SUM(H1148:H1150)*$E$83</f>
        <v>6</v>
      </c>
      <c r="J1147" s="63" t="str">
        <f>+J1148</f>
        <v>und</v>
      </c>
    </row>
    <row r="1148" spans="2:10" x14ac:dyDescent="0.3">
      <c r="B1148" s="75"/>
      <c r="C1148" s="130" t="s">
        <v>248</v>
      </c>
      <c r="D1148" s="45">
        <v>2</v>
      </c>
      <c r="E1148" s="45"/>
      <c r="F1148" s="45"/>
      <c r="G1148" s="45"/>
      <c r="H1148" s="45">
        <f>+D1148</f>
        <v>2</v>
      </c>
      <c r="I1148" s="45"/>
      <c r="J1148" s="46" t="s">
        <v>35</v>
      </c>
    </row>
    <row r="1149" spans="2:10" x14ac:dyDescent="0.3">
      <c r="B1149" s="75"/>
      <c r="C1149" s="130" t="s">
        <v>249</v>
      </c>
      <c r="D1149" s="45">
        <v>2</v>
      </c>
      <c r="E1149" s="45"/>
      <c r="F1149" s="45"/>
      <c r="G1149" s="45"/>
      <c r="H1149" s="45">
        <f>+D1149</f>
        <v>2</v>
      </c>
      <c r="I1149" s="45"/>
      <c r="J1149" s="46" t="s">
        <v>35</v>
      </c>
    </row>
    <row r="1150" spans="2:10" x14ac:dyDescent="0.3">
      <c r="B1150" s="75"/>
      <c r="C1150" s="130" t="s">
        <v>250</v>
      </c>
      <c r="D1150" s="45">
        <v>2</v>
      </c>
      <c r="E1150" s="45"/>
      <c r="F1150" s="45"/>
      <c r="G1150" s="45"/>
      <c r="H1150" s="45">
        <f>+D1150</f>
        <v>2</v>
      </c>
      <c r="I1150" s="45"/>
      <c r="J1150" s="46" t="s">
        <v>35</v>
      </c>
    </row>
    <row r="1151" spans="2:10" x14ac:dyDescent="0.3">
      <c r="B1151" s="75" t="s">
        <v>524</v>
      </c>
      <c r="C1151" s="48" t="s">
        <v>503</v>
      </c>
      <c r="D1151" s="103"/>
      <c r="E1151" s="45"/>
      <c r="F1151" s="45"/>
      <c r="G1151" s="45"/>
      <c r="H1151" s="45"/>
      <c r="I1151" s="62">
        <f>SUM(H1152:H1154)*$E$83</f>
        <v>3</v>
      </c>
      <c r="J1151" s="63" t="str">
        <f>+J1152</f>
        <v>und</v>
      </c>
    </row>
    <row r="1152" spans="2:10" x14ac:dyDescent="0.3">
      <c r="B1152" s="75"/>
      <c r="C1152" s="130" t="s">
        <v>248</v>
      </c>
      <c r="D1152" s="45">
        <v>1</v>
      </c>
      <c r="E1152" s="45"/>
      <c r="F1152" s="45"/>
      <c r="G1152" s="45"/>
      <c r="H1152" s="45">
        <f>+D1152</f>
        <v>1</v>
      </c>
      <c r="I1152" s="45"/>
      <c r="J1152" s="46" t="s">
        <v>35</v>
      </c>
    </row>
    <row r="1153" spans="2:10" x14ac:dyDescent="0.3">
      <c r="B1153" s="75"/>
      <c r="C1153" s="130" t="s">
        <v>249</v>
      </c>
      <c r="D1153" s="45">
        <v>1</v>
      </c>
      <c r="E1153" s="45"/>
      <c r="F1153" s="45"/>
      <c r="G1153" s="45"/>
      <c r="H1153" s="45">
        <f>+D1153</f>
        <v>1</v>
      </c>
      <c r="I1153" s="45"/>
      <c r="J1153" s="46" t="s">
        <v>35</v>
      </c>
    </row>
    <row r="1154" spans="2:10" x14ac:dyDescent="0.3">
      <c r="B1154" s="75"/>
      <c r="C1154" s="130" t="s">
        <v>250</v>
      </c>
      <c r="D1154" s="45">
        <v>1</v>
      </c>
      <c r="E1154" s="45"/>
      <c r="F1154" s="45"/>
      <c r="G1154" s="45"/>
      <c r="H1154" s="45">
        <f>+D1154</f>
        <v>1</v>
      </c>
      <c r="I1154" s="45"/>
      <c r="J1154" s="46" t="s">
        <v>35</v>
      </c>
    </row>
    <row r="1155" spans="2:10" x14ac:dyDescent="0.3">
      <c r="B1155" s="75" t="s">
        <v>525</v>
      </c>
      <c r="C1155" s="48" t="s">
        <v>504</v>
      </c>
      <c r="D1155" s="103"/>
      <c r="E1155" s="45"/>
      <c r="F1155" s="45"/>
      <c r="G1155" s="45"/>
      <c r="H1155" s="45"/>
      <c r="I1155" s="62">
        <f>SUM(H1156:H1158)*$E$83</f>
        <v>3</v>
      </c>
      <c r="J1155" s="63" t="str">
        <f>+J1156</f>
        <v>und</v>
      </c>
    </row>
    <row r="1156" spans="2:10" x14ac:dyDescent="0.3">
      <c r="B1156" s="75"/>
      <c r="C1156" s="130" t="s">
        <v>248</v>
      </c>
      <c r="D1156" s="45">
        <v>1</v>
      </c>
      <c r="E1156" s="45"/>
      <c r="F1156" s="45"/>
      <c r="G1156" s="45"/>
      <c r="H1156" s="45">
        <f>+D1156</f>
        <v>1</v>
      </c>
      <c r="I1156" s="45"/>
      <c r="J1156" s="46" t="s">
        <v>35</v>
      </c>
    </row>
    <row r="1157" spans="2:10" x14ac:dyDescent="0.3">
      <c r="B1157" s="75"/>
      <c r="C1157" s="130" t="s">
        <v>249</v>
      </c>
      <c r="D1157" s="45">
        <v>1</v>
      </c>
      <c r="E1157" s="45"/>
      <c r="F1157" s="45"/>
      <c r="G1157" s="45"/>
      <c r="H1157" s="45">
        <f>+D1157</f>
        <v>1</v>
      </c>
      <c r="I1157" s="45"/>
      <c r="J1157" s="46" t="s">
        <v>35</v>
      </c>
    </row>
    <row r="1158" spans="2:10" x14ac:dyDescent="0.3">
      <c r="B1158" s="75"/>
      <c r="C1158" s="130" t="s">
        <v>250</v>
      </c>
      <c r="D1158" s="45">
        <v>1</v>
      </c>
      <c r="E1158" s="45"/>
      <c r="F1158" s="45"/>
      <c r="G1158" s="45"/>
      <c r="H1158" s="45">
        <f>+D1158</f>
        <v>1</v>
      </c>
      <c r="I1158" s="45"/>
      <c r="J1158" s="46" t="s">
        <v>35</v>
      </c>
    </row>
    <row r="1159" spans="2:10" x14ac:dyDescent="0.3">
      <c r="B1159" s="75" t="s">
        <v>526</v>
      </c>
      <c r="C1159" s="48" t="s">
        <v>505</v>
      </c>
      <c r="D1159" s="103"/>
      <c r="E1159" s="45"/>
      <c r="F1159" s="45"/>
      <c r="G1159" s="45"/>
      <c r="H1159" s="45"/>
      <c r="I1159" s="62">
        <f>SUM(H1160:H1162)*$E$83</f>
        <v>3</v>
      </c>
      <c r="J1159" s="63" t="str">
        <f>+J1160</f>
        <v>und</v>
      </c>
    </row>
    <row r="1160" spans="2:10" x14ac:dyDescent="0.3">
      <c r="B1160" s="75"/>
      <c r="C1160" s="130" t="s">
        <v>248</v>
      </c>
      <c r="D1160" s="45">
        <v>1</v>
      </c>
      <c r="E1160" s="45"/>
      <c r="F1160" s="45"/>
      <c r="G1160" s="45"/>
      <c r="H1160" s="45">
        <f>+D1160</f>
        <v>1</v>
      </c>
      <c r="I1160" s="45"/>
      <c r="J1160" s="46" t="s">
        <v>35</v>
      </c>
    </row>
    <row r="1161" spans="2:10" x14ac:dyDescent="0.3">
      <c r="B1161" s="75"/>
      <c r="C1161" s="130" t="s">
        <v>249</v>
      </c>
      <c r="D1161" s="45">
        <v>1</v>
      </c>
      <c r="E1161" s="45"/>
      <c r="F1161" s="45"/>
      <c r="G1161" s="45"/>
      <c r="H1161" s="45">
        <f>+D1161</f>
        <v>1</v>
      </c>
      <c r="I1161" s="45"/>
      <c r="J1161" s="46" t="s">
        <v>35</v>
      </c>
    </row>
    <row r="1162" spans="2:10" x14ac:dyDescent="0.3">
      <c r="B1162" s="75"/>
      <c r="C1162" s="130" t="s">
        <v>250</v>
      </c>
      <c r="D1162" s="45">
        <v>1</v>
      </c>
      <c r="E1162" s="45"/>
      <c r="F1162" s="45"/>
      <c r="G1162" s="45"/>
      <c r="H1162" s="45">
        <f>+D1162</f>
        <v>1</v>
      </c>
      <c r="I1162" s="45"/>
      <c r="J1162" s="46" t="s">
        <v>35</v>
      </c>
    </row>
    <row r="1163" spans="2:10" x14ac:dyDescent="0.3">
      <c r="B1163" s="75" t="s">
        <v>527</v>
      </c>
      <c r="C1163" s="48" t="s">
        <v>506</v>
      </c>
      <c r="D1163" s="103"/>
      <c r="E1163" s="45"/>
      <c r="F1163" s="45"/>
      <c r="G1163" s="45"/>
      <c r="H1163" s="45"/>
      <c r="I1163" s="62">
        <f>SUM(H1164:H1166)*$E$83</f>
        <v>6</v>
      </c>
      <c r="J1163" s="63" t="str">
        <f>+J1164</f>
        <v>und</v>
      </c>
    </row>
    <row r="1164" spans="2:10" x14ac:dyDescent="0.3">
      <c r="B1164" s="75"/>
      <c r="C1164" s="130" t="s">
        <v>248</v>
      </c>
      <c r="D1164" s="45">
        <v>2</v>
      </c>
      <c r="E1164" s="45"/>
      <c r="F1164" s="45"/>
      <c r="G1164" s="45"/>
      <c r="H1164" s="45">
        <f>+D1164</f>
        <v>2</v>
      </c>
      <c r="I1164" s="45"/>
      <c r="J1164" s="46" t="s">
        <v>35</v>
      </c>
    </row>
    <row r="1165" spans="2:10" x14ac:dyDescent="0.3">
      <c r="B1165" s="75"/>
      <c r="C1165" s="130" t="s">
        <v>249</v>
      </c>
      <c r="D1165" s="45">
        <v>2</v>
      </c>
      <c r="E1165" s="45"/>
      <c r="F1165" s="45"/>
      <c r="G1165" s="45"/>
      <c r="H1165" s="45">
        <f>+D1165</f>
        <v>2</v>
      </c>
      <c r="I1165" s="45"/>
      <c r="J1165" s="46" t="s">
        <v>35</v>
      </c>
    </row>
    <row r="1166" spans="2:10" x14ac:dyDescent="0.3">
      <c r="B1166" s="75"/>
      <c r="C1166" s="130" t="s">
        <v>250</v>
      </c>
      <c r="D1166" s="45">
        <v>2</v>
      </c>
      <c r="E1166" s="45"/>
      <c r="F1166" s="45"/>
      <c r="G1166" s="45"/>
      <c r="H1166" s="45">
        <f>+D1166</f>
        <v>2</v>
      </c>
      <c r="I1166" s="45"/>
      <c r="J1166" s="46" t="s">
        <v>35</v>
      </c>
    </row>
    <row r="1167" spans="2:10" x14ac:dyDescent="0.3">
      <c r="B1167" s="75" t="s">
        <v>528</v>
      </c>
      <c r="C1167" s="48" t="s">
        <v>508</v>
      </c>
      <c r="D1167" s="103"/>
      <c r="E1167" s="45"/>
      <c r="F1167" s="45"/>
      <c r="G1167" s="45"/>
      <c r="H1167" s="45"/>
      <c r="I1167" s="62">
        <f>SUM(H1168:H1170)*$E$83</f>
        <v>6</v>
      </c>
      <c r="J1167" s="63" t="str">
        <f>+J1168</f>
        <v>und</v>
      </c>
    </row>
    <row r="1168" spans="2:10" x14ac:dyDescent="0.3">
      <c r="B1168" s="75"/>
      <c r="C1168" s="130" t="s">
        <v>248</v>
      </c>
      <c r="D1168" s="45">
        <v>2</v>
      </c>
      <c r="E1168" s="45"/>
      <c r="F1168" s="45"/>
      <c r="G1168" s="45"/>
      <c r="H1168" s="45">
        <f>+D1168</f>
        <v>2</v>
      </c>
      <c r="I1168" s="45"/>
      <c r="J1168" s="46" t="s">
        <v>35</v>
      </c>
    </row>
    <row r="1169" spans="2:10" x14ac:dyDescent="0.3">
      <c r="B1169" s="75"/>
      <c r="C1169" s="130" t="s">
        <v>249</v>
      </c>
      <c r="D1169" s="45">
        <v>2</v>
      </c>
      <c r="E1169" s="45"/>
      <c r="F1169" s="45"/>
      <c r="G1169" s="45"/>
      <c r="H1169" s="45">
        <f>+D1169</f>
        <v>2</v>
      </c>
      <c r="I1169" s="45"/>
      <c r="J1169" s="46" t="s">
        <v>35</v>
      </c>
    </row>
    <row r="1170" spans="2:10" x14ac:dyDescent="0.3">
      <c r="B1170" s="75"/>
      <c r="C1170" s="130" t="s">
        <v>250</v>
      </c>
      <c r="D1170" s="45">
        <v>2</v>
      </c>
      <c r="E1170" s="45"/>
      <c r="F1170" s="45"/>
      <c r="G1170" s="45"/>
      <c r="H1170" s="45">
        <f>+D1170</f>
        <v>2</v>
      </c>
      <c r="I1170" s="45"/>
      <c r="J1170" s="46" t="s">
        <v>35</v>
      </c>
    </row>
    <row r="1171" spans="2:10" x14ac:dyDescent="0.3">
      <c r="B1171" s="75" t="s">
        <v>551</v>
      </c>
      <c r="C1171" s="48" t="s">
        <v>553</v>
      </c>
      <c r="D1171" s="103"/>
      <c r="E1171" s="45"/>
      <c r="F1171" s="45"/>
      <c r="G1171" s="45"/>
      <c r="H1171" s="45"/>
      <c r="I1171" s="62">
        <f>SUM(H1172:H1174)*$E$83</f>
        <v>1</v>
      </c>
      <c r="J1171" s="63" t="str">
        <f>+J1172</f>
        <v>und</v>
      </c>
    </row>
    <row r="1172" spans="2:10" x14ac:dyDescent="0.3">
      <c r="B1172" s="75"/>
      <c r="C1172" s="130" t="s">
        <v>248</v>
      </c>
      <c r="D1172" s="45">
        <v>0</v>
      </c>
      <c r="E1172" s="45"/>
      <c r="F1172" s="45"/>
      <c r="G1172" s="45"/>
      <c r="H1172" s="45">
        <f>+D1172</f>
        <v>0</v>
      </c>
      <c r="I1172" s="45"/>
      <c r="J1172" s="46" t="s">
        <v>35</v>
      </c>
    </row>
    <row r="1173" spans="2:10" x14ac:dyDescent="0.3">
      <c r="B1173" s="75"/>
      <c r="C1173" s="130" t="s">
        <v>249</v>
      </c>
      <c r="D1173" s="45">
        <v>0</v>
      </c>
      <c r="E1173" s="45"/>
      <c r="F1173" s="45"/>
      <c r="G1173" s="45"/>
      <c r="H1173" s="45">
        <f>+D1173</f>
        <v>0</v>
      </c>
      <c r="I1173" s="45"/>
      <c r="J1173" s="46" t="s">
        <v>35</v>
      </c>
    </row>
    <row r="1174" spans="2:10" x14ac:dyDescent="0.3">
      <c r="B1174" s="75"/>
      <c r="C1174" s="130" t="s">
        <v>250</v>
      </c>
      <c r="D1174" s="45">
        <v>1</v>
      </c>
      <c r="E1174" s="45"/>
      <c r="F1174" s="45"/>
      <c r="G1174" s="45"/>
      <c r="H1174" s="45">
        <f>+D1174</f>
        <v>1</v>
      </c>
      <c r="I1174" s="45"/>
      <c r="J1174" s="46" t="s">
        <v>35</v>
      </c>
    </row>
    <row r="1175" spans="2:10" x14ac:dyDescent="0.3">
      <c r="B1175" s="75" t="s">
        <v>552</v>
      </c>
      <c r="C1175" s="48" t="s">
        <v>539</v>
      </c>
      <c r="D1175" s="103"/>
      <c r="E1175" s="45"/>
      <c r="F1175" s="45"/>
      <c r="G1175" s="45"/>
      <c r="H1175" s="45"/>
      <c r="I1175" s="62">
        <f>SUM(H1176:H1178)*$E$83</f>
        <v>1</v>
      </c>
      <c r="J1175" s="63" t="str">
        <f>+J1176</f>
        <v>und</v>
      </c>
    </row>
    <row r="1176" spans="2:10" x14ac:dyDescent="0.3">
      <c r="B1176" s="75"/>
      <c r="C1176" s="130" t="s">
        <v>248</v>
      </c>
      <c r="D1176" s="45">
        <v>0</v>
      </c>
      <c r="E1176" s="45"/>
      <c r="F1176" s="45"/>
      <c r="G1176" s="45"/>
      <c r="H1176" s="45">
        <f>+D1176</f>
        <v>0</v>
      </c>
      <c r="I1176" s="45"/>
      <c r="J1176" s="46" t="s">
        <v>35</v>
      </c>
    </row>
    <row r="1177" spans="2:10" x14ac:dyDescent="0.3">
      <c r="B1177" s="75"/>
      <c r="C1177" s="130" t="s">
        <v>249</v>
      </c>
      <c r="D1177" s="45">
        <v>0</v>
      </c>
      <c r="E1177" s="45"/>
      <c r="F1177" s="45"/>
      <c r="G1177" s="45"/>
      <c r="H1177" s="45">
        <f>+D1177</f>
        <v>0</v>
      </c>
      <c r="I1177" s="45"/>
      <c r="J1177" s="46" t="s">
        <v>35</v>
      </c>
    </row>
    <row r="1178" spans="2:10" x14ac:dyDescent="0.3">
      <c r="B1178" s="75"/>
      <c r="C1178" s="130" t="s">
        <v>250</v>
      </c>
      <c r="D1178" s="45">
        <v>1</v>
      </c>
      <c r="E1178" s="45"/>
      <c r="F1178" s="45"/>
      <c r="G1178" s="45"/>
      <c r="H1178" s="45">
        <f>+D1178</f>
        <v>1</v>
      </c>
      <c r="I1178" s="45"/>
      <c r="J1178" s="46" t="s">
        <v>35</v>
      </c>
    </row>
    <row r="1179" spans="2:10" x14ac:dyDescent="0.3">
      <c r="B1179" s="100" t="s">
        <v>217</v>
      </c>
      <c r="C1179" s="101" t="s">
        <v>509</v>
      </c>
      <c r="D1179" s="103"/>
      <c r="E1179" s="45"/>
      <c r="F1179" s="45"/>
      <c r="G1179" s="45"/>
      <c r="H1179" s="45"/>
      <c r="I1179" s="45"/>
      <c r="J1179" s="46"/>
    </row>
    <row r="1180" spans="2:10" x14ac:dyDescent="0.3">
      <c r="B1180" s="75" t="s">
        <v>218</v>
      </c>
      <c r="C1180" s="48" t="s">
        <v>510</v>
      </c>
      <c r="D1180" s="103"/>
      <c r="E1180" s="45"/>
      <c r="F1180" s="45"/>
      <c r="G1180" s="45"/>
      <c r="H1180" s="45"/>
      <c r="I1180" s="62">
        <f>SUM(H1181:H1184)*$E$83</f>
        <v>4</v>
      </c>
      <c r="J1180" s="63" t="str">
        <f>+J1181</f>
        <v>und</v>
      </c>
    </row>
    <row r="1181" spans="2:10" x14ac:dyDescent="0.3">
      <c r="B1181" s="75"/>
      <c r="C1181" s="47" t="s">
        <v>811</v>
      </c>
      <c r="D1181" s="45">
        <v>1</v>
      </c>
      <c r="E1181" s="45"/>
      <c r="F1181" s="45"/>
      <c r="G1181" s="45"/>
      <c r="H1181" s="45">
        <f t="shared" ref="H1181:H1184" si="39">+D1181</f>
        <v>1</v>
      </c>
      <c r="I1181" s="45"/>
      <c r="J1181" s="46" t="s">
        <v>35</v>
      </c>
    </row>
    <row r="1182" spans="2:10" x14ac:dyDescent="0.3">
      <c r="B1182" s="75"/>
      <c r="C1182" s="47" t="s">
        <v>812</v>
      </c>
      <c r="D1182" s="45">
        <v>1</v>
      </c>
      <c r="E1182" s="45"/>
      <c r="F1182" s="45"/>
      <c r="G1182" s="45"/>
      <c r="H1182" s="45">
        <f t="shared" si="39"/>
        <v>1</v>
      </c>
      <c r="I1182" s="45"/>
      <c r="J1182" s="46" t="s">
        <v>35</v>
      </c>
    </row>
    <row r="1183" spans="2:10" x14ac:dyDescent="0.3">
      <c r="B1183" s="75"/>
      <c r="C1183" s="47" t="s">
        <v>813</v>
      </c>
      <c r="D1183" s="45">
        <v>1</v>
      </c>
      <c r="E1183" s="45"/>
      <c r="F1183" s="45"/>
      <c r="G1183" s="45"/>
      <c r="H1183" s="45">
        <f t="shared" si="39"/>
        <v>1</v>
      </c>
      <c r="I1183" s="45"/>
      <c r="J1183" s="46" t="s">
        <v>35</v>
      </c>
    </row>
    <row r="1184" spans="2:10" x14ac:dyDescent="0.3">
      <c r="B1184" s="75"/>
      <c r="C1184" s="47" t="s">
        <v>814</v>
      </c>
      <c r="D1184" s="45">
        <v>1</v>
      </c>
      <c r="E1184" s="45"/>
      <c r="F1184" s="45"/>
      <c r="G1184" s="45"/>
      <c r="H1184" s="45">
        <f t="shared" si="39"/>
        <v>1</v>
      </c>
      <c r="I1184" s="45"/>
      <c r="J1184" s="46" t="s">
        <v>35</v>
      </c>
    </row>
    <row r="1185" spans="2:10" x14ac:dyDescent="0.3">
      <c r="B1185" s="75" t="s">
        <v>219</v>
      </c>
      <c r="C1185" s="48" t="s">
        <v>512</v>
      </c>
      <c r="D1185" s="103"/>
      <c r="E1185" s="45"/>
      <c r="F1185" s="45"/>
      <c r="G1185" s="45"/>
      <c r="H1185" s="45"/>
      <c r="I1185" s="62">
        <f>SUM(H1186:H1186)*$E$83</f>
        <v>1</v>
      </c>
      <c r="J1185" s="63" t="str">
        <f>+J1186</f>
        <v>und</v>
      </c>
    </row>
    <row r="1186" spans="2:10" x14ac:dyDescent="0.3">
      <c r="B1186" s="75"/>
      <c r="C1186" s="44" t="s">
        <v>513</v>
      </c>
      <c r="D1186" s="45">
        <v>1</v>
      </c>
      <c r="E1186" s="45"/>
      <c r="F1186" s="45"/>
      <c r="G1186" s="45"/>
      <c r="H1186" s="45">
        <f>+D1186</f>
        <v>1</v>
      </c>
      <c r="I1186" s="45"/>
      <c r="J1186" s="46" t="s">
        <v>35</v>
      </c>
    </row>
    <row r="1187" spans="2:10" x14ac:dyDescent="0.3">
      <c r="B1187" s="75" t="s">
        <v>529</v>
      </c>
      <c r="C1187" s="48" t="s">
        <v>515</v>
      </c>
      <c r="D1187" s="103"/>
      <c r="E1187" s="45"/>
      <c r="F1187" s="45"/>
      <c r="G1187" s="45"/>
      <c r="H1187" s="45"/>
      <c r="I1187" s="62">
        <f>SUM(H1188:H1188)*$E$83</f>
        <v>0</v>
      </c>
      <c r="J1187" s="63" t="str">
        <f>+J1188</f>
        <v>und</v>
      </c>
    </row>
    <row r="1188" spans="2:10" x14ac:dyDescent="0.3">
      <c r="B1188" s="75"/>
      <c r="C1188" s="44" t="s">
        <v>514</v>
      </c>
      <c r="D1188" s="45">
        <v>0</v>
      </c>
      <c r="E1188" s="45"/>
      <c r="F1188" s="45"/>
      <c r="G1188" s="45"/>
      <c r="H1188" s="45">
        <f>+D1188</f>
        <v>0</v>
      </c>
      <c r="I1188" s="45"/>
      <c r="J1188" s="46" t="s">
        <v>35</v>
      </c>
    </row>
    <row r="1189" spans="2:10" x14ac:dyDescent="0.3">
      <c r="B1189" s="75" t="s">
        <v>530</v>
      </c>
      <c r="C1189" s="48" t="s">
        <v>516</v>
      </c>
      <c r="D1189" s="103"/>
      <c r="E1189" s="45"/>
      <c r="F1189" s="45"/>
      <c r="G1189" s="45"/>
      <c r="H1189" s="45"/>
      <c r="I1189" s="62">
        <f>SUM(H1190:H1190)*$E$83</f>
        <v>0</v>
      </c>
      <c r="J1189" s="63" t="str">
        <f>+J1190</f>
        <v>und</v>
      </c>
    </row>
    <row r="1190" spans="2:10" x14ac:dyDescent="0.3">
      <c r="B1190" s="75"/>
      <c r="C1190" s="44" t="s">
        <v>514</v>
      </c>
      <c r="D1190" s="45">
        <v>0</v>
      </c>
      <c r="E1190" s="45"/>
      <c r="F1190" s="45"/>
      <c r="G1190" s="45"/>
      <c r="H1190" s="45">
        <f>+D1190</f>
        <v>0</v>
      </c>
      <c r="I1190" s="45"/>
      <c r="J1190" s="46" t="s">
        <v>35</v>
      </c>
    </row>
    <row r="1191" spans="2:10" x14ac:dyDescent="0.3">
      <c r="B1191" s="100" t="s">
        <v>221</v>
      </c>
      <c r="C1191" s="101" t="s">
        <v>531</v>
      </c>
      <c r="D1191" s="103"/>
      <c r="E1191" s="45"/>
      <c r="F1191" s="45"/>
      <c r="G1191" s="45"/>
      <c r="H1191" s="45"/>
      <c r="I1191" s="45"/>
      <c r="J1191" s="46"/>
    </row>
    <row r="1192" spans="2:10" x14ac:dyDescent="0.3">
      <c r="B1192" s="75" t="s">
        <v>220</v>
      </c>
      <c r="C1192" s="48" t="s">
        <v>541</v>
      </c>
      <c r="D1192" s="103"/>
      <c r="E1192" s="45"/>
      <c r="F1192" s="45"/>
      <c r="G1192" s="45"/>
      <c r="H1192" s="45"/>
      <c r="I1192" s="62">
        <f>SUM(H1193:H1193)*$E$83</f>
        <v>0</v>
      </c>
      <c r="J1192" s="63" t="str">
        <f>+J1193</f>
        <v>und</v>
      </c>
    </row>
    <row r="1193" spans="2:10" x14ac:dyDescent="0.3">
      <c r="B1193" s="75"/>
      <c r="C1193" s="44" t="s">
        <v>540</v>
      </c>
      <c r="D1193" s="45">
        <v>0</v>
      </c>
      <c r="E1193" s="45"/>
      <c r="F1193" s="45"/>
      <c r="G1193" s="45"/>
      <c r="H1193" s="45">
        <f>+D1193</f>
        <v>0</v>
      </c>
      <c r="I1193" s="45"/>
      <c r="J1193" s="46" t="s">
        <v>35</v>
      </c>
    </row>
    <row r="1194" spans="2:10" x14ac:dyDescent="0.3">
      <c r="B1194" s="100" t="s">
        <v>223</v>
      </c>
      <c r="C1194" s="101" t="s">
        <v>532</v>
      </c>
      <c r="D1194" s="103"/>
      <c r="E1194" s="45"/>
      <c r="F1194" s="45"/>
      <c r="G1194" s="45"/>
      <c r="H1194" s="45"/>
      <c r="I1194" s="45"/>
      <c r="J1194" s="46"/>
    </row>
    <row r="1195" spans="2:10" x14ac:dyDescent="0.3">
      <c r="B1195" s="75" t="s">
        <v>222</v>
      </c>
      <c r="C1195" s="48" t="s">
        <v>533</v>
      </c>
      <c r="D1195" s="103"/>
      <c r="E1195" s="45"/>
      <c r="F1195" s="45"/>
      <c r="G1195" s="45"/>
      <c r="H1195" s="45"/>
      <c r="I1195" s="62">
        <f>SUM(H1196:H1196)*$E$83</f>
        <v>1</v>
      </c>
      <c r="J1195" s="63" t="str">
        <f>+J1196</f>
        <v>GBL</v>
      </c>
    </row>
    <row r="1196" spans="2:10" x14ac:dyDescent="0.3">
      <c r="B1196" s="75"/>
      <c r="C1196" s="44" t="s">
        <v>637</v>
      </c>
      <c r="D1196" s="45">
        <v>1</v>
      </c>
      <c r="E1196" s="45"/>
      <c r="F1196" s="45"/>
      <c r="G1196" s="45"/>
      <c r="H1196" s="45">
        <f>+D1196</f>
        <v>1</v>
      </c>
      <c r="I1196" s="45"/>
      <c r="J1196" s="46" t="s">
        <v>4</v>
      </c>
    </row>
    <row r="1197" spans="2:10" x14ac:dyDescent="0.3">
      <c r="B1197" s="75" t="s">
        <v>534</v>
      </c>
      <c r="C1197" s="48" t="s">
        <v>535</v>
      </c>
      <c r="D1197" s="103"/>
      <c r="E1197" s="45"/>
      <c r="F1197" s="45"/>
      <c r="G1197" s="45"/>
      <c r="H1197" s="45"/>
      <c r="I1197" s="62">
        <f>SUM(H1198:H1198)*$E$83</f>
        <v>1</v>
      </c>
      <c r="J1197" s="63" t="str">
        <f>+J1198</f>
        <v>GBL</v>
      </c>
    </row>
    <row r="1198" spans="2:10" x14ac:dyDescent="0.3">
      <c r="B1198" s="75"/>
      <c r="C1198" s="44" t="s">
        <v>637</v>
      </c>
      <c r="D1198" s="45">
        <v>1</v>
      </c>
      <c r="E1198" s="45"/>
      <c r="F1198" s="45"/>
      <c r="G1198" s="45"/>
      <c r="H1198" s="45">
        <f>+D1198</f>
        <v>1</v>
      </c>
      <c r="I1198" s="45"/>
      <c r="J1198" s="46" t="s">
        <v>4</v>
      </c>
    </row>
    <row r="1199" spans="2:10" x14ac:dyDescent="0.3">
      <c r="B1199" s="75"/>
      <c r="C1199" s="44"/>
      <c r="D1199" s="103"/>
      <c r="E1199" s="45"/>
      <c r="F1199" s="45"/>
      <c r="G1199" s="45"/>
      <c r="H1199" s="45"/>
      <c r="I1199" s="45"/>
      <c r="J1199" s="46"/>
    </row>
    <row r="1200" spans="2:10" x14ac:dyDescent="0.3">
      <c r="B1200" s="75"/>
      <c r="C1200" s="44"/>
      <c r="D1200" s="103"/>
      <c r="E1200" s="45"/>
      <c r="F1200" s="45"/>
      <c r="G1200" s="45"/>
      <c r="H1200" s="45"/>
      <c r="I1200" s="45"/>
      <c r="J1200" s="46"/>
    </row>
    <row r="1201" spans="2:10" x14ac:dyDescent="0.3">
      <c r="B1201" s="75"/>
      <c r="C1201" s="44"/>
      <c r="D1201" s="103"/>
      <c r="E1201" s="45"/>
      <c r="F1201" s="45"/>
      <c r="G1201" s="45"/>
      <c r="H1201" s="45"/>
      <c r="I1201" s="45"/>
      <c r="J1201" s="46"/>
    </row>
    <row r="1202" spans="2:10" x14ac:dyDescent="0.3">
      <c r="B1202" s="75"/>
      <c r="C1202" s="44"/>
      <c r="D1202" s="103"/>
      <c r="E1202" s="45"/>
      <c r="F1202" s="45"/>
      <c r="G1202" s="45"/>
      <c r="H1202" s="45"/>
      <c r="I1202" s="45"/>
      <c r="J1202" s="46"/>
    </row>
    <row r="1203" spans="2:10" x14ac:dyDescent="0.3">
      <c r="B1203" s="75"/>
      <c r="C1203" s="44"/>
      <c r="D1203" s="103"/>
      <c r="E1203" s="45"/>
      <c r="F1203" s="45"/>
      <c r="G1203" s="45"/>
      <c r="H1203" s="45"/>
      <c r="I1203" s="45"/>
      <c r="J1203" s="46"/>
    </row>
    <row r="1204" spans="2:10" x14ac:dyDescent="0.3">
      <c r="B1204" s="75"/>
      <c r="C1204" s="44"/>
      <c r="D1204" s="103"/>
      <c r="E1204" s="45"/>
      <c r="F1204" s="45"/>
      <c r="G1204" s="45"/>
      <c r="H1204" s="45"/>
      <c r="I1204" s="45"/>
      <c r="J1204" s="46"/>
    </row>
    <row r="1205" spans="2:10" x14ac:dyDescent="0.3">
      <c r="B1205" s="75"/>
      <c r="C1205" s="44"/>
      <c r="D1205" s="103"/>
      <c r="E1205" s="45"/>
      <c r="F1205" s="45"/>
      <c r="G1205" s="45"/>
      <c r="H1205" s="45"/>
      <c r="I1205" s="45"/>
      <c r="J1205" s="46"/>
    </row>
    <row r="1206" spans="2:10" x14ac:dyDescent="0.3">
      <c r="B1206" s="75"/>
      <c r="C1206" s="44"/>
      <c r="D1206" s="103"/>
      <c r="E1206" s="45"/>
      <c r="F1206" s="45"/>
      <c r="G1206" s="45"/>
      <c r="H1206" s="45"/>
      <c r="I1206" s="45"/>
      <c r="J1206" s="46"/>
    </row>
    <row r="1207" spans="2:10" x14ac:dyDescent="0.3">
      <c r="B1207" s="75"/>
      <c r="C1207" s="44"/>
      <c r="D1207" s="103"/>
      <c r="E1207" s="45"/>
      <c r="F1207" s="45"/>
      <c r="G1207" s="45"/>
      <c r="H1207" s="45"/>
      <c r="I1207" s="45"/>
      <c r="J1207" s="46"/>
    </row>
    <row r="1208" spans="2:10" x14ac:dyDescent="0.3">
      <c r="B1208" s="75"/>
      <c r="C1208" s="44"/>
      <c r="D1208" s="103"/>
      <c r="E1208" s="45"/>
      <c r="F1208" s="45"/>
      <c r="G1208" s="45"/>
      <c r="H1208" s="45"/>
      <c r="I1208" s="45"/>
      <c r="J1208" s="46"/>
    </row>
    <row r="1209" spans="2:10" x14ac:dyDescent="0.3">
      <c r="B1209" s="75"/>
      <c r="C1209" s="44"/>
      <c r="D1209" s="103"/>
      <c r="E1209" s="45"/>
      <c r="F1209" s="45"/>
      <c r="G1209" s="45"/>
      <c r="H1209" s="45"/>
      <c r="I1209" s="45"/>
      <c r="J1209" s="46"/>
    </row>
    <row r="1210" spans="2:10" x14ac:dyDescent="0.3">
      <c r="B1210" s="75"/>
      <c r="C1210" s="44"/>
      <c r="D1210" s="103"/>
      <c r="E1210" s="45"/>
      <c r="F1210" s="45"/>
      <c r="G1210" s="45"/>
      <c r="H1210" s="45"/>
      <c r="I1210" s="45"/>
      <c r="J1210" s="46"/>
    </row>
    <row r="1211" spans="2:10" ht="22.8" x14ac:dyDescent="0.3">
      <c r="B1211" s="163" t="s">
        <v>687</v>
      </c>
      <c r="C1211" s="164"/>
      <c r="D1211" s="164"/>
      <c r="E1211" s="164"/>
      <c r="F1211" s="164"/>
      <c r="G1211" s="164"/>
      <c r="H1211" s="164"/>
      <c r="I1211" s="164"/>
      <c r="J1211" s="165"/>
    </row>
    <row r="1212" spans="2:10" x14ac:dyDescent="0.3">
      <c r="B1212" s="23" t="s">
        <v>7</v>
      </c>
      <c r="C1212" s="24" t="s">
        <v>0</v>
      </c>
      <c r="D1212" s="24" t="s">
        <v>23</v>
      </c>
      <c r="E1212" s="24" t="s">
        <v>24</v>
      </c>
      <c r="F1212" s="24" t="s">
        <v>2</v>
      </c>
      <c r="G1212" s="24" t="s">
        <v>3</v>
      </c>
      <c r="H1212" s="24" t="s">
        <v>25</v>
      </c>
      <c r="I1212" s="24" t="s">
        <v>8</v>
      </c>
      <c r="J1212" s="24" t="s">
        <v>9</v>
      </c>
    </row>
    <row r="1213" spans="2:10" x14ac:dyDescent="0.3">
      <c r="B1213" s="96">
        <v>4.04</v>
      </c>
      <c r="C1213" s="97" t="s">
        <v>472</v>
      </c>
      <c r="D1213" s="60"/>
      <c r="E1213" s="56">
        <v>1</v>
      </c>
      <c r="F1213" s="52"/>
      <c r="G1213" s="52"/>
      <c r="H1213" s="52"/>
      <c r="I1213" s="52"/>
      <c r="J1213" s="61"/>
    </row>
    <row r="1214" spans="2:10" x14ac:dyDescent="0.3">
      <c r="B1214" s="100" t="s">
        <v>165</v>
      </c>
      <c r="C1214" s="101" t="s">
        <v>474</v>
      </c>
      <c r="D1214" s="60"/>
      <c r="E1214" s="59"/>
      <c r="F1214" s="52"/>
      <c r="G1214" s="52"/>
      <c r="H1214" s="52"/>
      <c r="I1214" s="52"/>
      <c r="J1214" s="61"/>
    </row>
    <row r="1215" spans="2:10" x14ac:dyDescent="0.3">
      <c r="B1215" s="75" t="s">
        <v>166</v>
      </c>
      <c r="C1215" s="48" t="s">
        <v>473</v>
      </c>
      <c r="D1215" s="45"/>
      <c r="E1215" s="45"/>
      <c r="F1215" s="45"/>
      <c r="G1215" s="45"/>
      <c r="H1215" s="45"/>
      <c r="I1215" s="62">
        <f>SUM(H1216:H1225)*$E$83</f>
        <v>11</v>
      </c>
      <c r="J1215" s="63" t="str">
        <f>+J1216</f>
        <v>Pto</v>
      </c>
    </row>
    <row r="1216" spans="2:10" x14ac:dyDescent="0.3">
      <c r="B1216" s="75"/>
      <c r="C1216" s="130" t="s">
        <v>248</v>
      </c>
      <c r="D1216" s="45"/>
      <c r="E1216" s="45"/>
      <c r="F1216" s="45"/>
      <c r="G1216" s="45"/>
      <c r="H1216" s="45"/>
      <c r="I1216" s="45"/>
      <c r="J1216" s="46" t="s">
        <v>298</v>
      </c>
    </row>
    <row r="1217" spans="2:10" x14ac:dyDescent="0.3">
      <c r="B1217" s="75"/>
      <c r="C1217" s="44" t="s">
        <v>622</v>
      </c>
      <c r="D1217" s="45">
        <v>4</v>
      </c>
      <c r="E1217" s="45"/>
      <c r="F1217" s="45"/>
      <c r="G1217" s="45"/>
      <c r="H1217" s="45">
        <f>+D1217</f>
        <v>4</v>
      </c>
      <c r="I1217" s="45"/>
      <c r="J1217" s="46" t="s">
        <v>298</v>
      </c>
    </row>
    <row r="1218" spans="2:10" x14ac:dyDescent="0.3">
      <c r="B1218" s="75"/>
      <c r="C1218" s="44" t="s">
        <v>815</v>
      </c>
      <c r="D1218" s="45">
        <v>6</v>
      </c>
      <c r="E1218" s="45"/>
      <c r="F1218" s="45"/>
      <c r="G1218" s="45"/>
      <c r="H1218" s="45">
        <f>+D1218</f>
        <v>6</v>
      </c>
      <c r="I1218" s="45"/>
      <c r="J1218" s="46" t="s">
        <v>298</v>
      </c>
    </row>
    <row r="1219" spans="2:10" x14ac:dyDescent="0.3">
      <c r="B1219" s="75"/>
      <c r="C1219" s="44" t="s">
        <v>628</v>
      </c>
      <c r="D1219" s="45">
        <v>1</v>
      </c>
      <c r="E1219" s="45"/>
      <c r="F1219" s="45"/>
      <c r="G1219" s="45"/>
      <c r="H1219" s="45">
        <f>+D1219</f>
        <v>1</v>
      </c>
      <c r="I1219" s="45"/>
      <c r="J1219" s="46" t="s">
        <v>298</v>
      </c>
    </row>
    <row r="1220" spans="2:10" x14ac:dyDescent="0.3">
      <c r="B1220" s="75"/>
      <c r="C1220" s="130" t="s">
        <v>249</v>
      </c>
      <c r="D1220" s="45"/>
      <c r="E1220" s="45"/>
      <c r="F1220" s="45"/>
      <c r="G1220" s="45"/>
      <c r="H1220" s="45"/>
      <c r="I1220" s="45"/>
      <c r="J1220" s="46" t="s">
        <v>298</v>
      </c>
    </row>
    <row r="1221" spans="2:10" x14ac:dyDescent="0.3">
      <c r="B1221" s="75"/>
      <c r="C1221" s="44" t="s">
        <v>630</v>
      </c>
      <c r="D1221" s="45">
        <v>0</v>
      </c>
      <c r="E1221" s="45"/>
      <c r="F1221" s="45"/>
      <c r="G1221" s="45"/>
      <c r="H1221" s="45">
        <f>+D1221</f>
        <v>0</v>
      </c>
      <c r="I1221" s="45"/>
      <c r="J1221" s="46" t="s">
        <v>298</v>
      </c>
    </row>
    <row r="1222" spans="2:10" x14ac:dyDescent="0.3">
      <c r="B1222" s="75"/>
      <c r="C1222" s="44" t="s">
        <v>628</v>
      </c>
      <c r="D1222" s="45">
        <v>0</v>
      </c>
      <c r="E1222" s="45"/>
      <c r="F1222" s="45"/>
      <c r="G1222" s="45"/>
      <c r="H1222" s="45">
        <f>+D1222</f>
        <v>0</v>
      </c>
      <c r="I1222" s="45"/>
      <c r="J1222" s="46" t="s">
        <v>298</v>
      </c>
    </row>
    <row r="1223" spans="2:10" x14ac:dyDescent="0.3">
      <c r="B1223" s="75"/>
      <c r="C1223" s="130" t="s">
        <v>250</v>
      </c>
      <c r="D1223" s="45"/>
      <c r="E1223" s="45"/>
      <c r="F1223" s="45"/>
      <c r="G1223" s="45"/>
      <c r="H1223" s="45"/>
      <c r="I1223" s="45"/>
      <c r="J1223" s="46" t="s">
        <v>298</v>
      </c>
    </row>
    <row r="1224" spans="2:10" x14ac:dyDescent="0.3">
      <c r="B1224" s="75"/>
      <c r="C1224" s="44" t="s">
        <v>630</v>
      </c>
      <c r="D1224" s="45">
        <v>0</v>
      </c>
      <c r="E1224" s="45"/>
      <c r="F1224" s="45"/>
      <c r="G1224" s="45"/>
      <c r="H1224" s="45">
        <f>+D1224</f>
        <v>0</v>
      </c>
      <c r="I1224" s="45"/>
      <c r="J1224" s="46" t="s">
        <v>298</v>
      </c>
    </row>
    <row r="1225" spans="2:10" x14ac:dyDescent="0.3">
      <c r="B1225" s="75"/>
      <c r="C1225" s="44" t="s">
        <v>628</v>
      </c>
      <c r="D1225" s="45">
        <v>0</v>
      </c>
      <c r="E1225" s="45"/>
      <c r="F1225" s="45"/>
      <c r="G1225" s="45"/>
      <c r="H1225" s="45">
        <f>+D1225</f>
        <v>0</v>
      </c>
      <c r="I1225" s="45"/>
      <c r="J1225" s="46" t="s">
        <v>298</v>
      </c>
    </row>
    <row r="1226" spans="2:10" x14ac:dyDescent="0.3">
      <c r="B1226" s="75" t="s">
        <v>475</v>
      </c>
      <c r="C1226" s="48" t="s">
        <v>476</v>
      </c>
      <c r="D1226" s="45"/>
      <c r="E1226" s="45"/>
      <c r="F1226" s="45"/>
      <c r="G1226" s="45"/>
      <c r="H1226" s="45"/>
      <c r="I1226" s="62">
        <f>SUM(H1227:H1232)*$E$83</f>
        <v>4</v>
      </c>
      <c r="J1226" s="63" t="str">
        <f>+J1227</f>
        <v>Pto</v>
      </c>
    </row>
    <row r="1227" spans="2:10" x14ac:dyDescent="0.3">
      <c r="B1227" s="75"/>
      <c r="C1227" s="130" t="s">
        <v>248</v>
      </c>
      <c r="D1227" s="45"/>
      <c r="E1227" s="45"/>
      <c r="F1227" s="45"/>
      <c r="G1227" s="45"/>
      <c r="H1227" s="45"/>
      <c r="I1227" s="45"/>
      <c r="J1227" s="46" t="s">
        <v>298</v>
      </c>
    </row>
    <row r="1228" spans="2:10" x14ac:dyDescent="0.3">
      <c r="B1228" s="75"/>
      <c r="C1228" s="44" t="s">
        <v>628</v>
      </c>
      <c r="D1228" s="45">
        <v>4</v>
      </c>
      <c r="E1228" s="45"/>
      <c r="F1228" s="45"/>
      <c r="G1228" s="45"/>
      <c r="H1228" s="45">
        <f>+D1228</f>
        <v>4</v>
      </c>
      <c r="I1228" s="45"/>
      <c r="J1228" s="46" t="s">
        <v>298</v>
      </c>
    </row>
    <row r="1229" spans="2:10" x14ac:dyDescent="0.3">
      <c r="B1229" s="75"/>
      <c r="C1229" s="130" t="s">
        <v>249</v>
      </c>
      <c r="D1229" s="45"/>
      <c r="E1229" s="45"/>
      <c r="F1229" s="45"/>
      <c r="G1229" s="45"/>
      <c r="H1229" s="45">
        <f>+D1229</f>
        <v>0</v>
      </c>
      <c r="I1229" s="45"/>
      <c r="J1229" s="46" t="s">
        <v>298</v>
      </c>
    </row>
    <row r="1230" spans="2:10" x14ac:dyDescent="0.3">
      <c r="B1230" s="75"/>
      <c r="C1230" s="44" t="s">
        <v>628</v>
      </c>
      <c r="D1230" s="45">
        <v>0</v>
      </c>
      <c r="E1230" s="45"/>
      <c r="F1230" s="45"/>
      <c r="G1230" s="45"/>
      <c r="H1230" s="45">
        <f>+D1230</f>
        <v>0</v>
      </c>
      <c r="I1230" s="45"/>
      <c r="J1230" s="46" t="s">
        <v>298</v>
      </c>
    </row>
    <row r="1231" spans="2:10" x14ac:dyDescent="0.3">
      <c r="B1231" s="75"/>
      <c r="C1231" s="130" t="s">
        <v>250</v>
      </c>
      <c r="D1231" s="45"/>
      <c r="E1231" s="45"/>
      <c r="F1231" s="45"/>
      <c r="G1231" s="45"/>
      <c r="H1231" s="45">
        <f>+D1231</f>
        <v>0</v>
      </c>
      <c r="I1231" s="45"/>
      <c r="J1231" s="46" t="s">
        <v>298</v>
      </c>
    </row>
    <row r="1232" spans="2:10" x14ac:dyDescent="0.3">
      <c r="B1232" s="75"/>
      <c r="C1232" s="44" t="s">
        <v>628</v>
      </c>
      <c r="D1232" s="45">
        <v>0</v>
      </c>
      <c r="E1232" s="45"/>
      <c r="F1232" s="45"/>
      <c r="G1232" s="45"/>
      <c r="H1232" s="45">
        <f>+D1232</f>
        <v>0</v>
      </c>
      <c r="I1232" s="45"/>
      <c r="J1232" s="46" t="s">
        <v>298</v>
      </c>
    </row>
    <row r="1233" spans="2:10" x14ac:dyDescent="0.3">
      <c r="B1233" s="75" t="s">
        <v>479</v>
      </c>
      <c r="C1233" s="48" t="s">
        <v>477</v>
      </c>
      <c r="D1233" s="45"/>
      <c r="E1233" s="45"/>
      <c r="F1233" s="45"/>
      <c r="G1233" s="45"/>
      <c r="H1233" s="45"/>
      <c r="I1233" s="62">
        <f>SUM(H1234:H1242)*$E$83</f>
        <v>3</v>
      </c>
      <c r="J1233" s="63" t="str">
        <f>+J1234</f>
        <v>Pto</v>
      </c>
    </row>
    <row r="1234" spans="2:10" x14ac:dyDescent="0.3">
      <c r="B1234" s="75"/>
      <c r="C1234" s="130" t="s">
        <v>248</v>
      </c>
      <c r="D1234" s="45"/>
      <c r="E1234" s="45"/>
      <c r="F1234" s="45"/>
      <c r="G1234" s="45"/>
      <c r="H1234" s="45"/>
      <c r="I1234" s="45"/>
      <c r="J1234" s="46" t="s">
        <v>298</v>
      </c>
    </row>
    <row r="1235" spans="2:10" x14ac:dyDescent="0.3">
      <c r="B1235" s="75"/>
      <c r="C1235" s="44" t="s">
        <v>621</v>
      </c>
      <c r="D1235" s="45">
        <v>1</v>
      </c>
      <c r="E1235" s="45"/>
      <c r="F1235" s="45"/>
      <c r="G1235" s="45"/>
      <c r="H1235" s="45">
        <f t="shared" ref="H1235:H1242" si="40">+D1235</f>
        <v>1</v>
      </c>
      <c r="I1235" s="45"/>
      <c r="J1235" s="46" t="s">
        <v>298</v>
      </c>
    </row>
    <row r="1236" spans="2:10" x14ac:dyDescent="0.3">
      <c r="B1236" s="75"/>
      <c r="C1236" s="44" t="s">
        <v>631</v>
      </c>
      <c r="D1236" s="45">
        <v>2</v>
      </c>
      <c r="E1236" s="45"/>
      <c r="F1236" s="45"/>
      <c r="G1236" s="45"/>
      <c r="H1236" s="45">
        <f t="shared" si="40"/>
        <v>2</v>
      </c>
      <c r="I1236" s="45"/>
      <c r="J1236" s="46" t="s">
        <v>298</v>
      </c>
    </row>
    <row r="1237" spans="2:10" x14ac:dyDescent="0.3">
      <c r="B1237" s="75"/>
      <c r="C1237" s="130" t="s">
        <v>249</v>
      </c>
      <c r="D1237" s="45"/>
      <c r="E1237" s="45"/>
      <c r="F1237" s="45"/>
      <c r="G1237" s="45"/>
      <c r="H1237" s="45">
        <f t="shared" si="40"/>
        <v>0</v>
      </c>
      <c r="I1237" s="45"/>
      <c r="J1237" s="46" t="s">
        <v>298</v>
      </c>
    </row>
    <row r="1238" spans="2:10" x14ac:dyDescent="0.3">
      <c r="B1238" s="75"/>
      <c r="C1238" s="44" t="s">
        <v>621</v>
      </c>
      <c r="D1238" s="45">
        <v>0</v>
      </c>
      <c r="E1238" s="45"/>
      <c r="F1238" s="45"/>
      <c r="G1238" s="45"/>
      <c r="H1238" s="45">
        <f t="shared" si="40"/>
        <v>0</v>
      </c>
      <c r="I1238" s="45"/>
      <c r="J1238" s="46" t="s">
        <v>298</v>
      </c>
    </row>
    <row r="1239" spans="2:10" x14ac:dyDescent="0.3">
      <c r="B1239" s="75"/>
      <c r="C1239" s="44" t="s">
        <v>631</v>
      </c>
      <c r="D1239" s="45">
        <v>0</v>
      </c>
      <c r="E1239" s="45"/>
      <c r="F1239" s="45"/>
      <c r="G1239" s="45"/>
      <c r="H1239" s="45">
        <f t="shared" si="40"/>
        <v>0</v>
      </c>
      <c r="I1239" s="45"/>
      <c r="J1239" s="46" t="s">
        <v>298</v>
      </c>
    </row>
    <row r="1240" spans="2:10" x14ac:dyDescent="0.3">
      <c r="B1240" s="75"/>
      <c r="C1240" s="130" t="s">
        <v>250</v>
      </c>
      <c r="D1240" s="45"/>
      <c r="E1240" s="45"/>
      <c r="F1240" s="45"/>
      <c r="G1240" s="45"/>
      <c r="H1240" s="45">
        <f t="shared" si="40"/>
        <v>0</v>
      </c>
      <c r="I1240" s="45"/>
      <c r="J1240" s="46" t="s">
        <v>298</v>
      </c>
    </row>
    <row r="1241" spans="2:10" x14ac:dyDescent="0.3">
      <c r="B1241" s="75"/>
      <c r="C1241" s="44" t="s">
        <v>621</v>
      </c>
      <c r="D1241" s="45">
        <v>0</v>
      </c>
      <c r="E1241" s="45"/>
      <c r="F1241" s="45"/>
      <c r="G1241" s="45"/>
      <c r="H1241" s="45">
        <f t="shared" si="40"/>
        <v>0</v>
      </c>
      <c r="I1241" s="45"/>
      <c r="J1241" s="46" t="s">
        <v>298</v>
      </c>
    </row>
    <row r="1242" spans="2:10" x14ac:dyDescent="0.3">
      <c r="B1242" s="75"/>
      <c r="C1242" s="44" t="s">
        <v>631</v>
      </c>
      <c r="D1242" s="45">
        <v>0</v>
      </c>
      <c r="E1242" s="45"/>
      <c r="F1242" s="45"/>
      <c r="G1242" s="45"/>
      <c r="H1242" s="45">
        <f t="shared" si="40"/>
        <v>0</v>
      </c>
      <c r="I1242" s="45"/>
      <c r="J1242" s="46" t="s">
        <v>298</v>
      </c>
    </row>
    <row r="1243" spans="2:10" x14ac:dyDescent="0.3">
      <c r="B1243" s="75" t="s">
        <v>480</v>
      </c>
      <c r="C1243" s="48" t="s">
        <v>478</v>
      </c>
      <c r="D1243" s="45"/>
      <c r="E1243" s="45"/>
      <c r="F1243" s="45"/>
      <c r="G1243" s="45"/>
      <c r="H1243" s="45"/>
      <c r="I1243" s="62">
        <f>SUM(H1244:H1249)*$E$83</f>
        <v>2</v>
      </c>
      <c r="J1243" s="63" t="str">
        <f>+J1245</f>
        <v>Pto</v>
      </c>
    </row>
    <row r="1244" spans="2:10" x14ac:dyDescent="0.3">
      <c r="B1244" s="75"/>
      <c r="C1244" s="130" t="s">
        <v>248</v>
      </c>
      <c r="D1244" s="45"/>
      <c r="E1244" s="45"/>
      <c r="F1244" s="45"/>
      <c r="G1244" s="45"/>
      <c r="H1244" s="45"/>
      <c r="I1244" s="45"/>
      <c r="J1244" s="46" t="s">
        <v>298</v>
      </c>
    </row>
    <row r="1245" spans="2:10" x14ac:dyDescent="0.3">
      <c r="B1245" s="75"/>
      <c r="C1245" s="44" t="s">
        <v>621</v>
      </c>
      <c r="D1245" s="45">
        <v>2</v>
      </c>
      <c r="E1245" s="45"/>
      <c r="F1245" s="45"/>
      <c r="G1245" s="45"/>
      <c r="H1245" s="45">
        <f>+D1245</f>
        <v>2</v>
      </c>
      <c r="I1245" s="45"/>
      <c r="J1245" s="46" t="s">
        <v>298</v>
      </c>
    </row>
    <row r="1246" spans="2:10" x14ac:dyDescent="0.3">
      <c r="B1246" s="75"/>
      <c r="C1246" s="130" t="s">
        <v>249</v>
      </c>
      <c r="D1246" s="45"/>
      <c r="E1246" s="45"/>
      <c r="F1246" s="45"/>
      <c r="G1246" s="45"/>
      <c r="H1246" s="45">
        <f>+D1246</f>
        <v>0</v>
      </c>
      <c r="I1246" s="45"/>
      <c r="J1246" s="46" t="s">
        <v>298</v>
      </c>
    </row>
    <row r="1247" spans="2:10" x14ac:dyDescent="0.3">
      <c r="B1247" s="75"/>
      <c r="C1247" s="44" t="s">
        <v>621</v>
      </c>
      <c r="D1247" s="45">
        <v>0</v>
      </c>
      <c r="E1247" s="45"/>
      <c r="F1247" s="45"/>
      <c r="G1247" s="45"/>
      <c r="H1247" s="45">
        <f>+D1247</f>
        <v>0</v>
      </c>
      <c r="I1247" s="45"/>
      <c r="J1247" s="46" t="s">
        <v>298</v>
      </c>
    </row>
    <row r="1248" spans="2:10" x14ac:dyDescent="0.3">
      <c r="B1248" s="75"/>
      <c r="C1248" s="130" t="s">
        <v>250</v>
      </c>
      <c r="D1248" s="45"/>
      <c r="E1248" s="45"/>
      <c r="F1248" s="45"/>
      <c r="G1248" s="45"/>
      <c r="H1248" s="45">
        <f>+D1248</f>
        <v>0</v>
      </c>
      <c r="I1248" s="45"/>
      <c r="J1248" s="46" t="s">
        <v>298</v>
      </c>
    </row>
    <row r="1249" spans="2:10" x14ac:dyDescent="0.3">
      <c r="B1249" s="75"/>
      <c r="C1249" s="44" t="s">
        <v>621</v>
      </c>
      <c r="D1249" s="45">
        <v>0</v>
      </c>
      <c r="E1249" s="45"/>
      <c r="F1249" s="45"/>
      <c r="G1249" s="45"/>
      <c r="H1249" s="45">
        <f>+D1249</f>
        <v>0</v>
      </c>
      <c r="I1249" s="45"/>
      <c r="J1249" s="46" t="s">
        <v>298</v>
      </c>
    </row>
    <row r="1250" spans="2:10" x14ac:dyDescent="0.3">
      <c r="B1250" s="100" t="s">
        <v>168</v>
      </c>
      <c r="C1250" s="101" t="s">
        <v>481</v>
      </c>
      <c r="D1250" s="45"/>
      <c r="E1250" s="45"/>
      <c r="F1250" s="45"/>
      <c r="G1250" s="45"/>
      <c r="H1250" s="45"/>
      <c r="I1250" s="45"/>
      <c r="J1250" s="46"/>
    </row>
    <row r="1251" spans="2:10" x14ac:dyDescent="0.3">
      <c r="B1251" s="75" t="s">
        <v>210</v>
      </c>
      <c r="C1251" s="48" t="s">
        <v>482</v>
      </c>
      <c r="D1251" s="45"/>
      <c r="E1251" s="45"/>
      <c r="F1251" s="45"/>
      <c r="G1251" s="45"/>
      <c r="H1251" s="45"/>
      <c r="I1251" s="62">
        <f>SUM(H1252:H1261)*$E$83</f>
        <v>22.8</v>
      </c>
      <c r="J1251" s="63" t="str">
        <f>+J1252</f>
        <v>ml</v>
      </c>
    </row>
    <row r="1252" spans="2:10" x14ac:dyDescent="0.3">
      <c r="B1252" s="75"/>
      <c r="C1252" s="130" t="s">
        <v>248</v>
      </c>
      <c r="D1252" s="45"/>
      <c r="E1252" s="45"/>
      <c r="F1252" s="45"/>
      <c r="G1252" s="45"/>
      <c r="H1252" s="45"/>
      <c r="I1252" s="45"/>
      <c r="J1252" s="46" t="str">
        <f>IF(AND(E1252=0,F1252&lt;&gt;0,G1252&lt;&gt;0),"m2",IF(AND(F1252=0,E1252&lt;&gt;0,G1252&lt;&gt;0),"m2",IF(AND(G1252=0,E1252&lt;&gt;0,F1252&lt;&gt;0),"m2",IF(AND(F1252=0,G1252=0),"ml",IF(AND(E1252=0,G1252=0),"ml",IF(AND(E1252=0,F1252=0),"ml",IF(AND(E1252&lt;&gt;0,F1252&lt;&gt;0,G1252&lt;&gt;0),"m3",0)))))))</f>
        <v>ml</v>
      </c>
    </row>
    <row r="1253" spans="2:10" x14ac:dyDescent="0.3">
      <c r="B1253" s="75"/>
      <c r="C1253" s="44" t="s">
        <v>622</v>
      </c>
      <c r="D1253" s="45">
        <v>4</v>
      </c>
      <c r="E1253" s="45">
        <v>1.5</v>
      </c>
      <c r="F1253" s="45"/>
      <c r="G1253" s="45"/>
      <c r="H1253" s="45">
        <f>IF(AND(F1253=0,G1253=0),D1253*E1253,IF(AND(E1253=0,G1253=0),D1253*F1253,IF(AND(E1253=0,F1253=0),D1253*G1253,IF(AND(E1253=0),D1253*F1253*G1253,IF(AND(F1253=0),D1253*E1253*G1253,IF(AND(G1253=0),D1253*E1253*F1253,D1253*E1253*F1253*G1253))))))</f>
        <v>6</v>
      </c>
      <c r="I1253" s="45"/>
      <c r="J1253" s="46" t="str">
        <f>IF(AND(E1253=0,F1253&lt;&gt;0,G1253&lt;&gt;0),"m2",IF(AND(F1253=0,E1253&lt;&gt;0,G1253&lt;&gt;0),"m2",IF(AND(G1253=0,E1253&lt;&gt;0,F1253&lt;&gt;0),"m2",IF(AND(F1253=0,G1253=0),"ml",IF(AND(E1253=0,G1253=0),"ml",IF(AND(E1253=0,F1253=0),"ml",IF(AND(E1253&lt;&gt;0,F1253&lt;&gt;0,G1253&lt;&gt;0),"m3",0)))))))</f>
        <v>ml</v>
      </c>
    </row>
    <row r="1254" spans="2:10" x14ac:dyDescent="0.3">
      <c r="B1254" s="75"/>
      <c r="C1254" s="44" t="s">
        <v>628</v>
      </c>
      <c r="D1254" s="45">
        <v>6</v>
      </c>
      <c r="E1254" s="45">
        <v>2</v>
      </c>
      <c r="F1254" s="45"/>
      <c r="G1254" s="45"/>
      <c r="H1254" s="45">
        <f>IF(AND(F1254=0,G1254=0),D1254*E1254,IF(AND(E1254=0,G1254=0),D1254*F1254,IF(AND(E1254=0,F1254=0),D1254*G1254,IF(AND(E1254=0),D1254*F1254*G1254,IF(AND(F1254=0),D1254*E1254*G1254,IF(AND(G1254=0),D1254*E1254*F1254,D1254*E1254*F1254*G1254))))))</f>
        <v>12</v>
      </c>
      <c r="I1254" s="45"/>
      <c r="J1254" s="46" t="str">
        <f>IF(AND(E1254=0,F1254&lt;&gt;0,G1254&lt;&gt;0),"m2",IF(AND(F1254=0,E1254&lt;&gt;0,G1254&lt;&gt;0),"m2",IF(AND(G1254=0,E1254&lt;&gt;0,F1254&lt;&gt;0),"m2",IF(AND(F1254=0,G1254=0),"ml",IF(AND(E1254=0,G1254=0),"ml",IF(AND(E1254=0,F1254=0),"ml",IF(AND(E1254&lt;&gt;0,F1254&lt;&gt;0,G1254&lt;&gt;0),"m3",0)))))))</f>
        <v>ml</v>
      </c>
    </row>
    <row r="1255" spans="2:10" x14ac:dyDescent="0.3">
      <c r="B1255" s="75"/>
      <c r="C1255" s="44" t="s">
        <v>628</v>
      </c>
      <c r="D1255" s="45">
        <v>1</v>
      </c>
      <c r="E1255" s="45">
        <v>4.8</v>
      </c>
      <c r="F1255" s="45"/>
      <c r="G1255" s="45"/>
      <c r="H1255" s="45">
        <f>IF(AND(F1255=0,G1255=0),D1255*E1255,IF(AND(E1255=0,G1255=0),D1255*F1255,IF(AND(E1255=0,F1255=0),D1255*G1255,IF(AND(E1255=0),D1255*F1255*G1255,IF(AND(F1255=0),D1255*E1255*G1255,IF(AND(G1255=0),D1255*E1255*F1255,D1255*E1255*F1255*G1255))))))</f>
        <v>4.8</v>
      </c>
      <c r="I1255" s="45"/>
      <c r="J1255" s="46" t="str">
        <f>IF(AND(E1255=0,F1255&lt;&gt;0,G1255&lt;&gt;0),"m2",IF(AND(F1255=0,E1255&lt;&gt;0,G1255&lt;&gt;0),"m2",IF(AND(G1255=0,E1255&lt;&gt;0,F1255&lt;&gt;0),"m2",IF(AND(F1255=0,G1255=0),"ml",IF(AND(E1255=0,G1255=0),"ml",IF(AND(E1255=0,F1255=0),"ml",IF(AND(E1255&lt;&gt;0,F1255&lt;&gt;0,G1255&lt;&gt;0),"m3",0)))))))</f>
        <v>ml</v>
      </c>
    </row>
    <row r="1256" spans="2:10" x14ac:dyDescent="0.3">
      <c r="B1256" s="75"/>
      <c r="C1256" s="130" t="s">
        <v>249</v>
      </c>
      <c r="D1256" s="45"/>
      <c r="E1256" s="45"/>
      <c r="F1256" s="45"/>
      <c r="G1256" s="45"/>
      <c r="H1256" s="45"/>
      <c r="I1256" s="45"/>
      <c r="J1256" s="46"/>
    </row>
    <row r="1257" spans="2:10" x14ac:dyDescent="0.3">
      <c r="B1257" s="75"/>
      <c r="C1257" s="44" t="s">
        <v>630</v>
      </c>
      <c r="D1257" s="45"/>
      <c r="E1257" s="45"/>
      <c r="F1257" s="45"/>
      <c r="G1257" s="45"/>
      <c r="H1257" s="45">
        <f>IF(AND(F1257=0,G1257=0),D1257*E1257,IF(AND(E1257=0,G1257=0),D1257*F1257,IF(AND(E1257=0,F1257=0),D1257*G1257,IF(AND(E1257=0),D1257*F1257*G1257,IF(AND(F1257=0),D1257*E1257*G1257,IF(AND(G1257=0),D1257*E1257*F1257,D1257*E1257*F1257*G1257))))))</f>
        <v>0</v>
      </c>
      <c r="I1257" s="45"/>
      <c r="J1257" s="46" t="str">
        <f>IF(AND(E1257=0,F1257&lt;&gt;0,G1257&lt;&gt;0),"m2",IF(AND(F1257=0,E1257&lt;&gt;0,G1257&lt;&gt;0),"m2",IF(AND(G1257=0,E1257&lt;&gt;0,F1257&lt;&gt;0),"m2",IF(AND(F1257=0,G1257=0),"ml",IF(AND(E1257=0,G1257=0),"ml",IF(AND(E1257=0,F1257=0),"ml",IF(AND(E1257&lt;&gt;0,F1257&lt;&gt;0,G1257&lt;&gt;0),"m3",0)))))))</f>
        <v>ml</v>
      </c>
    </row>
    <row r="1258" spans="2:10" x14ac:dyDescent="0.3">
      <c r="B1258" s="75"/>
      <c r="C1258" s="44" t="s">
        <v>628</v>
      </c>
      <c r="D1258" s="45"/>
      <c r="E1258" s="45"/>
      <c r="F1258" s="45"/>
      <c r="G1258" s="45"/>
      <c r="H1258" s="45">
        <f>IF(AND(F1258=0,G1258=0),D1258*E1258,IF(AND(E1258=0,G1258=0),D1258*F1258,IF(AND(E1258=0,F1258=0),D1258*G1258,IF(AND(E1258=0),D1258*F1258*G1258,IF(AND(F1258=0),D1258*E1258*G1258,IF(AND(G1258=0),D1258*E1258*F1258,D1258*E1258*F1258*G1258))))))</f>
        <v>0</v>
      </c>
      <c r="I1258" s="45"/>
      <c r="J1258" s="46" t="str">
        <f>IF(AND(E1258=0,F1258&lt;&gt;0,G1258&lt;&gt;0),"m2",IF(AND(F1258=0,E1258&lt;&gt;0,G1258&lt;&gt;0),"m2",IF(AND(G1258=0,E1258&lt;&gt;0,F1258&lt;&gt;0),"m2",IF(AND(F1258=0,G1258=0),"ml",IF(AND(E1258=0,G1258=0),"ml",IF(AND(E1258=0,F1258=0),"ml",IF(AND(E1258&lt;&gt;0,F1258&lt;&gt;0,G1258&lt;&gt;0),"m3",0)))))))</f>
        <v>ml</v>
      </c>
    </row>
    <row r="1259" spans="2:10" x14ac:dyDescent="0.3">
      <c r="B1259" s="75"/>
      <c r="C1259" s="130" t="s">
        <v>250</v>
      </c>
      <c r="D1259" s="45"/>
      <c r="E1259" s="45"/>
      <c r="F1259" s="45"/>
      <c r="G1259" s="45"/>
      <c r="H1259" s="45"/>
      <c r="I1259" s="45"/>
      <c r="J1259" s="46"/>
    </row>
    <row r="1260" spans="2:10" x14ac:dyDescent="0.3">
      <c r="B1260" s="75"/>
      <c r="C1260" s="44" t="s">
        <v>630</v>
      </c>
      <c r="D1260" s="45"/>
      <c r="E1260" s="45"/>
      <c r="F1260" s="45"/>
      <c r="G1260" s="45"/>
      <c r="H1260" s="45">
        <f>IF(AND(F1260=0,G1260=0),D1260*E1260,IF(AND(E1260=0,G1260=0),D1260*F1260,IF(AND(E1260=0,F1260=0),D1260*G1260,IF(AND(E1260=0),D1260*F1260*G1260,IF(AND(F1260=0),D1260*E1260*G1260,IF(AND(G1260=0),D1260*E1260*F1260,D1260*E1260*F1260*G1260))))))</f>
        <v>0</v>
      </c>
      <c r="I1260" s="45"/>
      <c r="J1260" s="46" t="str">
        <f>IF(AND(E1260=0,F1260&lt;&gt;0,G1260&lt;&gt;0),"m2",IF(AND(F1260=0,E1260&lt;&gt;0,G1260&lt;&gt;0),"m2",IF(AND(G1260=0,E1260&lt;&gt;0,F1260&lt;&gt;0),"m2",IF(AND(F1260=0,G1260=0),"ml",IF(AND(E1260=0,G1260=0),"ml",IF(AND(E1260=0,F1260=0),"ml",IF(AND(E1260&lt;&gt;0,F1260&lt;&gt;0,G1260&lt;&gt;0),"m3",0)))))))</f>
        <v>ml</v>
      </c>
    </row>
    <row r="1261" spans="2:10" x14ac:dyDescent="0.3">
      <c r="B1261" s="75"/>
      <c r="C1261" s="44" t="s">
        <v>628</v>
      </c>
      <c r="D1261" s="45"/>
      <c r="E1261" s="45"/>
      <c r="F1261" s="45"/>
      <c r="G1261" s="45"/>
      <c r="H1261" s="45">
        <f>IF(AND(F1261=0,G1261=0),D1261*E1261,IF(AND(E1261=0,G1261=0),D1261*F1261,IF(AND(E1261=0,F1261=0),D1261*G1261,IF(AND(E1261=0),D1261*F1261*G1261,IF(AND(F1261=0),D1261*E1261*G1261,IF(AND(G1261=0),D1261*E1261*F1261,D1261*E1261*F1261*G1261))))))</f>
        <v>0</v>
      </c>
      <c r="I1261" s="45"/>
      <c r="J1261" s="46" t="str">
        <f>IF(AND(E1261=0,F1261&lt;&gt;0,G1261&lt;&gt;0),"m2",IF(AND(F1261=0,E1261&lt;&gt;0,G1261&lt;&gt;0),"m2",IF(AND(G1261=0,E1261&lt;&gt;0,F1261&lt;&gt;0),"m2",IF(AND(F1261=0,G1261=0),"ml",IF(AND(E1261=0,G1261=0),"ml",IF(AND(E1261=0,F1261=0),"ml",IF(AND(E1261&lt;&gt;0,F1261&lt;&gt;0,G1261&lt;&gt;0),"m3",0)))))))</f>
        <v>ml</v>
      </c>
    </row>
    <row r="1262" spans="2:10" x14ac:dyDescent="0.3">
      <c r="B1262" s="75" t="s">
        <v>236</v>
      </c>
      <c r="C1262" s="48" t="s">
        <v>483</v>
      </c>
      <c r="D1262" s="45"/>
      <c r="E1262" s="45"/>
      <c r="F1262" s="45"/>
      <c r="G1262" s="45"/>
      <c r="H1262" s="45"/>
      <c r="I1262" s="62">
        <f>SUM(H1263:H1267)*$E$83</f>
        <v>4</v>
      </c>
      <c r="J1262" s="63" t="str">
        <f>+J1267</f>
        <v>ml</v>
      </c>
    </row>
    <row r="1263" spans="2:10" x14ac:dyDescent="0.3">
      <c r="B1263" s="75"/>
      <c r="C1263" s="130" t="s">
        <v>248</v>
      </c>
      <c r="D1263" s="45"/>
      <c r="E1263" s="45"/>
      <c r="F1263" s="45"/>
      <c r="G1263" s="45"/>
      <c r="H1263" s="45"/>
      <c r="I1263" s="62"/>
      <c r="J1263" s="63"/>
    </row>
    <row r="1264" spans="2:10" x14ac:dyDescent="0.3">
      <c r="B1264" s="75"/>
      <c r="C1264" s="44" t="s">
        <v>628</v>
      </c>
      <c r="D1264" s="45">
        <v>4</v>
      </c>
      <c r="E1264" s="45">
        <v>1</v>
      </c>
      <c r="F1264" s="45"/>
      <c r="G1264" s="45"/>
      <c r="H1264" s="45">
        <f>IF(AND(F1264=0,G1264=0),D1264*E1264,IF(AND(E1264=0,G1264=0),D1264*F1264,IF(AND(E1264=0,F1264=0),D1264*G1264,IF(AND(E1264=0),D1264*F1264*G1264,IF(AND(F1264=0),D1264*E1264*G1264,IF(AND(G1264=0),D1264*E1264*F1264,D1264*E1264*F1264*G1264))))))</f>
        <v>4</v>
      </c>
      <c r="I1264" s="45"/>
      <c r="J1264" s="46" t="str">
        <f>IF(AND(E1264=0,F1264&lt;&gt;0,G1264&lt;&gt;0),"m2",IF(AND(F1264=0,E1264&lt;&gt;0,G1264&lt;&gt;0),"m2",IF(AND(G1264=0,E1264&lt;&gt;0,F1264&lt;&gt;0),"m2",IF(AND(F1264=0,G1264=0),"ml",IF(AND(E1264=0,G1264=0),"ml",IF(AND(E1264=0,F1264=0),"ml",IF(AND(E1264&lt;&gt;0,F1264&lt;&gt;0,G1264&lt;&gt;0),"m3",0)))))))</f>
        <v>ml</v>
      </c>
    </row>
    <row r="1265" spans="2:10" x14ac:dyDescent="0.3">
      <c r="B1265" s="75"/>
      <c r="C1265" s="130" t="s">
        <v>249</v>
      </c>
      <c r="D1265" s="45"/>
      <c r="E1265" s="45"/>
      <c r="F1265" s="45"/>
      <c r="G1265" s="45"/>
      <c r="H1265" s="45"/>
      <c r="I1265" s="62"/>
      <c r="J1265" s="63"/>
    </row>
    <row r="1266" spans="2:10" x14ac:dyDescent="0.3">
      <c r="B1266" s="75"/>
      <c r="C1266" s="44" t="s">
        <v>628</v>
      </c>
      <c r="D1266" s="45"/>
      <c r="E1266" s="45"/>
      <c r="F1266" s="45"/>
      <c r="G1266" s="45"/>
      <c r="H1266" s="45">
        <f>IF(AND(F1266=0,G1266=0),D1266*E1266,IF(AND(E1266=0,G1266=0),D1266*F1266,IF(AND(E1266=0,F1266=0),D1266*G1266,IF(AND(E1266=0),D1266*F1266*G1266,IF(AND(F1266=0),D1266*E1266*G1266,IF(AND(G1266=0),D1266*E1266*F1266,D1266*E1266*F1266*G1266))))))</f>
        <v>0</v>
      </c>
      <c r="I1266" s="45"/>
      <c r="J1266" s="46" t="str">
        <f>IF(AND(E1266=0,F1266&lt;&gt;0,G1266&lt;&gt;0),"m2",IF(AND(F1266=0,E1266&lt;&gt;0,G1266&lt;&gt;0),"m2",IF(AND(G1266=0,E1266&lt;&gt;0,F1266&lt;&gt;0),"m2",IF(AND(F1266=0,G1266=0),"ml",IF(AND(E1266=0,G1266=0),"ml",IF(AND(E1266=0,F1266=0),"ml",IF(AND(E1266&lt;&gt;0,F1266&lt;&gt;0,G1266&lt;&gt;0),"m3",0)))))))</f>
        <v>ml</v>
      </c>
    </row>
    <row r="1267" spans="2:10" x14ac:dyDescent="0.3">
      <c r="B1267" s="75"/>
      <c r="C1267" s="130" t="s">
        <v>250</v>
      </c>
      <c r="D1267" s="45"/>
      <c r="E1267" s="45"/>
      <c r="F1267" s="45"/>
      <c r="G1267" s="45"/>
      <c r="H1267" s="45"/>
      <c r="I1267" s="45"/>
      <c r="J1267" s="46" t="str">
        <f>IF(AND(E1267=0,F1267&lt;&gt;0,G1267&lt;&gt;0),"m2",IF(AND(F1267=0,E1267&lt;&gt;0,G1267&lt;&gt;0),"m2",IF(AND(G1267=0,E1267&lt;&gt;0,F1267&lt;&gt;0),"m2",IF(AND(F1267=0,G1267=0),"ml",IF(AND(E1267=0,G1267=0),"ml",IF(AND(E1267=0,F1267=0),"ml",IF(AND(E1267&lt;&gt;0,F1267&lt;&gt;0,G1267&lt;&gt;0),"m3",0)))))))</f>
        <v>ml</v>
      </c>
    </row>
    <row r="1268" spans="2:10" x14ac:dyDescent="0.3">
      <c r="B1268" s="75"/>
      <c r="C1268" s="44" t="s">
        <v>628</v>
      </c>
      <c r="D1268" s="45"/>
      <c r="E1268" s="45"/>
      <c r="F1268" s="45"/>
      <c r="G1268" s="45"/>
      <c r="H1268" s="45">
        <f>IF(AND(F1268=0,G1268=0),D1268*E1268,IF(AND(E1268=0,G1268=0),D1268*F1268,IF(AND(E1268=0,F1268=0),D1268*G1268,IF(AND(E1268=0),D1268*F1268*G1268,IF(AND(F1268=0),D1268*E1268*G1268,IF(AND(G1268=0),D1268*E1268*F1268,D1268*E1268*F1268*G1268))))))</f>
        <v>0</v>
      </c>
      <c r="I1268" s="45"/>
      <c r="J1268" s="46" t="str">
        <f>IF(AND(E1268=0,F1268&lt;&gt;0,G1268&lt;&gt;0),"m2",IF(AND(F1268=0,E1268&lt;&gt;0,G1268&lt;&gt;0),"m2",IF(AND(G1268=0,E1268&lt;&gt;0,F1268&lt;&gt;0),"m2",IF(AND(F1268=0,G1268=0),"ml",IF(AND(E1268=0,G1268=0),"ml",IF(AND(E1268=0,F1268=0),"ml",IF(AND(E1268&lt;&gt;0,F1268&lt;&gt;0,G1268&lt;&gt;0),"m3",0)))))))</f>
        <v>ml</v>
      </c>
    </row>
    <row r="1269" spans="2:10" x14ac:dyDescent="0.3">
      <c r="B1269" s="75" t="s">
        <v>240</v>
      </c>
      <c r="C1269" s="48" t="s">
        <v>485</v>
      </c>
      <c r="D1269" s="45"/>
      <c r="E1269" s="45"/>
      <c r="F1269" s="45"/>
      <c r="G1269" s="45"/>
      <c r="H1269" s="45"/>
      <c r="I1269" s="62">
        <f>SUM(H1270:H1279)*$E$83</f>
        <v>20.2</v>
      </c>
      <c r="J1269" s="63" t="str">
        <f>+J1270</f>
        <v>ml</v>
      </c>
    </row>
    <row r="1270" spans="2:10" x14ac:dyDescent="0.3">
      <c r="B1270" s="75"/>
      <c r="C1270" s="130" t="s">
        <v>248</v>
      </c>
      <c r="D1270" s="45"/>
      <c r="E1270" s="45"/>
      <c r="F1270" s="45"/>
      <c r="G1270" s="45"/>
      <c r="H1270" s="45"/>
      <c r="I1270" s="45"/>
      <c r="J1270" s="46" t="str">
        <f>IF(AND(E1270=0,F1270&lt;&gt;0,G1270&lt;&gt;0),"m2",IF(AND(F1270=0,E1270&lt;&gt;0,G1270&lt;&gt;0),"m2",IF(AND(G1270=0,E1270&lt;&gt;0,F1270&lt;&gt;0),"m2",IF(AND(F1270=0,G1270=0),"ml",IF(AND(E1270=0,G1270=0),"ml",IF(AND(E1270=0,F1270=0),"ml",IF(AND(E1270&lt;&gt;0,F1270&lt;&gt;0,G1270&lt;&gt;0),"m3",0)))))))</f>
        <v>ml</v>
      </c>
    </row>
    <row r="1271" spans="2:10" x14ac:dyDescent="0.3">
      <c r="B1271" s="75"/>
      <c r="C1271" s="44" t="s">
        <v>621</v>
      </c>
      <c r="D1271" s="45">
        <v>1</v>
      </c>
      <c r="E1271" s="45">
        <v>2.2999999999999998</v>
      </c>
      <c r="F1271" s="45"/>
      <c r="G1271" s="45"/>
      <c r="H1271" s="45">
        <f t="shared" ref="H1271:H1274" si="41">IF(AND(F1271=0,G1271=0),D1271*E1271,IF(AND(E1271=0,G1271=0),D1271*F1271,IF(AND(E1271=0,F1271=0),D1271*G1271,IF(AND(E1271=0),D1271*F1271*G1271,IF(AND(F1271=0),D1271*E1271*G1271,IF(AND(G1271=0),D1271*E1271*F1271,D1271*E1271*F1271*G1271))))))</f>
        <v>2.2999999999999998</v>
      </c>
      <c r="I1271" s="45"/>
      <c r="J1271" s="46" t="str">
        <f t="shared" ref="J1271:J1274" si="42">IF(AND(E1271=0,F1271&lt;&gt;0,G1271&lt;&gt;0),"m2",IF(AND(F1271=0,E1271&lt;&gt;0,G1271&lt;&gt;0),"m2",IF(AND(G1271=0,E1271&lt;&gt;0,F1271&lt;&gt;0),"m2",IF(AND(F1271=0,G1271=0),"ml",IF(AND(E1271=0,G1271=0),"ml",IF(AND(E1271=0,F1271=0),"ml",IF(AND(E1271&lt;&gt;0,F1271&lt;&gt;0,G1271&lt;&gt;0),"m3",0)))))))</f>
        <v>ml</v>
      </c>
    </row>
    <row r="1272" spans="2:10" x14ac:dyDescent="0.3">
      <c r="B1272" s="75"/>
      <c r="C1272" s="44" t="s">
        <v>632</v>
      </c>
      <c r="D1272" s="45">
        <v>1</v>
      </c>
      <c r="E1272" s="45">
        <v>8.1</v>
      </c>
      <c r="F1272" s="45"/>
      <c r="G1272" s="45"/>
      <c r="H1272" s="45">
        <f t="shared" si="41"/>
        <v>8.1</v>
      </c>
      <c r="I1272" s="45"/>
      <c r="J1272" s="46" t="str">
        <f t="shared" si="42"/>
        <v>ml</v>
      </c>
    </row>
    <row r="1273" spans="2:10" x14ac:dyDescent="0.3">
      <c r="B1273" s="75"/>
      <c r="C1273" s="44" t="s">
        <v>632</v>
      </c>
      <c r="D1273" s="45">
        <v>1</v>
      </c>
      <c r="E1273" s="45">
        <v>9.8000000000000007</v>
      </c>
      <c r="F1273" s="45"/>
      <c r="G1273" s="45"/>
      <c r="H1273" s="45">
        <f t="shared" si="41"/>
        <v>9.8000000000000007</v>
      </c>
      <c r="I1273" s="45"/>
      <c r="J1273" s="46" t="str">
        <f t="shared" si="42"/>
        <v>ml</v>
      </c>
    </row>
    <row r="1274" spans="2:10" x14ac:dyDescent="0.3">
      <c r="B1274" s="75"/>
      <c r="C1274" s="130" t="s">
        <v>249</v>
      </c>
      <c r="D1274" s="45"/>
      <c r="E1274" s="45"/>
      <c r="F1274" s="45"/>
      <c r="G1274" s="45"/>
      <c r="H1274" s="45">
        <f t="shared" si="41"/>
        <v>0</v>
      </c>
      <c r="I1274" s="45"/>
      <c r="J1274" s="46" t="str">
        <f t="shared" si="42"/>
        <v>ml</v>
      </c>
    </row>
    <row r="1275" spans="2:10" x14ac:dyDescent="0.3">
      <c r="B1275" s="75"/>
      <c r="C1275" s="44" t="s">
        <v>621</v>
      </c>
      <c r="D1275" s="45"/>
      <c r="E1275" s="45"/>
      <c r="F1275" s="45"/>
      <c r="G1275" s="45"/>
      <c r="H1275" s="45">
        <f>IF(AND(F1275=0,G1275=0),D1275*E1275,IF(AND(E1275=0,G1275=0),D1275*F1275,IF(AND(E1275=0,F1275=0),D1275*G1275,IF(AND(E1275=0),D1275*F1275*G1275,IF(AND(F1275=0),D1275*E1275*G1275,IF(AND(G1275=0),D1275*E1275*F1275,D1275*E1275*F1275*G1275))))))</f>
        <v>0</v>
      </c>
      <c r="I1275" s="45"/>
      <c r="J1275" s="46" t="str">
        <f>IF(AND(E1275=0,F1275&lt;&gt;0,G1275&lt;&gt;0),"m2",IF(AND(F1275=0,E1275&lt;&gt;0,G1275&lt;&gt;0),"m2",IF(AND(G1275=0,E1275&lt;&gt;0,F1275&lt;&gt;0),"m2",IF(AND(F1275=0,G1275=0),"ml",IF(AND(E1275=0,G1275=0),"ml",IF(AND(E1275=0,F1275=0),"ml",IF(AND(E1275&lt;&gt;0,F1275&lt;&gt;0,G1275&lt;&gt;0),"m3",0)))))))</f>
        <v>ml</v>
      </c>
    </row>
    <row r="1276" spans="2:10" x14ac:dyDescent="0.3">
      <c r="B1276" s="75"/>
      <c r="C1276" s="44" t="s">
        <v>632</v>
      </c>
      <c r="D1276" s="45"/>
      <c r="E1276" s="45"/>
      <c r="F1276" s="45"/>
      <c r="G1276" s="45"/>
      <c r="H1276" s="45">
        <f>IF(AND(F1276=0,G1276=0),D1276*E1276,IF(AND(E1276=0,G1276=0),D1276*F1276,IF(AND(E1276=0,F1276=0),D1276*G1276,IF(AND(E1276=0),D1276*F1276*G1276,IF(AND(F1276=0),D1276*E1276*G1276,IF(AND(G1276=0),D1276*E1276*F1276,D1276*E1276*F1276*G1276))))))</f>
        <v>0</v>
      </c>
      <c r="I1276" s="45"/>
      <c r="J1276" s="46" t="str">
        <f>IF(AND(E1276=0,F1276&lt;&gt;0,G1276&lt;&gt;0),"m2",IF(AND(F1276=0,E1276&lt;&gt;0,G1276&lt;&gt;0),"m2",IF(AND(G1276=0,E1276&lt;&gt;0,F1276&lt;&gt;0),"m2",IF(AND(F1276=0,G1276=0),"ml",IF(AND(E1276=0,G1276=0),"ml",IF(AND(E1276=0,F1276=0),"ml",IF(AND(E1276&lt;&gt;0,F1276&lt;&gt;0,G1276&lt;&gt;0),"m3",0)))))))</f>
        <v>ml</v>
      </c>
    </row>
    <row r="1277" spans="2:10" x14ac:dyDescent="0.3">
      <c r="B1277" s="75"/>
      <c r="C1277" s="130" t="s">
        <v>250</v>
      </c>
      <c r="D1277" s="45"/>
      <c r="E1277" s="45"/>
      <c r="F1277" s="45"/>
      <c r="G1277" s="45"/>
      <c r="H1277" s="45">
        <f t="shared" ref="H1277" si="43">IF(AND(F1277=0,G1277=0),D1277*E1277,IF(AND(E1277=0,G1277=0),D1277*F1277,IF(AND(E1277=0,F1277=0),D1277*G1277,IF(AND(E1277=0),D1277*F1277*G1277,IF(AND(F1277=0),D1277*E1277*G1277,IF(AND(G1277=0),D1277*E1277*F1277,D1277*E1277*F1277*G1277))))))</f>
        <v>0</v>
      </c>
      <c r="I1277" s="45"/>
      <c r="J1277" s="46" t="str">
        <f t="shared" ref="J1277" si="44">IF(AND(E1277=0,F1277&lt;&gt;0,G1277&lt;&gt;0),"m2",IF(AND(F1277=0,E1277&lt;&gt;0,G1277&lt;&gt;0),"m2",IF(AND(G1277=0,E1277&lt;&gt;0,F1277&lt;&gt;0),"m2",IF(AND(F1277=0,G1277=0),"ml",IF(AND(E1277=0,G1277=0),"ml",IF(AND(E1277=0,F1277=0),"ml",IF(AND(E1277&lt;&gt;0,F1277&lt;&gt;0,G1277&lt;&gt;0),"m3",0)))))))</f>
        <v>ml</v>
      </c>
    </row>
    <row r="1278" spans="2:10" x14ac:dyDescent="0.3">
      <c r="B1278" s="75"/>
      <c r="C1278" s="44" t="s">
        <v>621</v>
      </c>
      <c r="D1278" s="45"/>
      <c r="E1278" s="45"/>
      <c r="F1278" s="45"/>
      <c r="G1278" s="45"/>
      <c r="H1278" s="45">
        <f>IF(AND(F1278=0,G1278=0),D1278*E1278,IF(AND(E1278=0,G1278=0),D1278*F1278,IF(AND(E1278=0,F1278=0),D1278*G1278,IF(AND(E1278=0),D1278*F1278*G1278,IF(AND(F1278=0),D1278*E1278*G1278,IF(AND(G1278=0),D1278*E1278*F1278,D1278*E1278*F1278*G1278))))))</f>
        <v>0</v>
      </c>
      <c r="I1278" s="45"/>
      <c r="J1278" s="46" t="str">
        <f>IF(AND(E1278=0,F1278&lt;&gt;0,G1278&lt;&gt;0),"m2",IF(AND(F1278=0,E1278&lt;&gt;0,G1278&lt;&gt;0),"m2",IF(AND(G1278=0,E1278&lt;&gt;0,F1278&lt;&gt;0),"m2",IF(AND(F1278=0,G1278=0),"ml",IF(AND(E1278=0,G1278=0),"ml",IF(AND(E1278=0,F1278=0),"ml",IF(AND(E1278&lt;&gt;0,F1278&lt;&gt;0,G1278&lt;&gt;0),"m3",0)))))))</f>
        <v>ml</v>
      </c>
    </row>
    <row r="1279" spans="2:10" x14ac:dyDescent="0.3">
      <c r="B1279" s="75"/>
      <c r="C1279" s="44" t="s">
        <v>632</v>
      </c>
      <c r="D1279" s="45"/>
      <c r="E1279" s="45"/>
      <c r="F1279" s="45"/>
      <c r="G1279" s="45"/>
      <c r="H1279" s="45">
        <f>IF(AND(F1279=0,G1279=0),D1279*E1279,IF(AND(E1279=0,G1279=0),D1279*F1279,IF(AND(E1279=0,F1279=0),D1279*G1279,IF(AND(E1279=0),D1279*F1279*G1279,IF(AND(F1279=0),D1279*E1279*G1279,IF(AND(G1279=0),D1279*E1279*F1279,D1279*E1279*F1279*G1279))))))</f>
        <v>0</v>
      </c>
      <c r="I1279" s="45"/>
      <c r="J1279" s="46" t="str">
        <f>IF(AND(E1279=0,F1279&lt;&gt;0,G1279&lt;&gt;0),"m2",IF(AND(F1279=0,E1279&lt;&gt;0,G1279&lt;&gt;0),"m2",IF(AND(G1279=0,E1279&lt;&gt;0,F1279&lt;&gt;0),"m2",IF(AND(F1279=0,G1279=0),"ml",IF(AND(E1279=0,G1279=0),"ml",IF(AND(E1279=0,F1279=0),"ml",IF(AND(E1279&lt;&gt;0,F1279&lt;&gt;0,G1279&lt;&gt;0),"m3",0)))))))</f>
        <v>ml</v>
      </c>
    </row>
    <row r="1280" spans="2:10" x14ac:dyDescent="0.3">
      <c r="B1280" s="75" t="s">
        <v>517</v>
      </c>
      <c r="C1280" s="48" t="s">
        <v>618</v>
      </c>
      <c r="D1280" s="45"/>
      <c r="E1280" s="45"/>
      <c r="F1280" s="45"/>
      <c r="G1280" s="45"/>
      <c r="H1280" s="45"/>
      <c r="I1280" s="62">
        <f>SUM(H1281:H1286)*$E$83</f>
        <v>4</v>
      </c>
      <c r="J1280" s="63" t="str">
        <f>+J1283</f>
        <v>ml</v>
      </c>
    </row>
    <row r="1281" spans="2:10" x14ac:dyDescent="0.3">
      <c r="B1281" s="75"/>
      <c r="C1281" s="130" t="s">
        <v>248</v>
      </c>
      <c r="D1281" s="45"/>
      <c r="E1281" s="45"/>
      <c r="F1281" s="45"/>
      <c r="G1281" s="45"/>
      <c r="H1281" s="45"/>
      <c r="I1281" s="62"/>
      <c r="J1281" s="63"/>
    </row>
    <row r="1282" spans="2:10" x14ac:dyDescent="0.3">
      <c r="B1282" s="75"/>
      <c r="C1282" s="44" t="s">
        <v>621</v>
      </c>
      <c r="D1282" s="45">
        <v>2</v>
      </c>
      <c r="E1282" s="45">
        <v>2</v>
      </c>
      <c r="F1282" s="45"/>
      <c r="G1282" s="45"/>
      <c r="H1282" s="45">
        <f>IF(AND(F1282=0,G1282=0),D1282*E1282,IF(AND(E1282=0,G1282=0),D1282*F1282,IF(AND(E1282=0,F1282=0),D1282*G1282,IF(AND(E1282=0),D1282*F1282*G1282,IF(AND(F1282=0),D1282*E1282*G1282,IF(AND(G1282=0),D1282*E1282*F1282,D1282*E1282*F1282*G1282))))))</f>
        <v>4</v>
      </c>
      <c r="I1282" s="45"/>
      <c r="J1282" s="46" t="str">
        <f>IF(AND(E1282=0,F1282&lt;&gt;0,G1282&lt;&gt;0),"m2",IF(AND(F1282=0,E1282&lt;&gt;0,G1282&lt;&gt;0),"m2",IF(AND(G1282=0,E1282&lt;&gt;0,F1282&lt;&gt;0),"m2",IF(AND(F1282=0,G1282=0),"ml",IF(AND(E1282=0,G1282=0),"ml",IF(AND(E1282=0,F1282=0),"ml",IF(AND(E1282&lt;&gt;0,F1282&lt;&gt;0,G1282&lt;&gt;0),"m3",0)))))))</f>
        <v>ml</v>
      </c>
    </row>
    <row r="1283" spans="2:10" x14ac:dyDescent="0.3">
      <c r="B1283" s="75"/>
      <c r="C1283" s="130" t="s">
        <v>249</v>
      </c>
      <c r="D1283" s="45"/>
      <c r="E1283" s="45"/>
      <c r="F1283" s="45"/>
      <c r="G1283" s="45"/>
      <c r="H1283" s="45">
        <f>IF(AND(F1283=0,G1283=0),D1283*E1283,IF(AND(E1283=0,G1283=0),D1283*F1283,IF(AND(E1283=0,F1283=0),D1283*G1283,IF(AND(E1283=0),D1283*F1283*G1283,IF(AND(F1283=0),D1283*E1283*G1283,IF(AND(G1283=0),D1283*E1283*F1283,D1283*E1283*F1283*G1283))))))</f>
        <v>0</v>
      </c>
      <c r="I1283" s="45"/>
      <c r="J1283" s="46" t="str">
        <f>IF(AND(E1283=0,F1283&lt;&gt;0,G1283&lt;&gt;0),"m2",IF(AND(F1283=0,E1283&lt;&gt;0,G1283&lt;&gt;0),"m2",IF(AND(G1283=0,E1283&lt;&gt;0,F1283&lt;&gt;0),"m2",IF(AND(F1283=0,G1283=0),"ml",IF(AND(E1283=0,G1283=0),"ml",IF(AND(E1283=0,F1283=0),"ml",IF(AND(E1283&lt;&gt;0,F1283&lt;&gt;0,G1283&lt;&gt;0),"m3",0)))))))</f>
        <v>ml</v>
      </c>
    </row>
    <row r="1284" spans="2:10" x14ac:dyDescent="0.3">
      <c r="B1284" s="75"/>
      <c r="C1284" s="44" t="s">
        <v>621</v>
      </c>
      <c r="D1284" s="45"/>
      <c r="E1284" s="45"/>
      <c r="F1284" s="45"/>
      <c r="G1284" s="45"/>
      <c r="H1284" s="45">
        <f>IF(AND(F1284=0,G1284=0),D1284*E1284,IF(AND(E1284=0,G1284=0),D1284*F1284,IF(AND(E1284=0,F1284=0),D1284*G1284,IF(AND(E1284=0),D1284*F1284*G1284,IF(AND(F1284=0),D1284*E1284*G1284,IF(AND(G1284=0),D1284*E1284*F1284,D1284*E1284*F1284*G1284))))))</f>
        <v>0</v>
      </c>
      <c r="I1284" s="45"/>
      <c r="J1284" s="46" t="str">
        <f>IF(AND(E1284=0,F1284&lt;&gt;0,G1284&lt;&gt;0),"m2",IF(AND(F1284=0,E1284&lt;&gt;0,G1284&lt;&gt;0),"m2",IF(AND(G1284=0,E1284&lt;&gt;0,F1284&lt;&gt;0),"m2",IF(AND(F1284=0,G1284=0),"ml",IF(AND(E1284=0,G1284=0),"ml",IF(AND(E1284=0,F1284=0),"ml",IF(AND(E1284&lt;&gt;0,F1284&lt;&gt;0,G1284&lt;&gt;0),"m3",0)))))))</f>
        <v>ml</v>
      </c>
    </row>
    <row r="1285" spans="2:10" x14ac:dyDescent="0.3">
      <c r="B1285" s="75"/>
      <c r="C1285" s="130" t="s">
        <v>250</v>
      </c>
      <c r="D1285" s="45"/>
      <c r="E1285" s="45"/>
      <c r="F1285" s="45"/>
      <c r="G1285" s="45"/>
      <c r="H1285" s="45">
        <f>IF(AND(F1285=0,G1285=0),D1285*E1285,IF(AND(E1285=0,G1285=0),D1285*F1285,IF(AND(E1285=0,F1285=0),D1285*G1285,IF(AND(E1285=0),D1285*F1285*G1285,IF(AND(F1285=0),D1285*E1285*G1285,IF(AND(G1285=0),D1285*E1285*F1285,D1285*E1285*F1285*G1285))))))</f>
        <v>0</v>
      </c>
      <c r="I1285" s="45"/>
      <c r="J1285" s="46" t="str">
        <f>IF(AND(E1285=0,F1285&lt;&gt;0,G1285&lt;&gt;0),"m2",IF(AND(F1285=0,E1285&lt;&gt;0,G1285&lt;&gt;0),"m2",IF(AND(G1285=0,E1285&lt;&gt;0,F1285&lt;&gt;0),"m2",IF(AND(F1285=0,G1285=0),"ml",IF(AND(E1285=0,G1285=0),"ml",IF(AND(E1285=0,F1285=0),"ml",IF(AND(E1285&lt;&gt;0,F1285&lt;&gt;0,G1285&lt;&gt;0),"m3",0)))))))</f>
        <v>ml</v>
      </c>
    </row>
    <row r="1286" spans="2:10" x14ac:dyDescent="0.3">
      <c r="B1286" s="75"/>
      <c r="C1286" s="44" t="s">
        <v>621</v>
      </c>
      <c r="D1286" s="45"/>
      <c r="E1286" s="45"/>
      <c r="F1286" s="45"/>
      <c r="G1286" s="45"/>
      <c r="H1286" s="45">
        <f>IF(AND(F1286=0,G1286=0),D1286*E1286,IF(AND(E1286=0,G1286=0),D1286*F1286,IF(AND(E1286=0,F1286=0),D1286*G1286,IF(AND(E1286=0),D1286*F1286*G1286,IF(AND(F1286=0),D1286*E1286*G1286,IF(AND(G1286=0),D1286*E1286*F1286,D1286*E1286*F1286*G1286))))))</f>
        <v>0</v>
      </c>
      <c r="I1286" s="45"/>
      <c r="J1286" s="46" t="str">
        <f>IF(AND(E1286=0,F1286&lt;&gt;0,G1286&lt;&gt;0),"m2",IF(AND(F1286=0,E1286&lt;&gt;0,G1286&lt;&gt;0),"m2",IF(AND(G1286=0,E1286&lt;&gt;0,F1286&lt;&gt;0),"m2",IF(AND(F1286=0,G1286=0),"ml",IF(AND(E1286=0,G1286=0),"ml",IF(AND(E1286=0,F1286=0),"ml",IF(AND(E1286&lt;&gt;0,F1286&lt;&gt;0,G1286&lt;&gt;0),"m3",0)))))))</f>
        <v>ml</v>
      </c>
    </row>
    <row r="1287" spans="2:10" x14ac:dyDescent="0.3">
      <c r="B1287" s="75" t="s">
        <v>518</v>
      </c>
      <c r="C1287" s="48" t="s">
        <v>484</v>
      </c>
      <c r="D1287" s="45"/>
      <c r="E1287" s="45"/>
      <c r="F1287" s="45"/>
      <c r="G1287" s="45"/>
      <c r="H1287" s="45"/>
      <c r="I1287" s="62">
        <f>SUM(H1288:H1291)*$E$83</f>
        <v>13</v>
      </c>
      <c r="J1287" s="63" t="str">
        <f>+J1288</f>
        <v>ml</v>
      </c>
    </row>
    <row r="1288" spans="2:10" x14ac:dyDescent="0.3">
      <c r="B1288" s="75"/>
      <c r="C1288" s="130" t="s">
        <v>248</v>
      </c>
      <c r="D1288" s="45">
        <v>4</v>
      </c>
      <c r="E1288" s="45">
        <v>3.25</v>
      </c>
      <c r="F1288" s="45"/>
      <c r="G1288" s="45"/>
      <c r="H1288" s="45">
        <f>IF(AND(F1288=0,G1288=0),D1288*E1288,IF(AND(E1288=0,G1288=0),D1288*F1288,IF(AND(E1288=0,F1288=0),D1288*G1288,IF(AND(E1288=0),D1288*F1288*G1288,IF(AND(F1288=0),D1288*E1288*G1288,IF(AND(G1288=0),D1288*E1288*F1288,D1288*E1288*F1288*G1288))))))</f>
        <v>13</v>
      </c>
      <c r="I1288" s="45"/>
      <c r="J1288" s="46" t="str">
        <f>IF(AND(E1288=0,F1288&lt;&gt;0,G1288&lt;&gt;0),"m2",IF(AND(F1288=0,E1288&lt;&gt;0,G1288&lt;&gt;0),"m2",IF(AND(G1288=0,E1288&lt;&gt;0,F1288&lt;&gt;0),"m2",IF(AND(F1288=0,G1288=0),"ml",IF(AND(E1288=0,G1288=0),"ml",IF(AND(E1288=0,F1288=0),"ml",IF(AND(E1288&lt;&gt;0,F1288&lt;&gt;0,G1288&lt;&gt;0),"m3",0)))))))</f>
        <v>ml</v>
      </c>
    </row>
    <row r="1289" spans="2:10" x14ac:dyDescent="0.3">
      <c r="B1289" s="75"/>
      <c r="C1289" s="130" t="s">
        <v>249</v>
      </c>
      <c r="D1289" s="45"/>
      <c r="E1289" s="45"/>
      <c r="F1289" s="45"/>
      <c r="G1289" s="45"/>
      <c r="H1289" s="45">
        <f>IF(AND(F1289=0,G1289=0),D1289*E1289,IF(AND(E1289=0,G1289=0),D1289*F1289,IF(AND(E1289=0,F1289=0),D1289*G1289,IF(AND(E1289=0),D1289*F1289*G1289,IF(AND(F1289=0),D1289*E1289*G1289,IF(AND(G1289=0),D1289*E1289*F1289,D1289*E1289*F1289*G1289))))))</f>
        <v>0</v>
      </c>
      <c r="I1289" s="45"/>
      <c r="J1289" s="46" t="str">
        <f>IF(AND(E1289=0,F1289&lt;&gt;0,G1289&lt;&gt;0),"m2",IF(AND(F1289=0,E1289&lt;&gt;0,G1289&lt;&gt;0),"m2",IF(AND(G1289=0,E1289&lt;&gt;0,F1289&lt;&gt;0),"m2",IF(AND(F1289=0,G1289=0),"ml",IF(AND(E1289=0,G1289=0),"ml",IF(AND(E1289=0,F1289=0),"ml",IF(AND(E1289&lt;&gt;0,F1289&lt;&gt;0,G1289&lt;&gt;0),"m3",0)))))))</f>
        <v>ml</v>
      </c>
    </row>
    <row r="1290" spans="2:10" x14ac:dyDescent="0.3">
      <c r="B1290" s="75"/>
      <c r="C1290" s="130" t="s">
        <v>250</v>
      </c>
      <c r="D1290" s="45"/>
      <c r="E1290" s="45"/>
      <c r="F1290" s="45"/>
      <c r="G1290" s="45"/>
      <c r="H1290" s="45">
        <f>IF(AND(F1290=0,G1290=0),D1290*E1290,IF(AND(E1290=0,G1290=0),D1290*F1290,IF(AND(E1290=0,F1290=0),D1290*G1290,IF(AND(E1290=0),D1290*F1290*G1290,IF(AND(F1290=0),D1290*E1290*G1290,IF(AND(G1290=0),D1290*E1290*F1290,D1290*E1290*F1290*G1290))))))</f>
        <v>0</v>
      </c>
      <c r="I1290" s="45"/>
      <c r="J1290" s="46" t="str">
        <f>IF(AND(E1290=0,F1290&lt;&gt;0,G1290&lt;&gt;0),"m2",IF(AND(F1290=0,E1290&lt;&gt;0,G1290&lt;&gt;0),"m2",IF(AND(G1290=0,E1290&lt;&gt;0,F1290&lt;&gt;0),"m2",IF(AND(F1290=0,G1290=0),"ml",IF(AND(E1290=0,G1290=0),"ml",IF(AND(E1290=0,F1290=0),"ml",IF(AND(E1290&lt;&gt;0,F1290&lt;&gt;0,G1290&lt;&gt;0),"m3",0)))))))</f>
        <v>ml</v>
      </c>
    </row>
    <row r="1291" spans="2:10" x14ac:dyDescent="0.3">
      <c r="B1291" s="75"/>
      <c r="C1291" s="130" t="s">
        <v>633</v>
      </c>
      <c r="D1291" s="45"/>
      <c r="E1291" s="45"/>
      <c r="F1291" s="45"/>
      <c r="G1291" s="45"/>
      <c r="H1291" s="45">
        <f>IF(AND(F1291=0,G1291=0),D1291*E1291,IF(AND(E1291=0,G1291=0),D1291*F1291,IF(AND(E1291=0,F1291=0),D1291*G1291,IF(AND(E1291=0),D1291*F1291*G1291,IF(AND(F1291=0),D1291*E1291*G1291,IF(AND(G1291=0),D1291*E1291*F1291,D1291*E1291*F1291*G1291))))))</f>
        <v>0</v>
      </c>
      <c r="I1291" s="45"/>
      <c r="J1291" s="46" t="str">
        <f>IF(AND(E1291=0,F1291&lt;&gt;0,G1291&lt;&gt;0),"m2",IF(AND(F1291=0,E1291&lt;&gt;0,G1291&lt;&gt;0),"m2",IF(AND(G1291=0,E1291&lt;&gt;0,F1291&lt;&gt;0),"m2",IF(AND(F1291=0,G1291=0),"ml",IF(AND(E1291=0,G1291=0),"ml",IF(AND(E1291=0,F1291=0),"ml",IF(AND(E1291&lt;&gt;0,F1291&lt;&gt;0,G1291&lt;&gt;0),"m3",0)))))))</f>
        <v>ml</v>
      </c>
    </row>
    <row r="1292" spans="2:10" x14ac:dyDescent="0.3">
      <c r="B1292" s="75" t="s">
        <v>617</v>
      </c>
      <c r="C1292" s="48" t="s">
        <v>486</v>
      </c>
      <c r="D1292" s="45"/>
      <c r="E1292" s="45"/>
      <c r="F1292" s="45"/>
      <c r="G1292" s="45"/>
      <c r="H1292" s="45"/>
      <c r="I1292" s="62">
        <f>SUM(H1293:H1296)*$E$83</f>
        <v>0</v>
      </c>
      <c r="J1292" s="63" t="str">
        <f>+J1293</f>
        <v>ml</v>
      </c>
    </row>
    <row r="1293" spans="2:10" x14ac:dyDescent="0.3">
      <c r="B1293" s="75"/>
      <c r="C1293" s="130" t="s">
        <v>248</v>
      </c>
      <c r="D1293" s="45"/>
      <c r="E1293" s="45"/>
      <c r="F1293" s="45"/>
      <c r="G1293" s="45"/>
      <c r="H1293" s="45">
        <f>IF(AND(F1293=0,G1293=0),D1293*E1293,IF(AND(E1293=0,G1293=0),D1293*F1293,IF(AND(E1293=0,F1293=0),D1293*G1293,IF(AND(E1293=0),D1293*F1293*G1293,IF(AND(F1293=0),D1293*E1293*G1293,IF(AND(G1293=0),D1293*E1293*F1293,D1293*E1293*F1293*G1293))))))</f>
        <v>0</v>
      </c>
      <c r="I1293" s="45"/>
      <c r="J1293" s="46" t="str">
        <f>IF(AND(E1293=0,F1293&lt;&gt;0,G1293&lt;&gt;0),"m2",IF(AND(F1293=0,E1293&lt;&gt;0,G1293&lt;&gt;0),"m2",IF(AND(G1293=0,E1293&lt;&gt;0,F1293&lt;&gt;0),"m2",IF(AND(F1293=0,G1293=0),"ml",IF(AND(E1293=0,G1293=0),"ml",IF(AND(E1293=0,F1293=0),"ml",IF(AND(E1293&lt;&gt;0,F1293&lt;&gt;0,G1293&lt;&gt;0),"m3",0)))))))</f>
        <v>ml</v>
      </c>
    </row>
    <row r="1294" spans="2:10" x14ac:dyDescent="0.3">
      <c r="B1294" s="75"/>
      <c r="C1294" s="130" t="s">
        <v>249</v>
      </c>
      <c r="D1294" s="45"/>
      <c r="E1294" s="45"/>
      <c r="F1294" s="45"/>
      <c r="G1294" s="45"/>
      <c r="H1294" s="45">
        <f>IF(AND(F1294=0,G1294=0),D1294*E1294,IF(AND(E1294=0,G1294=0),D1294*F1294,IF(AND(E1294=0,F1294=0),D1294*G1294,IF(AND(E1294=0),D1294*F1294*G1294,IF(AND(F1294=0),D1294*E1294*G1294,IF(AND(G1294=0),D1294*E1294*F1294,D1294*E1294*F1294*G1294))))))</f>
        <v>0</v>
      </c>
      <c r="I1294" s="45"/>
      <c r="J1294" s="46" t="str">
        <f>IF(AND(E1294=0,F1294&lt;&gt;0,G1294&lt;&gt;0),"m2",IF(AND(F1294=0,E1294&lt;&gt;0,G1294&lt;&gt;0),"m2",IF(AND(G1294=0,E1294&lt;&gt;0,F1294&lt;&gt;0),"m2",IF(AND(F1294=0,G1294=0),"ml",IF(AND(E1294=0,G1294=0),"ml",IF(AND(E1294=0,F1294=0),"ml",IF(AND(E1294&lt;&gt;0,F1294&lt;&gt;0,G1294&lt;&gt;0),"m3",0)))))))</f>
        <v>ml</v>
      </c>
    </row>
    <row r="1295" spans="2:10" x14ac:dyDescent="0.3">
      <c r="B1295" s="75"/>
      <c r="C1295" s="130" t="s">
        <v>250</v>
      </c>
      <c r="D1295" s="45"/>
      <c r="E1295" s="45"/>
      <c r="F1295" s="45"/>
      <c r="G1295" s="45"/>
      <c r="H1295" s="45">
        <f>IF(AND(F1295=0,G1295=0),D1295*E1295,IF(AND(E1295=0,G1295=0),D1295*F1295,IF(AND(E1295=0,F1295=0),D1295*G1295,IF(AND(E1295=0),D1295*F1295*G1295,IF(AND(F1295=0),D1295*E1295*G1295,IF(AND(G1295=0),D1295*E1295*F1295,D1295*E1295*F1295*G1295))))))</f>
        <v>0</v>
      </c>
      <c r="I1295" s="45"/>
      <c r="J1295" s="46" t="str">
        <f>IF(AND(E1295=0,F1295&lt;&gt;0,G1295&lt;&gt;0),"m2",IF(AND(F1295=0,E1295&lt;&gt;0,G1295&lt;&gt;0),"m2",IF(AND(G1295=0,E1295&lt;&gt;0,F1295&lt;&gt;0),"m2",IF(AND(F1295=0,G1295=0),"ml",IF(AND(E1295=0,G1295=0),"ml",IF(AND(E1295=0,F1295=0),"ml",IF(AND(E1295&lt;&gt;0,F1295&lt;&gt;0,G1295&lt;&gt;0),"m3",0)))))))</f>
        <v>ml</v>
      </c>
    </row>
    <row r="1296" spans="2:10" x14ac:dyDescent="0.3">
      <c r="B1296" s="75"/>
      <c r="C1296" s="130" t="s">
        <v>633</v>
      </c>
      <c r="D1296" s="45"/>
      <c r="E1296" s="45"/>
      <c r="F1296" s="45"/>
      <c r="G1296" s="45"/>
      <c r="H1296" s="45">
        <f>IF(AND(F1296=0,G1296=0),D1296*E1296,IF(AND(E1296=0,G1296=0),D1296*F1296,IF(AND(E1296=0,F1296=0),D1296*G1296,IF(AND(E1296=0),D1296*F1296*G1296,IF(AND(F1296=0),D1296*E1296*G1296,IF(AND(G1296=0),D1296*E1296*F1296,D1296*E1296*F1296*G1296))))))</f>
        <v>0</v>
      </c>
      <c r="I1296" s="45"/>
      <c r="J1296" s="46" t="str">
        <f>IF(AND(E1296=0,F1296&lt;&gt;0,G1296&lt;&gt;0),"m2",IF(AND(F1296=0,E1296&lt;&gt;0,G1296&lt;&gt;0),"m2",IF(AND(G1296=0,E1296&lt;&gt;0,F1296&lt;&gt;0),"m2",IF(AND(F1296=0,G1296=0),"ml",IF(AND(E1296=0,G1296=0),"ml",IF(AND(E1296=0,F1296=0),"ml",IF(AND(E1296&lt;&gt;0,F1296&lt;&gt;0,G1296&lt;&gt;0),"m3",0)))))))</f>
        <v>ml</v>
      </c>
    </row>
    <row r="1297" spans="2:10" x14ac:dyDescent="0.3">
      <c r="B1297" s="100" t="s">
        <v>211</v>
      </c>
      <c r="C1297" s="101" t="s">
        <v>487</v>
      </c>
      <c r="D1297" s="103"/>
      <c r="E1297" s="45"/>
      <c r="F1297" s="45"/>
      <c r="G1297" s="45"/>
      <c r="H1297" s="45"/>
      <c r="I1297" s="62"/>
      <c r="J1297" s="63"/>
    </row>
    <row r="1298" spans="2:10" x14ac:dyDescent="0.3">
      <c r="B1298" s="75" t="s">
        <v>212</v>
      </c>
      <c r="C1298" s="48" t="s">
        <v>485</v>
      </c>
      <c r="D1298" s="103"/>
      <c r="E1298" s="45"/>
      <c r="F1298" s="45"/>
      <c r="G1298" s="45"/>
      <c r="H1298" s="45"/>
      <c r="I1298" s="62">
        <f>SUM(H1299:H1302)*$E$83</f>
        <v>19.2</v>
      </c>
      <c r="J1298" s="63" t="str">
        <f>+J1299</f>
        <v>ml</v>
      </c>
    </row>
    <row r="1299" spans="2:10" x14ac:dyDescent="0.3">
      <c r="B1299" s="75"/>
      <c r="C1299" s="130" t="s">
        <v>248</v>
      </c>
      <c r="D1299" s="45"/>
      <c r="E1299" s="45"/>
      <c r="F1299" s="45"/>
      <c r="G1299" s="45"/>
      <c r="H1299" s="45"/>
      <c r="I1299" s="45"/>
      <c r="J1299" s="46" t="str">
        <f>IF(AND(E1299=0,F1299&lt;&gt;0,G1299&lt;&gt;0),"m2",IF(AND(F1299=0,E1299&lt;&gt;0,G1299&lt;&gt;0),"m2",IF(AND(G1299=0,E1299&lt;&gt;0,F1299&lt;&gt;0),"m2",IF(AND(F1299=0,G1299=0),"ml",IF(AND(E1299=0,G1299=0),"ml",IF(AND(E1299=0,F1299=0),"ml",IF(AND(E1299&lt;&gt;0,F1299&lt;&gt;0,G1299&lt;&gt;0),"m3",0)))))))</f>
        <v>ml</v>
      </c>
    </row>
    <row r="1300" spans="2:10" x14ac:dyDescent="0.3">
      <c r="B1300" s="75"/>
      <c r="C1300" s="44" t="s">
        <v>824</v>
      </c>
      <c r="D1300" s="45">
        <v>1</v>
      </c>
      <c r="E1300" s="45">
        <v>12</v>
      </c>
      <c r="F1300" s="45"/>
      <c r="G1300" s="45"/>
      <c r="H1300" s="45">
        <f>IF(AND(F1300=0,G1300=0),D1300*E1300,IF(AND(E1300=0,G1300=0),D1300*F1300,IF(AND(E1300=0,F1300=0),D1300*G1300,IF(AND(E1300=0),D1300*F1300*G1300,IF(AND(F1300=0),D1300*E1300*G1300,IF(AND(G1300=0),D1300*E1300*F1300,D1300*E1300*F1300*G1300))))))</f>
        <v>12</v>
      </c>
      <c r="I1300" s="45"/>
      <c r="J1300" s="46" t="str">
        <f>IF(AND(E1300=0,F1300&lt;&gt;0,G1300&lt;&gt;0),"m2",IF(AND(F1300=0,E1300&lt;&gt;0,G1300&lt;&gt;0),"m2",IF(AND(G1300=0,E1300&lt;&gt;0,F1300&lt;&gt;0),"m2",IF(AND(F1300=0,G1300=0),"ml",IF(AND(E1300=0,G1300=0),"ml",IF(AND(E1300=0,F1300=0),"ml",IF(AND(E1300&lt;&gt;0,F1300&lt;&gt;0,G1300&lt;&gt;0),"m3",0)))))))</f>
        <v>ml</v>
      </c>
    </row>
    <row r="1301" spans="2:10" x14ac:dyDescent="0.3">
      <c r="B1301" s="75"/>
      <c r="C1301" s="44" t="s">
        <v>825</v>
      </c>
      <c r="D1301" s="45">
        <v>1</v>
      </c>
      <c r="E1301" s="45">
        <v>4.7</v>
      </c>
      <c r="F1301" s="45"/>
      <c r="G1301" s="45"/>
      <c r="H1301" s="45">
        <f>IF(AND(F1301=0,G1301=0),D1301*E1301,IF(AND(E1301=0,G1301=0),D1301*F1301,IF(AND(E1301=0,F1301=0),D1301*G1301,IF(AND(E1301=0),D1301*F1301*G1301,IF(AND(F1301=0),D1301*E1301*G1301,IF(AND(G1301=0),D1301*E1301*F1301,D1301*E1301*F1301*G1301))))))</f>
        <v>4.7</v>
      </c>
      <c r="I1301" s="45"/>
      <c r="J1301" s="46" t="str">
        <f>IF(AND(E1301=0,F1301&lt;&gt;0,G1301&lt;&gt;0),"m2",IF(AND(F1301=0,E1301&lt;&gt;0,G1301&lt;&gt;0),"m2",IF(AND(G1301=0,E1301&lt;&gt;0,F1301&lt;&gt;0),"m2",IF(AND(F1301=0,G1301=0),"ml",IF(AND(E1301=0,G1301=0),"ml",IF(AND(E1301=0,F1301=0),"ml",IF(AND(E1301&lt;&gt;0,F1301&lt;&gt;0,G1301&lt;&gt;0),"m3",0)))))))</f>
        <v>ml</v>
      </c>
    </row>
    <row r="1302" spans="2:10" x14ac:dyDescent="0.3">
      <c r="B1302" s="75"/>
      <c r="C1302" s="44" t="s">
        <v>826</v>
      </c>
      <c r="D1302" s="45">
        <v>1</v>
      </c>
      <c r="E1302" s="45">
        <v>2.5</v>
      </c>
      <c r="F1302" s="45"/>
      <c r="G1302" s="45"/>
      <c r="H1302" s="45">
        <f>IF(AND(F1302=0,G1302=0),D1302*E1302,IF(AND(E1302=0,G1302=0),D1302*F1302,IF(AND(E1302=0,F1302=0),D1302*G1302,IF(AND(E1302=0),D1302*F1302*G1302,IF(AND(F1302=0),D1302*E1302*G1302,IF(AND(G1302=0),D1302*E1302*F1302,D1302*E1302*F1302*G1302))))))</f>
        <v>2.5</v>
      </c>
      <c r="I1302" s="45"/>
      <c r="J1302" s="46" t="str">
        <f>IF(AND(E1302=0,F1302&lt;&gt;0,G1302&lt;&gt;0),"m2",IF(AND(F1302=0,E1302&lt;&gt;0,G1302&lt;&gt;0),"m2",IF(AND(G1302=0,E1302&lt;&gt;0,F1302&lt;&gt;0),"m2",IF(AND(F1302=0,G1302=0),"ml",IF(AND(E1302=0,G1302=0),"ml",IF(AND(E1302=0,F1302=0),"ml",IF(AND(E1302&lt;&gt;0,F1302&lt;&gt;0,G1302&lt;&gt;0),"m3",0)))))))</f>
        <v>ml</v>
      </c>
    </row>
    <row r="1303" spans="2:10" x14ac:dyDescent="0.3">
      <c r="B1303" s="75" t="s">
        <v>519</v>
      </c>
      <c r="C1303" s="48" t="s">
        <v>488</v>
      </c>
      <c r="D1303" s="103"/>
      <c r="E1303" s="45"/>
      <c r="F1303" s="45"/>
      <c r="G1303" s="45"/>
      <c r="H1303" s="45"/>
      <c r="I1303" s="62">
        <f>SUM(H1304:H1305)*$E$83</f>
        <v>0</v>
      </c>
      <c r="J1303" s="63" t="str">
        <f>+J1304</f>
        <v>ml</v>
      </c>
    </row>
    <row r="1304" spans="2:10" x14ac:dyDescent="0.3">
      <c r="B1304" s="75"/>
      <c r="C1304" s="130" t="s">
        <v>248</v>
      </c>
      <c r="D1304" s="45"/>
      <c r="E1304" s="45"/>
      <c r="F1304" s="45"/>
      <c r="G1304" s="45"/>
      <c r="H1304" s="45"/>
      <c r="I1304" s="45"/>
      <c r="J1304" s="46" t="str">
        <f>IF(AND(E1304=0,F1304&lt;&gt;0,G1304&lt;&gt;0),"m2",IF(AND(F1304=0,E1304&lt;&gt;0,G1304&lt;&gt;0),"m2",IF(AND(G1304=0,E1304&lt;&gt;0,F1304&lt;&gt;0),"m2",IF(AND(F1304=0,G1304=0),"ml",IF(AND(E1304=0,G1304=0),"ml",IF(AND(E1304=0,F1304=0),"ml",IF(AND(E1304&lt;&gt;0,F1304&lt;&gt;0,G1304&lt;&gt;0),"m3",0)))))))</f>
        <v>ml</v>
      </c>
    </row>
    <row r="1305" spans="2:10" x14ac:dyDescent="0.3">
      <c r="B1305" s="75"/>
      <c r="C1305" s="44" t="s">
        <v>434</v>
      </c>
      <c r="D1305" s="45"/>
      <c r="E1305" s="45"/>
      <c r="F1305" s="45"/>
      <c r="G1305" s="45"/>
      <c r="H1305" s="45">
        <f>IF(AND(F1305=0,G1305=0),D1305*E1305,IF(AND(E1305=0,G1305=0),D1305*F1305,IF(AND(E1305=0,F1305=0),D1305*G1305,IF(AND(E1305=0),D1305*F1305*G1305,IF(AND(F1305=0),D1305*E1305*G1305,IF(AND(G1305=0),D1305*E1305*F1305,D1305*E1305*F1305*G1305))))))</f>
        <v>0</v>
      </c>
      <c r="I1305" s="45"/>
      <c r="J1305" s="46" t="str">
        <f>IF(AND(E1305=0,F1305&lt;&gt;0,G1305&lt;&gt;0),"m2",IF(AND(F1305=0,E1305&lt;&gt;0,G1305&lt;&gt;0),"m2",IF(AND(G1305=0,E1305&lt;&gt;0,F1305&lt;&gt;0),"m2",IF(AND(F1305=0,G1305=0),"ml",IF(AND(E1305=0,G1305=0),"ml",IF(AND(E1305=0,F1305=0),"ml",IF(AND(E1305&lt;&gt;0,F1305&lt;&gt;0,G1305&lt;&gt;0),"m3",0)))))))</f>
        <v>ml</v>
      </c>
    </row>
    <row r="1306" spans="2:10" x14ac:dyDescent="0.3">
      <c r="B1306" s="100" t="s">
        <v>213</v>
      </c>
      <c r="C1306" s="101" t="s">
        <v>489</v>
      </c>
      <c r="D1306" s="103"/>
      <c r="E1306" s="45"/>
      <c r="F1306" s="45"/>
      <c r="G1306" s="45"/>
      <c r="H1306" s="45"/>
      <c r="I1306" s="62"/>
      <c r="J1306" s="63"/>
    </row>
    <row r="1307" spans="2:10" x14ac:dyDescent="0.3">
      <c r="B1307" s="75" t="s">
        <v>214</v>
      </c>
      <c r="C1307" s="48" t="s">
        <v>491</v>
      </c>
      <c r="D1307" s="103"/>
      <c r="E1307" s="45"/>
      <c r="F1307" s="45"/>
      <c r="G1307" s="45"/>
      <c r="H1307" s="45"/>
      <c r="I1307" s="62">
        <f>SUM(H1308:H1310)*$E$83</f>
        <v>8</v>
      </c>
      <c r="J1307" s="63" t="str">
        <f>+J1308</f>
        <v>und</v>
      </c>
    </row>
    <row r="1308" spans="2:10" x14ac:dyDescent="0.3">
      <c r="B1308" s="75"/>
      <c r="C1308" s="130" t="s">
        <v>248</v>
      </c>
      <c r="D1308" s="45">
        <v>8</v>
      </c>
      <c r="E1308" s="45"/>
      <c r="F1308" s="45"/>
      <c r="G1308" s="45"/>
      <c r="H1308" s="45">
        <f>+D1308</f>
        <v>8</v>
      </c>
      <c r="I1308" s="45"/>
      <c r="J1308" s="46" t="s">
        <v>35</v>
      </c>
    </row>
    <row r="1309" spans="2:10" x14ac:dyDescent="0.3">
      <c r="B1309" s="75"/>
      <c r="C1309" s="130" t="s">
        <v>249</v>
      </c>
      <c r="D1309" s="45">
        <v>0</v>
      </c>
      <c r="E1309" s="45"/>
      <c r="F1309" s="45"/>
      <c r="G1309" s="45"/>
      <c r="H1309" s="45">
        <f>+D1309</f>
        <v>0</v>
      </c>
      <c r="I1309" s="45"/>
      <c r="J1309" s="46" t="s">
        <v>35</v>
      </c>
    </row>
    <row r="1310" spans="2:10" x14ac:dyDescent="0.3">
      <c r="B1310" s="75"/>
      <c r="C1310" s="130" t="s">
        <v>250</v>
      </c>
      <c r="D1310" s="45">
        <v>0</v>
      </c>
      <c r="E1310" s="45"/>
      <c r="F1310" s="45"/>
      <c r="G1310" s="45"/>
      <c r="H1310" s="45">
        <f>+D1310</f>
        <v>0</v>
      </c>
      <c r="I1310" s="45"/>
      <c r="J1310" s="46" t="s">
        <v>35</v>
      </c>
    </row>
    <row r="1311" spans="2:10" x14ac:dyDescent="0.3">
      <c r="B1311" s="75" t="s">
        <v>215</v>
      </c>
      <c r="C1311" s="48" t="s">
        <v>492</v>
      </c>
      <c r="D1311" s="103"/>
      <c r="E1311" s="45"/>
      <c r="F1311" s="45"/>
      <c r="G1311" s="45"/>
      <c r="H1311" s="45"/>
      <c r="I1311" s="62">
        <f>SUM(H1312:H1314)*$E$83</f>
        <v>0</v>
      </c>
      <c r="J1311" s="63" t="str">
        <f>+J1312</f>
        <v>und</v>
      </c>
    </row>
    <row r="1312" spans="2:10" x14ac:dyDescent="0.3">
      <c r="B1312" s="75"/>
      <c r="C1312" s="130" t="s">
        <v>248</v>
      </c>
      <c r="D1312" s="45"/>
      <c r="E1312" s="45"/>
      <c r="F1312" s="45"/>
      <c r="G1312" s="45"/>
      <c r="H1312" s="45">
        <f>+D1312</f>
        <v>0</v>
      </c>
      <c r="I1312" s="45"/>
      <c r="J1312" s="46" t="s">
        <v>35</v>
      </c>
    </row>
    <row r="1313" spans="2:10" x14ac:dyDescent="0.3">
      <c r="B1313" s="75"/>
      <c r="C1313" s="130" t="s">
        <v>249</v>
      </c>
      <c r="D1313" s="45"/>
      <c r="E1313" s="45"/>
      <c r="F1313" s="45"/>
      <c r="G1313" s="45"/>
      <c r="H1313" s="45">
        <f>+D1313</f>
        <v>0</v>
      </c>
      <c r="I1313" s="45"/>
      <c r="J1313" s="46" t="s">
        <v>35</v>
      </c>
    </row>
    <row r="1314" spans="2:10" x14ac:dyDescent="0.3">
      <c r="B1314" s="75"/>
      <c r="C1314" s="130" t="s">
        <v>250</v>
      </c>
      <c r="D1314" s="45"/>
      <c r="E1314" s="45"/>
      <c r="F1314" s="45"/>
      <c r="G1314" s="45"/>
      <c r="H1314" s="45">
        <f>+D1314</f>
        <v>0</v>
      </c>
      <c r="I1314" s="45"/>
      <c r="J1314" s="46" t="s">
        <v>35</v>
      </c>
    </row>
    <row r="1315" spans="2:10" x14ac:dyDescent="0.3">
      <c r="B1315" s="75" t="s">
        <v>216</v>
      </c>
      <c r="C1315" s="48" t="s">
        <v>493</v>
      </c>
      <c r="D1315" s="103"/>
      <c r="E1315" s="45"/>
      <c r="F1315" s="45"/>
      <c r="G1315" s="45"/>
      <c r="H1315" s="45"/>
      <c r="I1315" s="62">
        <f>SUM(H1316:H1318)*$E$83</f>
        <v>0</v>
      </c>
      <c r="J1315" s="63" t="str">
        <f>+J1316</f>
        <v>und</v>
      </c>
    </row>
    <row r="1316" spans="2:10" x14ac:dyDescent="0.3">
      <c r="B1316" s="75"/>
      <c r="C1316" s="130" t="s">
        <v>248</v>
      </c>
      <c r="D1316" s="45"/>
      <c r="E1316" s="45"/>
      <c r="F1316" s="45"/>
      <c r="G1316" s="45"/>
      <c r="H1316" s="45">
        <f>+D1316</f>
        <v>0</v>
      </c>
      <c r="I1316" s="45"/>
      <c r="J1316" s="46" t="s">
        <v>35</v>
      </c>
    </row>
    <row r="1317" spans="2:10" x14ac:dyDescent="0.3">
      <c r="B1317" s="75"/>
      <c r="C1317" s="130" t="s">
        <v>249</v>
      </c>
      <c r="D1317" s="45"/>
      <c r="E1317" s="45"/>
      <c r="F1317" s="45"/>
      <c r="G1317" s="45"/>
      <c r="H1317" s="45">
        <f>+D1317</f>
        <v>0</v>
      </c>
      <c r="I1317" s="45"/>
      <c r="J1317" s="46" t="s">
        <v>35</v>
      </c>
    </row>
    <row r="1318" spans="2:10" x14ac:dyDescent="0.3">
      <c r="B1318" s="75"/>
      <c r="C1318" s="130" t="s">
        <v>250</v>
      </c>
      <c r="D1318" s="45"/>
      <c r="E1318" s="45"/>
      <c r="F1318" s="45"/>
      <c r="G1318" s="45"/>
      <c r="H1318" s="45">
        <f>+D1318</f>
        <v>0</v>
      </c>
      <c r="I1318" s="45"/>
      <c r="J1318" s="46" t="s">
        <v>35</v>
      </c>
    </row>
    <row r="1319" spans="2:10" x14ac:dyDescent="0.3">
      <c r="B1319" s="75" t="s">
        <v>496</v>
      </c>
      <c r="C1319" s="48" t="s">
        <v>494</v>
      </c>
      <c r="D1319" s="103"/>
      <c r="E1319" s="45"/>
      <c r="F1319" s="45"/>
      <c r="G1319" s="45"/>
      <c r="H1319" s="45"/>
      <c r="I1319" s="62">
        <f>SUM(H1320:H1322)*$E$83</f>
        <v>3</v>
      </c>
      <c r="J1319" s="63" t="str">
        <f>+J1320</f>
        <v>und</v>
      </c>
    </row>
    <row r="1320" spans="2:10" x14ac:dyDescent="0.3">
      <c r="B1320" s="75"/>
      <c r="C1320" s="130" t="s">
        <v>248</v>
      </c>
      <c r="D1320" s="45">
        <v>3</v>
      </c>
      <c r="E1320" s="45"/>
      <c r="F1320" s="45"/>
      <c r="G1320" s="45"/>
      <c r="H1320" s="45">
        <f>+D1320</f>
        <v>3</v>
      </c>
      <c r="I1320" s="45"/>
      <c r="J1320" s="46" t="s">
        <v>35</v>
      </c>
    </row>
    <row r="1321" spans="2:10" x14ac:dyDescent="0.3">
      <c r="B1321" s="75"/>
      <c r="C1321" s="130" t="s">
        <v>249</v>
      </c>
      <c r="D1321" s="45"/>
      <c r="E1321" s="45"/>
      <c r="F1321" s="45"/>
      <c r="G1321" s="45"/>
      <c r="H1321" s="45">
        <f>+D1321</f>
        <v>0</v>
      </c>
      <c r="I1321" s="45"/>
      <c r="J1321" s="46" t="s">
        <v>35</v>
      </c>
    </row>
    <row r="1322" spans="2:10" x14ac:dyDescent="0.3">
      <c r="B1322" s="75"/>
      <c r="C1322" s="130" t="s">
        <v>250</v>
      </c>
      <c r="D1322" s="45"/>
      <c r="E1322" s="45"/>
      <c r="F1322" s="45"/>
      <c r="G1322" s="45"/>
      <c r="H1322" s="45">
        <f>+D1322</f>
        <v>0</v>
      </c>
      <c r="I1322" s="45"/>
      <c r="J1322" s="46" t="s">
        <v>35</v>
      </c>
    </row>
    <row r="1323" spans="2:10" x14ac:dyDescent="0.3">
      <c r="B1323" s="75" t="s">
        <v>497</v>
      </c>
      <c r="C1323" s="48" t="s">
        <v>636</v>
      </c>
      <c r="D1323" s="103"/>
      <c r="E1323" s="45"/>
      <c r="F1323" s="45"/>
      <c r="G1323" s="45"/>
      <c r="H1323" s="45"/>
      <c r="I1323" s="62">
        <f>SUM(H1324:H1326)*$E$83</f>
        <v>2</v>
      </c>
      <c r="J1323" s="63" t="str">
        <f>+J1324</f>
        <v>und</v>
      </c>
    </row>
    <row r="1324" spans="2:10" x14ac:dyDescent="0.3">
      <c r="B1324" s="75"/>
      <c r="C1324" s="130" t="s">
        <v>248</v>
      </c>
      <c r="D1324" s="45">
        <v>2</v>
      </c>
      <c r="E1324" s="45"/>
      <c r="F1324" s="45"/>
      <c r="G1324" s="45"/>
      <c r="H1324" s="45">
        <f>+D1324</f>
        <v>2</v>
      </c>
      <c r="I1324" s="45"/>
      <c r="J1324" s="46" t="s">
        <v>35</v>
      </c>
    </row>
    <row r="1325" spans="2:10" x14ac:dyDescent="0.3">
      <c r="B1325" s="75"/>
      <c r="C1325" s="130" t="s">
        <v>249</v>
      </c>
      <c r="D1325" s="45">
        <v>0</v>
      </c>
      <c r="E1325" s="45"/>
      <c r="F1325" s="45"/>
      <c r="G1325" s="45"/>
      <c r="H1325" s="45">
        <f>+D1325</f>
        <v>0</v>
      </c>
      <c r="I1325" s="45"/>
      <c r="J1325" s="46" t="s">
        <v>35</v>
      </c>
    </row>
    <row r="1326" spans="2:10" x14ac:dyDescent="0.3">
      <c r="B1326" s="75"/>
      <c r="C1326" s="130" t="s">
        <v>250</v>
      </c>
      <c r="D1326" s="45">
        <v>0</v>
      </c>
      <c r="E1326" s="45"/>
      <c r="F1326" s="45"/>
      <c r="G1326" s="45"/>
      <c r="H1326" s="45">
        <f>+D1326</f>
        <v>0</v>
      </c>
      <c r="I1326" s="45"/>
      <c r="J1326" s="46" t="s">
        <v>35</v>
      </c>
    </row>
    <row r="1327" spans="2:10" x14ac:dyDescent="0.3">
      <c r="B1327" s="75" t="s">
        <v>498</v>
      </c>
      <c r="C1327" s="48" t="s">
        <v>495</v>
      </c>
      <c r="D1327" s="103"/>
      <c r="E1327" s="45"/>
      <c r="F1327" s="45"/>
      <c r="G1327" s="45"/>
      <c r="H1327" s="45"/>
      <c r="I1327" s="62">
        <f>SUM(H1328:H1330)*$E$83</f>
        <v>0</v>
      </c>
      <c r="J1327" s="63" t="str">
        <f>+J1328</f>
        <v>und</v>
      </c>
    </row>
    <row r="1328" spans="2:10" x14ac:dyDescent="0.3">
      <c r="B1328" s="75"/>
      <c r="C1328" s="130" t="s">
        <v>248</v>
      </c>
      <c r="D1328" s="45">
        <v>0</v>
      </c>
      <c r="E1328" s="45"/>
      <c r="F1328" s="45"/>
      <c r="G1328" s="45"/>
      <c r="H1328" s="45">
        <f>+D1328</f>
        <v>0</v>
      </c>
      <c r="I1328" s="45"/>
      <c r="J1328" s="46" t="s">
        <v>35</v>
      </c>
    </row>
    <row r="1329" spans="2:10" x14ac:dyDescent="0.3">
      <c r="B1329" s="75"/>
      <c r="C1329" s="130" t="s">
        <v>249</v>
      </c>
      <c r="D1329" s="45">
        <v>0</v>
      </c>
      <c r="E1329" s="45"/>
      <c r="F1329" s="45"/>
      <c r="G1329" s="45"/>
      <c r="H1329" s="45">
        <f>+D1329</f>
        <v>0</v>
      </c>
      <c r="I1329" s="45"/>
      <c r="J1329" s="46" t="s">
        <v>35</v>
      </c>
    </row>
    <row r="1330" spans="2:10" x14ac:dyDescent="0.3">
      <c r="B1330" s="75"/>
      <c r="C1330" s="130" t="s">
        <v>250</v>
      </c>
      <c r="D1330" s="45">
        <v>0</v>
      </c>
      <c r="E1330" s="45"/>
      <c r="F1330" s="45"/>
      <c r="G1330" s="45"/>
      <c r="H1330" s="45">
        <f>+D1330</f>
        <v>0</v>
      </c>
      <c r="I1330" s="45"/>
      <c r="J1330" s="46" t="s">
        <v>35</v>
      </c>
    </row>
    <row r="1331" spans="2:10" x14ac:dyDescent="0.3">
      <c r="B1331" s="75" t="s">
        <v>520</v>
      </c>
      <c r="C1331" s="48" t="s">
        <v>499</v>
      </c>
      <c r="D1331" s="103"/>
      <c r="E1331" s="45"/>
      <c r="F1331" s="45"/>
      <c r="G1331" s="45"/>
      <c r="H1331" s="45"/>
      <c r="I1331" s="62">
        <f>SUM(H1332:H1334)*$E$83</f>
        <v>1</v>
      </c>
      <c r="J1331" s="63" t="str">
        <f>+J1332</f>
        <v>und</v>
      </c>
    </row>
    <row r="1332" spans="2:10" x14ac:dyDescent="0.3">
      <c r="B1332" s="75"/>
      <c r="C1332" s="130" t="s">
        <v>248</v>
      </c>
      <c r="D1332" s="45">
        <v>1</v>
      </c>
      <c r="E1332" s="45"/>
      <c r="F1332" s="45"/>
      <c r="G1332" s="45"/>
      <c r="H1332" s="45">
        <f>+D1332</f>
        <v>1</v>
      </c>
      <c r="I1332" s="45"/>
      <c r="J1332" s="46" t="s">
        <v>35</v>
      </c>
    </row>
    <row r="1333" spans="2:10" x14ac:dyDescent="0.3">
      <c r="B1333" s="75"/>
      <c r="C1333" s="130" t="s">
        <v>249</v>
      </c>
      <c r="D1333" s="45">
        <v>0</v>
      </c>
      <c r="E1333" s="45"/>
      <c r="F1333" s="45"/>
      <c r="G1333" s="45"/>
      <c r="H1333" s="45">
        <f>+D1333</f>
        <v>0</v>
      </c>
      <c r="I1333" s="45"/>
      <c r="J1333" s="46" t="s">
        <v>35</v>
      </c>
    </row>
    <row r="1334" spans="2:10" x14ac:dyDescent="0.3">
      <c r="B1334" s="75"/>
      <c r="C1334" s="130" t="s">
        <v>250</v>
      </c>
      <c r="D1334" s="45">
        <v>0</v>
      </c>
      <c r="E1334" s="45"/>
      <c r="F1334" s="45"/>
      <c r="G1334" s="45"/>
      <c r="H1334" s="45">
        <f>+D1334</f>
        <v>0</v>
      </c>
      <c r="I1334" s="45"/>
      <c r="J1334" s="46" t="s">
        <v>35</v>
      </c>
    </row>
    <row r="1335" spans="2:10" x14ac:dyDescent="0.3">
      <c r="B1335" s="75" t="s">
        <v>521</v>
      </c>
      <c r="C1335" s="48" t="s">
        <v>500</v>
      </c>
      <c r="D1335" s="103"/>
      <c r="E1335" s="45"/>
      <c r="F1335" s="45"/>
      <c r="G1335" s="45"/>
      <c r="H1335" s="45"/>
      <c r="I1335" s="62">
        <f>SUM(H1336:H1338)*$E$83</f>
        <v>0</v>
      </c>
      <c r="J1335" s="63" t="str">
        <f>+J1336</f>
        <v>und</v>
      </c>
    </row>
    <row r="1336" spans="2:10" x14ac:dyDescent="0.3">
      <c r="B1336" s="75"/>
      <c r="C1336" s="130" t="s">
        <v>248</v>
      </c>
      <c r="D1336" s="45">
        <v>0</v>
      </c>
      <c r="E1336" s="45"/>
      <c r="F1336" s="45"/>
      <c r="G1336" s="45"/>
      <c r="H1336" s="45">
        <f t="shared" ref="H1336:H1342" si="45">+D1336</f>
        <v>0</v>
      </c>
      <c r="I1336" s="45"/>
      <c r="J1336" s="46" t="s">
        <v>35</v>
      </c>
    </row>
    <row r="1337" spans="2:10" x14ac:dyDescent="0.3">
      <c r="B1337" s="75"/>
      <c r="C1337" s="130" t="s">
        <v>249</v>
      </c>
      <c r="D1337" s="45">
        <v>0</v>
      </c>
      <c r="E1337" s="45"/>
      <c r="F1337" s="45"/>
      <c r="G1337" s="45"/>
      <c r="H1337" s="45">
        <f t="shared" si="45"/>
        <v>0</v>
      </c>
      <c r="I1337" s="45"/>
      <c r="J1337" s="46" t="s">
        <v>35</v>
      </c>
    </row>
    <row r="1338" spans="2:10" x14ac:dyDescent="0.3">
      <c r="B1338" s="75"/>
      <c r="C1338" s="130" t="s">
        <v>250</v>
      </c>
      <c r="D1338" s="45">
        <v>0</v>
      </c>
      <c r="E1338" s="45"/>
      <c r="F1338" s="45"/>
      <c r="G1338" s="45"/>
      <c r="H1338" s="45">
        <f t="shared" si="45"/>
        <v>0</v>
      </c>
      <c r="I1338" s="45"/>
      <c r="J1338" s="46" t="s">
        <v>35</v>
      </c>
    </row>
    <row r="1339" spans="2:10" x14ac:dyDescent="0.3">
      <c r="B1339" s="75" t="s">
        <v>522</v>
      </c>
      <c r="C1339" s="48" t="s">
        <v>501</v>
      </c>
      <c r="D1339" s="103"/>
      <c r="E1339" s="45"/>
      <c r="F1339" s="45"/>
      <c r="G1339" s="45"/>
      <c r="H1339" s="45">
        <f t="shared" si="45"/>
        <v>0</v>
      </c>
      <c r="I1339" s="62">
        <f>SUM(H1340:H1342)*$E$83</f>
        <v>8</v>
      </c>
      <c r="J1339" s="63" t="str">
        <f>+J1340</f>
        <v>und</v>
      </c>
    </row>
    <row r="1340" spans="2:10" x14ac:dyDescent="0.3">
      <c r="B1340" s="75"/>
      <c r="C1340" s="130" t="s">
        <v>248</v>
      </c>
      <c r="D1340" s="45">
        <v>8</v>
      </c>
      <c r="E1340" s="45"/>
      <c r="F1340" s="45"/>
      <c r="G1340" s="45"/>
      <c r="H1340" s="45">
        <f t="shared" si="45"/>
        <v>8</v>
      </c>
      <c r="I1340" s="45"/>
      <c r="J1340" s="46" t="s">
        <v>35</v>
      </c>
    </row>
    <row r="1341" spans="2:10" x14ac:dyDescent="0.3">
      <c r="B1341" s="75"/>
      <c r="C1341" s="130" t="s">
        <v>249</v>
      </c>
      <c r="D1341" s="45"/>
      <c r="E1341" s="45"/>
      <c r="F1341" s="45"/>
      <c r="G1341" s="45"/>
      <c r="H1341" s="45">
        <f t="shared" si="45"/>
        <v>0</v>
      </c>
      <c r="I1341" s="45"/>
      <c r="J1341" s="46" t="s">
        <v>35</v>
      </c>
    </row>
    <row r="1342" spans="2:10" x14ac:dyDescent="0.3">
      <c r="B1342" s="75"/>
      <c r="C1342" s="130" t="s">
        <v>250</v>
      </c>
      <c r="D1342" s="45"/>
      <c r="E1342" s="45"/>
      <c r="F1342" s="45"/>
      <c r="G1342" s="45"/>
      <c r="H1342" s="45">
        <f t="shared" si="45"/>
        <v>0</v>
      </c>
      <c r="I1342" s="45"/>
      <c r="J1342" s="46" t="s">
        <v>35</v>
      </c>
    </row>
    <row r="1343" spans="2:10" x14ac:dyDescent="0.3">
      <c r="B1343" s="75" t="s">
        <v>523</v>
      </c>
      <c r="C1343" s="48" t="s">
        <v>502</v>
      </c>
      <c r="D1343" s="103"/>
      <c r="E1343" s="45"/>
      <c r="F1343" s="45"/>
      <c r="G1343" s="45"/>
      <c r="H1343" s="45"/>
      <c r="I1343" s="62">
        <f>SUM(H1344:H1346)*$E$83</f>
        <v>0</v>
      </c>
      <c r="J1343" s="63" t="str">
        <f>+J1344</f>
        <v>und</v>
      </c>
    </row>
    <row r="1344" spans="2:10" x14ac:dyDescent="0.3">
      <c r="B1344" s="75"/>
      <c r="C1344" s="130" t="s">
        <v>248</v>
      </c>
      <c r="D1344" s="45">
        <v>0</v>
      </c>
      <c r="E1344" s="45"/>
      <c r="F1344" s="45"/>
      <c r="G1344" s="45"/>
      <c r="H1344" s="45">
        <f>+D1344</f>
        <v>0</v>
      </c>
      <c r="I1344" s="45"/>
      <c r="J1344" s="46" t="s">
        <v>35</v>
      </c>
    </row>
    <row r="1345" spans="2:10" x14ac:dyDescent="0.3">
      <c r="B1345" s="75"/>
      <c r="C1345" s="130" t="s">
        <v>249</v>
      </c>
      <c r="D1345" s="45">
        <v>0</v>
      </c>
      <c r="E1345" s="45"/>
      <c r="F1345" s="45"/>
      <c r="G1345" s="45"/>
      <c r="H1345" s="45">
        <f>+D1345</f>
        <v>0</v>
      </c>
      <c r="I1345" s="45"/>
      <c r="J1345" s="46" t="s">
        <v>35</v>
      </c>
    </row>
    <row r="1346" spans="2:10" x14ac:dyDescent="0.3">
      <c r="B1346" s="75"/>
      <c r="C1346" s="130" t="s">
        <v>250</v>
      </c>
      <c r="D1346" s="45">
        <v>0</v>
      </c>
      <c r="E1346" s="45"/>
      <c r="F1346" s="45"/>
      <c r="G1346" s="45"/>
      <c r="H1346" s="45">
        <f>+D1346</f>
        <v>0</v>
      </c>
      <c r="I1346" s="45"/>
      <c r="J1346" s="46" t="s">
        <v>35</v>
      </c>
    </row>
    <row r="1347" spans="2:10" x14ac:dyDescent="0.3">
      <c r="B1347" s="75" t="s">
        <v>524</v>
      </c>
      <c r="C1347" s="48" t="s">
        <v>503</v>
      </c>
      <c r="D1347" s="103"/>
      <c r="E1347" s="45"/>
      <c r="F1347" s="45"/>
      <c r="G1347" s="45"/>
      <c r="H1347" s="45"/>
      <c r="I1347" s="62">
        <f>SUM(H1348:H1350)*$E$83</f>
        <v>0</v>
      </c>
      <c r="J1347" s="63" t="str">
        <f>+J1348</f>
        <v>und</v>
      </c>
    </row>
    <row r="1348" spans="2:10" x14ac:dyDescent="0.3">
      <c r="B1348" s="75"/>
      <c r="C1348" s="130" t="s">
        <v>248</v>
      </c>
      <c r="D1348" s="45">
        <v>0</v>
      </c>
      <c r="E1348" s="45"/>
      <c r="F1348" s="45"/>
      <c r="G1348" s="45"/>
      <c r="H1348" s="45">
        <f>+D1348</f>
        <v>0</v>
      </c>
      <c r="I1348" s="45"/>
      <c r="J1348" s="46" t="s">
        <v>35</v>
      </c>
    </row>
    <row r="1349" spans="2:10" x14ac:dyDescent="0.3">
      <c r="B1349" s="75"/>
      <c r="C1349" s="130" t="s">
        <v>249</v>
      </c>
      <c r="D1349" s="45">
        <v>0</v>
      </c>
      <c r="E1349" s="45"/>
      <c r="F1349" s="45"/>
      <c r="G1349" s="45"/>
      <c r="H1349" s="45">
        <f>+D1349</f>
        <v>0</v>
      </c>
      <c r="I1349" s="45"/>
      <c r="J1349" s="46" t="s">
        <v>35</v>
      </c>
    </row>
    <row r="1350" spans="2:10" x14ac:dyDescent="0.3">
      <c r="B1350" s="75"/>
      <c r="C1350" s="130" t="s">
        <v>250</v>
      </c>
      <c r="D1350" s="45">
        <v>0</v>
      </c>
      <c r="E1350" s="45"/>
      <c r="F1350" s="45"/>
      <c r="G1350" s="45"/>
      <c r="H1350" s="45">
        <f>+D1350</f>
        <v>0</v>
      </c>
      <c r="I1350" s="45"/>
      <c r="J1350" s="46" t="s">
        <v>35</v>
      </c>
    </row>
    <row r="1351" spans="2:10" x14ac:dyDescent="0.3">
      <c r="B1351" s="75" t="s">
        <v>525</v>
      </c>
      <c r="C1351" s="48" t="s">
        <v>504</v>
      </c>
      <c r="D1351" s="103"/>
      <c r="E1351" s="45"/>
      <c r="F1351" s="45"/>
      <c r="G1351" s="45"/>
      <c r="H1351" s="45"/>
      <c r="I1351" s="62">
        <f>SUM(H1352:H1354)*$E$83</f>
        <v>2</v>
      </c>
      <c r="J1351" s="63" t="str">
        <f>+J1352</f>
        <v>und</v>
      </c>
    </row>
    <row r="1352" spans="2:10" x14ac:dyDescent="0.3">
      <c r="B1352" s="75"/>
      <c r="C1352" s="130" t="s">
        <v>248</v>
      </c>
      <c r="D1352" s="45">
        <v>2</v>
      </c>
      <c r="E1352" s="45"/>
      <c r="F1352" s="45"/>
      <c r="G1352" s="45"/>
      <c r="H1352" s="45">
        <f>+D1352</f>
        <v>2</v>
      </c>
      <c r="I1352" s="45"/>
      <c r="J1352" s="46" t="s">
        <v>35</v>
      </c>
    </row>
    <row r="1353" spans="2:10" x14ac:dyDescent="0.3">
      <c r="B1353" s="75"/>
      <c r="C1353" s="130" t="s">
        <v>249</v>
      </c>
      <c r="D1353" s="45">
        <v>0</v>
      </c>
      <c r="E1353" s="45"/>
      <c r="F1353" s="45"/>
      <c r="G1353" s="45"/>
      <c r="H1353" s="45">
        <f>+D1353</f>
        <v>0</v>
      </c>
      <c r="I1353" s="45"/>
      <c r="J1353" s="46" t="s">
        <v>35</v>
      </c>
    </row>
    <row r="1354" spans="2:10" x14ac:dyDescent="0.3">
      <c r="B1354" s="75"/>
      <c r="C1354" s="130" t="s">
        <v>250</v>
      </c>
      <c r="D1354" s="45">
        <v>0</v>
      </c>
      <c r="E1354" s="45"/>
      <c r="F1354" s="45"/>
      <c r="G1354" s="45"/>
      <c r="H1354" s="45">
        <f>+D1354</f>
        <v>0</v>
      </c>
      <c r="I1354" s="45"/>
      <c r="J1354" s="46" t="s">
        <v>35</v>
      </c>
    </row>
    <row r="1355" spans="2:10" x14ac:dyDescent="0.3">
      <c r="B1355" s="75" t="s">
        <v>526</v>
      </c>
      <c r="C1355" s="48" t="s">
        <v>505</v>
      </c>
      <c r="D1355" s="103"/>
      <c r="E1355" s="45"/>
      <c r="F1355" s="45"/>
      <c r="G1355" s="45"/>
      <c r="H1355" s="45"/>
      <c r="I1355" s="62">
        <f>SUM(H1356:H1358)*$E$83</f>
        <v>6</v>
      </c>
      <c r="J1355" s="63" t="str">
        <f>+J1356</f>
        <v>und</v>
      </c>
    </row>
    <row r="1356" spans="2:10" x14ac:dyDescent="0.3">
      <c r="B1356" s="75"/>
      <c r="C1356" s="130" t="s">
        <v>248</v>
      </c>
      <c r="D1356" s="45">
        <v>6</v>
      </c>
      <c r="E1356" s="45"/>
      <c r="F1356" s="45"/>
      <c r="G1356" s="45"/>
      <c r="H1356" s="45">
        <f>+D1356</f>
        <v>6</v>
      </c>
      <c r="I1356" s="45"/>
      <c r="J1356" s="46" t="s">
        <v>35</v>
      </c>
    </row>
    <row r="1357" spans="2:10" x14ac:dyDescent="0.3">
      <c r="B1357" s="75"/>
      <c r="C1357" s="130" t="s">
        <v>249</v>
      </c>
      <c r="D1357" s="45"/>
      <c r="E1357" s="45"/>
      <c r="F1357" s="45"/>
      <c r="G1357" s="45"/>
      <c r="H1357" s="45">
        <f>+D1357</f>
        <v>0</v>
      </c>
      <c r="I1357" s="45"/>
      <c r="J1357" s="46" t="s">
        <v>35</v>
      </c>
    </row>
    <row r="1358" spans="2:10" x14ac:dyDescent="0.3">
      <c r="B1358" s="75"/>
      <c r="C1358" s="130" t="s">
        <v>250</v>
      </c>
      <c r="D1358" s="45"/>
      <c r="E1358" s="45"/>
      <c r="F1358" s="45"/>
      <c r="G1358" s="45"/>
      <c r="H1358" s="45">
        <f>+D1358</f>
        <v>0</v>
      </c>
      <c r="I1358" s="45"/>
      <c r="J1358" s="46" t="s">
        <v>35</v>
      </c>
    </row>
    <row r="1359" spans="2:10" x14ac:dyDescent="0.3">
      <c r="B1359" s="75" t="s">
        <v>527</v>
      </c>
      <c r="C1359" s="48" t="s">
        <v>506</v>
      </c>
      <c r="D1359" s="103"/>
      <c r="E1359" s="45"/>
      <c r="F1359" s="45"/>
      <c r="G1359" s="45"/>
      <c r="H1359" s="45"/>
      <c r="I1359" s="62">
        <f>SUM(H1360:H1362)*$E$83</f>
        <v>4</v>
      </c>
      <c r="J1359" s="63" t="str">
        <f>+J1360</f>
        <v>und</v>
      </c>
    </row>
    <row r="1360" spans="2:10" x14ac:dyDescent="0.3">
      <c r="B1360" s="75"/>
      <c r="C1360" s="130" t="s">
        <v>248</v>
      </c>
      <c r="D1360" s="45">
        <v>4</v>
      </c>
      <c r="E1360" s="45"/>
      <c r="F1360" s="45"/>
      <c r="G1360" s="45"/>
      <c r="H1360" s="45">
        <f>+D1360</f>
        <v>4</v>
      </c>
      <c r="I1360" s="45"/>
      <c r="J1360" s="46" t="s">
        <v>35</v>
      </c>
    </row>
    <row r="1361" spans="2:10" x14ac:dyDescent="0.3">
      <c r="B1361" s="75"/>
      <c r="C1361" s="130" t="s">
        <v>249</v>
      </c>
      <c r="D1361" s="45"/>
      <c r="E1361" s="45"/>
      <c r="F1361" s="45"/>
      <c r="G1361" s="45"/>
      <c r="H1361" s="45">
        <f>+D1361</f>
        <v>0</v>
      </c>
      <c r="I1361" s="45"/>
      <c r="J1361" s="46" t="s">
        <v>35</v>
      </c>
    </row>
    <row r="1362" spans="2:10" x14ac:dyDescent="0.3">
      <c r="B1362" s="75"/>
      <c r="C1362" s="130" t="s">
        <v>250</v>
      </c>
      <c r="D1362" s="45"/>
      <c r="E1362" s="45"/>
      <c r="F1362" s="45"/>
      <c r="G1362" s="45"/>
      <c r="H1362" s="45">
        <f>+D1362</f>
        <v>0</v>
      </c>
      <c r="I1362" s="45"/>
      <c r="J1362" s="46" t="s">
        <v>35</v>
      </c>
    </row>
    <row r="1363" spans="2:10" x14ac:dyDescent="0.3">
      <c r="B1363" s="75" t="s">
        <v>528</v>
      </c>
      <c r="C1363" s="48" t="s">
        <v>508</v>
      </c>
      <c r="D1363" s="103"/>
      <c r="E1363" s="45"/>
      <c r="F1363" s="45"/>
      <c r="G1363" s="45"/>
      <c r="H1363" s="45"/>
      <c r="I1363" s="62">
        <f>SUM(H1364:H1366)*$E$83</f>
        <v>2</v>
      </c>
      <c r="J1363" s="63" t="str">
        <f>+J1364</f>
        <v>und</v>
      </c>
    </row>
    <row r="1364" spans="2:10" x14ac:dyDescent="0.3">
      <c r="B1364" s="75"/>
      <c r="C1364" s="130" t="s">
        <v>248</v>
      </c>
      <c r="D1364" s="45">
        <v>2</v>
      </c>
      <c r="E1364" s="45"/>
      <c r="F1364" s="45"/>
      <c r="G1364" s="45"/>
      <c r="H1364" s="45">
        <f>+D1364</f>
        <v>2</v>
      </c>
      <c r="I1364" s="45"/>
      <c r="J1364" s="46" t="s">
        <v>35</v>
      </c>
    </row>
    <row r="1365" spans="2:10" x14ac:dyDescent="0.3">
      <c r="B1365" s="75"/>
      <c r="C1365" s="130" t="s">
        <v>249</v>
      </c>
      <c r="D1365" s="45"/>
      <c r="E1365" s="45"/>
      <c r="F1365" s="45"/>
      <c r="G1365" s="45"/>
      <c r="H1365" s="45">
        <f>+D1365</f>
        <v>0</v>
      </c>
      <c r="I1365" s="45"/>
      <c r="J1365" s="46" t="s">
        <v>35</v>
      </c>
    </row>
    <row r="1366" spans="2:10" x14ac:dyDescent="0.3">
      <c r="B1366" s="75"/>
      <c r="C1366" s="130" t="s">
        <v>250</v>
      </c>
      <c r="D1366" s="45"/>
      <c r="E1366" s="45"/>
      <c r="F1366" s="45"/>
      <c r="G1366" s="45"/>
      <c r="H1366" s="45">
        <f>+D1366</f>
        <v>0</v>
      </c>
      <c r="I1366" s="45"/>
      <c r="J1366" s="46" t="s">
        <v>35</v>
      </c>
    </row>
    <row r="1367" spans="2:10" x14ac:dyDescent="0.3">
      <c r="B1367" s="75" t="s">
        <v>551</v>
      </c>
      <c r="C1367" s="48" t="s">
        <v>553</v>
      </c>
      <c r="D1367" s="103"/>
      <c r="E1367" s="45"/>
      <c r="F1367" s="45"/>
      <c r="G1367" s="45"/>
      <c r="H1367" s="45"/>
      <c r="I1367" s="62">
        <f>SUM(H1368:H1370)*$E$83</f>
        <v>2</v>
      </c>
      <c r="J1367" s="63" t="str">
        <f>+J1368</f>
        <v>und</v>
      </c>
    </row>
    <row r="1368" spans="2:10" x14ac:dyDescent="0.3">
      <c r="B1368" s="75"/>
      <c r="C1368" s="130" t="s">
        <v>248</v>
      </c>
      <c r="D1368" s="45">
        <v>2</v>
      </c>
      <c r="E1368" s="45"/>
      <c r="F1368" s="45"/>
      <c r="G1368" s="45"/>
      <c r="H1368" s="45">
        <f>+D1368</f>
        <v>2</v>
      </c>
      <c r="I1368" s="45"/>
      <c r="J1368" s="46" t="s">
        <v>35</v>
      </c>
    </row>
    <row r="1369" spans="2:10" x14ac:dyDescent="0.3">
      <c r="B1369" s="75"/>
      <c r="C1369" s="130" t="s">
        <v>249</v>
      </c>
      <c r="D1369" s="45">
        <v>0</v>
      </c>
      <c r="E1369" s="45"/>
      <c r="F1369" s="45"/>
      <c r="G1369" s="45"/>
      <c r="H1369" s="45">
        <f>+D1369</f>
        <v>0</v>
      </c>
      <c r="I1369" s="45"/>
      <c r="J1369" s="46" t="s">
        <v>35</v>
      </c>
    </row>
    <row r="1370" spans="2:10" x14ac:dyDescent="0.3">
      <c r="B1370" s="75"/>
      <c r="C1370" s="130" t="s">
        <v>250</v>
      </c>
      <c r="D1370" s="45">
        <v>0</v>
      </c>
      <c r="E1370" s="45"/>
      <c r="F1370" s="45"/>
      <c r="G1370" s="45"/>
      <c r="H1370" s="45">
        <f>+D1370</f>
        <v>0</v>
      </c>
      <c r="I1370" s="45"/>
      <c r="J1370" s="46" t="s">
        <v>35</v>
      </c>
    </row>
    <row r="1371" spans="2:10" x14ac:dyDescent="0.3">
      <c r="B1371" s="75" t="s">
        <v>552</v>
      </c>
      <c r="C1371" s="48" t="s">
        <v>539</v>
      </c>
      <c r="D1371" s="103"/>
      <c r="E1371" s="45"/>
      <c r="F1371" s="45"/>
      <c r="G1371" s="45"/>
      <c r="H1371" s="45"/>
      <c r="I1371" s="62">
        <f>SUM(H1372:H1374)*$E$83</f>
        <v>0</v>
      </c>
      <c r="J1371" s="63" t="str">
        <f>+J1372</f>
        <v>und</v>
      </c>
    </row>
    <row r="1372" spans="2:10" x14ac:dyDescent="0.3">
      <c r="B1372" s="75"/>
      <c r="C1372" s="130" t="s">
        <v>248</v>
      </c>
      <c r="D1372" s="45">
        <v>0</v>
      </c>
      <c r="E1372" s="45"/>
      <c r="F1372" s="45"/>
      <c r="G1372" s="45"/>
      <c r="H1372" s="45">
        <f>+D1372</f>
        <v>0</v>
      </c>
      <c r="I1372" s="45"/>
      <c r="J1372" s="46" t="s">
        <v>35</v>
      </c>
    </row>
    <row r="1373" spans="2:10" x14ac:dyDescent="0.3">
      <c r="B1373" s="75"/>
      <c r="C1373" s="130" t="s">
        <v>249</v>
      </c>
      <c r="D1373" s="45">
        <v>0</v>
      </c>
      <c r="E1373" s="45"/>
      <c r="F1373" s="45"/>
      <c r="G1373" s="45"/>
      <c r="H1373" s="45">
        <f>+D1373</f>
        <v>0</v>
      </c>
      <c r="I1373" s="45"/>
      <c r="J1373" s="46" t="s">
        <v>35</v>
      </c>
    </row>
    <row r="1374" spans="2:10" x14ac:dyDescent="0.3">
      <c r="B1374" s="75"/>
      <c r="C1374" s="130" t="s">
        <v>250</v>
      </c>
      <c r="D1374" s="45">
        <v>0</v>
      </c>
      <c r="E1374" s="45"/>
      <c r="F1374" s="45"/>
      <c r="G1374" s="45"/>
      <c r="H1374" s="45">
        <f>+D1374</f>
        <v>0</v>
      </c>
      <c r="I1374" s="45"/>
      <c r="J1374" s="46" t="s">
        <v>35</v>
      </c>
    </row>
    <row r="1375" spans="2:10" x14ac:dyDescent="0.3">
      <c r="B1375" s="100" t="s">
        <v>217</v>
      </c>
      <c r="C1375" s="101" t="s">
        <v>509</v>
      </c>
      <c r="D1375" s="103"/>
      <c r="E1375" s="45"/>
      <c r="F1375" s="45"/>
      <c r="G1375" s="45"/>
      <c r="H1375" s="45"/>
      <c r="I1375" s="45"/>
      <c r="J1375" s="46"/>
    </row>
    <row r="1376" spans="2:10" x14ac:dyDescent="0.3">
      <c r="B1376" s="75" t="s">
        <v>218</v>
      </c>
      <c r="C1376" s="48" t="s">
        <v>510</v>
      </c>
      <c r="D1376" s="103"/>
      <c r="E1376" s="45"/>
      <c r="F1376" s="45"/>
      <c r="G1376" s="45"/>
      <c r="H1376" s="45"/>
      <c r="I1376" s="62">
        <f>SUM(H1377:H1380)*$E$83</f>
        <v>4</v>
      </c>
      <c r="J1376" s="63" t="str">
        <f>+J1377</f>
        <v>und</v>
      </c>
    </row>
    <row r="1377" spans="2:10" x14ac:dyDescent="0.3">
      <c r="B1377" s="75"/>
      <c r="C1377" s="47" t="s">
        <v>827</v>
      </c>
      <c r="D1377" s="45">
        <v>1</v>
      </c>
      <c r="E1377" s="45"/>
      <c r="F1377" s="45"/>
      <c r="G1377" s="45"/>
      <c r="H1377" s="45">
        <f>+D1377</f>
        <v>1</v>
      </c>
      <c r="I1377" s="45"/>
      <c r="J1377" s="46" t="s">
        <v>35</v>
      </c>
    </row>
    <row r="1378" spans="2:10" x14ac:dyDescent="0.3">
      <c r="B1378" s="75"/>
      <c r="C1378" s="47" t="s">
        <v>828</v>
      </c>
      <c r="D1378" s="45">
        <v>1</v>
      </c>
      <c r="E1378" s="45"/>
      <c r="F1378" s="45"/>
      <c r="G1378" s="45"/>
      <c r="H1378" s="45">
        <f t="shared" ref="H1378:H1380" si="46">+D1378</f>
        <v>1</v>
      </c>
      <c r="I1378" s="45"/>
      <c r="J1378" s="46" t="s">
        <v>35</v>
      </c>
    </row>
    <row r="1379" spans="2:10" x14ac:dyDescent="0.3">
      <c r="B1379" s="75"/>
      <c r="C1379" s="47" t="s">
        <v>829</v>
      </c>
      <c r="D1379" s="45">
        <v>1</v>
      </c>
      <c r="E1379" s="45"/>
      <c r="F1379" s="45"/>
      <c r="G1379" s="45"/>
      <c r="H1379" s="45">
        <f t="shared" si="46"/>
        <v>1</v>
      </c>
      <c r="I1379" s="45"/>
      <c r="J1379" s="46" t="s">
        <v>35</v>
      </c>
    </row>
    <row r="1380" spans="2:10" x14ac:dyDescent="0.3">
      <c r="B1380" s="75"/>
      <c r="C1380" s="47" t="s">
        <v>810</v>
      </c>
      <c r="D1380" s="45">
        <v>1</v>
      </c>
      <c r="E1380" s="45"/>
      <c r="F1380" s="45"/>
      <c r="G1380" s="45"/>
      <c r="H1380" s="45">
        <f t="shared" si="46"/>
        <v>1</v>
      </c>
      <c r="I1380" s="45"/>
      <c r="J1380" s="46" t="s">
        <v>35</v>
      </c>
    </row>
    <row r="1381" spans="2:10" x14ac:dyDescent="0.3">
      <c r="B1381" s="75" t="s">
        <v>219</v>
      </c>
      <c r="C1381" s="48" t="s">
        <v>512</v>
      </c>
      <c r="D1381" s="103"/>
      <c r="E1381" s="45"/>
      <c r="F1381" s="45"/>
      <c r="G1381" s="45"/>
      <c r="H1381" s="45"/>
      <c r="I1381" s="62">
        <f>SUM(H1382:H1382)*$E$83</f>
        <v>0</v>
      </c>
      <c r="J1381" s="63" t="str">
        <f>+J1382</f>
        <v>und</v>
      </c>
    </row>
    <row r="1382" spans="2:10" x14ac:dyDescent="0.3">
      <c r="B1382" s="75"/>
      <c r="C1382" s="44" t="s">
        <v>513</v>
      </c>
      <c r="D1382" s="45">
        <v>0</v>
      </c>
      <c r="E1382" s="45"/>
      <c r="F1382" s="45"/>
      <c r="G1382" s="45"/>
      <c r="H1382" s="45">
        <f>+D1382</f>
        <v>0</v>
      </c>
      <c r="I1382" s="45"/>
      <c r="J1382" s="46" t="s">
        <v>35</v>
      </c>
    </row>
    <row r="1383" spans="2:10" x14ac:dyDescent="0.3">
      <c r="B1383" s="75" t="s">
        <v>529</v>
      </c>
      <c r="C1383" s="48" t="s">
        <v>515</v>
      </c>
      <c r="D1383" s="103"/>
      <c r="E1383" s="45"/>
      <c r="F1383" s="45"/>
      <c r="G1383" s="45"/>
      <c r="H1383" s="45"/>
      <c r="I1383" s="62">
        <f>SUM(H1384:H1384)*$E$83</f>
        <v>0</v>
      </c>
      <c r="J1383" s="63" t="str">
        <f>+J1384</f>
        <v>und</v>
      </c>
    </row>
    <row r="1384" spans="2:10" x14ac:dyDescent="0.3">
      <c r="B1384" s="75"/>
      <c r="C1384" s="44" t="s">
        <v>514</v>
      </c>
      <c r="D1384" s="45">
        <v>0</v>
      </c>
      <c r="E1384" s="45"/>
      <c r="F1384" s="45"/>
      <c r="G1384" s="45"/>
      <c r="H1384" s="45">
        <f>+D1384</f>
        <v>0</v>
      </c>
      <c r="I1384" s="45"/>
      <c r="J1384" s="46" t="s">
        <v>35</v>
      </c>
    </row>
    <row r="1385" spans="2:10" x14ac:dyDescent="0.3">
      <c r="B1385" s="75" t="s">
        <v>530</v>
      </c>
      <c r="C1385" s="48" t="s">
        <v>516</v>
      </c>
      <c r="D1385" s="103"/>
      <c r="E1385" s="45"/>
      <c r="F1385" s="45"/>
      <c r="G1385" s="45"/>
      <c r="H1385" s="45"/>
      <c r="I1385" s="62">
        <f>SUM(H1386:H1386)*$E$83</f>
        <v>0</v>
      </c>
      <c r="J1385" s="63" t="str">
        <f>+J1386</f>
        <v>und</v>
      </c>
    </row>
    <row r="1386" spans="2:10" x14ac:dyDescent="0.3">
      <c r="B1386" s="75"/>
      <c r="C1386" s="44" t="s">
        <v>514</v>
      </c>
      <c r="D1386" s="45">
        <v>0</v>
      </c>
      <c r="E1386" s="45"/>
      <c r="F1386" s="45"/>
      <c r="G1386" s="45"/>
      <c r="H1386" s="45">
        <f>+D1386</f>
        <v>0</v>
      </c>
      <c r="I1386" s="45"/>
      <c r="J1386" s="46" t="s">
        <v>35</v>
      </c>
    </row>
    <row r="1387" spans="2:10" x14ac:dyDescent="0.3">
      <c r="B1387" s="100" t="s">
        <v>221</v>
      </c>
      <c r="C1387" s="101" t="s">
        <v>531</v>
      </c>
      <c r="D1387" s="103"/>
      <c r="E1387" s="45"/>
      <c r="F1387" s="45"/>
      <c r="G1387" s="45"/>
      <c r="H1387" s="45"/>
      <c r="I1387" s="45"/>
      <c r="J1387" s="46"/>
    </row>
    <row r="1388" spans="2:10" x14ac:dyDescent="0.3">
      <c r="B1388" s="75" t="s">
        <v>220</v>
      </c>
      <c r="C1388" s="48" t="s">
        <v>541</v>
      </c>
      <c r="D1388" s="103"/>
      <c r="E1388" s="45"/>
      <c r="F1388" s="45"/>
      <c r="G1388" s="45"/>
      <c r="H1388" s="45"/>
      <c r="I1388" s="62">
        <f>SUM(H1389:H1389)*$E$83</f>
        <v>0</v>
      </c>
      <c r="J1388" s="63" t="str">
        <f>+J1389</f>
        <v>und</v>
      </c>
    </row>
    <row r="1389" spans="2:10" x14ac:dyDescent="0.3">
      <c r="B1389" s="75"/>
      <c r="C1389" s="44" t="s">
        <v>540</v>
      </c>
      <c r="D1389" s="45">
        <v>0</v>
      </c>
      <c r="E1389" s="45"/>
      <c r="F1389" s="45"/>
      <c r="G1389" s="45"/>
      <c r="H1389" s="45">
        <f>+D1389</f>
        <v>0</v>
      </c>
      <c r="I1389" s="45"/>
      <c r="J1389" s="46" t="s">
        <v>35</v>
      </c>
    </row>
    <row r="1390" spans="2:10" x14ac:dyDescent="0.3">
      <c r="B1390" s="100" t="s">
        <v>223</v>
      </c>
      <c r="C1390" s="101" t="s">
        <v>532</v>
      </c>
      <c r="D1390" s="103"/>
      <c r="E1390" s="45"/>
      <c r="F1390" s="45"/>
      <c r="G1390" s="45"/>
      <c r="H1390" s="45"/>
      <c r="I1390" s="45"/>
      <c r="J1390" s="46"/>
    </row>
    <row r="1391" spans="2:10" x14ac:dyDescent="0.3">
      <c r="B1391" s="75" t="s">
        <v>222</v>
      </c>
      <c r="C1391" s="48" t="s">
        <v>533</v>
      </c>
      <c r="D1391" s="103"/>
      <c r="E1391" s="45"/>
      <c r="F1391" s="45"/>
      <c r="G1391" s="45"/>
      <c r="H1391" s="45"/>
      <c r="I1391" s="62">
        <f>SUM(H1392:H1392)*$E$83</f>
        <v>1</v>
      </c>
      <c r="J1391" s="63" t="str">
        <f>+J1392</f>
        <v>GBL</v>
      </c>
    </row>
    <row r="1392" spans="2:10" x14ac:dyDescent="0.3">
      <c r="B1392" s="75"/>
      <c r="C1392" s="44" t="s">
        <v>637</v>
      </c>
      <c r="D1392" s="45">
        <v>1</v>
      </c>
      <c r="E1392" s="45"/>
      <c r="F1392" s="45"/>
      <c r="G1392" s="45"/>
      <c r="H1392" s="45">
        <f>+D1392</f>
        <v>1</v>
      </c>
      <c r="I1392" s="45"/>
      <c r="J1392" s="46" t="s">
        <v>4</v>
      </c>
    </row>
    <row r="1393" spans="2:10" x14ac:dyDescent="0.3">
      <c r="B1393" s="75" t="s">
        <v>534</v>
      </c>
      <c r="C1393" s="48" t="s">
        <v>535</v>
      </c>
      <c r="D1393" s="103"/>
      <c r="E1393" s="45"/>
      <c r="F1393" s="45"/>
      <c r="G1393" s="45"/>
      <c r="H1393" s="45"/>
      <c r="I1393" s="62">
        <f>SUM(H1394:H1394)*$E$83</f>
        <v>1</v>
      </c>
      <c r="J1393" s="63" t="str">
        <f>+J1394</f>
        <v>GBL</v>
      </c>
    </row>
    <row r="1394" spans="2:10" x14ac:dyDescent="0.3">
      <c r="B1394" s="75"/>
      <c r="C1394" s="44" t="s">
        <v>637</v>
      </c>
      <c r="D1394" s="45">
        <v>1</v>
      </c>
      <c r="E1394" s="45"/>
      <c r="F1394" s="45"/>
      <c r="G1394" s="45"/>
      <c r="H1394" s="45">
        <f>+D1394</f>
        <v>1</v>
      </c>
      <c r="I1394" s="45"/>
      <c r="J1394" s="46" t="s">
        <v>4</v>
      </c>
    </row>
    <row r="1395" spans="2:10" x14ac:dyDescent="0.3">
      <c r="B1395" s="75"/>
      <c r="C1395" s="44"/>
      <c r="D1395" s="103"/>
      <c r="E1395" s="45"/>
      <c r="F1395" s="45"/>
      <c r="G1395" s="45"/>
      <c r="H1395" s="45"/>
      <c r="I1395" s="45"/>
      <c r="J1395" s="46"/>
    </row>
    <row r="1396" spans="2:10" x14ac:dyDescent="0.3">
      <c r="B1396" s="75"/>
      <c r="C1396" s="44"/>
      <c r="D1396" s="103"/>
      <c r="E1396" s="45"/>
      <c r="F1396" s="45"/>
      <c r="G1396" s="45"/>
      <c r="H1396" s="45"/>
      <c r="I1396" s="45"/>
      <c r="J1396" s="46"/>
    </row>
    <row r="1397" spans="2:10" x14ac:dyDescent="0.3">
      <c r="B1397" s="75"/>
      <c r="C1397" s="44"/>
      <c r="D1397" s="103"/>
      <c r="E1397" s="45"/>
      <c r="F1397" s="45"/>
      <c r="G1397" s="45"/>
      <c r="H1397" s="45"/>
      <c r="I1397" s="45"/>
      <c r="J1397" s="46"/>
    </row>
    <row r="1398" spans="2:10" x14ac:dyDescent="0.3">
      <c r="B1398" s="75"/>
      <c r="C1398" s="44"/>
      <c r="D1398" s="103"/>
      <c r="E1398" s="45"/>
      <c r="F1398" s="45"/>
      <c r="G1398" s="45"/>
      <c r="H1398" s="45"/>
      <c r="I1398" s="45"/>
      <c r="J1398" s="46"/>
    </row>
    <row r="1399" spans="2:10" x14ac:dyDescent="0.3">
      <c r="B1399" s="75"/>
      <c r="C1399" s="44"/>
      <c r="D1399" s="103"/>
      <c r="E1399" s="45"/>
      <c r="F1399" s="45"/>
      <c r="G1399" s="45"/>
      <c r="H1399" s="45"/>
      <c r="I1399" s="45"/>
      <c r="J1399" s="46"/>
    </row>
    <row r="1400" spans="2:10" x14ac:dyDescent="0.3">
      <c r="B1400" s="75"/>
      <c r="C1400" s="44"/>
      <c r="D1400" s="103"/>
      <c r="E1400" s="45"/>
      <c r="F1400" s="45"/>
      <c r="G1400" s="45"/>
      <c r="H1400" s="45"/>
      <c r="I1400" s="45"/>
      <c r="J1400" s="46"/>
    </row>
    <row r="1401" spans="2:10" x14ac:dyDescent="0.3">
      <c r="B1401" s="75"/>
      <c r="C1401" s="44"/>
      <c r="D1401" s="103"/>
      <c r="E1401" s="45"/>
      <c r="F1401" s="45"/>
      <c r="G1401" s="45"/>
      <c r="H1401" s="45"/>
      <c r="I1401" s="45"/>
      <c r="J1401" s="46"/>
    </row>
    <row r="1402" spans="2:10" x14ac:dyDescent="0.3">
      <c r="B1402" s="75"/>
      <c r="C1402" s="44"/>
      <c r="D1402" s="103"/>
      <c r="E1402" s="45"/>
      <c r="F1402" s="45"/>
      <c r="G1402" s="45"/>
      <c r="H1402" s="45"/>
      <c r="I1402" s="45"/>
      <c r="J1402" s="46"/>
    </row>
    <row r="1403" spans="2:10" x14ac:dyDescent="0.3">
      <c r="B1403" s="75"/>
      <c r="C1403" s="44"/>
      <c r="D1403" s="103"/>
      <c r="E1403" s="45"/>
      <c r="F1403" s="45"/>
      <c r="G1403" s="45"/>
      <c r="H1403" s="45"/>
      <c r="I1403" s="45"/>
      <c r="J1403" s="46"/>
    </row>
    <row r="1404" spans="2:10" x14ac:dyDescent="0.3">
      <c r="B1404" s="75"/>
      <c r="C1404" s="44"/>
      <c r="D1404" s="103"/>
      <c r="E1404" s="45"/>
      <c r="F1404" s="45"/>
      <c r="G1404" s="45"/>
      <c r="H1404" s="45"/>
      <c r="I1404" s="45"/>
      <c r="J1404" s="46"/>
    </row>
    <row r="1405" spans="2:10" x14ac:dyDescent="0.3">
      <c r="B1405" s="75"/>
      <c r="C1405" s="44"/>
      <c r="D1405" s="103"/>
      <c r="E1405" s="45"/>
      <c r="F1405" s="45"/>
      <c r="G1405" s="45"/>
      <c r="H1405" s="45"/>
      <c r="I1405" s="45"/>
      <c r="J1405" s="46"/>
    </row>
    <row r="1406" spans="2:10" ht="22.8" x14ac:dyDescent="0.3">
      <c r="B1406" s="163" t="s">
        <v>690</v>
      </c>
      <c r="C1406" s="164"/>
      <c r="D1406" s="164"/>
      <c r="E1406" s="164"/>
      <c r="F1406" s="164"/>
      <c r="G1406" s="164"/>
      <c r="H1406" s="164"/>
      <c r="I1406" s="164"/>
      <c r="J1406" s="165"/>
    </row>
    <row r="1407" spans="2:10" x14ac:dyDescent="0.3">
      <c r="B1407" s="23" t="s">
        <v>7</v>
      </c>
      <c r="C1407" s="24" t="s">
        <v>0</v>
      </c>
      <c r="D1407" s="24" t="s">
        <v>23</v>
      </c>
      <c r="E1407" s="24" t="s">
        <v>24</v>
      </c>
      <c r="F1407" s="24" t="s">
        <v>2</v>
      </c>
      <c r="G1407" s="24" t="s">
        <v>3</v>
      </c>
      <c r="H1407" s="24" t="s">
        <v>25</v>
      </c>
      <c r="I1407" s="24" t="s">
        <v>8</v>
      </c>
      <c r="J1407" s="24" t="s">
        <v>9</v>
      </c>
    </row>
    <row r="1408" spans="2:10" x14ac:dyDescent="0.3">
      <c r="B1408" s="96">
        <v>4.04</v>
      </c>
      <c r="C1408" s="97" t="s">
        <v>472</v>
      </c>
      <c r="D1408" s="60"/>
      <c r="E1408" s="56">
        <v>1</v>
      </c>
      <c r="F1408" s="52"/>
      <c r="G1408" s="52"/>
      <c r="H1408" s="52"/>
      <c r="I1408" s="52"/>
      <c r="J1408" s="61"/>
    </row>
    <row r="1409" spans="2:10" x14ac:dyDescent="0.3">
      <c r="B1409" s="100" t="s">
        <v>165</v>
      </c>
      <c r="C1409" s="101" t="s">
        <v>474</v>
      </c>
      <c r="D1409" s="60"/>
      <c r="E1409" s="59"/>
      <c r="F1409" s="52"/>
      <c r="G1409" s="52"/>
      <c r="H1409" s="52"/>
      <c r="I1409" s="52"/>
      <c r="J1409" s="61"/>
    </row>
    <row r="1410" spans="2:10" x14ac:dyDescent="0.3">
      <c r="B1410" s="75" t="s">
        <v>166</v>
      </c>
      <c r="C1410" s="48" t="s">
        <v>473</v>
      </c>
      <c r="D1410" s="45"/>
      <c r="E1410" s="45"/>
      <c r="F1410" s="45"/>
      <c r="G1410" s="45"/>
      <c r="H1410" s="45"/>
      <c r="I1410" s="62">
        <f>SUM(H1411:H1421)*$E$83</f>
        <v>20</v>
      </c>
      <c r="J1410" s="63" t="str">
        <f>+J1411</f>
        <v>Pto</v>
      </c>
    </row>
    <row r="1411" spans="2:10" x14ac:dyDescent="0.3">
      <c r="B1411" s="75"/>
      <c r="C1411" s="130" t="s">
        <v>248</v>
      </c>
      <c r="D1411" s="45"/>
      <c r="E1411" s="45"/>
      <c r="F1411" s="45"/>
      <c r="G1411" s="45"/>
      <c r="H1411" s="45"/>
      <c r="I1411" s="45"/>
      <c r="J1411" s="46" t="s">
        <v>298</v>
      </c>
    </row>
    <row r="1412" spans="2:10" x14ac:dyDescent="0.3">
      <c r="B1412" s="75"/>
      <c r="C1412" s="44" t="s">
        <v>630</v>
      </c>
      <c r="D1412" s="45">
        <v>7</v>
      </c>
      <c r="E1412" s="45"/>
      <c r="F1412" s="45"/>
      <c r="G1412" s="45"/>
      <c r="H1412" s="45">
        <f>+D1412</f>
        <v>7</v>
      </c>
      <c r="I1412" s="45"/>
      <c r="J1412" s="46" t="s">
        <v>298</v>
      </c>
    </row>
    <row r="1413" spans="2:10" x14ac:dyDescent="0.3">
      <c r="B1413" s="75"/>
      <c r="C1413" s="44" t="s">
        <v>815</v>
      </c>
      <c r="D1413" s="45">
        <v>1</v>
      </c>
      <c r="E1413" s="45"/>
      <c r="F1413" s="45"/>
      <c r="G1413" s="45"/>
      <c r="H1413" s="45">
        <f>+D1413</f>
        <v>1</v>
      </c>
      <c r="I1413" s="45"/>
      <c r="J1413" s="46" t="s">
        <v>298</v>
      </c>
    </row>
    <row r="1414" spans="2:10" x14ac:dyDescent="0.3">
      <c r="B1414" s="75"/>
      <c r="C1414" s="44" t="s">
        <v>691</v>
      </c>
      <c r="D1414" s="45">
        <v>2</v>
      </c>
      <c r="E1414" s="45"/>
      <c r="F1414" s="45"/>
      <c r="G1414" s="45"/>
      <c r="H1414" s="45">
        <f>+D1414</f>
        <v>2</v>
      </c>
      <c r="I1414" s="45"/>
      <c r="J1414" s="46" t="s">
        <v>298</v>
      </c>
    </row>
    <row r="1415" spans="2:10" x14ac:dyDescent="0.3">
      <c r="B1415" s="75"/>
      <c r="C1415" s="130" t="s">
        <v>249</v>
      </c>
      <c r="D1415" s="45"/>
      <c r="E1415" s="45"/>
      <c r="F1415" s="45"/>
      <c r="G1415" s="45"/>
      <c r="H1415" s="45"/>
      <c r="I1415" s="45"/>
      <c r="J1415" s="46" t="s">
        <v>298</v>
      </c>
    </row>
    <row r="1416" spans="2:10" x14ac:dyDescent="0.3">
      <c r="B1416" s="75"/>
      <c r="C1416" s="44" t="s">
        <v>630</v>
      </c>
      <c r="D1416" s="45">
        <v>1</v>
      </c>
      <c r="E1416" s="45"/>
      <c r="F1416" s="45"/>
      <c r="G1416" s="45"/>
      <c r="H1416" s="45">
        <f>+D1416</f>
        <v>1</v>
      </c>
      <c r="I1416" s="45"/>
      <c r="J1416" s="46" t="s">
        <v>298</v>
      </c>
    </row>
    <row r="1417" spans="2:10" x14ac:dyDescent="0.3">
      <c r="B1417" s="75"/>
      <c r="C1417" s="44" t="s">
        <v>628</v>
      </c>
      <c r="D1417" s="45">
        <v>0</v>
      </c>
      <c r="E1417" s="45"/>
      <c r="F1417" s="45"/>
      <c r="G1417" s="45"/>
      <c r="H1417" s="45">
        <f>+D1417</f>
        <v>0</v>
      </c>
      <c r="I1417" s="45"/>
      <c r="J1417" s="46" t="s">
        <v>298</v>
      </c>
    </row>
    <row r="1418" spans="2:10" x14ac:dyDescent="0.3">
      <c r="B1418" s="75"/>
      <c r="C1418" s="130" t="s">
        <v>250</v>
      </c>
      <c r="D1418" s="45"/>
      <c r="E1418" s="45"/>
      <c r="F1418" s="45"/>
      <c r="G1418" s="45"/>
      <c r="H1418" s="45"/>
      <c r="I1418" s="45"/>
      <c r="J1418" s="46" t="s">
        <v>298</v>
      </c>
    </row>
    <row r="1419" spans="2:10" x14ac:dyDescent="0.3">
      <c r="B1419" s="75"/>
      <c r="C1419" s="44" t="s">
        <v>622</v>
      </c>
      <c r="D1419" s="45">
        <v>4</v>
      </c>
      <c r="E1419" s="45"/>
      <c r="F1419" s="45"/>
      <c r="G1419" s="45"/>
      <c r="H1419" s="45">
        <f>+D1419</f>
        <v>4</v>
      </c>
      <c r="I1419" s="45"/>
      <c r="J1419" s="46" t="s">
        <v>298</v>
      </c>
    </row>
    <row r="1420" spans="2:10" x14ac:dyDescent="0.3">
      <c r="B1420" s="75"/>
      <c r="C1420" s="44" t="s">
        <v>630</v>
      </c>
      <c r="D1420" s="45">
        <v>1</v>
      </c>
      <c r="E1420" s="45"/>
      <c r="F1420" s="45"/>
      <c r="G1420" s="45"/>
      <c r="H1420" s="45">
        <f>+D1420</f>
        <v>1</v>
      </c>
      <c r="I1420" s="45"/>
      <c r="J1420" s="46" t="s">
        <v>298</v>
      </c>
    </row>
    <row r="1421" spans="2:10" x14ac:dyDescent="0.3">
      <c r="B1421" s="75"/>
      <c r="C1421" s="44" t="s">
        <v>628</v>
      </c>
      <c r="D1421" s="45">
        <v>4</v>
      </c>
      <c r="E1421" s="45"/>
      <c r="F1421" s="45"/>
      <c r="G1421" s="45"/>
      <c r="H1421" s="45">
        <f>+D1421</f>
        <v>4</v>
      </c>
      <c r="I1421" s="45"/>
      <c r="J1421" s="46" t="s">
        <v>298</v>
      </c>
    </row>
    <row r="1422" spans="2:10" x14ac:dyDescent="0.3">
      <c r="B1422" s="75" t="s">
        <v>475</v>
      </c>
      <c r="C1422" s="48" t="s">
        <v>476</v>
      </c>
      <c r="D1422" s="45"/>
      <c r="E1422" s="45"/>
      <c r="F1422" s="45"/>
      <c r="G1422" s="45"/>
      <c r="H1422" s="45"/>
      <c r="I1422" s="62">
        <f>SUM(H1423:H1428)*$E$83</f>
        <v>3</v>
      </c>
      <c r="J1422" s="63" t="str">
        <f>+J1423</f>
        <v>Pto</v>
      </c>
    </row>
    <row r="1423" spans="2:10" x14ac:dyDescent="0.3">
      <c r="B1423" s="75"/>
      <c r="C1423" s="130" t="s">
        <v>248</v>
      </c>
      <c r="D1423" s="45"/>
      <c r="E1423" s="45"/>
      <c r="F1423" s="45"/>
      <c r="G1423" s="45"/>
      <c r="H1423" s="45"/>
      <c r="I1423" s="45"/>
      <c r="J1423" s="46" t="s">
        <v>298</v>
      </c>
    </row>
    <row r="1424" spans="2:10" x14ac:dyDescent="0.3">
      <c r="B1424" s="75"/>
      <c r="C1424" s="44" t="s">
        <v>628</v>
      </c>
      <c r="D1424" s="45">
        <v>3</v>
      </c>
      <c r="E1424" s="45"/>
      <c r="F1424" s="45"/>
      <c r="G1424" s="45"/>
      <c r="H1424" s="45">
        <f>+D1424</f>
        <v>3</v>
      </c>
      <c r="I1424" s="45"/>
      <c r="J1424" s="46" t="s">
        <v>298</v>
      </c>
    </row>
    <row r="1425" spans="2:10" x14ac:dyDescent="0.3">
      <c r="B1425" s="75"/>
      <c r="C1425" s="130" t="s">
        <v>249</v>
      </c>
      <c r="D1425" s="45"/>
      <c r="E1425" s="45"/>
      <c r="F1425" s="45"/>
      <c r="G1425" s="45"/>
      <c r="H1425" s="45">
        <f>+D1425</f>
        <v>0</v>
      </c>
      <c r="I1425" s="45"/>
      <c r="J1425" s="46" t="s">
        <v>298</v>
      </c>
    </row>
    <row r="1426" spans="2:10" x14ac:dyDescent="0.3">
      <c r="B1426" s="75"/>
      <c r="C1426" s="44" t="s">
        <v>628</v>
      </c>
      <c r="D1426" s="45">
        <v>0</v>
      </c>
      <c r="E1426" s="45"/>
      <c r="F1426" s="45"/>
      <c r="G1426" s="45"/>
      <c r="H1426" s="45">
        <f>+D1426</f>
        <v>0</v>
      </c>
      <c r="I1426" s="45"/>
      <c r="J1426" s="46" t="s">
        <v>298</v>
      </c>
    </row>
    <row r="1427" spans="2:10" x14ac:dyDescent="0.3">
      <c r="B1427" s="75"/>
      <c r="C1427" s="130" t="s">
        <v>250</v>
      </c>
      <c r="D1427" s="45"/>
      <c r="E1427" s="45"/>
      <c r="F1427" s="45"/>
      <c r="G1427" s="45"/>
      <c r="H1427" s="45">
        <f>+D1427</f>
        <v>0</v>
      </c>
      <c r="I1427" s="45"/>
      <c r="J1427" s="46" t="s">
        <v>298</v>
      </c>
    </row>
    <row r="1428" spans="2:10" x14ac:dyDescent="0.3">
      <c r="B1428" s="75"/>
      <c r="C1428" s="44" t="s">
        <v>628</v>
      </c>
      <c r="D1428" s="45">
        <v>0</v>
      </c>
      <c r="E1428" s="45"/>
      <c r="F1428" s="45"/>
      <c r="G1428" s="45"/>
      <c r="H1428" s="45">
        <f>+D1428</f>
        <v>0</v>
      </c>
      <c r="I1428" s="45"/>
      <c r="J1428" s="46" t="s">
        <v>298</v>
      </c>
    </row>
    <row r="1429" spans="2:10" x14ac:dyDescent="0.3">
      <c r="B1429" s="75" t="s">
        <v>479</v>
      </c>
      <c r="C1429" s="48" t="s">
        <v>477</v>
      </c>
      <c r="D1429" s="45"/>
      <c r="E1429" s="45"/>
      <c r="F1429" s="45"/>
      <c r="G1429" s="45"/>
      <c r="H1429" s="45"/>
      <c r="I1429" s="62">
        <f>SUM(H1430:H1438)*$E$83</f>
        <v>4</v>
      </c>
      <c r="J1429" s="63" t="str">
        <f>+J1430</f>
        <v>Pto</v>
      </c>
    </row>
    <row r="1430" spans="2:10" x14ac:dyDescent="0.3">
      <c r="B1430" s="75"/>
      <c r="C1430" s="130" t="s">
        <v>248</v>
      </c>
      <c r="D1430" s="45"/>
      <c r="E1430" s="45"/>
      <c r="F1430" s="45"/>
      <c r="G1430" s="45"/>
      <c r="H1430" s="45"/>
      <c r="I1430" s="45"/>
      <c r="J1430" s="46" t="s">
        <v>298</v>
      </c>
    </row>
    <row r="1431" spans="2:10" x14ac:dyDescent="0.3">
      <c r="B1431" s="75"/>
      <c r="C1431" s="44" t="s">
        <v>621</v>
      </c>
      <c r="D1431" s="45"/>
      <c r="E1431" s="45"/>
      <c r="F1431" s="45"/>
      <c r="G1431" s="45"/>
      <c r="H1431" s="45">
        <f t="shared" ref="H1431:H1438" si="47">+D1431</f>
        <v>0</v>
      </c>
      <c r="I1431" s="45"/>
      <c r="J1431" s="46" t="s">
        <v>298</v>
      </c>
    </row>
    <row r="1432" spans="2:10" x14ac:dyDescent="0.3">
      <c r="B1432" s="75"/>
      <c r="C1432" s="44" t="s">
        <v>631</v>
      </c>
      <c r="D1432" s="45"/>
      <c r="E1432" s="45"/>
      <c r="F1432" s="45"/>
      <c r="G1432" s="45"/>
      <c r="H1432" s="45">
        <f t="shared" si="47"/>
        <v>0</v>
      </c>
      <c r="I1432" s="45"/>
      <c r="J1432" s="46" t="s">
        <v>298</v>
      </c>
    </row>
    <row r="1433" spans="2:10" x14ac:dyDescent="0.3">
      <c r="B1433" s="75"/>
      <c r="C1433" s="130" t="s">
        <v>249</v>
      </c>
      <c r="D1433" s="45"/>
      <c r="E1433" s="45"/>
      <c r="F1433" s="45"/>
      <c r="G1433" s="45"/>
      <c r="H1433" s="45">
        <f t="shared" si="47"/>
        <v>0</v>
      </c>
      <c r="I1433" s="45"/>
      <c r="J1433" s="46" t="s">
        <v>298</v>
      </c>
    </row>
    <row r="1434" spans="2:10" x14ac:dyDescent="0.3">
      <c r="B1434" s="75"/>
      <c r="C1434" s="44" t="s">
        <v>621</v>
      </c>
      <c r="D1434" s="45"/>
      <c r="E1434" s="45"/>
      <c r="F1434" s="45"/>
      <c r="G1434" s="45"/>
      <c r="H1434" s="45">
        <f t="shared" si="47"/>
        <v>0</v>
      </c>
      <c r="I1434" s="45"/>
      <c r="J1434" s="46" t="s">
        <v>298</v>
      </c>
    </row>
    <row r="1435" spans="2:10" x14ac:dyDescent="0.3">
      <c r="B1435" s="75"/>
      <c r="C1435" s="44" t="s">
        <v>631</v>
      </c>
      <c r="D1435" s="45"/>
      <c r="E1435" s="45"/>
      <c r="F1435" s="45"/>
      <c r="G1435" s="45"/>
      <c r="H1435" s="45">
        <f t="shared" si="47"/>
        <v>0</v>
      </c>
      <c r="I1435" s="45"/>
      <c r="J1435" s="46" t="s">
        <v>298</v>
      </c>
    </row>
    <row r="1436" spans="2:10" x14ac:dyDescent="0.3">
      <c r="B1436" s="75"/>
      <c r="C1436" s="130" t="s">
        <v>250</v>
      </c>
      <c r="D1436" s="45"/>
      <c r="E1436" s="45"/>
      <c r="F1436" s="45"/>
      <c r="G1436" s="45"/>
      <c r="H1436" s="45">
        <f t="shared" si="47"/>
        <v>0</v>
      </c>
      <c r="I1436" s="45"/>
      <c r="J1436" s="46" t="s">
        <v>298</v>
      </c>
    </row>
    <row r="1437" spans="2:10" x14ac:dyDescent="0.3">
      <c r="B1437" s="75"/>
      <c r="C1437" s="44" t="s">
        <v>621</v>
      </c>
      <c r="D1437" s="45">
        <v>4</v>
      </c>
      <c r="E1437" s="45"/>
      <c r="F1437" s="45"/>
      <c r="G1437" s="45"/>
      <c r="H1437" s="45">
        <f t="shared" si="47"/>
        <v>4</v>
      </c>
      <c r="I1437" s="45"/>
      <c r="J1437" s="46" t="s">
        <v>298</v>
      </c>
    </row>
    <row r="1438" spans="2:10" x14ac:dyDescent="0.3">
      <c r="B1438" s="75"/>
      <c r="C1438" s="44" t="s">
        <v>631</v>
      </c>
      <c r="D1438" s="45">
        <v>0</v>
      </c>
      <c r="E1438" s="45"/>
      <c r="F1438" s="45"/>
      <c r="G1438" s="45"/>
      <c r="H1438" s="45">
        <f t="shared" si="47"/>
        <v>0</v>
      </c>
      <c r="I1438" s="45"/>
      <c r="J1438" s="46" t="s">
        <v>298</v>
      </c>
    </row>
    <row r="1439" spans="2:10" x14ac:dyDescent="0.3">
      <c r="B1439" s="75" t="s">
        <v>480</v>
      </c>
      <c r="C1439" s="48" t="s">
        <v>478</v>
      </c>
      <c r="D1439" s="45"/>
      <c r="E1439" s="45"/>
      <c r="F1439" s="45"/>
      <c r="G1439" s="45"/>
      <c r="H1439" s="45"/>
      <c r="I1439" s="62">
        <f>SUM(H1440:H1445)*$E$83</f>
        <v>4</v>
      </c>
      <c r="J1439" s="63" t="str">
        <f>+J1441</f>
        <v>Pto</v>
      </c>
    </row>
    <row r="1440" spans="2:10" x14ac:dyDescent="0.3">
      <c r="B1440" s="75"/>
      <c r="C1440" s="130" t="s">
        <v>248</v>
      </c>
      <c r="D1440" s="45"/>
      <c r="E1440" s="45"/>
      <c r="F1440" s="45"/>
      <c r="G1440" s="45"/>
      <c r="H1440" s="45"/>
      <c r="I1440" s="45"/>
      <c r="J1440" s="46" t="s">
        <v>298</v>
      </c>
    </row>
    <row r="1441" spans="2:10" x14ac:dyDescent="0.3">
      <c r="B1441" s="75"/>
      <c r="C1441" s="44" t="s">
        <v>621</v>
      </c>
      <c r="D1441" s="45"/>
      <c r="E1441" s="45"/>
      <c r="F1441" s="45"/>
      <c r="G1441" s="45"/>
      <c r="H1441" s="45">
        <f>+D1441</f>
        <v>0</v>
      </c>
      <c r="I1441" s="45"/>
      <c r="J1441" s="46" t="s">
        <v>298</v>
      </c>
    </row>
    <row r="1442" spans="2:10" x14ac:dyDescent="0.3">
      <c r="B1442" s="75"/>
      <c r="C1442" s="130" t="s">
        <v>249</v>
      </c>
      <c r="D1442" s="45"/>
      <c r="E1442" s="45"/>
      <c r="F1442" s="45"/>
      <c r="G1442" s="45"/>
      <c r="H1442" s="45">
        <f>+D1442</f>
        <v>0</v>
      </c>
      <c r="I1442" s="45"/>
      <c r="J1442" s="46" t="s">
        <v>298</v>
      </c>
    </row>
    <row r="1443" spans="2:10" x14ac:dyDescent="0.3">
      <c r="B1443" s="75"/>
      <c r="C1443" s="44" t="s">
        <v>621</v>
      </c>
      <c r="D1443" s="45"/>
      <c r="E1443" s="45"/>
      <c r="F1443" s="45"/>
      <c r="G1443" s="45"/>
      <c r="H1443" s="45">
        <f>+D1443</f>
        <v>0</v>
      </c>
      <c r="I1443" s="45"/>
      <c r="J1443" s="46" t="s">
        <v>298</v>
      </c>
    </row>
    <row r="1444" spans="2:10" x14ac:dyDescent="0.3">
      <c r="B1444" s="75"/>
      <c r="C1444" s="130" t="s">
        <v>250</v>
      </c>
      <c r="D1444" s="45"/>
      <c r="E1444" s="45"/>
      <c r="F1444" s="45"/>
      <c r="G1444" s="45"/>
      <c r="H1444" s="45">
        <f>+D1444</f>
        <v>0</v>
      </c>
      <c r="I1444" s="45"/>
      <c r="J1444" s="46" t="s">
        <v>298</v>
      </c>
    </row>
    <row r="1445" spans="2:10" x14ac:dyDescent="0.3">
      <c r="B1445" s="75"/>
      <c r="C1445" s="44" t="s">
        <v>621</v>
      </c>
      <c r="D1445" s="45">
        <v>4</v>
      </c>
      <c r="E1445" s="45"/>
      <c r="F1445" s="45"/>
      <c r="G1445" s="45"/>
      <c r="H1445" s="45">
        <f>+D1445</f>
        <v>4</v>
      </c>
      <c r="I1445" s="45"/>
      <c r="J1445" s="46" t="s">
        <v>298</v>
      </c>
    </row>
    <row r="1446" spans="2:10" x14ac:dyDescent="0.3">
      <c r="B1446" s="100" t="s">
        <v>168</v>
      </c>
      <c r="C1446" s="101" t="s">
        <v>481</v>
      </c>
      <c r="D1446" s="45"/>
      <c r="E1446" s="45"/>
      <c r="F1446" s="45"/>
      <c r="G1446" s="45"/>
      <c r="H1446" s="45"/>
      <c r="I1446" s="45"/>
      <c r="J1446" s="46"/>
    </row>
    <row r="1447" spans="2:10" x14ac:dyDescent="0.3">
      <c r="B1447" s="75" t="s">
        <v>210</v>
      </c>
      <c r="C1447" s="48" t="s">
        <v>482</v>
      </c>
      <c r="D1447" s="45"/>
      <c r="E1447" s="45"/>
      <c r="F1447" s="45"/>
      <c r="G1447" s="45"/>
      <c r="H1447" s="45"/>
      <c r="I1447" s="62">
        <f>SUM(H1448:H1457)*$E$83</f>
        <v>28.25</v>
      </c>
      <c r="J1447" s="63" t="str">
        <f>+J1448</f>
        <v>ml</v>
      </c>
    </row>
    <row r="1448" spans="2:10" x14ac:dyDescent="0.3">
      <c r="B1448" s="75"/>
      <c r="C1448" s="130" t="s">
        <v>248</v>
      </c>
      <c r="D1448" s="45"/>
      <c r="E1448" s="45"/>
      <c r="F1448" s="45"/>
      <c r="G1448" s="45"/>
      <c r="H1448" s="45"/>
      <c r="I1448" s="45"/>
      <c r="J1448" s="46" t="str">
        <f>IF(AND(E1448=0,F1448&lt;&gt;0,G1448&lt;&gt;0),"m2",IF(AND(F1448=0,E1448&lt;&gt;0,G1448&lt;&gt;0),"m2",IF(AND(G1448=0,E1448&lt;&gt;0,F1448&lt;&gt;0),"m2",IF(AND(F1448=0,G1448=0),"ml",IF(AND(E1448=0,G1448=0),"ml",IF(AND(E1448=0,F1448=0),"ml",IF(AND(E1448&lt;&gt;0,F1448&lt;&gt;0,G1448&lt;&gt;0),"m3",0)))))))</f>
        <v>ml</v>
      </c>
    </row>
    <row r="1449" spans="2:10" x14ac:dyDescent="0.3">
      <c r="B1449" s="75"/>
      <c r="C1449" s="44" t="s">
        <v>630</v>
      </c>
      <c r="D1449" s="45">
        <v>7</v>
      </c>
      <c r="E1449" s="45">
        <v>1.5</v>
      </c>
      <c r="F1449" s="45"/>
      <c r="G1449" s="45"/>
      <c r="H1449" s="45">
        <f>IF(AND(F1449=0,G1449=0),D1449*E1449,IF(AND(E1449=0,G1449=0),D1449*F1449,IF(AND(E1449=0,F1449=0),D1449*G1449,IF(AND(E1449=0),D1449*F1449*G1449,IF(AND(F1449=0),D1449*E1449*G1449,IF(AND(G1449=0),D1449*E1449*F1449,D1449*E1449*F1449*G1449))))))</f>
        <v>10.5</v>
      </c>
      <c r="I1449" s="45"/>
      <c r="J1449" s="46" t="str">
        <f>IF(AND(E1449=0,F1449&lt;&gt;0,G1449&lt;&gt;0),"m2",IF(AND(F1449=0,E1449&lt;&gt;0,G1449&lt;&gt;0),"m2",IF(AND(G1449=0,E1449&lt;&gt;0,F1449&lt;&gt;0),"m2",IF(AND(F1449=0,G1449=0),"ml",IF(AND(E1449=0,G1449=0),"ml",IF(AND(E1449=0,F1449=0),"ml",IF(AND(E1449&lt;&gt;0,F1449&lt;&gt;0,G1449&lt;&gt;0),"m3",0)))))))</f>
        <v>ml</v>
      </c>
    </row>
    <row r="1450" spans="2:10" x14ac:dyDescent="0.3">
      <c r="B1450" s="75"/>
      <c r="C1450" s="44" t="s">
        <v>691</v>
      </c>
      <c r="D1450" s="45">
        <v>2</v>
      </c>
      <c r="E1450" s="45">
        <v>2</v>
      </c>
      <c r="F1450" s="45"/>
      <c r="G1450" s="45"/>
      <c r="H1450" s="45">
        <f>IF(AND(F1450=0,G1450=0),D1450*E1450,IF(AND(E1450=0,G1450=0),D1450*F1450,IF(AND(E1450=0,F1450=0),D1450*G1450,IF(AND(E1450=0),D1450*F1450*G1450,IF(AND(F1450=0),D1450*E1450*G1450,IF(AND(G1450=0),D1450*E1450*F1450,D1450*E1450*F1450*G1450))))))</f>
        <v>4</v>
      </c>
      <c r="I1450" s="45"/>
      <c r="J1450" s="46" t="str">
        <f>IF(AND(E1450=0,F1450&lt;&gt;0,G1450&lt;&gt;0),"m2",IF(AND(F1450=0,E1450&lt;&gt;0,G1450&lt;&gt;0),"m2",IF(AND(G1450=0,E1450&lt;&gt;0,F1450&lt;&gt;0),"m2",IF(AND(F1450=0,G1450=0),"ml",IF(AND(E1450=0,G1450=0),"ml",IF(AND(E1450=0,F1450=0),"ml",IF(AND(E1450&lt;&gt;0,F1450&lt;&gt;0,G1450&lt;&gt;0),"m3",0)))))))</f>
        <v>ml</v>
      </c>
    </row>
    <row r="1451" spans="2:10" x14ac:dyDescent="0.3">
      <c r="B1451" s="75"/>
      <c r="C1451" s="130" t="s">
        <v>249</v>
      </c>
      <c r="D1451" s="45"/>
      <c r="E1451" s="45"/>
      <c r="F1451" s="45"/>
      <c r="G1451" s="45"/>
      <c r="H1451" s="45"/>
      <c r="I1451" s="45"/>
      <c r="J1451" s="46"/>
    </row>
    <row r="1452" spans="2:10" x14ac:dyDescent="0.3">
      <c r="B1452" s="75"/>
      <c r="C1452" s="44" t="s">
        <v>630</v>
      </c>
      <c r="D1452" s="45">
        <v>1</v>
      </c>
      <c r="E1452" s="45">
        <v>5</v>
      </c>
      <c r="F1452" s="45"/>
      <c r="G1452" s="45"/>
      <c r="H1452" s="45">
        <f>IF(AND(F1452=0,G1452=0),D1452*E1452,IF(AND(E1452=0,G1452=0),D1452*F1452,IF(AND(E1452=0,F1452=0),D1452*G1452,IF(AND(E1452=0),D1452*F1452*G1452,IF(AND(F1452=0),D1452*E1452*G1452,IF(AND(G1452=0),D1452*E1452*F1452,D1452*E1452*F1452*G1452))))))</f>
        <v>5</v>
      </c>
      <c r="I1452" s="45"/>
      <c r="J1452" s="46" t="str">
        <f>IF(AND(E1452=0,F1452&lt;&gt;0,G1452&lt;&gt;0),"m2",IF(AND(F1452=0,E1452&lt;&gt;0,G1452&lt;&gt;0),"m2",IF(AND(G1452=0,E1452&lt;&gt;0,F1452&lt;&gt;0),"m2",IF(AND(F1452=0,G1452=0),"ml",IF(AND(E1452=0,G1452=0),"ml",IF(AND(E1452=0,F1452=0),"ml",IF(AND(E1452&lt;&gt;0,F1452&lt;&gt;0,G1452&lt;&gt;0),"m3",0)))))))</f>
        <v>ml</v>
      </c>
    </row>
    <row r="1453" spans="2:10" x14ac:dyDescent="0.3">
      <c r="B1453" s="75"/>
      <c r="C1453" s="44" t="s">
        <v>628</v>
      </c>
      <c r="D1453" s="45"/>
      <c r="E1453" s="45"/>
      <c r="F1453" s="45"/>
      <c r="G1453" s="45"/>
      <c r="H1453" s="45">
        <f>IF(AND(F1453=0,G1453=0),D1453*E1453,IF(AND(E1453=0,G1453=0),D1453*F1453,IF(AND(E1453=0,F1453=0),D1453*G1453,IF(AND(E1453=0),D1453*F1453*G1453,IF(AND(F1453=0),D1453*E1453*G1453,IF(AND(G1453=0),D1453*E1453*F1453,D1453*E1453*F1453*G1453))))))</f>
        <v>0</v>
      </c>
      <c r="I1453" s="45"/>
      <c r="J1453" s="46" t="str">
        <f>IF(AND(E1453=0,F1453&lt;&gt;0,G1453&lt;&gt;0),"m2",IF(AND(F1453=0,E1453&lt;&gt;0,G1453&lt;&gt;0),"m2",IF(AND(G1453=0,E1453&lt;&gt;0,F1453&lt;&gt;0),"m2",IF(AND(F1453=0,G1453=0),"ml",IF(AND(E1453=0,G1453=0),"ml",IF(AND(E1453=0,F1453=0),"ml",IF(AND(E1453&lt;&gt;0,F1453&lt;&gt;0,G1453&lt;&gt;0),"m3",0)))))))</f>
        <v>ml</v>
      </c>
    </row>
    <row r="1454" spans="2:10" x14ac:dyDescent="0.3">
      <c r="B1454" s="75"/>
      <c r="C1454" s="130" t="s">
        <v>250</v>
      </c>
      <c r="D1454" s="45"/>
      <c r="E1454" s="45"/>
      <c r="F1454" s="45"/>
      <c r="G1454" s="45"/>
      <c r="H1454" s="45"/>
      <c r="I1454" s="45"/>
      <c r="J1454" s="46"/>
    </row>
    <row r="1455" spans="2:10" x14ac:dyDescent="0.3">
      <c r="B1455" s="75"/>
      <c r="C1455" s="44" t="s">
        <v>622</v>
      </c>
      <c r="D1455" s="45">
        <v>4</v>
      </c>
      <c r="E1455" s="45">
        <v>1</v>
      </c>
      <c r="F1455" s="45"/>
      <c r="G1455" s="45"/>
      <c r="H1455" s="45">
        <f t="shared" ref="H1455:H1456" si="48">IF(AND(F1455=0,G1455=0),D1455*E1455,IF(AND(E1455=0,G1455=0),D1455*F1455,IF(AND(E1455=0,F1455=0),D1455*G1455,IF(AND(E1455=0),D1455*F1455*G1455,IF(AND(F1455=0),D1455*E1455*G1455,IF(AND(G1455=0),D1455*E1455*F1455,D1455*E1455*F1455*G1455))))))</f>
        <v>4</v>
      </c>
      <c r="I1455" s="45"/>
      <c r="J1455" s="46" t="str">
        <f t="shared" ref="J1455:J1456" si="49">IF(AND(E1455=0,F1455&lt;&gt;0,G1455&lt;&gt;0),"m2",IF(AND(F1455=0,E1455&lt;&gt;0,G1455&lt;&gt;0),"m2",IF(AND(G1455=0,E1455&lt;&gt;0,F1455&lt;&gt;0),"m2",IF(AND(F1455=0,G1455=0),"ml",IF(AND(E1455=0,G1455=0),"ml",IF(AND(E1455=0,F1455=0),"ml",IF(AND(E1455&lt;&gt;0,F1455&lt;&gt;0,G1455&lt;&gt;0),"m3",0)))))))</f>
        <v>ml</v>
      </c>
    </row>
    <row r="1456" spans="2:10" x14ac:dyDescent="0.3">
      <c r="B1456" s="75"/>
      <c r="C1456" s="44" t="s">
        <v>630</v>
      </c>
      <c r="D1456" s="45">
        <v>1</v>
      </c>
      <c r="E1456" s="45">
        <v>3.45</v>
      </c>
      <c r="F1456" s="45"/>
      <c r="G1456" s="45"/>
      <c r="H1456" s="45">
        <f t="shared" si="48"/>
        <v>3.45</v>
      </c>
      <c r="I1456" s="45"/>
      <c r="J1456" s="46" t="str">
        <f t="shared" si="49"/>
        <v>ml</v>
      </c>
    </row>
    <row r="1457" spans="2:10" x14ac:dyDescent="0.3">
      <c r="B1457" s="75"/>
      <c r="C1457" s="44" t="s">
        <v>628</v>
      </c>
      <c r="D1457" s="45">
        <v>1</v>
      </c>
      <c r="E1457" s="45">
        <v>1.3</v>
      </c>
      <c r="F1457" s="45"/>
      <c r="G1457" s="45"/>
      <c r="H1457" s="45">
        <f>IF(AND(F1457=0,G1457=0),D1457*E1457,IF(AND(E1457=0,G1457=0),D1457*F1457,IF(AND(E1457=0,F1457=0),D1457*G1457,IF(AND(E1457=0),D1457*F1457*G1457,IF(AND(F1457=0),D1457*E1457*G1457,IF(AND(G1457=0),D1457*E1457*F1457,D1457*E1457*F1457*G1457))))))</f>
        <v>1.3</v>
      </c>
      <c r="I1457" s="45"/>
      <c r="J1457" s="46" t="str">
        <f>IF(AND(E1457=0,F1457&lt;&gt;0,G1457&lt;&gt;0),"m2",IF(AND(F1457=0,E1457&lt;&gt;0,G1457&lt;&gt;0),"m2",IF(AND(G1457=0,E1457&lt;&gt;0,F1457&lt;&gt;0),"m2",IF(AND(F1457=0,G1457=0),"ml",IF(AND(E1457=0,G1457=0),"ml",IF(AND(E1457=0,F1457=0),"ml",IF(AND(E1457&lt;&gt;0,F1457&lt;&gt;0,G1457&lt;&gt;0),"m3",0)))))))</f>
        <v>ml</v>
      </c>
    </row>
    <row r="1458" spans="2:10" x14ac:dyDescent="0.3">
      <c r="B1458" s="75" t="s">
        <v>236</v>
      </c>
      <c r="C1458" s="48" t="s">
        <v>483</v>
      </c>
      <c r="D1458" s="45"/>
      <c r="E1458" s="45"/>
      <c r="F1458" s="45"/>
      <c r="G1458" s="45"/>
      <c r="H1458" s="45"/>
      <c r="I1458" s="62">
        <f>SUM(H1459:H1463)*$E$83</f>
        <v>6</v>
      </c>
      <c r="J1458" s="63" t="str">
        <f>+J1463</f>
        <v>ml</v>
      </c>
    </row>
    <row r="1459" spans="2:10" x14ac:dyDescent="0.3">
      <c r="B1459" s="75"/>
      <c r="C1459" s="130" t="s">
        <v>248</v>
      </c>
      <c r="D1459" s="45"/>
      <c r="E1459" s="45"/>
      <c r="F1459" s="45"/>
      <c r="G1459" s="45"/>
      <c r="H1459" s="45"/>
      <c r="I1459" s="62"/>
      <c r="J1459" s="63"/>
    </row>
    <row r="1460" spans="2:10" x14ac:dyDescent="0.3">
      <c r="B1460" s="75"/>
      <c r="C1460" s="44" t="s">
        <v>628</v>
      </c>
      <c r="D1460" s="45">
        <v>3</v>
      </c>
      <c r="E1460" s="45">
        <v>2</v>
      </c>
      <c r="F1460" s="45"/>
      <c r="G1460" s="45"/>
      <c r="H1460" s="45">
        <f>IF(AND(F1460=0,G1460=0),D1460*E1460,IF(AND(E1460=0,G1460=0),D1460*F1460,IF(AND(E1460=0,F1460=0),D1460*G1460,IF(AND(E1460=0),D1460*F1460*G1460,IF(AND(F1460=0),D1460*E1460*G1460,IF(AND(G1460=0),D1460*E1460*F1460,D1460*E1460*F1460*G1460))))))</f>
        <v>6</v>
      </c>
      <c r="I1460" s="45"/>
      <c r="J1460" s="46" t="str">
        <f>IF(AND(E1460=0,F1460&lt;&gt;0,G1460&lt;&gt;0),"m2",IF(AND(F1460=0,E1460&lt;&gt;0,G1460&lt;&gt;0),"m2",IF(AND(G1460=0,E1460&lt;&gt;0,F1460&lt;&gt;0),"m2",IF(AND(F1460=0,G1460=0),"ml",IF(AND(E1460=0,G1460=0),"ml",IF(AND(E1460=0,F1460=0),"ml",IF(AND(E1460&lt;&gt;0,F1460&lt;&gt;0,G1460&lt;&gt;0),"m3",0)))))))</f>
        <v>ml</v>
      </c>
    </row>
    <row r="1461" spans="2:10" x14ac:dyDescent="0.3">
      <c r="B1461" s="75"/>
      <c r="C1461" s="130" t="s">
        <v>249</v>
      </c>
      <c r="D1461" s="45"/>
      <c r="E1461" s="45"/>
      <c r="F1461" s="45"/>
      <c r="G1461" s="45"/>
      <c r="H1461" s="45"/>
      <c r="I1461" s="62"/>
      <c r="J1461" s="63"/>
    </row>
    <row r="1462" spans="2:10" x14ac:dyDescent="0.3">
      <c r="B1462" s="75"/>
      <c r="C1462" s="44" t="s">
        <v>628</v>
      </c>
      <c r="D1462" s="45"/>
      <c r="E1462" s="45"/>
      <c r="F1462" s="45"/>
      <c r="G1462" s="45"/>
      <c r="H1462" s="45">
        <f>IF(AND(F1462=0,G1462=0),D1462*E1462,IF(AND(E1462=0,G1462=0),D1462*F1462,IF(AND(E1462=0,F1462=0),D1462*G1462,IF(AND(E1462=0),D1462*F1462*G1462,IF(AND(F1462=0),D1462*E1462*G1462,IF(AND(G1462=0),D1462*E1462*F1462,D1462*E1462*F1462*G1462))))))</f>
        <v>0</v>
      </c>
      <c r="I1462" s="45"/>
      <c r="J1462" s="46" t="str">
        <f>IF(AND(E1462=0,F1462&lt;&gt;0,G1462&lt;&gt;0),"m2",IF(AND(F1462=0,E1462&lt;&gt;0,G1462&lt;&gt;0),"m2",IF(AND(G1462=0,E1462&lt;&gt;0,F1462&lt;&gt;0),"m2",IF(AND(F1462=0,G1462=0),"ml",IF(AND(E1462=0,G1462=0),"ml",IF(AND(E1462=0,F1462=0),"ml",IF(AND(E1462&lt;&gt;0,F1462&lt;&gt;0,G1462&lt;&gt;0),"m3",0)))))))</f>
        <v>ml</v>
      </c>
    </row>
    <row r="1463" spans="2:10" x14ac:dyDescent="0.3">
      <c r="B1463" s="75"/>
      <c r="C1463" s="130" t="s">
        <v>250</v>
      </c>
      <c r="D1463" s="45"/>
      <c r="E1463" s="45"/>
      <c r="F1463" s="45"/>
      <c r="G1463" s="45"/>
      <c r="H1463" s="45"/>
      <c r="I1463" s="45"/>
      <c r="J1463" s="46" t="str">
        <f>IF(AND(E1463=0,F1463&lt;&gt;0,G1463&lt;&gt;0),"m2",IF(AND(F1463=0,E1463&lt;&gt;0,G1463&lt;&gt;0),"m2",IF(AND(G1463=0,E1463&lt;&gt;0,F1463&lt;&gt;0),"m2",IF(AND(F1463=0,G1463=0),"ml",IF(AND(E1463=0,G1463=0),"ml",IF(AND(E1463=0,F1463=0),"ml",IF(AND(E1463&lt;&gt;0,F1463&lt;&gt;0,G1463&lt;&gt;0),"m3",0)))))))</f>
        <v>ml</v>
      </c>
    </row>
    <row r="1464" spans="2:10" x14ac:dyDescent="0.3">
      <c r="B1464" s="75"/>
      <c r="C1464" s="44" t="s">
        <v>628</v>
      </c>
      <c r="D1464" s="45"/>
      <c r="E1464" s="45"/>
      <c r="F1464" s="45"/>
      <c r="G1464" s="45"/>
      <c r="H1464" s="45">
        <f>IF(AND(F1464=0,G1464=0),D1464*E1464,IF(AND(E1464=0,G1464=0),D1464*F1464,IF(AND(E1464=0,F1464=0),D1464*G1464,IF(AND(E1464=0),D1464*F1464*G1464,IF(AND(F1464=0),D1464*E1464*G1464,IF(AND(G1464=0),D1464*E1464*F1464,D1464*E1464*F1464*G1464))))))</f>
        <v>0</v>
      </c>
      <c r="I1464" s="45"/>
      <c r="J1464" s="46" t="str">
        <f>IF(AND(E1464=0,F1464&lt;&gt;0,G1464&lt;&gt;0),"m2",IF(AND(F1464=0,E1464&lt;&gt;0,G1464&lt;&gt;0),"m2",IF(AND(G1464=0,E1464&lt;&gt;0,F1464&lt;&gt;0),"m2",IF(AND(F1464=0,G1464=0),"ml",IF(AND(E1464=0,G1464=0),"ml",IF(AND(E1464=0,F1464=0),"ml",IF(AND(E1464&lt;&gt;0,F1464&lt;&gt;0,G1464&lt;&gt;0),"m3",0)))))))</f>
        <v>ml</v>
      </c>
    </row>
    <row r="1465" spans="2:10" x14ac:dyDescent="0.3">
      <c r="B1465" s="75" t="s">
        <v>240</v>
      </c>
      <c r="C1465" s="48" t="s">
        <v>485</v>
      </c>
      <c r="D1465" s="45"/>
      <c r="E1465" s="45"/>
      <c r="F1465" s="45"/>
      <c r="G1465" s="45"/>
      <c r="H1465" s="45"/>
      <c r="I1465" s="62">
        <f>SUM(H1466:H1479)*$E$83</f>
        <v>41.7</v>
      </c>
      <c r="J1465" s="63" t="str">
        <f>+J1466</f>
        <v>ml</v>
      </c>
    </row>
    <row r="1466" spans="2:10" x14ac:dyDescent="0.3">
      <c r="B1466" s="75"/>
      <c r="C1466" s="130" t="s">
        <v>248</v>
      </c>
      <c r="D1466" s="45"/>
      <c r="E1466" s="45"/>
      <c r="F1466" s="45"/>
      <c r="G1466" s="45"/>
      <c r="H1466" s="45"/>
      <c r="I1466" s="45"/>
      <c r="J1466" s="46" t="str">
        <f>IF(AND(E1466=0,F1466&lt;&gt;0,G1466&lt;&gt;0),"m2",IF(AND(F1466=0,E1466&lt;&gt;0,G1466&lt;&gt;0),"m2",IF(AND(G1466=0,E1466&lt;&gt;0,F1466&lt;&gt;0),"m2",IF(AND(F1466=0,G1466=0),"ml",IF(AND(E1466=0,G1466=0),"ml",IF(AND(E1466=0,F1466=0),"ml",IF(AND(E1466&lt;&gt;0,F1466&lt;&gt;0,G1466&lt;&gt;0),"m3",0)))))))</f>
        <v>ml</v>
      </c>
    </row>
    <row r="1467" spans="2:10" x14ac:dyDescent="0.3">
      <c r="B1467" s="75"/>
      <c r="C1467" s="44" t="s">
        <v>621</v>
      </c>
      <c r="D1467" s="45"/>
      <c r="E1467" s="45"/>
      <c r="F1467" s="45"/>
      <c r="G1467" s="45"/>
      <c r="H1467" s="45">
        <f t="shared" ref="H1467:H1472" si="50">IF(AND(F1467=0,G1467=0),D1467*E1467,IF(AND(E1467=0,G1467=0),D1467*F1467,IF(AND(E1467=0,F1467=0),D1467*G1467,IF(AND(E1467=0),D1467*F1467*G1467,IF(AND(F1467=0),D1467*E1467*G1467,IF(AND(G1467=0),D1467*E1467*F1467,D1467*E1467*F1467*G1467))))))</f>
        <v>0</v>
      </c>
      <c r="I1467" s="45"/>
      <c r="J1467" s="46" t="str">
        <f t="shared" ref="J1467:J1472" si="51">IF(AND(E1467=0,F1467&lt;&gt;0,G1467&lt;&gt;0),"m2",IF(AND(F1467=0,E1467&lt;&gt;0,G1467&lt;&gt;0),"m2",IF(AND(G1467=0,E1467&lt;&gt;0,F1467&lt;&gt;0),"m2",IF(AND(F1467=0,G1467=0),"ml",IF(AND(E1467=0,G1467=0),"ml",IF(AND(E1467=0,F1467=0),"ml",IF(AND(E1467&lt;&gt;0,F1467&lt;&gt;0,G1467&lt;&gt;0),"m3",0)))))))</f>
        <v>ml</v>
      </c>
    </row>
    <row r="1468" spans="2:10" x14ac:dyDescent="0.3">
      <c r="B1468" s="75"/>
      <c r="C1468" s="44" t="s">
        <v>632</v>
      </c>
      <c r="D1468" s="45">
        <v>1</v>
      </c>
      <c r="E1468" s="45">
        <v>10.8</v>
      </c>
      <c r="F1468" s="45"/>
      <c r="G1468" s="45"/>
      <c r="H1468" s="45">
        <f t="shared" si="50"/>
        <v>10.8</v>
      </c>
      <c r="I1468" s="45"/>
      <c r="J1468" s="46" t="str">
        <f t="shared" si="51"/>
        <v>ml</v>
      </c>
    </row>
    <row r="1469" spans="2:10" x14ac:dyDescent="0.3">
      <c r="B1469" s="75"/>
      <c r="C1469" s="44" t="s">
        <v>632</v>
      </c>
      <c r="D1469" s="45">
        <v>1</v>
      </c>
      <c r="E1469" s="45">
        <v>8.1</v>
      </c>
      <c r="F1469" s="45"/>
      <c r="G1469" s="45"/>
      <c r="H1469" s="45">
        <f t="shared" si="50"/>
        <v>8.1</v>
      </c>
      <c r="I1469" s="45"/>
      <c r="J1469" s="46" t="str">
        <f t="shared" si="51"/>
        <v>ml</v>
      </c>
    </row>
    <row r="1470" spans="2:10" x14ac:dyDescent="0.3">
      <c r="B1470" s="75"/>
      <c r="C1470" s="44" t="s">
        <v>632</v>
      </c>
      <c r="D1470" s="45">
        <v>1</v>
      </c>
      <c r="E1470" s="45">
        <v>8</v>
      </c>
      <c r="F1470" s="45"/>
      <c r="G1470" s="45"/>
      <c r="H1470" s="45">
        <f t="shared" si="50"/>
        <v>8</v>
      </c>
      <c r="I1470" s="45"/>
      <c r="J1470" s="46" t="str">
        <f t="shared" si="51"/>
        <v>ml</v>
      </c>
    </row>
    <row r="1471" spans="2:10" x14ac:dyDescent="0.3">
      <c r="B1471" s="75"/>
      <c r="C1471" s="44" t="s">
        <v>632</v>
      </c>
      <c r="D1471" s="45">
        <v>1</v>
      </c>
      <c r="E1471" s="45">
        <v>5</v>
      </c>
      <c r="F1471" s="45"/>
      <c r="G1471" s="45"/>
      <c r="H1471" s="45">
        <f t="shared" si="50"/>
        <v>5</v>
      </c>
      <c r="I1471" s="45"/>
      <c r="J1471" s="46" t="str">
        <f t="shared" si="51"/>
        <v>ml</v>
      </c>
    </row>
    <row r="1472" spans="2:10" x14ac:dyDescent="0.3">
      <c r="B1472" s="75"/>
      <c r="C1472" s="130" t="s">
        <v>249</v>
      </c>
      <c r="D1472" s="45"/>
      <c r="E1472" s="45"/>
      <c r="F1472" s="45"/>
      <c r="G1472" s="45"/>
      <c r="H1472" s="45">
        <f t="shared" si="50"/>
        <v>0</v>
      </c>
      <c r="I1472" s="45"/>
      <c r="J1472" s="46" t="str">
        <f t="shared" si="51"/>
        <v>ml</v>
      </c>
    </row>
    <row r="1473" spans="2:10" x14ac:dyDescent="0.3">
      <c r="B1473" s="75"/>
      <c r="C1473" s="44" t="s">
        <v>621</v>
      </c>
      <c r="D1473" s="45"/>
      <c r="E1473" s="45"/>
      <c r="F1473" s="45"/>
      <c r="G1473" s="45"/>
      <c r="H1473" s="45">
        <f>IF(AND(F1473=0,G1473=0),D1473*E1473,IF(AND(E1473=0,G1473=0),D1473*F1473,IF(AND(E1473=0,F1473=0),D1473*G1473,IF(AND(E1473=0),D1473*F1473*G1473,IF(AND(F1473=0),D1473*E1473*G1473,IF(AND(G1473=0),D1473*E1473*F1473,D1473*E1473*F1473*G1473))))))</f>
        <v>0</v>
      </c>
      <c r="I1473" s="45"/>
      <c r="J1473" s="46" t="str">
        <f>IF(AND(E1473=0,F1473&lt;&gt;0,G1473&lt;&gt;0),"m2",IF(AND(F1473=0,E1473&lt;&gt;0,G1473&lt;&gt;0),"m2",IF(AND(G1473=0,E1473&lt;&gt;0,F1473&lt;&gt;0),"m2",IF(AND(F1473=0,G1473=0),"ml",IF(AND(E1473=0,G1473=0),"ml",IF(AND(E1473=0,F1473=0),"ml",IF(AND(E1473&lt;&gt;0,F1473&lt;&gt;0,G1473&lt;&gt;0),"m3",0)))))))</f>
        <v>ml</v>
      </c>
    </row>
    <row r="1474" spans="2:10" x14ac:dyDescent="0.3">
      <c r="B1474" s="75"/>
      <c r="C1474" s="44" t="s">
        <v>632</v>
      </c>
      <c r="D1474" s="45"/>
      <c r="E1474" s="45"/>
      <c r="F1474" s="45"/>
      <c r="G1474" s="45"/>
      <c r="H1474" s="45">
        <f>IF(AND(F1474=0,G1474=0),D1474*E1474,IF(AND(E1474=0,G1474=0),D1474*F1474,IF(AND(E1474=0,F1474=0),D1474*G1474,IF(AND(E1474=0),D1474*F1474*G1474,IF(AND(F1474=0),D1474*E1474*G1474,IF(AND(G1474=0),D1474*E1474*F1474,D1474*E1474*F1474*G1474))))))</f>
        <v>0</v>
      </c>
      <c r="I1474" s="45"/>
      <c r="J1474" s="46" t="str">
        <f>IF(AND(E1474=0,F1474&lt;&gt;0,G1474&lt;&gt;0),"m2",IF(AND(F1474=0,E1474&lt;&gt;0,G1474&lt;&gt;0),"m2",IF(AND(G1474=0,E1474&lt;&gt;0,F1474&lt;&gt;0),"m2",IF(AND(F1474=0,G1474=0),"ml",IF(AND(E1474=0,G1474=0),"ml",IF(AND(E1474=0,F1474=0),"ml",IF(AND(E1474&lt;&gt;0,F1474&lt;&gt;0,G1474&lt;&gt;0),"m3",0)))))))</f>
        <v>ml</v>
      </c>
    </row>
    <row r="1475" spans="2:10" x14ac:dyDescent="0.3">
      <c r="B1475" s="75"/>
      <c r="C1475" s="130" t="s">
        <v>250</v>
      </c>
      <c r="D1475" s="45"/>
      <c r="E1475" s="45"/>
      <c r="F1475" s="45"/>
      <c r="G1475" s="45"/>
      <c r="H1475" s="45">
        <f t="shared" ref="H1475" si="52">IF(AND(F1475=0,G1475=0),D1475*E1475,IF(AND(E1475=0,G1475=0),D1475*F1475,IF(AND(E1475=0,F1475=0),D1475*G1475,IF(AND(E1475=0),D1475*F1475*G1475,IF(AND(F1475=0),D1475*E1475*G1475,IF(AND(G1475=0),D1475*E1475*F1475,D1475*E1475*F1475*G1475))))))</f>
        <v>0</v>
      </c>
      <c r="I1475" s="45"/>
      <c r="J1475" s="46" t="str">
        <f t="shared" ref="J1475" si="53">IF(AND(E1475=0,F1475&lt;&gt;0,G1475&lt;&gt;0),"m2",IF(AND(F1475=0,E1475&lt;&gt;0,G1475&lt;&gt;0),"m2",IF(AND(G1475=0,E1475&lt;&gt;0,F1475&lt;&gt;0),"m2",IF(AND(F1475=0,G1475=0),"ml",IF(AND(E1475=0,G1475=0),"ml",IF(AND(E1475=0,F1475=0),"ml",IF(AND(E1475&lt;&gt;0,F1475&lt;&gt;0,G1475&lt;&gt;0),"m3",0)))))))</f>
        <v>ml</v>
      </c>
    </row>
    <row r="1476" spans="2:10" x14ac:dyDescent="0.3">
      <c r="B1476" s="75"/>
      <c r="C1476" s="44" t="s">
        <v>621</v>
      </c>
      <c r="D1476" s="45">
        <v>4</v>
      </c>
      <c r="E1476" s="45">
        <v>0.8</v>
      </c>
      <c r="F1476" s="45"/>
      <c r="G1476" s="45"/>
      <c r="H1476" s="45">
        <f>IF(AND(F1476=0,G1476=0),D1476*E1476,IF(AND(E1476=0,G1476=0),D1476*F1476,IF(AND(E1476=0,F1476=0),D1476*G1476,IF(AND(E1476=0),D1476*F1476*G1476,IF(AND(F1476=0),D1476*E1476*G1476,IF(AND(G1476=0),D1476*E1476*F1476,D1476*E1476*F1476*G1476))))))</f>
        <v>3.2</v>
      </c>
      <c r="I1476" s="45"/>
      <c r="J1476" s="46" t="str">
        <f>IF(AND(E1476=0,F1476&lt;&gt;0,G1476&lt;&gt;0),"m2",IF(AND(F1476=0,E1476&lt;&gt;0,G1476&lt;&gt;0),"m2",IF(AND(G1476=0,E1476&lt;&gt;0,F1476&lt;&gt;0),"m2",IF(AND(F1476=0,G1476=0),"ml",IF(AND(E1476=0,G1476=0),"ml",IF(AND(E1476=0,F1476=0),"ml",IF(AND(E1476&lt;&gt;0,F1476&lt;&gt;0,G1476&lt;&gt;0),"m3",0)))))))</f>
        <v>ml</v>
      </c>
    </row>
    <row r="1477" spans="2:10" x14ac:dyDescent="0.3">
      <c r="B1477" s="75"/>
      <c r="C1477" s="44" t="s">
        <v>632</v>
      </c>
      <c r="D1477" s="45">
        <v>1</v>
      </c>
      <c r="E1477" s="45">
        <v>3.8</v>
      </c>
      <c r="F1477" s="45"/>
      <c r="G1477" s="45"/>
      <c r="H1477" s="45">
        <f>IF(AND(F1477=0,G1477=0),D1477*E1477,IF(AND(E1477=0,G1477=0),D1477*F1477,IF(AND(E1477=0,F1477=0),D1477*G1477,IF(AND(E1477=0),D1477*F1477*G1477,IF(AND(F1477=0),D1477*E1477*G1477,IF(AND(G1477=0),D1477*E1477*F1477,D1477*E1477*F1477*G1477))))))</f>
        <v>3.8</v>
      </c>
      <c r="I1477" s="45"/>
      <c r="J1477" s="46" t="str">
        <f>IF(AND(E1477=0,F1477&lt;&gt;0,G1477&lt;&gt;0),"m2",IF(AND(F1477=0,E1477&lt;&gt;0,G1477&lt;&gt;0),"m2",IF(AND(G1477=0,E1477&lt;&gt;0,F1477&lt;&gt;0),"m2",IF(AND(F1477=0,G1477=0),"ml",IF(AND(E1477=0,G1477=0),"ml",IF(AND(E1477=0,F1477=0),"ml",IF(AND(E1477&lt;&gt;0,F1477&lt;&gt;0,G1477&lt;&gt;0),"m3",0)))))))</f>
        <v>ml</v>
      </c>
    </row>
    <row r="1478" spans="2:10" x14ac:dyDescent="0.3">
      <c r="B1478" s="75"/>
      <c r="C1478" s="44" t="s">
        <v>632</v>
      </c>
      <c r="D1478" s="45">
        <v>1</v>
      </c>
      <c r="E1478" s="45">
        <v>1.7</v>
      </c>
      <c r="F1478" s="45"/>
      <c r="G1478" s="45"/>
      <c r="H1478" s="45">
        <f>IF(AND(F1478=0,G1478=0),D1478*E1478,IF(AND(E1478=0,G1478=0),D1478*F1478,IF(AND(E1478=0,F1478=0),D1478*G1478,IF(AND(E1478=0),D1478*F1478*G1478,IF(AND(F1478=0),D1478*E1478*G1478,IF(AND(G1478=0),D1478*E1478*F1478,D1478*E1478*F1478*G1478))))))</f>
        <v>1.7</v>
      </c>
      <c r="I1478" s="45"/>
      <c r="J1478" s="46" t="str">
        <f>IF(AND(E1478=0,F1478&lt;&gt;0,G1478&lt;&gt;0),"m2",IF(AND(F1478=0,E1478&lt;&gt;0,G1478&lt;&gt;0),"m2",IF(AND(G1478=0,E1478&lt;&gt;0,F1478&lt;&gt;0),"m2",IF(AND(F1478=0,G1478=0),"ml",IF(AND(E1478=0,G1478=0),"ml",IF(AND(E1478=0,F1478=0),"ml",IF(AND(E1478&lt;&gt;0,F1478&lt;&gt;0,G1478&lt;&gt;0),"m3",0)))))))</f>
        <v>ml</v>
      </c>
    </row>
    <row r="1479" spans="2:10" x14ac:dyDescent="0.3">
      <c r="B1479" s="75"/>
      <c r="C1479" s="44" t="s">
        <v>632</v>
      </c>
      <c r="D1479" s="45">
        <v>1</v>
      </c>
      <c r="E1479" s="45">
        <v>1.1000000000000001</v>
      </c>
      <c r="F1479" s="45"/>
      <c r="G1479" s="45"/>
      <c r="H1479" s="45">
        <f>IF(AND(F1479=0,G1479=0),D1479*E1479,IF(AND(E1479=0,G1479=0),D1479*F1479,IF(AND(E1479=0,F1479=0),D1479*G1479,IF(AND(E1479=0),D1479*F1479*G1479,IF(AND(F1479=0),D1479*E1479*G1479,IF(AND(G1479=0),D1479*E1479*F1479,D1479*E1479*F1479*G1479))))))</f>
        <v>1.1000000000000001</v>
      </c>
      <c r="I1479" s="45"/>
      <c r="J1479" s="46" t="str">
        <f>IF(AND(E1479=0,F1479&lt;&gt;0,G1479&lt;&gt;0),"m2",IF(AND(F1479=0,E1479&lt;&gt;0,G1479&lt;&gt;0),"m2",IF(AND(G1479=0,E1479&lt;&gt;0,F1479&lt;&gt;0),"m2",IF(AND(F1479=0,G1479=0),"ml",IF(AND(E1479=0,G1479=0),"ml",IF(AND(E1479=0,F1479=0),"ml",IF(AND(E1479&lt;&gt;0,F1479&lt;&gt;0,G1479&lt;&gt;0),"m3",0)))))))</f>
        <v>ml</v>
      </c>
    </row>
    <row r="1480" spans="2:10" x14ac:dyDescent="0.3">
      <c r="B1480" s="75" t="s">
        <v>517</v>
      </c>
      <c r="C1480" s="48" t="s">
        <v>618</v>
      </c>
      <c r="D1480" s="45"/>
      <c r="E1480" s="45"/>
      <c r="F1480" s="45"/>
      <c r="G1480" s="45"/>
      <c r="H1480" s="45"/>
      <c r="I1480" s="62">
        <f>SUM(H1481:H1486)*$E$83</f>
        <v>10</v>
      </c>
      <c r="J1480" s="63" t="str">
        <f>+J1483</f>
        <v>ml</v>
      </c>
    </row>
    <row r="1481" spans="2:10" x14ac:dyDescent="0.3">
      <c r="B1481" s="75"/>
      <c r="C1481" s="130" t="s">
        <v>248</v>
      </c>
      <c r="D1481" s="45"/>
      <c r="E1481" s="45"/>
      <c r="F1481" s="45"/>
      <c r="G1481" s="45"/>
      <c r="H1481" s="45"/>
      <c r="I1481" s="62"/>
      <c r="J1481" s="63"/>
    </row>
    <row r="1482" spans="2:10" x14ac:dyDescent="0.3">
      <c r="B1482" s="75"/>
      <c r="C1482" s="44" t="s">
        <v>621</v>
      </c>
      <c r="D1482" s="45">
        <v>2</v>
      </c>
      <c r="E1482" s="45">
        <v>2</v>
      </c>
      <c r="F1482" s="45"/>
      <c r="G1482" s="45"/>
      <c r="H1482" s="45">
        <f>IF(AND(F1482=0,G1482=0),D1482*E1482,IF(AND(E1482=0,G1482=0),D1482*F1482,IF(AND(E1482=0,F1482=0),D1482*G1482,IF(AND(E1482=0),D1482*F1482*G1482,IF(AND(F1482=0),D1482*E1482*G1482,IF(AND(G1482=0),D1482*E1482*F1482,D1482*E1482*F1482*G1482))))))</f>
        <v>4</v>
      </c>
      <c r="I1482" s="45"/>
      <c r="J1482" s="46" t="str">
        <f>IF(AND(E1482=0,F1482&lt;&gt;0,G1482&lt;&gt;0),"m2",IF(AND(F1482=0,E1482&lt;&gt;0,G1482&lt;&gt;0),"m2",IF(AND(G1482=0,E1482&lt;&gt;0,F1482&lt;&gt;0),"m2",IF(AND(F1482=0,G1482=0),"ml",IF(AND(E1482=0,G1482=0),"ml",IF(AND(E1482=0,F1482=0),"ml",IF(AND(E1482&lt;&gt;0,F1482&lt;&gt;0,G1482&lt;&gt;0),"m3",0)))))))</f>
        <v>ml</v>
      </c>
    </row>
    <row r="1483" spans="2:10" x14ac:dyDescent="0.3">
      <c r="B1483" s="75"/>
      <c r="C1483" s="130" t="s">
        <v>249</v>
      </c>
      <c r="D1483" s="45"/>
      <c r="E1483" s="45"/>
      <c r="F1483" s="45"/>
      <c r="G1483" s="45"/>
      <c r="H1483" s="45">
        <f>IF(AND(F1483=0,G1483=0),D1483*E1483,IF(AND(E1483=0,G1483=0),D1483*F1483,IF(AND(E1483=0,F1483=0),D1483*G1483,IF(AND(E1483=0),D1483*F1483*G1483,IF(AND(F1483=0),D1483*E1483*G1483,IF(AND(G1483=0),D1483*E1483*F1483,D1483*E1483*F1483*G1483))))))</f>
        <v>0</v>
      </c>
      <c r="I1483" s="45"/>
      <c r="J1483" s="46" t="str">
        <f>IF(AND(E1483=0,F1483&lt;&gt;0,G1483&lt;&gt;0),"m2",IF(AND(F1483=0,E1483&lt;&gt;0,G1483&lt;&gt;0),"m2",IF(AND(G1483=0,E1483&lt;&gt;0,F1483&lt;&gt;0),"m2",IF(AND(F1483=0,G1483=0),"ml",IF(AND(E1483=0,G1483=0),"ml",IF(AND(E1483=0,F1483=0),"ml",IF(AND(E1483&lt;&gt;0,F1483&lt;&gt;0,G1483&lt;&gt;0),"m3",0)))))))</f>
        <v>ml</v>
      </c>
    </row>
    <row r="1484" spans="2:10" x14ac:dyDescent="0.3">
      <c r="B1484" s="75"/>
      <c r="C1484" s="44" t="s">
        <v>621</v>
      </c>
      <c r="D1484" s="45"/>
      <c r="E1484" s="45"/>
      <c r="F1484" s="45"/>
      <c r="G1484" s="45"/>
      <c r="H1484" s="45">
        <f>IF(AND(F1484=0,G1484=0),D1484*E1484,IF(AND(E1484=0,G1484=0),D1484*F1484,IF(AND(E1484=0,F1484=0),D1484*G1484,IF(AND(E1484=0),D1484*F1484*G1484,IF(AND(F1484=0),D1484*E1484*G1484,IF(AND(G1484=0),D1484*E1484*F1484,D1484*E1484*F1484*G1484))))))</f>
        <v>0</v>
      </c>
      <c r="I1484" s="45"/>
      <c r="J1484" s="46" t="str">
        <f>IF(AND(E1484=0,F1484&lt;&gt;0,G1484&lt;&gt;0),"m2",IF(AND(F1484=0,E1484&lt;&gt;0,G1484&lt;&gt;0),"m2",IF(AND(G1484=0,E1484&lt;&gt;0,F1484&lt;&gt;0),"m2",IF(AND(F1484=0,G1484=0),"ml",IF(AND(E1484=0,G1484=0),"ml",IF(AND(E1484=0,F1484=0),"ml",IF(AND(E1484&lt;&gt;0,F1484&lt;&gt;0,G1484&lt;&gt;0),"m3",0)))))))</f>
        <v>ml</v>
      </c>
    </row>
    <row r="1485" spans="2:10" x14ac:dyDescent="0.3">
      <c r="B1485" s="75"/>
      <c r="C1485" s="130" t="s">
        <v>250</v>
      </c>
      <c r="D1485" s="45"/>
      <c r="E1485" s="45"/>
      <c r="F1485" s="45"/>
      <c r="G1485" s="45"/>
      <c r="H1485" s="45">
        <f>IF(AND(F1485=0,G1485=0),D1485*E1485,IF(AND(E1485=0,G1485=0),D1485*F1485,IF(AND(E1485=0,F1485=0),D1485*G1485,IF(AND(E1485=0),D1485*F1485*G1485,IF(AND(F1485=0),D1485*E1485*G1485,IF(AND(G1485=0),D1485*E1485*F1485,D1485*E1485*F1485*G1485))))))</f>
        <v>0</v>
      </c>
      <c r="I1485" s="45"/>
      <c r="J1485" s="46" t="str">
        <f>IF(AND(E1485=0,F1485&lt;&gt;0,G1485&lt;&gt;0),"m2",IF(AND(F1485=0,E1485&lt;&gt;0,G1485&lt;&gt;0),"m2",IF(AND(G1485=0,E1485&lt;&gt;0,F1485&lt;&gt;0),"m2",IF(AND(F1485=0,G1485=0),"ml",IF(AND(E1485=0,G1485=0),"ml",IF(AND(E1485=0,F1485=0),"ml",IF(AND(E1485&lt;&gt;0,F1485&lt;&gt;0,G1485&lt;&gt;0),"m3",0)))))))</f>
        <v>ml</v>
      </c>
    </row>
    <row r="1486" spans="2:10" x14ac:dyDescent="0.3">
      <c r="B1486" s="75"/>
      <c r="C1486" s="44" t="s">
        <v>621</v>
      </c>
      <c r="D1486" s="45">
        <v>4</v>
      </c>
      <c r="E1486" s="45">
        <v>1.5</v>
      </c>
      <c r="F1486" s="45"/>
      <c r="G1486" s="45"/>
      <c r="H1486" s="45">
        <f>IF(AND(F1486=0,G1486=0),D1486*E1486,IF(AND(E1486=0,G1486=0),D1486*F1486,IF(AND(E1486=0,F1486=0),D1486*G1486,IF(AND(E1486=0),D1486*F1486*G1486,IF(AND(F1486=0),D1486*E1486*G1486,IF(AND(G1486=0),D1486*E1486*F1486,D1486*E1486*F1486*G1486))))))</f>
        <v>6</v>
      </c>
      <c r="I1486" s="45"/>
      <c r="J1486" s="46" t="str">
        <f>IF(AND(E1486=0,F1486&lt;&gt;0,G1486&lt;&gt;0),"m2",IF(AND(F1486=0,E1486&lt;&gt;0,G1486&lt;&gt;0),"m2",IF(AND(G1486=0,E1486&lt;&gt;0,F1486&lt;&gt;0),"m2",IF(AND(F1486=0,G1486=0),"ml",IF(AND(E1486=0,G1486=0),"ml",IF(AND(E1486=0,F1486=0),"ml",IF(AND(E1486&lt;&gt;0,F1486&lt;&gt;0,G1486&lt;&gt;0),"m3",0)))))))</f>
        <v>ml</v>
      </c>
    </row>
    <row r="1487" spans="2:10" x14ac:dyDescent="0.3">
      <c r="B1487" s="75" t="s">
        <v>518</v>
      </c>
      <c r="C1487" s="48" t="s">
        <v>484</v>
      </c>
      <c r="D1487" s="45"/>
      <c r="E1487" s="45"/>
      <c r="F1487" s="45"/>
      <c r="G1487" s="45"/>
      <c r="H1487" s="45"/>
      <c r="I1487" s="62">
        <f>SUM(H1488:H1491)*$E$83</f>
        <v>32.25</v>
      </c>
      <c r="J1487" s="63" t="str">
        <f>+J1488</f>
        <v>ml</v>
      </c>
    </row>
    <row r="1488" spans="2:10" x14ac:dyDescent="0.3">
      <c r="B1488" s="75"/>
      <c r="C1488" s="130" t="s">
        <v>248</v>
      </c>
      <c r="D1488" s="45">
        <v>3</v>
      </c>
      <c r="E1488" s="45">
        <v>3.25</v>
      </c>
      <c r="F1488" s="45"/>
      <c r="G1488" s="45"/>
      <c r="H1488" s="45">
        <f>IF(AND(F1488=0,G1488=0),D1488*E1488,IF(AND(E1488=0,G1488=0),D1488*F1488,IF(AND(E1488=0,F1488=0),D1488*G1488,IF(AND(E1488=0),D1488*F1488*G1488,IF(AND(F1488=0),D1488*E1488*G1488,IF(AND(G1488=0),D1488*E1488*F1488,D1488*E1488*F1488*G1488))))))</f>
        <v>9.75</v>
      </c>
      <c r="I1488" s="45"/>
      <c r="J1488" s="46" t="str">
        <f>IF(AND(E1488=0,F1488&lt;&gt;0,G1488&lt;&gt;0),"m2",IF(AND(F1488=0,E1488&lt;&gt;0,G1488&lt;&gt;0),"m2",IF(AND(G1488=0,E1488&lt;&gt;0,F1488&lt;&gt;0),"m2",IF(AND(F1488=0,G1488=0),"ml",IF(AND(E1488=0,G1488=0),"ml",IF(AND(E1488=0,F1488=0),"ml",IF(AND(E1488&lt;&gt;0,F1488&lt;&gt;0,G1488&lt;&gt;0),"m3",0)))))))</f>
        <v>ml</v>
      </c>
    </row>
    <row r="1489" spans="2:10" x14ac:dyDescent="0.3">
      <c r="B1489" s="75"/>
      <c r="C1489" s="130" t="s">
        <v>249</v>
      </c>
      <c r="D1489" s="45">
        <v>3</v>
      </c>
      <c r="E1489" s="45">
        <v>3.25</v>
      </c>
      <c r="F1489" s="45"/>
      <c r="G1489" s="45"/>
      <c r="H1489" s="45">
        <f>IF(AND(F1489=0,G1489=0),D1489*E1489,IF(AND(E1489=0,G1489=0),D1489*F1489,IF(AND(E1489=0,F1489=0),D1489*G1489,IF(AND(E1489=0),D1489*F1489*G1489,IF(AND(F1489=0),D1489*E1489*G1489,IF(AND(G1489=0),D1489*E1489*F1489,D1489*E1489*F1489*G1489))))))</f>
        <v>9.75</v>
      </c>
      <c r="I1489" s="45"/>
      <c r="J1489" s="46" t="str">
        <f>IF(AND(E1489=0,F1489&lt;&gt;0,G1489&lt;&gt;0),"m2",IF(AND(F1489=0,E1489&lt;&gt;0,G1489&lt;&gt;0),"m2",IF(AND(G1489=0,E1489&lt;&gt;0,F1489&lt;&gt;0),"m2",IF(AND(F1489=0,G1489=0),"ml",IF(AND(E1489=0,G1489=0),"ml",IF(AND(E1489=0,F1489=0),"ml",IF(AND(E1489&lt;&gt;0,F1489&lt;&gt;0,G1489&lt;&gt;0),"m3",0)))))))</f>
        <v>ml</v>
      </c>
    </row>
    <row r="1490" spans="2:10" x14ac:dyDescent="0.3">
      <c r="B1490" s="75"/>
      <c r="C1490" s="130" t="s">
        <v>250</v>
      </c>
      <c r="D1490" s="45">
        <v>3</v>
      </c>
      <c r="E1490" s="45">
        <v>3.25</v>
      </c>
      <c r="F1490" s="45"/>
      <c r="G1490" s="45"/>
      <c r="H1490" s="45">
        <f>IF(AND(F1490=0,G1490=0),D1490*E1490,IF(AND(E1490=0,G1490=0),D1490*F1490,IF(AND(E1490=0,F1490=0),D1490*G1490,IF(AND(E1490=0),D1490*F1490*G1490,IF(AND(F1490=0),D1490*E1490*G1490,IF(AND(G1490=0),D1490*E1490*F1490,D1490*E1490*F1490*G1490))))))</f>
        <v>9.75</v>
      </c>
      <c r="I1490" s="45"/>
      <c r="J1490" s="46" t="str">
        <f>IF(AND(E1490=0,F1490&lt;&gt;0,G1490&lt;&gt;0),"m2",IF(AND(F1490=0,E1490&lt;&gt;0,G1490&lt;&gt;0),"m2",IF(AND(G1490=0,E1490&lt;&gt;0,F1490&lt;&gt;0),"m2",IF(AND(F1490=0,G1490=0),"ml",IF(AND(E1490=0,G1490=0),"ml",IF(AND(E1490=0,F1490=0),"ml",IF(AND(E1490&lt;&gt;0,F1490&lt;&gt;0,G1490&lt;&gt;0),"m3",0)))))))</f>
        <v>ml</v>
      </c>
    </row>
    <row r="1491" spans="2:10" x14ac:dyDescent="0.3">
      <c r="B1491" s="75"/>
      <c r="C1491" s="130" t="s">
        <v>633</v>
      </c>
      <c r="D1491" s="45">
        <v>3</v>
      </c>
      <c r="E1491" s="45">
        <v>1</v>
      </c>
      <c r="F1491" s="45"/>
      <c r="G1491" s="45"/>
      <c r="H1491" s="45">
        <f>IF(AND(F1491=0,G1491=0),D1491*E1491,IF(AND(E1491=0,G1491=0),D1491*F1491,IF(AND(E1491=0,F1491=0),D1491*G1491,IF(AND(E1491=0),D1491*F1491*G1491,IF(AND(F1491=0),D1491*E1491*G1491,IF(AND(G1491=0),D1491*E1491*F1491,D1491*E1491*F1491*G1491))))))</f>
        <v>3</v>
      </c>
      <c r="I1491" s="45"/>
      <c r="J1491" s="46" t="str">
        <f>IF(AND(E1491=0,F1491&lt;&gt;0,G1491&lt;&gt;0),"m2",IF(AND(F1491=0,E1491&lt;&gt;0,G1491&lt;&gt;0),"m2",IF(AND(G1491=0,E1491&lt;&gt;0,F1491&lt;&gt;0),"m2",IF(AND(F1491=0,G1491=0),"ml",IF(AND(E1491=0,G1491=0),"ml",IF(AND(E1491=0,F1491=0),"ml",IF(AND(E1491&lt;&gt;0,F1491&lt;&gt;0,G1491&lt;&gt;0),"m3",0)))))))</f>
        <v>ml</v>
      </c>
    </row>
    <row r="1492" spans="2:10" x14ac:dyDescent="0.3">
      <c r="B1492" s="75" t="s">
        <v>617</v>
      </c>
      <c r="C1492" s="48" t="s">
        <v>486</v>
      </c>
      <c r="D1492" s="45"/>
      <c r="E1492" s="45"/>
      <c r="F1492" s="45"/>
      <c r="G1492" s="45"/>
      <c r="H1492" s="45"/>
      <c r="I1492" s="62">
        <f>SUM(H1493:H1496)*$E$83</f>
        <v>21.5</v>
      </c>
      <c r="J1492" s="63" t="str">
        <f>+J1493</f>
        <v>ml</v>
      </c>
    </row>
    <row r="1493" spans="2:10" x14ac:dyDescent="0.3">
      <c r="B1493" s="75"/>
      <c r="C1493" s="130" t="s">
        <v>248</v>
      </c>
      <c r="D1493" s="45">
        <v>2</v>
      </c>
      <c r="E1493" s="45">
        <v>3.25</v>
      </c>
      <c r="F1493" s="45"/>
      <c r="G1493" s="45"/>
      <c r="H1493" s="45">
        <f>IF(AND(F1493=0,G1493=0),D1493*E1493,IF(AND(E1493=0,G1493=0),D1493*F1493,IF(AND(E1493=0,F1493=0),D1493*G1493,IF(AND(E1493=0),D1493*F1493*G1493,IF(AND(F1493=0),D1493*E1493*G1493,IF(AND(G1493=0),D1493*E1493*F1493,D1493*E1493*F1493*G1493))))))</f>
        <v>6.5</v>
      </c>
      <c r="I1493" s="45"/>
      <c r="J1493" s="46" t="str">
        <f>IF(AND(E1493=0,F1493&lt;&gt;0,G1493&lt;&gt;0),"m2",IF(AND(F1493=0,E1493&lt;&gt;0,G1493&lt;&gt;0),"m2",IF(AND(G1493=0,E1493&lt;&gt;0,F1493&lt;&gt;0),"m2",IF(AND(F1493=0,G1493=0),"ml",IF(AND(E1493=0,G1493=0),"ml",IF(AND(E1493=0,F1493=0),"ml",IF(AND(E1493&lt;&gt;0,F1493&lt;&gt;0,G1493&lt;&gt;0),"m3",0)))))))</f>
        <v>ml</v>
      </c>
    </row>
    <row r="1494" spans="2:10" x14ac:dyDescent="0.3">
      <c r="B1494" s="75"/>
      <c r="C1494" s="130" t="s">
        <v>249</v>
      </c>
      <c r="D1494" s="45">
        <v>2</v>
      </c>
      <c r="E1494" s="45">
        <v>3.25</v>
      </c>
      <c r="F1494" s="45"/>
      <c r="G1494" s="45"/>
      <c r="H1494" s="45">
        <f>IF(AND(F1494=0,G1494=0),D1494*E1494,IF(AND(E1494=0,G1494=0),D1494*F1494,IF(AND(E1494=0,F1494=0),D1494*G1494,IF(AND(E1494=0),D1494*F1494*G1494,IF(AND(F1494=0),D1494*E1494*G1494,IF(AND(G1494=0),D1494*E1494*F1494,D1494*E1494*F1494*G1494))))))</f>
        <v>6.5</v>
      </c>
      <c r="I1494" s="45"/>
      <c r="J1494" s="46" t="str">
        <f>IF(AND(E1494=0,F1494&lt;&gt;0,G1494&lt;&gt;0),"m2",IF(AND(F1494=0,E1494&lt;&gt;0,G1494&lt;&gt;0),"m2",IF(AND(G1494=0,E1494&lt;&gt;0,F1494&lt;&gt;0),"m2",IF(AND(F1494=0,G1494=0),"ml",IF(AND(E1494=0,G1494=0),"ml",IF(AND(E1494=0,F1494=0),"ml",IF(AND(E1494&lt;&gt;0,F1494&lt;&gt;0,G1494&lt;&gt;0),"m3",0)))))))</f>
        <v>ml</v>
      </c>
    </row>
    <row r="1495" spans="2:10" x14ac:dyDescent="0.3">
      <c r="B1495" s="75"/>
      <c r="C1495" s="130" t="s">
        <v>250</v>
      </c>
      <c r="D1495" s="45">
        <v>2</v>
      </c>
      <c r="E1495" s="45">
        <v>3.25</v>
      </c>
      <c r="F1495" s="45"/>
      <c r="G1495" s="45"/>
      <c r="H1495" s="45">
        <f>IF(AND(F1495=0,G1495=0),D1495*E1495,IF(AND(E1495=0,G1495=0),D1495*F1495,IF(AND(E1495=0,F1495=0),D1495*G1495,IF(AND(E1495=0),D1495*F1495*G1495,IF(AND(F1495=0),D1495*E1495*G1495,IF(AND(G1495=0),D1495*E1495*F1495,D1495*E1495*F1495*G1495))))))</f>
        <v>6.5</v>
      </c>
      <c r="I1495" s="45"/>
      <c r="J1495" s="46" t="str">
        <f>IF(AND(E1495=0,F1495&lt;&gt;0,G1495&lt;&gt;0),"m2",IF(AND(F1495=0,E1495&lt;&gt;0,G1495&lt;&gt;0),"m2",IF(AND(G1495=0,E1495&lt;&gt;0,F1495&lt;&gt;0),"m2",IF(AND(F1495=0,G1495=0),"ml",IF(AND(E1495=0,G1495=0),"ml",IF(AND(E1495=0,F1495=0),"ml",IF(AND(E1495&lt;&gt;0,F1495&lt;&gt;0,G1495&lt;&gt;0),"m3",0)))))))</f>
        <v>ml</v>
      </c>
    </row>
    <row r="1496" spans="2:10" x14ac:dyDescent="0.3">
      <c r="B1496" s="75"/>
      <c r="C1496" s="130" t="s">
        <v>633</v>
      </c>
      <c r="D1496" s="45">
        <v>2</v>
      </c>
      <c r="E1496" s="45">
        <v>1</v>
      </c>
      <c r="F1496" s="45"/>
      <c r="G1496" s="45"/>
      <c r="H1496" s="45">
        <f>IF(AND(F1496=0,G1496=0),D1496*E1496,IF(AND(E1496=0,G1496=0),D1496*F1496,IF(AND(E1496=0,F1496=0),D1496*G1496,IF(AND(E1496=0),D1496*F1496*G1496,IF(AND(F1496=0),D1496*E1496*G1496,IF(AND(G1496=0),D1496*E1496*F1496,D1496*E1496*F1496*G1496))))))</f>
        <v>2</v>
      </c>
      <c r="I1496" s="45"/>
      <c r="J1496" s="46" t="str">
        <f>IF(AND(E1496=0,F1496&lt;&gt;0,G1496&lt;&gt;0),"m2",IF(AND(F1496=0,E1496&lt;&gt;0,G1496&lt;&gt;0),"m2",IF(AND(G1496=0,E1496&lt;&gt;0,F1496&lt;&gt;0),"m2",IF(AND(F1496=0,G1496=0),"ml",IF(AND(E1496=0,G1496=0),"ml",IF(AND(E1496=0,F1496=0),"ml",IF(AND(E1496&lt;&gt;0,F1496&lt;&gt;0,G1496&lt;&gt;0),"m3",0)))))))</f>
        <v>ml</v>
      </c>
    </row>
    <row r="1497" spans="2:10" x14ac:dyDescent="0.3">
      <c r="B1497" s="100" t="s">
        <v>211</v>
      </c>
      <c r="C1497" s="101" t="s">
        <v>487</v>
      </c>
      <c r="D1497" s="103"/>
      <c r="E1497" s="45"/>
      <c r="F1497" s="45"/>
      <c r="G1497" s="45"/>
      <c r="H1497" s="45"/>
      <c r="I1497" s="62"/>
      <c r="J1497" s="63"/>
    </row>
    <row r="1498" spans="2:10" x14ac:dyDescent="0.3">
      <c r="B1498" s="75" t="s">
        <v>212</v>
      </c>
      <c r="C1498" s="48" t="s">
        <v>485</v>
      </c>
      <c r="D1498" s="103"/>
      <c r="E1498" s="45"/>
      <c r="F1498" s="45"/>
      <c r="G1498" s="45"/>
      <c r="H1498" s="45"/>
      <c r="I1498" s="62">
        <f>SUM(H1499:H1502)*$E$83</f>
        <v>28.299999999999997</v>
      </c>
      <c r="J1498" s="63" t="str">
        <f>+J1499</f>
        <v>ml</v>
      </c>
    </row>
    <row r="1499" spans="2:10" x14ac:dyDescent="0.3">
      <c r="B1499" s="75"/>
      <c r="C1499" s="130" t="s">
        <v>248</v>
      </c>
      <c r="D1499" s="45"/>
      <c r="E1499" s="45"/>
      <c r="F1499" s="45"/>
      <c r="G1499" s="45"/>
      <c r="H1499" s="45"/>
      <c r="I1499" s="45"/>
      <c r="J1499" s="46" t="str">
        <f>IF(AND(E1499=0,F1499&lt;&gt;0,G1499&lt;&gt;0),"m2",IF(AND(F1499=0,E1499&lt;&gt;0,G1499&lt;&gt;0),"m2",IF(AND(G1499=0,E1499&lt;&gt;0,F1499&lt;&gt;0),"m2",IF(AND(F1499=0,G1499=0),"ml",IF(AND(E1499=0,G1499=0),"ml",IF(AND(E1499=0,F1499=0),"ml",IF(AND(E1499&lt;&gt;0,F1499&lt;&gt;0,G1499&lt;&gt;0),"m3",0)))))))</f>
        <v>ml</v>
      </c>
    </row>
    <row r="1500" spans="2:10" x14ac:dyDescent="0.3">
      <c r="B1500" s="75"/>
      <c r="C1500" s="44" t="s">
        <v>830</v>
      </c>
      <c r="D1500" s="45">
        <v>1</v>
      </c>
      <c r="E1500" s="45">
        <v>12.2</v>
      </c>
      <c r="F1500" s="45"/>
      <c r="G1500" s="45"/>
      <c r="H1500" s="45">
        <f>IF(AND(F1500=0,G1500=0),D1500*E1500,IF(AND(E1500=0,G1500=0),D1500*F1500,IF(AND(E1500=0,F1500=0),D1500*G1500,IF(AND(E1500=0),D1500*F1500*G1500,IF(AND(F1500=0),D1500*E1500*G1500,IF(AND(G1500=0),D1500*E1500*F1500,D1500*E1500*F1500*G1500))))))</f>
        <v>12.2</v>
      </c>
      <c r="I1500" s="45"/>
      <c r="J1500" s="46" t="str">
        <f>IF(AND(E1500=0,F1500&lt;&gt;0,G1500&lt;&gt;0),"m2",IF(AND(F1500=0,E1500&lt;&gt;0,G1500&lt;&gt;0),"m2",IF(AND(G1500=0,E1500&lt;&gt;0,F1500&lt;&gt;0),"m2",IF(AND(F1500=0,G1500=0),"ml",IF(AND(E1500=0,G1500=0),"ml",IF(AND(E1500=0,F1500=0),"ml",IF(AND(E1500&lt;&gt;0,F1500&lt;&gt;0,G1500&lt;&gt;0),"m3",0)))))))</f>
        <v>ml</v>
      </c>
    </row>
    <row r="1501" spans="2:10" x14ac:dyDescent="0.3">
      <c r="B1501" s="75"/>
      <c r="C1501" s="44" t="s">
        <v>831</v>
      </c>
      <c r="D1501" s="45">
        <v>1</v>
      </c>
      <c r="E1501" s="45">
        <v>2.2000000000000002</v>
      </c>
      <c r="F1501" s="45"/>
      <c r="G1501" s="45"/>
      <c r="H1501" s="45">
        <f>IF(AND(F1501=0,G1501=0),D1501*E1501,IF(AND(E1501=0,G1501=0),D1501*F1501,IF(AND(E1501=0,F1501=0),D1501*G1501,IF(AND(E1501=0),D1501*F1501*G1501,IF(AND(F1501=0),D1501*E1501*G1501,IF(AND(G1501=0),D1501*E1501*F1501,D1501*E1501*F1501*G1501))))))</f>
        <v>2.2000000000000002</v>
      </c>
      <c r="I1501" s="45"/>
      <c r="J1501" s="46" t="str">
        <f>IF(AND(E1501=0,F1501&lt;&gt;0,G1501&lt;&gt;0),"m2",IF(AND(F1501=0,E1501&lt;&gt;0,G1501&lt;&gt;0),"m2",IF(AND(G1501=0,E1501&lt;&gt;0,F1501&lt;&gt;0),"m2",IF(AND(F1501=0,G1501=0),"ml",IF(AND(E1501=0,G1501=0),"ml",IF(AND(E1501=0,F1501=0),"ml",IF(AND(E1501&lt;&gt;0,F1501&lt;&gt;0,G1501&lt;&gt;0),"m3",0)))))))</f>
        <v>ml</v>
      </c>
    </row>
    <row r="1502" spans="2:10" x14ac:dyDescent="0.3">
      <c r="B1502" s="75"/>
      <c r="C1502" s="44" t="s">
        <v>832</v>
      </c>
      <c r="D1502" s="45">
        <v>1</v>
      </c>
      <c r="E1502" s="45">
        <v>13.9</v>
      </c>
      <c r="F1502" s="45"/>
      <c r="G1502" s="45"/>
      <c r="H1502" s="45">
        <f>IF(AND(F1502=0,G1502=0),D1502*E1502,IF(AND(E1502=0,G1502=0),D1502*F1502,IF(AND(E1502=0,F1502=0),D1502*G1502,IF(AND(E1502=0),D1502*F1502*G1502,IF(AND(F1502=0),D1502*E1502*G1502,IF(AND(G1502=0),D1502*E1502*F1502,D1502*E1502*F1502*G1502))))))</f>
        <v>13.9</v>
      </c>
      <c r="I1502" s="45"/>
      <c r="J1502" s="46" t="str">
        <f>IF(AND(E1502=0,F1502&lt;&gt;0,G1502&lt;&gt;0),"m2",IF(AND(F1502=0,E1502&lt;&gt;0,G1502&lt;&gt;0),"m2",IF(AND(G1502=0,E1502&lt;&gt;0,F1502&lt;&gt;0),"m2",IF(AND(F1502=0,G1502=0),"ml",IF(AND(E1502=0,G1502=0),"ml",IF(AND(E1502=0,F1502=0),"ml",IF(AND(E1502&lt;&gt;0,F1502&lt;&gt;0,G1502&lt;&gt;0),"m3",0)))))))</f>
        <v>ml</v>
      </c>
    </row>
    <row r="1503" spans="2:10" x14ac:dyDescent="0.3">
      <c r="B1503" s="75"/>
      <c r="C1503" s="44" t="s">
        <v>833</v>
      </c>
      <c r="D1503" s="45">
        <v>1</v>
      </c>
      <c r="E1503" s="45">
        <v>5.0999999999999996</v>
      </c>
      <c r="F1503" s="45"/>
      <c r="G1503" s="45"/>
      <c r="H1503" s="45">
        <f t="shared" ref="H1503:H1504" si="54">IF(AND(F1503=0,G1503=0),D1503*E1503,IF(AND(E1503=0,G1503=0),D1503*F1503,IF(AND(E1503=0,F1503=0),D1503*G1503,IF(AND(E1503=0),D1503*F1503*G1503,IF(AND(F1503=0),D1503*E1503*G1503,IF(AND(G1503=0),D1503*E1503*F1503,D1503*E1503*F1503*G1503))))))</f>
        <v>5.0999999999999996</v>
      </c>
      <c r="I1503" s="45"/>
      <c r="J1503" s="46" t="str">
        <f t="shared" ref="J1503:J1504" si="55">IF(AND(E1503=0,F1503&lt;&gt;0,G1503&lt;&gt;0),"m2",IF(AND(F1503=0,E1503&lt;&gt;0,G1503&lt;&gt;0),"m2",IF(AND(G1503=0,E1503&lt;&gt;0,F1503&lt;&gt;0),"m2",IF(AND(F1503=0,G1503=0),"ml",IF(AND(E1503=0,G1503=0),"ml",IF(AND(E1503=0,F1503=0),"ml",IF(AND(E1503&lt;&gt;0,F1503&lt;&gt;0,G1503&lt;&gt;0),"m3",0)))))))</f>
        <v>ml</v>
      </c>
    </row>
    <row r="1504" spans="2:10" x14ac:dyDescent="0.3">
      <c r="B1504" s="75"/>
      <c r="C1504" s="44" t="s">
        <v>834</v>
      </c>
      <c r="D1504" s="45">
        <v>1</v>
      </c>
      <c r="E1504" s="45">
        <v>5.6</v>
      </c>
      <c r="F1504" s="45"/>
      <c r="G1504" s="45"/>
      <c r="H1504" s="45">
        <f t="shared" si="54"/>
        <v>5.6</v>
      </c>
      <c r="I1504" s="45"/>
      <c r="J1504" s="46" t="str">
        <f t="shared" si="55"/>
        <v>ml</v>
      </c>
    </row>
    <row r="1505" spans="2:10" x14ac:dyDescent="0.3">
      <c r="B1505" s="75" t="s">
        <v>519</v>
      </c>
      <c r="C1505" s="48" t="s">
        <v>488</v>
      </c>
      <c r="D1505" s="103"/>
      <c r="E1505" s="45"/>
      <c r="F1505" s="45"/>
      <c r="G1505" s="45"/>
      <c r="H1505" s="45"/>
      <c r="I1505" s="62">
        <f>SUM(H1506:H1507)*$E$83</f>
        <v>0</v>
      </c>
      <c r="J1505" s="63" t="str">
        <f>+J1506</f>
        <v>ml</v>
      </c>
    </row>
    <row r="1506" spans="2:10" x14ac:dyDescent="0.3">
      <c r="B1506" s="75"/>
      <c r="C1506" s="130" t="s">
        <v>248</v>
      </c>
      <c r="D1506" s="45"/>
      <c r="E1506" s="45"/>
      <c r="F1506" s="45"/>
      <c r="G1506" s="45"/>
      <c r="H1506" s="45"/>
      <c r="I1506" s="45"/>
      <c r="J1506" s="46" t="str">
        <f>IF(AND(E1506=0,F1506&lt;&gt;0,G1506&lt;&gt;0),"m2",IF(AND(F1506=0,E1506&lt;&gt;0,G1506&lt;&gt;0),"m2",IF(AND(G1506=0,E1506&lt;&gt;0,F1506&lt;&gt;0),"m2",IF(AND(F1506=0,G1506=0),"ml",IF(AND(E1506=0,G1506=0),"ml",IF(AND(E1506=0,F1506=0),"ml",IF(AND(E1506&lt;&gt;0,F1506&lt;&gt;0,G1506&lt;&gt;0),"m3",0)))))))</f>
        <v>ml</v>
      </c>
    </row>
    <row r="1507" spans="2:10" x14ac:dyDescent="0.3">
      <c r="B1507" s="75"/>
      <c r="C1507" s="44" t="s">
        <v>434</v>
      </c>
      <c r="D1507" s="45"/>
      <c r="E1507" s="45"/>
      <c r="F1507" s="45"/>
      <c r="G1507" s="45"/>
      <c r="H1507" s="45">
        <f>IF(AND(F1507=0,G1507=0),D1507*E1507,IF(AND(E1507=0,G1507=0),D1507*F1507,IF(AND(E1507=0,F1507=0),D1507*G1507,IF(AND(E1507=0),D1507*F1507*G1507,IF(AND(F1507=0),D1507*E1507*G1507,IF(AND(G1507=0),D1507*E1507*F1507,D1507*E1507*F1507*G1507))))))</f>
        <v>0</v>
      </c>
      <c r="I1507" s="45"/>
      <c r="J1507" s="46" t="str">
        <f>IF(AND(E1507=0,F1507&lt;&gt;0,G1507&lt;&gt;0),"m2",IF(AND(F1507=0,E1507&lt;&gt;0,G1507&lt;&gt;0),"m2",IF(AND(G1507=0,E1507&lt;&gt;0,F1507&lt;&gt;0),"m2",IF(AND(F1507=0,G1507=0),"ml",IF(AND(E1507=0,G1507=0),"ml",IF(AND(E1507=0,F1507=0),"ml",IF(AND(E1507&lt;&gt;0,F1507&lt;&gt;0,G1507&lt;&gt;0),"m3",0)))))))</f>
        <v>ml</v>
      </c>
    </row>
    <row r="1508" spans="2:10" x14ac:dyDescent="0.3">
      <c r="B1508" s="100" t="s">
        <v>213</v>
      </c>
      <c r="C1508" s="101" t="s">
        <v>489</v>
      </c>
      <c r="D1508" s="103"/>
      <c r="E1508" s="45"/>
      <c r="F1508" s="45"/>
      <c r="G1508" s="45"/>
      <c r="H1508" s="45"/>
      <c r="I1508" s="62"/>
      <c r="J1508" s="63"/>
    </row>
    <row r="1509" spans="2:10" x14ac:dyDescent="0.3">
      <c r="B1509" s="75" t="s">
        <v>214</v>
      </c>
      <c r="C1509" s="48" t="s">
        <v>491</v>
      </c>
      <c r="D1509" s="103"/>
      <c r="E1509" s="45"/>
      <c r="F1509" s="45"/>
      <c r="G1509" s="45"/>
      <c r="H1509" s="45"/>
      <c r="I1509" s="62">
        <f>SUM(H1510:H1512)*$E$83</f>
        <v>10</v>
      </c>
      <c r="J1509" s="63" t="str">
        <f>+J1510</f>
        <v>und</v>
      </c>
    </row>
    <row r="1510" spans="2:10" x14ac:dyDescent="0.3">
      <c r="B1510" s="75"/>
      <c r="C1510" s="130" t="s">
        <v>248</v>
      </c>
      <c r="D1510" s="45">
        <v>2</v>
      </c>
      <c r="E1510" s="45"/>
      <c r="F1510" s="45"/>
      <c r="G1510" s="45"/>
      <c r="H1510" s="45">
        <f>+D1510</f>
        <v>2</v>
      </c>
      <c r="I1510" s="45"/>
      <c r="J1510" s="46" t="s">
        <v>35</v>
      </c>
    </row>
    <row r="1511" spans="2:10" x14ac:dyDescent="0.3">
      <c r="B1511" s="75"/>
      <c r="C1511" s="130" t="s">
        <v>249</v>
      </c>
      <c r="D1511" s="45">
        <v>1</v>
      </c>
      <c r="E1511" s="45"/>
      <c r="F1511" s="45"/>
      <c r="G1511" s="45"/>
      <c r="H1511" s="45">
        <f>+D1511</f>
        <v>1</v>
      </c>
      <c r="I1511" s="45"/>
      <c r="J1511" s="46" t="s">
        <v>35</v>
      </c>
    </row>
    <row r="1512" spans="2:10" x14ac:dyDescent="0.3">
      <c r="B1512" s="75"/>
      <c r="C1512" s="130" t="s">
        <v>250</v>
      </c>
      <c r="D1512" s="45">
        <v>7</v>
      </c>
      <c r="E1512" s="45"/>
      <c r="F1512" s="45"/>
      <c r="G1512" s="45"/>
      <c r="H1512" s="45">
        <f>+D1512</f>
        <v>7</v>
      </c>
      <c r="I1512" s="45"/>
      <c r="J1512" s="46" t="s">
        <v>35</v>
      </c>
    </row>
    <row r="1513" spans="2:10" x14ac:dyDescent="0.3">
      <c r="B1513" s="75" t="s">
        <v>215</v>
      </c>
      <c r="C1513" s="48" t="s">
        <v>492</v>
      </c>
      <c r="D1513" s="103"/>
      <c r="E1513" s="45"/>
      <c r="F1513" s="45"/>
      <c r="G1513" s="45"/>
      <c r="H1513" s="45"/>
      <c r="I1513" s="62">
        <f>SUM(H1514:H1516)*$E$83</f>
        <v>3</v>
      </c>
      <c r="J1513" s="63" t="str">
        <f>+J1514</f>
        <v>und</v>
      </c>
    </row>
    <row r="1514" spans="2:10" x14ac:dyDescent="0.3">
      <c r="B1514" s="75"/>
      <c r="C1514" s="130" t="s">
        <v>248</v>
      </c>
      <c r="D1514" s="45">
        <v>3</v>
      </c>
      <c r="E1514" s="45"/>
      <c r="F1514" s="45"/>
      <c r="G1514" s="45"/>
      <c r="H1514" s="45">
        <f>+D1514</f>
        <v>3</v>
      </c>
      <c r="I1514" s="45"/>
      <c r="J1514" s="46" t="s">
        <v>35</v>
      </c>
    </row>
    <row r="1515" spans="2:10" x14ac:dyDescent="0.3">
      <c r="B1515" s="75"/>
      <c r="C1515" s="130" t="s">
        <v>249</v>
      </c>
      <c r="D1515" s="45"/>
      <c r="E1515" s="45"/>
      <c r="F1515" s="45"/>
      <c r="G1515" s="45"/>
      <c r="H1515" s="45">
        <f>+D1515</f>
        <v>0</v>
      </c>
      <c r="I1515" s="45"/>
      <c r="J1515" s="46" t="s">
        <v>35</v>
      </c>
    </row>
    <row r="1516" spans="2:10" x14ac:dyDescent="0.3">
      <c r="B1516" s="75"/>
      <c r="C1516" s="130" t="s">
        <v>250</v>
      </c>
      <c r="D1516" s="45"/>
      <c r="E1516" s="45"/>
      <c r="F1516" s="45"/>
      <c r="G1516" s="45"/>
      <c r="H1516" s="45">
        <f>+D1516</f>
        <v>0</v>
      </c>
      <c r="I1516" s="45"/>
      <c r="J1516" s="46" t="s">
        <v>35</v>
      </c>
    </row>
    <row r="1517" spans="2:10" x14ac:dyDescent="0.3">
      <c r="B1517" s="75" t="s">
        <v>216</v>
      </c>
      <c r="C1517" s="48" t="s">
        <v>493</v>
      </c>
      <c r="D1517" s="103"/>
      <c r="E1517" s="45"/>
      <c r="F1517" s="45"/>
      <c r="G1517" s="45"/>
      <c r="H1517" s="45"/>
      <c r="I1517" s="62">
        <f>SUM(H1518:H1520)*$E$83</f>
        <v>5</v>
      </c>
      <c r="J1517" s="63" t="str">
        <f>+J1518</f>
        <v>und</v>
      </c>
    </row>
    <row r="1518" spans="2:10" x14ac:dyDescent="0.3">
      <c r="B1518" s="75"/>
      <c r="C1518" s="130" t="s">
        <v>248</v>
      </c>
      <c r="D1518" s="45">
        <v>3</v>
      </c>
      <c r="E1518" s="45"/>
      <c r="F1518" s="45"/>
      <c r="G1518" s="45"/>
      <c r="H1518" s="45">
        <f>+D1518</f>
        <v>3</v>
      </c>
      <c r="I1518" s="45"/>
      <c r="J1518" s="46" t="s">
        <v>35</v>
      </c>
    </row>
    <row r="1519" spans="2:10" x14ac:dyDescent="0.3">
      <c r="B1519" s="75"/>
      <c r="C1519" s="130" t="s">
        <v>249</v>
      </c>
      <c r="D1519" s="45"/>
      <c r="E1519" s="45"/>
      <c r="F1519" s="45"/>
      <c r="G1519" s="45"/>
      <c r="H1519" s="45">
        <f>+D1519</f>
        <v>0</v>
      </c>
      <c r="I1519" s="45"/>
      <c r="J1519" s="46" t="s">
        <v>35</v>
      </c>
    </row>
    <row r="1520" spans="2:10" x14ac:dyDescent="0.3">
      <c r="B1520" s="75"/>
      <c r="C1520" s="130" t="s">
        <v>250</v>
      </c>
      <c r="D1520" s="45">
        <v>2</v>
      </c>
      <c r="E1520" s="45"/>
      <c r="F1520" s="45"/>
      <c r="G1520" s="45"/>
      <c r="H1520" s="45">
        <f>+D1520</f>
        <v>2</v>
      </c>
      <c r="I1520" s="45"/>
      <c r="J1520" s="46" t="s">
        <v>35</v>
      </c>
    </row>
    <row r="1521" spans="2:10" x14ac:dyDescent="0.3">
      <c r="B1521" s="75" t="s">
        <v>496</v>
      </c>
      <c r="C1521" s="48" t="s">
        <v>494</v>
      </c>
      <c r="D1521" s="103"/>
      <c r="E1521" s="45"/>
      <c r="F1521" s="45"/>
      <c r="G1521" s="45"/>
      <c r="H1521" s="45"/>
      <c r="I1521" s="62">
        <f>SUM(H1522:H1524)*$E$83</f>
        <v>3</v>
      </c>
      <c r="J1521" s="63" t="str">
        <f>+J1522</f>
        <v>und</v>
      </c>
    </row>
    <row r="1522" spans="2:10" x14ac:dyDescent="0.3">
      <c r="B1522" s="75"/>
      <c r="C1522" s="130" t="s">
        <v>248</v>
      </c>
      <c r="D1522" s="45">
        <v>3</v>
      </c>
      <c r="E1522" s="45"/>
      <c r="F1522" s="45"/>
      <c r="G1522" s="45"/>
      <c r="H1522" s="45">
        <f>+D1522</f>
        <v>3</v>
      </c>
      <c r="I1522" s="45"/>
      <c r="J1522" s="46" t="s">
        <v>35</v>
      </c>
    </row>
    <row r="1523" spans="2:10" x14ac:dyDescent="0.3">
      <c r="B1523" s="75"/>
      <c r="C1523" s="130" t="s">
        <v>249</v>
      </c>
      <c r="D1523" s="45"/>
      <c r="E1523" s="45"/>
      <c r="F1523" s="45"/>
      <c r="G1523" s="45"/>
      <c r="H1523" s="45">
        <f>+D1523</f>
        <v>0</v>
      </c>
      <c r="I1523" s="45"/>
      <c r="J1523" s="46" t="s">
        <v>35</v>
      </c>
    </row>
    <row r="1524" spans="2:10" x14ac:dyDescent="0.3">
      <c r="B1524" s="75"/>
      <c r="C1524" s="130" t="s">
        <v>250</v>
      </c>
      <c r="D1524" s="45"/>
      <c r="E1524" s="45"/>
      <c r="F1524" s="45"/>
      <c r="G1524" s="45"/>
      <c r="H1524" s="45">
        <f>+D1524</f>
        <v>0</v>
      </c>
      <c r="I1524" s="45"/>
      <c r="J1524" s="46" t="s">
        <v>35</v>
      </c>
    </row>
    <row r="1525" spans="2:10" x14ac:dyDescent="0.3">
      <c r="B1525" s="75" t="s">
        <v>497</v>
      </c>
      <c r="C1525" s="48" t="s">
        <v>636</v>
      </c>
      <c r="D1525" s="103"/>
      <c r="E1525" s="45"/>
      <c r="F1525" s="45"/>
      <c r="G1525" s="45"/>
      <c r="H1525" s="45"/>
      <c r="I1525" s="62">
        <f>SUM(H1526:H1528)*$E$83</f>
        <v>0</v>
      </c>
      <c r="J1525" s="63" t="str">
        <f>+J1526</f>
        <v>und</v>
      </c>
    </row>
    <row r="1526" spans="2:10" x14ac:dyDescent="0.3">
      <c r="B1526" s="75"/>
      <c r="C1526" s="130" t="s">
        <v>248</v>
      </c>
      <c r="D1526" s="45"/>
      <c r="E1526" s="45"/>
      <c r="F1526" s="45"/>
      <c r="G1526" s="45"/>
      <c r="H1526" s="45">
        <f>+D1526</f>
        <v>0</v>
      </c>
      <c r="I1526" s="45"/>
      <c r="J1526" s="46" t="s">
        <v>35</v>
      </c>
    </row>
    <row r="1527" spans="2:10" x14ac:dyDescent="0.3">
      <c r="B1527" s="75"/>
      <c r="C1527" s="130" t="s">
        <v>249</v>
      </c>
      <c r="D1527" s="45"/>
      <c r="E1527" s="45"/>
      <c r="F1527" s="45"/>
      <c r="G1527" s="45"/>
      <c r="H1527" s="45">
        <f>+D1527</f>
        <v>0</v>
      </c>
      <c r="I1527" s="45"/>
      <c r="J1527" s="46" t="s">
        <v>35</v>
      </c>
    </row>
    <row r="1528" spans="2:10" x14ac:dyDescent="0.3">
      <c r="B1528" s="75"/>
      <c r="C1528" s="130" t="s">
        <v>250</v>
      </c>
      <c r="D1528" s="45"/>
      <c r="E1528" s="45"/>
      <c r="F1528" s="45"/>
      <c r="G1528" s="45"/>
      <c r="H1528" s="45">
        <f>+D1528</f>
        <v>0</v>
      </c>
      <c r="I1528" s="45"/>
      <c r="J1528" s="46" t="s">
        <v>35</v>
      </c>
    </row>
    <row r="1529" spans="2:10" x14ac:dyDescent="0.3">
      <c r="B1529" s="75" t="s">
        <v>498</v>
      </c>
      <c r="C1529" s="48" t="s">
        <v>495</v>
      </c>
      <c r="D1529" s="103"/>
      <c r="E1529" s="45"/>
      <c r="F1529" s="45"/>
      <c r="G1529" s="45"/>
      <c r="H1529" s="45"/>
      <c r="I1529" s="62">
        <f>SUM(H1530:H1532)*$E$83</f>
        <v>0</v>
      </c>
      <c r="J1529" s="63" t="str">
        <f>+J1530</f>
        <v>und</v>
      </c>
    </row>
    <row r="1530" spans="2:10" x14ac:dyDescent="0.3">
      <c r="B1530" s="75"/>
      <c r="C1530" s="130" t="s">
        <v>248</v>
      </c>
      <c r="D1530" s="45"/>
      <c r="E1530" s="45"/>
      <c r="F1530" s="45"/>
      <c r="G1530" s="45"/>
      <c r="H1530" s="45">
        <f>+D1530</f>
        <v>0</v>
      </c>
      <c r="I1530" s="45"/>
      <c r="J1530" s="46" t="s">
        <v>35</v>
      </c>
    </row>
    <row r="1531" spans="2:10" x14ac:dyDescent="0.3">
      <c r="B1531" s="75"/>
      <c r="C1531" s="130" t="s">
        <v>249</v>
      </c>
      <c r="D1531" s="45"/>
      <c r="E1531" s="45"/>
      <c r="F1531" s="45"/>
      <c r="G1531" s="45"/>
      <c r="H1531" s="45">
        <f>+D1531</f>
        <v>0</v>
      </c>
      <c r="I1531" s="45"/>
      <c r="J1531" s="46" t="s">
        <v>35</v>
      </c>
    </row>
    <row r="1532" spans="2:10" x14ac:dyDescent="0.3">
      <c r="B1532" s="75"/>
      <c r="C1532" s="130" t="s">
        <v>250</v>
      </c>
      <c r="D1532" s="45"/>
      <c r="E1532" s="45"/>
      <c r="F1532" s="45"/>
      <c r="G1532" s="45"/>
      <c r="H1532" s="45">
        <f>+D1532</f>
        <v>0</v>
      </c>
      <c r="I1532" s="45"/>
      <c r="J1532" s="46" t="s">
        <v>35</v>
      </c>
    </row>
    <row r="1533" spans="2:10" x14ac:dyDescent="0.3">
      <c r="B1533" s="75" t="s">
        <v>520</v>
      </c>
      <c r="C1533" s="48" t="s">
        <v>499</v>
      </c>
      <c r="D1533" s="103"/>
      <c r="E1533" s="45"/>
      <c r="F1533" s="45"/>
      <c r="G1533" s="45"/>
      <c r="H1533" s="45"/>
      <c r="I1533" s="62">
        <f>SUM(H1534:H1536)*$E$83</f>
        <v>4</v>
      </c>
      <c r="J1533" s="63" t="str">
        <f>+J1534</f>
        <v>und</v>
      </c>
    </row>
    <row r="1534" spans="2:10" x14ac:dyDescent="0.3">
      <c r="B1534" s="75"/>
      <c r="C1534" s="130" t="s">
        <v>248</v>
      </c>
      <c r="D1534" s="45"/>
      <c r="E1534" s="45"/>
      <c r="F1534" s="45"/>
      <c r="G1534" s="45"/>
      <c r="H1534" s="45">
        <f>+D1534</f>
        <v>0</v>
      </c>
      <c r="I1534" s="45"/>
      <c r="J1534" s="46" t="s">
        <v>35</v>
      </c>
    </row>
    <row r="1535" spans="2:10" x14ac:dyDescent="0.3">
      <c r="B1535" s="75"/>
      <c r="C1535" s="130" t="s">
        <v>249</v>
      </c>
      <c r="D1535" s="45"/>
      <c r="E1535" s="45"/>
      <c r="F1535" s="45"/>
      <c r="G1535" s="45"/>
      <c r="H1535" s="45">
        <f>+D1535</f>
        <v>0</v>
      </c>
      <c r="I1535" s="45"/>
      <c r="J1535" s="46" t="s">
        <v>35</v>
      </c>
    </row>
    <row r="1536" spans="2:10" x14ac:dyDescent="0.3">
      <c r="B1536" s="75"/>
      <c r="C1536" s="130" t="s">
        <v>250</v>
      </c>
      <c r="D1536" s="45">
        <v>4</v>
      </c>
      <c r="E1536" s="45"/>
      <c r="F1536" s="45"/>
      <c r="G1536" s="45"/>
      <c r="H1536" s="45">
        <f>+D1536</f>
        <v>4</v>
      </c>
      <c r="I1536" s="45"/>
      <c r="J1536" s="46" t="s">
        <v>35</v>
      </c>
    </row>
    <row r="1537" spans="2:10" x14ac:dyDescent="0.3">
      <c r="B1537" s="75" t="s">
        <v>521</v>
      </c>
      <c r="C1537" s="48" t="s">
        <v>500</v>
      </c>
      <c r="D1537" s="103"/>
      <c r="E1537" s="45"/>
      <c r="F1537" s="45"/>
      <c r="G1537" s="45"/>
      <c r="H1537" s="45"/>
      <c r="I1537" s="62">
        <f>SUM(H1538:H1540)*$E$83</f>
        <v>0</v>
      </c>
      <c r="J1537" s="63" t="str">
        <f>+J1538</f>
        <v>und</v>
      </c>
    </row>
    <row r="1538" spans="2:10" x14ac:dyDescent="0.3">
      <c r="B1538" s="75"/>
      <c r="C1538" s="130" t="s">
        <v>248</v>
      </c>
      <c r="D1538" s="45"/>
      <c r="E1538" s="45"/>
      <c r="F1538" s="45"/>
      <c r="G1538" s="45"/>
      <c r="H1538" s="45">
        <f t="shared" ref="H1538:H1544" si="56">+D1538</f>
        <v>0</v>
      </c>
      <c r="I1538" s="45"/>
      <c r="J1538" s="46" t="s">
        <v>35</v>
      </c>
    </row>
    <row r="1539" spans="2:10" x14ac:dyDescent="0.3">
      <c r="B1539" s="75"/>
      <c r="C1539" s="130" t="s">
        <v>249</v>
      </c>
      <c r="D1539" s="45"/>
      <c r="E1539" s="45"/>
      <c r="F1539" s="45"/>
      <c r="G1539" s="45"/>
      <c r="H1539" s="45">
        <f t="shared" si="56"/>
        <v>0</v>
      </c>
      <c r="I1539" s="45"/>
      <c r="J1539" s="46" t="s">
        <v>35</v>
      </c>
    </row>
    <row r="1540" spans="2:10" x14ac:dyDescent="0.3">
      <c r="B1540" s="75"/>
      <c r="C1540" s="130" t="s">
        <v>250</v>
      </c>
      <c r="D1540" s="45"/>
      <c r="E1540" s="45"/>
      <c r="F1540" s="45"/>
      <c r="G1540" s="45"/>
      <c r="H1540" s="45">
        <f t="shared" si="56"/>
        <v>0</v>
      </c>
      <c r="I1540" s="45"/>
      <c r="J1540" s="46" t="s">
        <v>35</v>
      </c>
    </row>
    <row r="1541" spans="2:10" x14ac:dyDescent="0.3">
      <c r="B1541" s="75" t="s">
        <v>522</v>
      </c>
      <c r="C1541" s="48" t="s">
        <v>501</v>
      </c>
      <c r="D1541" s="103"/>
      <c r="E1541" s="45"/>
      <c r="F1541" s="45"/>
      <c r="G1541" s="45"/>
      <c r="H1541" s="45">
        <f t="shared" si="56"/>
        <v>0</v>
      </c>
      <c r="I1541" s="62">
        <f>SUM(H1542:H1544)*$E$83</f>
        <v>15</v>
      </c>
      <c r="J1541" s="63" t="str">
        <f>+J1542</f>
        <v>und</v>
      </c>
    </row>
    <row r="1542" spans="2:10" x14ac:dyDescent="0.3">
      <c r="B1542" s="75"/>
      <c r="C1542" s="130" t="s">
        <v>248</v>
      </c>
      <c r="D1542" s="45">
        <v>9</v>
      </c>
      <c r="E1542" s="45"/>
      <c r="F1542" s="45"/>
      <c r="G1542" s="45"/>
      <c r="H1542" s="45">
        <f t="shared" si="56"/>
        <v>9</v>
      </c>
      <c r="I1542" s="45"/>
      <c r="J1542" s="46" t="s">
        <v>35</v>
      </c>
    </row>
    <row r="1543" spans="2:10" x14ac:dyDescent="0.3">
      <c r="B1543" s="75"/>
      <c r="C1543" s="130" t="s">
        <v>249</v>
      </c>
      <c r="D1543" s="45"/>
      <c r="E1543" s="45"/>
      <c r="F1543" s="45"/>
      <c r="G1543" s="45"/>
      <c r="H1543" s="45">
        <f t="shared" si="56"/>
        <v>0</v>
      </c>
      <c r="I1543" s="45"/>
      <c r="J1543" s="46" t="s">
        <v>35</v>
      </c>
    </row>
    <row r="1544" spans="2:10" x14ac:dyDescent="0.3">
      <c r="B1544" s="75"/>
      <c r="C1544" s="130" t="s">
        <v>250</v>
      </c>
      <c r="D1544" s="45">
        <v>6</v>
      </c>
      <c r="E1544" s="45"/>
      <c r="F1544" s="45"/>
      <c r="G1544" s="45"/>
      <c r="H1544" s="45">
        <f t="shared" si="56"/>
        <v>6</v>
      </c>
      <c r="I1544" s="45"/>
      <c r="J1544" s="46" t="s">
        <v>35</v>
      </c>
    </row>
    <row r="1545" spans="2:10" x14ac:dyDescent="0.3">
      <c r="B1545" s="75" t="s">
        <v>523</v>
      </c>
      <c r="C1545" s="48" t="s">
        <v>502</v>
      </c>
      <c r="D1545" s="103"/>
      <c r="E1545" s="45"/>
      <c r="F1545" s="45"/>
      <c r="G1545" s="45"/>
      <c r="H1545" s="45"/>
      <c r="I1545" s="62">
        <f>SUM(H1546:H1548)*$E$83</f>
        <v>3</v>
      </c>
      <c r="J1545" s="63" t="str">
        <f>+J1546</f>
        <v>und</v>
      </c>
    </row>
    <row r="1546" spans="2:10" x14ac:dyDescent="0.3">
      <c r="B1546" s="75"/>
      <c r="C1546" s="130" t="s">
        <v>248</v>
      </c>
      <c r="D1546" s="45">
        <v>3</v>
      </c>
      <c r="E1546" s="45"/>
      <c r="F1546" s="45"/>
      <c r="G1546" s="45"/>
      <c r="H1546" s="45">
        <f>+D1546</f>
        <v>3</v>
      </c>
      <c r="I1546" s="45"/>
      <c r="J1546" s="46" t="s">
        <v>35</v>
      </c>
    </row>
    <row r="1547" spans="2:10" x14ac:dyDescent="0.3">
      <c r="B1547" s="75"/>
      <c r="C1547" s="130" t="s">
        <v>249</v>
      </c>
      <c r="D1547" s="45"/>
      <c r="E1547" s="45"/>
      <c r="F1547" s="45"/>
      <c r="G1547" s="45"/>
      <c r="H1547" s="45">
        <f>+D1547</f>
        <v>0</v>
      </c>
      <c r="I1547" s="45"/>
      <c r="J1547" s="46" t="s">
        <v>35</v>
      </c>
    </row>
    <row r="1548" spans="2:10" x14ac:dyDescent="0.3">
      <c r="B1548" s="75"/>
      <c r="C1548" s="130" t="s">
        <v>250</v>
      </c>
      <c r="D1548" s="45"/>
      <c r="E1548" s="45"/>
      <c r="F1548" s="45"/>
      <c r="G1548" s="45"/>
      <c r="H1548" s="45">
        <f>+D1548</f>
        <v>0</v>
      </c>
      <c r="I1548" s="45"/>
      <c r="J1548" s="46" t="s">
        <v>35</v>
      </c>
    </row>
    <row r="1549" spans="2:10" x14ac:dyDescent="0.3">
      <c r="B1549" s="75" t="s">
        <v>524</v>
      </c>
      <c r="C1549" s="48" t="s">
        <v>503</v>
      </c>
      <c r="D1549" s="103"/>
      <c r="E1549" s="45"/>
      <c r="F1549" s="45"/>
      <c r="G1549" s="45"/>
      <c r="H1549" s="45"/>
      <c r="I1549" s="62">
        <f>SUM(H1550:H1552)*$E$83</f>
        <v>0</v>
      </c>
      <c r="J1549" s="63" t="str">
        <f>+J1550</f>
        <v>und</v>
      </c>
    </row>
    <row r="1550" spans="2:10" x14ac:dyDescent="0.3">
      <c r="B1550" s="75"/>
      <c r="C1550" s="130" t="s">
        <v>248</v>
      </c>
      <c r="D1550" s="45"/>
      <c r="E1550" s="45"/>
      <c r="F1550" s="45"/>
      <c r="G1550" s="45"/>
      <c r="H1550" s="45">
        <f>+D1550</f>
        <v>0</v>
      </c>
      <c r="I1550" s="45"/>
      <c r="J1550" s="46" t="s">
        <v>35</v>
      </c>
    </row>
    <row r="1551" spans="2:10" x14ac:dyDescent="0.3">
      <c r="B1551" s="75"/>
      <c r="C1551" s="130" t="s">
        <v>249</v>
      </c>
      <c r="D1551" s="45"/>
      <c r="E1551" s="45"/>
      <c r="F1551" s="45"/>
      <c r="G1551" s="45"/>
      <c r="H1551" s="45">
        <f>+D1551</f>
        <v>0</v>
      </c>
      <c r="I1551" s="45"/>
      <c r="J1551" s="46" t="s">
        <v>35</v>
      </c>
    </row>
    <row r="1552" spans="2:10" x14ac:dyDescent="0.3">
      <c r="B1552" s="75"/>
      <c r="C1552" s="130" t="s">
        <v>250</v>
      </c>
      <c r="D1552" s="45"/>
      <c r="E1552" s="45"/>
      <c r="F1552" s="45"/>
      <c r="G1552" s="45"/>
      <c r="H1552" s="45">
        <f>+D1552</f>
        <v>0</v>
      </c>
      <c r="I1552" s="45"/>
      <c r="J1552" s="46" t="s">
        <v>35</v>
      </c>
    </row>
    <row r="1553" spans="2:10" x14ac:dyDescent="0.3">
      <c r="B1553" s="75" t="s">
        <v>525</v>
      </c>
      <c r="C1553" s="48" t="s">
        <v>504</v>
      </c>
      <c r="D1553" s="103"/>
      <c r="E1553" s="45"/>
      <c r="F1553" s="45"/>
      <c r="G1553" s="45"/>
      <c r="H1553" s="45"/>
      <c r="I1553" s="62">
        <f>SUM(H1554:H1556)*$E$83</f>
        <v>3</v>
      </c>
      <c r="J1553" s="63" t="str">
        <f>+J1554</f>
        <v>und</v>
      </c>
    </row>
    <row r="1554" spans="2:10" x14ac:dyDescent="0.3">
      <c r="B1554" s="75"/>
      <c r="C1554" s="130" t="s">
        <v>248</v>
      </c>
      <c r="D1554" s="45">
        <v>1</v>
      </c>
      <c r="E1554" s="45"/>
      <c r="F1554" s="45"/>
      <c r="G1554" s="45"/>
      <c r="H1554" s="45">
        <f>+D1554</f>
        <v>1</v>
      </c>
      <c r="I1554" s="45"/>
      <c r="J1554" s="46" t="s">
        <v>35</v>
      </c>
    </row>
    <row r="1555" spans="2:10" x14ac:dyDescent="0.3">
      <c r="B1555" s="75"/>
      <c r="C1555" s="130" t="s">
        <v>249</v>
      </c>
      <c r="D1555" s="45">
        <v>0</v>
      </c>
      <c r="E1555" s="45"/>
      <c r="F1555" s="45"/>
      <c r="G1555" s="45"/>
      <c r="H1555" s="45">
        <f>+D1555</f>
        <v>0</v>
      </c>
      <c r="I1555" s="45"/>
      <c r="J1555" s="46" t="s">
        <v>35</v>
      </c>
    </row>
    <row r="1556" spans="2:10" x14ac:dyDescent="0.3">
      <c r="B1556" s="75"/>
      <c r="C1556" s="130" t="s">
        <v>250</v>
      </c>
      <c r="D1556" s="45">
        <v>2</v>
      </c>
      <c r="E1556" s="45"/>
      <c r="F1556" s="45"/>
      <c r="G1556" s="45"/>
      <c r="H1556" s="45">
        <f>+D1556</f>
        <v>2</v>
      </c>
      <c r="I1556" s="45"/>
      <c r="J1556" s="46" t="s">
        <v>35</v>
      </c>
    </row>
    <row r="1557" spans="2:10" x14ac:dyDescent="0.3">
      <c r="B1557" s="75" t="s">
        <v>526</v>
      </c>
      <c r="C1557" s="48" t="s">
        <v>505</v>
      </c>
      <c r="D1557" s="103"/>
      <c r="E1557" s="45"/>
      <c r="F1557" s="45"/>
      <c r="G1557" s="45"/>
      <c r="H1557" s="45"/>
      <c r="I1557" s="62">
        <f>SUM(H1558:H1560)*$E$83</f>
        <v>5</v>
      </c>
      <c r="J1557" s="63" t="str">
        <f>+J1558</f>
        <v>und</v>
      </c>
    </row>
    <row r="1558" spans="2:10" x14ac:dyDescent="0.3">
      <c r="B1558" s="75"/>
      <c r="C1558" s="130" t="s">
        <v>248</v>
      </c>
      <c r="D1558" s="45">
        <v>1</v>
      </c>
      <c r="E1558" s="45"/>
      <c r="F1558" s="45"/>
      <c r="G1558" s="45"/>
      <c r="H1558" s="45">
        <f>+D1558</f>
        <v>1</v>
      </c>
      <c r="I1558" s="45"/>
      <c r="J1558" s="46" t="s">
        <v>35</v>
      </c>
    </row>
    <row r="1559" spans="2:10" x14ac:dyDescent="0.3">
      <c r="B1559" s="75"/>
      <c r="C1559" s="130" t="s">
        <v>249</v>
      </c>
      <c r="D1559" s="45"/>
      <c r="E1559" s="45"/>
      <c r="F1559" s="45"/>
      <c r="G1559" s="45"/>
      <c r="H1559" s="45">
        <f>+D1559</f>
        <v>0</v>
      </c>
      <c r="I1559" s="45"/>
      <c r="J1559" s="46" t="s">
        <v>35</v>
      </c>
    </row>
    <row r="1560" spans="2:10" x14ac:dyDescent="0.3">
      <c r="B1560" s="75"/>
      <c r="C1560" s="130" t="s">
        <v>250</v>
      </c>
      <c r="D1560" s="45">
        <v>4</v>
      </c>
      <c r="E1560" s="45"/>
      <c r="F1560" s="45"/>
      <c r="G1560" s="45"/>
      <c r="H1560" s="45">
        <f>+D1560</f>
        <v>4</v>
      </c>
      <c r="I1560" s="45"/>
      <c r="J1560" s="46" t="s">
        <v>35</v>
      </c>
    </row>
    <row r="1561" spans="2:10" x14ac:dyDescent="0.3">
      <c r="B1561" s="75" t="s">
        <v>527</v>
      </c>
      <c r="C1561" s="48" t="s">
        <v>506</v>
      </c>
      <c r="D1561" s="103"/>
      <c r="E1561" s="45"/>
      <c r="F1561" s="45"/>
      <c r="G1561" s="45"/>
      <c r="H1561" s="45"/>
      <c r="I1561" s="62">
        <f>SUM(H1562:H1564)*$E$83</f>
        <v>3</v>
      </c>
      <c r="J1561" s="63" t="str">
        <f>+J1562</f>
        <v>und</v>
      </c>
    </row>
    <row r="1562" spans="2:10" x14ac:dyDescent="0.3">
      <c r="B1562" s="75"/>
      <c r="C1562" s="130" t="s">
        <v>248</v>
      </c>
      <c r="D1562" s="45">
        <v>3</v>
      </c>
      <c r="E1562" s="45"/>
      <c r="F1562" s="45"/>
      <c r="G1562" s="45"/>
      <c r="H1562" s="45">
        <f>+D1562</f>
        <v>3</v>
      </c>
      <c r="I1562" s="45"/>
      <c r="J1562" s="46" t="s">
        <v>35</v>
      </c>
    </row>
    <row r="1563" spans="2:10" x14ac:dyDescent="0.3">
      <c r="B1563" s="75"/>
      <c r="C1563" s="130" t="s">
        <v>249</v>
      </c>
      <c r="D1563" s="45"/>
      <c r="E1563" s="45"/>
      <c r="F1563" s="45"/>
      <c r="G1563" s="45"/>
      <c r="H1563" s="45">
        <f>+D1563</f>
        <v>0</v>
      </c>
      <c r="I1563" s="45"/>
      <c r="J1563" s="46" t="s">
        <v>35</v>
      </c>
    </row>
    <row r="1564" spans="2:10" x14ac:dyDescent="0.3">
      <c r="B1564" s="75"/>
      <c r="C1564" s="130" t="s">
        <v>250</v>
      </c>
      <c r="D1564" s="45"/>
      <c r="E1564" s="45"/>
      <c r="F1564" s="45"/>
      <c r="G1564" s="45"/>
      <c r="H1564" s="45">
        <f>+D1564</f>
        <v>0</v>
      </c>
      <c r="I1564" s="45"/>
      <c r="J1564" s="46" t="s">
        <v>35</v>
      </c>
    </row>
    <row r="1565" spans="2:10" x14ac:dyDescent="0.3">
      <c r="B1565" s="75" t="s">
        <v>528</v>
      </c>
      <c r="C1565" s="48" t="s">
        <v>508</v>
      </c>
      <c r="D1565" s="103"/>
      <c r="E1565" s="45"/>
      <c r="F1565" s="45"/>
      <c r="G1565" s="45"/>
      <c r="H1565" s="45"/>
      <c r="I1565" s="62">
        <f>SUM(H1566:H1568)*$E$83</f>
        <v>2</v>
      </c>
      <c r="J1565" s="63" t="str">
        <f>+J1566</f>
        <v>und</v>
      </c>
    </row>
    <row r="1566" spans="2:10" x14ac:dyDescent="0.3">
      <c r="B1566" s="75"/>
      <c r="C1566" s="130" t="s">
        <v>248</v>
      </c>
      <c r="D1566" s="45">
        <v>1</v>
      </c>
      <c r="E1566" s="45"/>
      <c r="F1566" s="45"/>
      <c r="G1566" s="45"/>
      <c r="H1566" s="45">
        <f>+D1566</f>
        <v>1</v>
      </c>
      <c r="I1566" s="45"/>
      <c r="J1566" s="46" t="s">
        <v>35</v>
      </c>
    </row>
    <row r="1567" spans="2:10" x14ac:dyDescent="0.3">
      <c r="B1567" s="75"/>
      <c r="C1567" s="130" t="s">
        <v>249</v>
      </c>
      <c r="D1567" s="45"/>
      <c r="E1567" s="45"/>
      <c r="F1567" s="45"/>
      <c r="G1567" s="45"/>
      <c r="H1567" s="45">
        <f>+D1567</f>
        <v>0</v>
      </c>
      <c r="I1567" s="45"/>
      <c r="J1567" s="46" t="s">
        <v>35</v>
      </c>
    </row>
    <row r="1568" spans="2:10" x14ac:dyDescent="0.3">
      <c r="B1568" s="75"/>
      <c r="C1568" s="130" t="s">
        <v>250</v>
      </c>
      <c r="D1568" s="45">
        <v>1</v>
      </c>
      <c r="E1568" s="45"/>
      <c r="F1568" s="45"/>
      <c r="G1568" s="45"/>
      <c r="H1568" s="45">
        <f>+D1568</f>
        <v>1</v>
      </c>
      <c r="I1568" s="45"/>
      <c r="J1568" s="46" t="s">
        <v>35</v>
      </c>
    </row>
    <row r="1569" spans="2:10" x14ac:dyDescent="0.3">
      <c r="B1569" s="75" t="s">
        <v>551</v>
      </c>
      <c r="C1569" s="48" t="s">
        <v>553</v>
      </c>
      <c r="D1569" s="103"/>
      <c r="E1569" s="45"/>
      <c r="F1569" s="45"/>
      <c r="G1569" s="45"/>
      <c r="H1569" s="45"/>
      <c r="I1569" s="62">
        <f>SUM(H1570:H1572)*$E$83</f>
        <v>3</v>
      </c>
      <c r="J1569" s="63" t="str">
        <f>+J1570</f>
        <v>und</v>
      </c>
    </row>
    <row r="1570" spans="2:10" x14ac:dyDescent="0.3">
      <c r="B1570" s="75"/>
      <c r="C1570" s="130" t="s">
        <v>248</v>
      </c>
      <c r="D1570" s="45">
        <v>0</v>
      </c>
      <c r="E1570" s="45"/>
      <c r="F1570" s="45"/>
      <c r="G1570" s="45"/>
      <c r="H1570" s="45">
        <f>+D1570</f>
        <v>0</v>
      </c>
      <c r="I1570" s="45"/>
      <c r="J1570" s="46" t="s">
        <v>35</v>
      </c>
    </row>
    <row r="1571" spans="2:10" x14ac:dyDescent="0.3">
      <c r="B1571" s="75"/>
      <c r="C1571" s="130" t="s">
        <v>249</v>
      </c>
      <c r="D1571" s="45">
        <v>0</v>
      </c>
      <c r="E1571" s="45"/>
      <c r="F1571" s="45"/>
      <c r="G1571" s="45"/>
      <c r="H1571" s="45">
        <f>+D1571</f>
        <v>0</v>
      </c>
      <c r="I1571" s="45"/>
      <c r="J1571" s="46" t="s">
        <v>35</v>
      </c>
    </row>
    <row r="1572" spans="2:10" x14ac:dyDescent="0.3">
      <c r="B1572" s="75"/>
      <c r="C1572" s="130" t="s">
        <v>250</v>
      </c>
      <c r="D1572" s="45">
        <v>3</v>
      </c>
      <c r="E1572" s="45"/>
      <c r="F1572" s="45"/>
      <c r="G1572" s="45"/>
      <c r="H1572" s="45">
        <f>+D1572</f>
        <v>3</v>
      </c>
      <c r="I1572" s="45"/>
      <c r="J1572" s="46" t="s">
        <v>35</v>
      </c>
    </row>
    <row r="1573" spans="2:10" x14ac:dyDescent="0.3">
      <c r="B1573" s="75" t="s">
        <v>552</v>
      </c>
      <c r="C1573" s="48" t="s">
        <v>539</v>
      </c>
      <c r="D1573" s="103"/>
      <c r="E1573" s="45"/>
      <c r="F1573" s="45"/>
      <c r="G1573" s="45"/>
      <c r="H1573" s="45"/>
      <c r="I1573" s="62">
        <f>SUM(H1574:H1576)*$E$83</f>
        <v>2</v>
      </c>
      <c r="J1573" s="63" t="str">
        <f>+J1574</f>
        <v>und</v>
      </c>
    </row>
    <row r="1574" spans="2:10" x14ac:dyDescent="0.3">
      <c r="B1574" s="75"/>
      <c r="C1574" s="130" t="s">
        <v>248</v>
      </c>
      <c r="D1574" s="45">
        <v>0</v>
      </c>
      <c r="E1574" s="45"/>
      <c r="F1574" s="45"/>
      <c r="G1574" s="45"/>
      <c r="H1574" s="45">
        <f>+D1574</f>
        <v>0</v>
      </c>
      <c r="I1574" s="45"/>
      <c r="J1574" s="46" t="s">
        <v>35</v>
      </c>
    </row>
    <row r="1575" spans="2:10" x14ac:dyDescent="0.3">
      <c r="B1575" s="75"/>
      <c r="C1575" s="130" t="s">
        <v>249</v>
      </c>
      <c r="D1575" s="45">
        <v>0</v>
      </c>
      <c r="E1575" s="45"/>
      <c r="F1575" s="45"/>
      <c r="G1575" s="45"/>
      <c r="H1575" s="45">
        <f>+D1575</f>
        <v>0</v>
      </c>
      <c r="I1575" s="45"/>
      <c r="J1575" s="46" t="s">
        <v>35</v>
      </c>
    </row>
    <row r="1576" spans="2:10" x14ac:dyDescent="0.3">
      <c r="B1576" s="75"/>
      <c r="C1576" s="130" t="s">
        <v>250</v>
      </c>
      <c r="D1576" s="45">
        <v>2</v>
      </c>
      <c r="E1576" s="45"/>
      <c r="F1576" s="45"/>
      <c r="G1576" s="45"/>
      <c r="H1576" s="45">
        <f>+D1576</f>
        <v>2</v>
      </c>
      <c r="I1576" s="45"/>
      <c r="J1576" s="46" t="s">
        <v>35</v>
      </c>
    </row>
    <row r="1577" spans="2:10" x14ac:dyDescent="0.3">
      <c r="B1577" s="100" t="s">
        <v>217</v>
      </c>
      <c r="C1577" s="101" t="s">
        <v>509</v>
      </c>
      <c r="D1577" s="103"/>
      <c r="E1577" s="45"/>
      <c r="F1577" s="45"/>
      <c r="G1577" s="45"/>
      <c r="H1577" s="45"/>
      <c r="I1577" s="45"/>
      <c r="J1577" s="46"/>
    </row>
    <row r="1578" spans="2:10" x14ac:dyDescent="0.3">
      <c r="B1578" s="75" t="s">
        <v>218</v>
      </c>
      <c r="C1578" s="48" t="s">
        <v>510</v>
      </c>
      <c r="D1578" s="103"/>
      <c r="E1578" s="45"/>
      <c r="F1578" s="45"/>
      <c r="G1578" s="45"/>
      <c r="H1578" s="45"/>
      <c r="I1578" s="62">
        <f>SUM(H1579:H1583)*$E$83</f>
        <v>5</v>
      </c>
      <c r="J1578" s="63" t="str">
        <f>+J1579</f>
        <v>und</v>
      </c>
    </row>
    <row r="1579" spans="2:10" x14ac:dyDescent="0.3">
      <c r="B1579" s="75"/>
      <c r="C1579" s="47" t="s">
        <v>835</v>
      </c>
      <c r="D1579" s="45">
        <v>1</v>
      </c>
      <c r="E1579" s="45"/>
      <c r="F1579" s="45"/>
      <c r="G1579" s="45"/>
      <c r="H1579" s="45">
        <f>+D1579</f>
        <v>1</v>
      </c>
      <c r="I1579" s="45"/>
      <c r="J1579" s="46" t="s">
        <v>35</v>
      </c>
    </row>
    <row r="1580" spans="2:10" x14ac:dyDescent="0.3">
      <c r="B1580" s="75"/>
      <c r="C1580" s="47" t="s">
        <v>836</v>
      </c>
      <c r="D1580" s="45">
        <v>1</v>
      </c>
      <c r="E1580" s="45"/>
      <c r="F1580" s="45"/>
      <c r="G1580" s="45"/>
      <c r="H1580" s="45">
        <f t="shared" ref="H1580:H1583" si="57">+D1580</f>
        <v>1</v>
      </c>
      <c r="I1580" s="45"/>
      <c r="J1580" s="46" t="s">
        <v>35</v>
      </c>
    </row>
    <row r="1581" spans="2:10" x14ac:dyDescent="0.3">
      <c r="B1581" s="75"/>
      <c r="C1581" s="47" t="s">
        <v>837</v>
      </c>
      <c r="D1581" s="45">
        <v>1</v>
      </c>
      <c r="E1581" s="45"/>
      <c r="F1581" s="45"/>
      <c r="G1581" s="45"/>
      <c r="H1581" s="45">
        <f t="shared" si="57"/>
        <v>1</v>
      </c>
      <c r="I1581" s="45"/>
      <c r="J1581" s="46" t="s">
        <v>35</v>
      </c>
    </row>
    <row r="1582" spans="2:10" x14ac:dyDescent="0.3">
      <c r="B1582" s="75"/>
      <c r="C1582" s="47" t="s">
        <v>838</v>
      </c>
      <c r="D1582" s="45">
        <v>1</v>
      </c>
      <c r="E1582" s="45"/>
      <c r="F1582" s="45"/>
      <c r="G1582" s="45"/>
      <c r="H1582" s="45">
        <f t="shared" si="57"/>
        <v>1</v>
      </c>
      <c r="I1582" s="45"/>
      <c r="J1582" s="46" t="s">
        <v>35</v>
      </c>
    </row>
    <row r="1583" spans="2:10" x14ac:dyDescent="0.3">
      <c r="B1583" s="75"/>
      <c r="C1583" s="47" t="s">
        <v>839</v>
      </c>
      <c r="D1583" s="45">
        <v>1</v>
      </c>
      <c r="E1583" s="45"/>
      <c r="F1583" s="45"/>
      <c r="G1583" s="45"/>
      <c r="H1583" s="45">
        <f t="shared" si="57"/>
        <v>1</v>
      </c>
      <c r="I1583" s="45"/>
      <c r="J1583" s="46" t="s">
        <v>35</v>
      </c>
    </row>
    <row r="1584" spans="2:10" x14ac:dyDescent="0.3">
      <c r="B1584" s="75" t="s">
        <v>219</v>
      </c>
      <c r="C1584" s="48" t="s">
        <v>512</v>
      </c>
      <c r="D1584" s="103"/>
      <c r="E1584" s="45"/>
      <c r="F1584" s="45"/>
      <c r="G1584" s="45"/>
      <c r="H1584" s="45"/>
      <c r="I1584" s="62">
        <f>SUM(H1585:H1585)*$E$83</f>
        <v>0</v>
      </c>
      <c r="J1584" s="63" t="str">
        <f>+J1585</f>
        <v>und</v>
      </c>
    </row>
    <row r="1585" spans="2:10" x14ac:dyDescent="0.3">
      <c r="B1585" s="75"/>
      <c r="C1585" s="44" t="s">
        <v>513</v>
      </c>
      <c r="D1585" s="45">
        <v>0</v>
      </c>
      <c r="E1585" s="45"/>
      <c r="F1585" s="45"/>
      <c r="G1585" s="45"/>
      <c r="H1585" s="45">
        <f>+D1585</f>
        <v>0</v>
      </c>
      <c r="I1585" s="45"/>
      <c r="J1585" s="46" t="s">
        <v>35</v>
      </c>
    </row>
    <row r="1586" spans="2:10" x14ac:dyDescent="0.3">
      <c r="B1586" s="75" t="s">
        <v>529</v>
      </c>
      <c r="C1586" s="48" t="s">
        <v>515</v>
      </c>
      <c r="D1586" s="103"/>
      <c r="E1586" s="45"/>
      <c r="F1586" s="45"/>
      <c r="G1586" s="45"/>
      <c r="H1586" s="45"/>
      <c r="I1586" s="62">
        <f>SUM(H1587:H1587)*$E$83</f>
        <v>0</v>
      </c>
      <c r="J1586" s="63" t="str">
        <f>+J1587</f>
        <v>und</v>
      </c>
    </row>
    <row r="1587" spans="2:10" x14ac:dyDescent="0.3">
      <c r="B1587" s="75"/>
      <c r="C1587" s="44" t="s">
        <v>514</v>
      </c>
      <c r="D1587" s="45">
        <v>0</v>
      </c>
      <c r="E1587" s="45"/>
      <c r="F1587" s="45"/>
      <c r="G1587" s="45"/>
      <c r="H1587" s="45">
        <f>+D1587</f>
        <v>0</v>
      </c>
      <c r="I1587" s="45"/>
      <c r="J1587" s="46" t="s">
        <v>35</v>
      </c>
    </row>
    <row r="1588" spans="2:10" x14ac:dyDescent="0.3">
      <c r="B1588" s="75" t="s">
        <v>530</v>
      </c>
      <c r="C1588" s="48" t="s">
        <v>516</v>
      </c>
      <c r="D1588" s="103"/>
      <c r="E1588" s="45"/>
      <c r="F1588" s="45"/>
      <c r="G1588" s="45"/>
      <c r="H1588" s="45"/>
      <c r="I1588" s="62">
        <f>SUM(H1589:H1589)*$E$83</f>
        <v>0</v>
      </c>
      <c r="J1588" s="63" t="str">
        <f>+J1589</f>
        <v>und</v>
      </c>
    </row>
    <row r="1589" spans="2:10" x14ac:dyDescent="0.3">
      <c r="B1589" s="75"/>
      <c r="C1589" s="44" t="s">
        <v>514</v>
      </c>
      <c r="D1589" s="45">
        <v>0</v>
      </c>
      <c r="E1589" s="45"/>
      <c r="F1589" s="45"/>
      <c r="G1589" s="45"/>
      <c r="H1589" s="45">
        <f>+D1589</f>
        <v>0</v>
      </c>
      <c r="I1589" s="45"/>
      <c r="J1589" s="46" t="s">
        <v>35</v>
      </c>
    </row>
    <row r="1590" spans="2:10" x14ac:dyDescent="0.3">
      <c r="B1590" s="100" t="s">
        <v>221</v>
      </c>
      <c r="C1590" s="101" t="s">
        <v>531</v>
      </c>
      <c r="D1590" s="103"/>
      <c r="E1590" s="45"/>
      <c r="F1590" s="45"/>
      <c r="G1590" s="45"/>
      <c r="H1590" s="45"/>
      <c r="I1590" s="45"/>
      <c r="J1590" s="46"/>
    </row>
    <row r="1591" spans="2:10" x14ac:dyDescent="0.3">
      <c r="B1591" s="75" t="s">
        <v>220</v>
      </c>
      <c r="C1591" s="48" t="s">
        <v>541</v>
      </c>
      <c r="D1591" s="103"/>
      <c r="E1591" s="45"/>
      <c r="F1591" s="45"/>
      <c r="G1591" s="45"/>
      <c r="H1591" s="45"/>
      <c r="I1591" s="62">
        <f>SUM(H1592:H1592)*$E$83</f>
        <v>0</v>
      </c>
      <c r="J1591" s="63" t="str">
        <f>+J1592</f>
        <v>und</v>
      </c>
    </row>
    <row r="1592" spans="2:10" x14ac:dyDescent="0.3">
      <c r="B1592" s="75"/>
      <c r="C1592" s="44" t="s">
        <v>540</v>
      </c>
      <c r="D1592" s="45">
        <v>0</v>
      </c>
      <c r="E1592" s="45"/>
      <c r="F1592" s="45"/>
      <c r="G1592" s="45"/>
      <c r="H1592" s="45">
        <f>+D1592</f>
        <v>0</v>
      </c>
      <c r="I1592" s="45"/>
      <c r="J1592" s="46" t="s">
        <v>35</v>
      </c>
    </row>
    <row r="1593" spans="2:10" x14ac:dyDescent="0.3">
      <c r="B1593" s="100" t="s">
        <v>223</v>
      </c>
      <c r="C1593" s="101" t="s">
        <v>532</v>
      </c>
      <c r="D1593" s="103"/>
      <c r="E1593" s="45"/>
      <c r="F1593" s="45"/>
      <c r="G1593" s="45"/>
      <c r="H1593" s="45"/>
      <c r="I1593" s="45"/>
      <c r="J1593" s="46"/>
    </row>
    <row r="1594" spans="2:10" x14ac:dyDescent="0.3">
      <c r="B1594" s="75" t="s">
        <v>222</v>
      </c>
      <c r="C1594" s="48" t="s">
        <v>533</v>
      </c>
      <c r="D1594" s="103"/>
      <c r="E1594" s="45"/>
      <c r="F1594" s="45"/>
      <c r="G1594" s="45"/>
      <c r="H1594" s="45"/>
      <c r="I1594" s="62">
        <f>SUM(H1595:H1595)*$E$83</f>
        <v>1</v>
      </c>
      <c r="J1594" s="63" t="str">
        <f>+J1595</f>
        <v>GBL</v>
      </c>
    </row>
    <row r="1595" spans="2:10" x14ac:dyDescent="0.3">
      <c r="B1595" s="75"/>
      <c r="C1595" s="44" t="s">
        <v>637</v>
      </c>
      <c r="D1595" s="45">
        <v>1</v>
      </c>
      <c r="E1595" s="45"/>
      <c r="F1595" s="45"/>
      <c r="G1595" s="45"/>
      <c r="H1595" s="45">
        <f>+D1595</f>
        <v>1</v>
      </c>
      <c r="I1595" s="45"/>
      <c r="J1595" s="46" t="s">
        <v>4</v>
      </c>
    </row>
    <row r="1596" spans="2:10" x14ac:dyDescent="0.3">
      <c r="B1596" s="75" t="s">
        <v>534</v>
      </c>
      <c r="C1596" s="48" t="s">
        <v>535</v>
      </c>
      <c r="D1596" s="103"/>
      <c r="E1596" s="45"/>
      <c r="F1596" s="45"/>
      <c r="G1596" s="45"/>
      <c r="H1596" s="45"/>
      <c r="I1596" s="62">
        <f>SUM(H1597:H1597)*$E$83</f>
        <v>1</v>
      </c>
      <c r="J1596" s="63" t="str">
        <f>+J1597</f>
        <v>GBL</v>
      </c>
    </row>
    <row r="1597" spans="2:10" x14ac:dyDescent="0.3">
      <c r="B1597" s="75"/>
      <c r="C1597" s="44" t="s">
        <v>637</v>
      </c>
      <c r="D1597" s="45">
        <v>1</v>
      </c>
      <c r="E1597" s="45"/>
      <c r="F1597" s="45"/>
      <c r="G1597" s="45"/>
      <c r="H1597" s="45">
        <f>+D1597</f>
        <v>1</v>
      </c>
      <c r="I1597" s="45"/>
      <c r="J1597" s="46" t="s">
        <v>4</v>
      </c>
    </row>
    <row r="1598" spans="2:10" x14ac:dyDescent="0.3">
      <c r="B1598" s="75"/>
      <c r="C1598" s="44"/>
      <c r="D1598" s="103"/>
      <c r="E1598" s="45"/>
      <c r="F1598" s="45"/>
      <c r="G1598" s="45"/>
      <c r="H1598" s="45"/>
      <c r="I1598" s="45"/>
      <c r="J1598" s="46"/>
    </row>
    <row r="1599" spans="2:10" x14ac:dyDescent="0.3">
      <c r="B1599" s="75"/>
      <c r="C1599" s="44"/>
      <c r="D1599" s="103"/>
      <c r="E1599" s="45"/>
      <c r="F1599" s="45"/>
      <c r="G1599" s="45"/>
      <c r="H1599" s="45"/>
      <c r="I1599" s="45"/>
      <c r="J1599" s="46"/>
    </row>
    <row r="1600" spans="2:10" x14ac:dyDescent="0.3">
      <c r="B1600" s="75"/>
      <c r="C1600" s="44"/>
      <c r="D1600" s="103"/>
      <c r="E1600" s="45"/>
      <c r="F1600" s="45"/>
      <c r="G1600" s="45"/>
      <c r="H1600" s="45"/>
      <c r="I1600" s="45"/>
      <c r="J1600" s="46"/>
    </row>
    <row r="1601" spans="2:10" ht="22.8" x14ac:dyDescent="0.3">
      <c r="B1601" s="163" t="s">
        <v>840</v>
      </c>
      <c r="C1601" s="164"/>
      <c r="D1601" s="164"/>
      <c r="E1601" s="164"/>
      <c r="F1601" s="164"/>
      <c r="G1601" s="164"/>
      <c r="H1601" s="164"/>
      <c r="I1601" s="164"/>
      <c r="J1601" s="165"/>
    </row>
    <row r="1602" spans="2:10" x14ac:dyDescent="0.3">
      <c r="B1602" s="23" t="s">
        <v>7</v>
      </c>
      <c r="C1602" s="24" t="s">
        <v>0</v>
      </c>
      <c r="D1602" s="24" t="s">
        <v>23</v>
      </c>
      <c r="E1602" s="24" t="s">
        <v>24</v>
      </c>
      <c r="F1602" s="24" t="s">
        <v>2</v>
      </c>
      <c r="G1602" s="24" t="s">
        <v>3</v>
      </c>
      <c r="H1602" s="24" t="s">
        <v>25</v>
      </c>
      <c r="I1602" s="24" t="s">
        <v>8</v>
      </c>
      <c r="J1602" s="24" t="s">
        <v>9</v>
      </c>
    </row>
    <row r="1603" spans="2:10" x14ac:dyDescent="0.3">
      <c r="B1603" s="96">
        <v>4.04</v>
      </c>
      <c r="C1603" s="97" t="s">
        <v>472</v>
      </c>
      <c r="D1603" s="60"/>
      <c r="E1603" s="56">
        <v>1</v>
      </c>
      <c r="F1603" s="52"/>
      <c r="G1603" s="52"/>
      <c r="H1603" s="52"/>
      <c r="I1603" s="52"/>
      <c r="J1603" s="61"/>
    </row>
    <row r="1604" spans="2:10" x14ac:dyDescent="0.3">
      <c r="B1604" s="100" t="s">
        <v>165</v>
      </c>
      <c r="C1604" s="101" t="s">
        <v>474</v>
      </c>
      <c r="D1604" s="60"/>
      <c r="E1604" s="59"/>
      <c r="F1604" s="52"/>
      <c r="G1604" s="52"/>
      <c r="H1604" s="52"/>
      <c r="I1604" s="52"/>
      <c r="J1604" s="61"/>
    </row>
    <row r="1605" spans="2:10" x14ac:dyDescent="0.3">
      <c r="B1605" s="75" t="s">
        <v>166</v>
      </c>
      <c r="C1605" s="48" t="s">
        <v>473</v>
      </c>
      <c r="D1605" s="45"/>
      <c r="E1605" s="45"/>
      <c r="F1605" s="45"/>
      <c r="G1605" s="45"/>
      <c r="H1605" s="45"/>
      <c r="I1605" s="62">
        <f>SUM(H1606:H1614)*$E$83</f>
        <v>3</v>
      </c>
      <c r="J1605" s="63" t="str">
        <f>+J1606</f>
        <v>Pto</v>
      </c>
    </row>
    <row r="1606" spans="2:10" x14ac:dyDescent="0.3">
      <c r="B1606" s="75"/>
      <c r="C1606" s="130" t="s">
        <v>248</v>
      </c>
      <c r="D1606" s="45"/>
      <c r="E1606" s="45"/>
      <c r="F1606" s="45"/>
      <c r="G1606" s="45"/>
      <c r="H1606" s="45"/>
      <c r="I1606" s="45"/>
      <c r="J1606" s="46" t="s">
        <v>298</v>
      </c>
    </row>
    <row r="1607" spans="2:10" x14ac:dyDescent="0.3">
      <c r="B1607" s="75"/>
      <c r="C1607" s="44" t="s">
        <v>630</v>
      </c>
      <c r="D1607" s="45">
        <v>1</v>
      </c>
      <c r="E1607" s="45"/>
      <c r="F1607" s="45"/>
      <c r="G1607" s="45"/>
      <c r="H1607" s="45">
        <f>+D1607</f>
        <v>1</v>
      </c>
      <c r="I1607" s="45"/>
      <c r="J1607" s="46" t="s">
        <v>298</v>
      </c>
    </row>
    <row r="1608" spans="2:10" x14ac:dyDescent="0.3">
      <c r="B1608" s="75"/>
      <c r="C1608" s="44" t="s">
        <v>628</v>
      </c>
      <c r="D1608" s="45">
        <v>2</v>
      </c>
      <c r="E1608" s="45"/>
      <c r="F1608" s="45"/>
      <c r="G1608" s="45"/>
      <c r="H1608" s="45">
        <f>+D1608</f>
        <v>2</v>
      </c>
      <c r="I1608" s="45"/>
      <c r="J1608" s="46" t="s">
        <v>298</v>
      </c>
    </row>
    <row r="1609" spans="2:10" x14ac:dyDescent="0.3">
      <c r="B1609" s="75"/>
      <c r="C1609" s="130" t="s">
        <v>249</v>
      </c>
      <c r="D1609" s="45"/>
      <c r="E1609" s="45"/>
      <c r="F1609" s="45"/>
      <c r="G1609" s="45"/>
      <c r="H1609" s="45"/>
      <c r="I1609" s="45"/>
      <c r="J1609" s="46" t="s">
        <v>298</v>
      </c>
    </row>
    <row r="1610" spans="2:10" x14ac:dyDescent="0.3">
      <c r="B1610" s="75"/>
      <c r="C1610" s="44" t="s">
        <v>630</v>
      </c>
      <c r="D1610" s="45"/>
      <c r="E1610" s="45"/>
      <c r="F1610" s="45"/>
      <c r="G1610" s="45"/>
      <c r="H1610" s="45">
        <f>+D1610</f>
        <v>0</v>
      </c>
      <c r="I1610" s="45"/>
      <c r="J1610" s="46" t="s">
        <v>298</v>
      </c>
    </row>
    <row r="1611" spans="2:10" x14ac:dyDescent="0.3">
      <c r="B1611" s="75"/>
      <c r="C1611" s="44" t="s">
        <v>628</v>
      </c>
      <c r="D1611" s="45"/>
      <c r="E1611" s="45"/>
      <c r="F1611" s="45"/>
      <c r="G1611" s="45"/>
      <c r="H1611" s="45">
        <f>+D1611</f>
        <v>0</v>
      </c>
      <c r="I1611" s="45"/>
      <c r="J1611" s="46" t="s">
        <v>298</v>
      </c>
    </row>
    <row r="1612" spans="2:10" x14ac:dyDescent="0.3">
      <c r="B1612" s="75"/>
      <c r="C1612" s="130" t="s">
        <v>250</v>
      </c>
      <c r="D1612" s="45"/>
      <c r="E1612" s="45"/>
      <c r="F1612" s="45"/>
      <c r="G1612" s="45"/>
      <c r="H1612" s="45"/>
      <c r="I1612" s="45"/>
      <c r="J1612" s="46" t="s">
        <v>298</v>
      </c>
    </row>
    <row r="1613" spans="2:10" x14ac:dyDescent="0.3">
      <c r="B1613" s="75"/>
      <c r="C1613" s="44" t="s">
        <v>622</v>
      </c>
      <c r="D1613" s="45"/>
      <c r="E1613" s="45"/>
      <c r="F1613" s="45"/>
      <c r="G1613" s="45"/>
      <c r="H1613" s="45">
        <f>+D1613</f>
        <v>0</v>
      </c>
      <c r="I1613" s="45"/>
      <c r="J1613" s="46" t="s">
        <v>298</v>
      </c>
    </row>
    <row r="1614" spans="2:10" x14ac:dyDescent="0.3">
      <c r="B1614" s="75"/>
      <c r="C1614" s="44" t="s">
        <v>628</v>
      </c>
      <c r="D1614" s="45"/>
      <c r="E1614" s="45"/>
      <c r="F1614" s="45"/>
      <c r="G1614" s="45"/>
      <c r="H1614" s="45">
        <f>+D1614</f>
        <v>0</v>
      </c>
      <c r="I1614" s="45"/>
      <c r="J1614" s="46" t="s">
        <v>298</v>
      </c>
    </row>
    <row r="1615" spans="2:10" x14ac:dyDescent="0.3">
      <c r="B1615" s="75" t="s">
        <v>475</v>
      </c>
      <c r="C1615" s="48" t="s">
        <v>476</v>
      </c>
      <c r="D1615" s="45"/>
      <c r="E1615" s="45"/>
      <c r="F1615" s="45"/>
      <c r="G1615" s="45"/>
      <c r="H1615" s="45"/>
      <c r="I1615" s="62">
        <f>SUM(H1616:H1621)*$E$83</f>
        <v>0</v>
      </c>
      <c r="J1615" s="63" t="str">
        <f>+J1616</f>
        <v>Pto</v>
      </c>
    </row>
    <row r="1616" spans="2:10" x14ac:dyDescent="0.3">
      <c r="B1616" s="75"/>
      <c r="C1616" s="130" t="s">
        <v>248</v>
      </c>
      <c r="D1616" s="45"/>
      <c r="E1616" s="45"/>
      <c r="F1616" s="45"/>
      <c r="G1616" s="45"/>
      <c r="H1616" s="45"/>
      <c r="I1616" s="45"/>
      <c r="J1616" s="46" t="s">
        <v>298</v>
      </c>
    </row>
    <row r="1617" spans="2:10" x14ac:dyDescent="0.3">
      <c r="B1617" s="75"/>
      <c r="C1617" s="44" t="s">
        <v>628</v>
      </c>
      <c r="D1617" s="45"/>
      <c r="E1617" s="45"/>
      <c r="F1617" s="45"/>
      <c r="G1617" s="45"/>
      <c r="H1617" s="45">
        <f>+D1617</f>
        <v>0</v>
      </c>
      <c r="I1617" s="45"/>
      <c r="J1617" s="46" t="s">
        <v>298</v>
      </c>
    </row>
    <row r="1618" spans="2:10" x14ac:dyDescent="0.3">
      <c r="B1618" s="75"/>
      <c r="C1618" s="130" t="s">
        <v>249</v>
      </c>
      <c r="D1618" s="45"/>
      <c r="E1618" s="45"/>
      <c r="F1618" s="45"/>
      <c r="G1618" s="45"/>
      <c r="H1618" s="45">
        <f>+D1618</f>
        <v>0</v>
      </c>
      <c r="I1618" s="45"/>
      <c r="J1618" s="46" t="s">
        <v>298</v>
      </c>
    </row>
    <row r="1619" spans="2:10" x14ac:dyDescent="0.3">
      <c r="B1619" s="75"/>
      <c r="C1619" s="44" t="s">
        <v>628</v>
      </c>
      <c r="D1619" s="45"/>
      <c r="E1619" s="45"/>
      <c r="F1619" s="45"/>
      <c r="G1619" s="45"/>
      <c r="H1619" s="45">
        <f>+D1619</f>
        <v>0</v>
      </c>
      <c r="I1619" s="45"/>
      <c r="J1619" s="46" t="s">
        <v>298</v>
      </c>
    </row>
    <row r="1620" spans="2:10" x14ac:dyDescent="0.3">
      <c r="B1620" s="75"/>
      <c r="C1620" s="130" t="s">
        <v>250</v>
      </c>
      <c r="D1620" s="45"/>
      <c r="E1620" s="45"/>
      <c r="F1620" s="45"/>
      <c r="G1620" s="45"/>
      <c r="H1620" s="45">
        <f>+D1620</f>
        <v>0</v>
      </c>
      <c r="I1620" s="45"/>
      <c r="J1620" s="46" t="s">
        <v>298</v>
      </c>
    </row>
    <row r="1621" spans="2:10" x14ac:dyDescent="0.3">
      <c r="B1621" s="75"/>
      <c r="C1621" s="44" t="s">
        <v>628</v>
      </c>
      <c r="D1621" s="45"/>
      <c r="E1621" s="45"/>
      <c r="F1621" s="45"/>
      <c r="G1621" s="45"/>
      <c r="H1621" s="45">
        <f>+D1621</f>
        <v>0</v>
      </c>
      <c r="I1621" s="45"/>
      <c r="J1621" s="46" t="s">
        <v>298</v>
      </c>
    </row>
    <row r="1622" spans="2:10" x14ac:dyDescent="0.3">
      <c r="B1622" s="75" t="s">
        <v>479</v>
      </c>
      <c r="C1622" s="48" t="s">
        <v>477</v>
      </c>
      <c r="D1622" s="45"/>
      <c r="E1622" s="45"/>
      <c r="F1622" s="45"/>
      <c r="G1622" s="45"/>
      <c r="H1622" s="45"/>
      <c r="I1622" s="62">
        <f>SUM(H1623:H1631)*$E$83</f>
        <v>2</v>
      </c>
      <c r="J1622" s="63" t="str">
        <f>+J1623</f>
        <v>Pto</v>
      </c>
    </row>
    <row r="1623" spans="2:10" x14ac:dyDescent="0.3">
      <c r="B1623" s="75"/>
      <c r="C1623" s="130" t="s">
        <v>248</v>
      </c>
      <c r="D1623" s="45"/>
      <c r="E1623" s="45"/>
      <c r="F1623" s="45"/>
      <c r="G1623" s="45"/>
      <c r="H1623" s="45"/>
      <c r="I1623" s="45"/>
      <c r="J1623" s="46" t="s">
        <v>298</v>
      </c>
    </row>
    <row r="1624" spans="2:10" x14ac:dyDescent="0.3">
      <c r="B1624" s="75"/>
      <c r="C1624" s="44" t="s">
        <v>621</v>
      </c>
      <c r="D1624" s="45">
        <v>1</v>
      </c>
      <c r="E1624" s="45"/>
      <c r="F1624" s="45"/>
      <c r="G1624" s="45"/>
      <c r="H1624" s="45">
        <f t="shared" ref="H1624:H1631" si="58">+D1624</f>
        <v>1</v>
      </c>
      <c r="I1624" s="45"/>
      <c r="J1624" s="46" t="s">
        <v>298</v>
      </c>
    </row>
    <row r="1625" spans="2:10" x14ac:dyDescent="0.3">
      <c r="B1625" s="75"/>
      <c r="C1625" s="44" t="s">
        <v>631</v>
      </c>
      <c r="D1625" s="45">
        <v>1</v>
      </c>
      <c r="E1625" s="45"/>
      <c r="F1625" s="45"/>
      <c r="G1625" s="45"/>
      <c r="H1625" s="45">
        <f t="shared" si="58"/>
        <v>1</v>
      </c>
      <c r="I1625" s="45"/>
      <c r="J1625" s="46" t="s">
        <v>298</v>
      </c>
    </row>
    <row r="1626" spans="2:10" x14ac:dyDescent="0.3">
      <c r="B1626" s="75"/>
      <c r="C1626" s="130" t="s">
        <v>249</v>
      </c>
      <c r="D1626" s="45"/>
      <c r="E1626" s="45"/>
      <c r="F1626" s="45"/>
      <c r="G1626" s="45"/>
      <c r="H1626" s="45">
        <f t="shared" si="58"/>
        <v>0</v>
      </c>
      <c r="I1626" s="45"/>
      <c r="J1626" s="46" t="s">
        <v>298</v>
      </c>
    </row>
    <row r="1627" spans="2:10" x14ac:dyDescent="0.3">
      <c r="B1627" s="75"/>
      <c r="C1627" s="44" t="s">
        <v>621</v>
      </c>
      <c r="D1627" s="45"/>
      <c r="E1627" s="45"/>
      <c r="F1627" s="45"/>
      <c r="G1627" s="45"/>
      <c r="H1627" s="45">
        <f t="shared" si="58"/>
        <v>0</v>
      </c>
      <c r="I1627" s="45"/>
      <c r="J1627" s="46" t="s">
        <v>298</v>
      </c>
    </row>
    <row r="1628" spans="2:10" x14ac:dyDescent="0.3">
      <c r="B1628" s="75"/>
      <c r="C1628" s="44" t="s">
        <v>631</v>
      </c>
      <c r="D1628" s="45"/>
      <c r="E1628" s="45"/>
      <c r="F1628" s="45"/>
      <c r="G1628" s="45"/>
      <c r="H1628" s="45">
        <f t="shared" si="58"/>
        <v>0</v>
      </c>
      <c r="I1628" s="45"/>
      <c r="J1628" s="46" t="s">
        <v>298</v>
      </c>
    </row>
    <row r="1629" spans="2:10" x14ac:dyDescent="0.3">
      <c r="B1629" s="75"/>
      <c r="C1629" s="130" t="s">
        <v>250</v>
      </c>
      <c r="D1629" s="45"/>
      <c r="E1629" s="45"/>
      <c r="F1629" s="45"/>
      <c r="G1629" s="45"/>
      <c r="H1629" s="45">
        <f t="shared" si="58"/>
        <v>0</v>
      </c>
      <c r="I1629" s="45"/>
      <c r="J1629" s="46" t="s">
        <v>298</v>
      </c>
    </row>
    <row r="1630" spans="2:10" x14ac:dyDescent="0.3">
      <c r="B1630" s="75"/>
      <c r="C1630" s="44" t="s">
        <v>621</v>
      </c>
      <c r="D1630" s="45"/>
      <c r="E1630" s="45"/>
      <c r="F1630" s="45"/>
      <c r="G1630" s="45"/>
      <c r="H1630" s="45">
        <f t="shared" si="58"/>
        <v>0</v>
      </c>
      <c r="I1630" s="45"/>
      <c r="J1630" s="46" t="s">
        <v>298</v>
      </c>
    </row>
    <row r="1631" spans="2:10" x14ac:dyDescent="0.3">
      <c r="B1631" s="75"/>
      <c r="C1631" s="44" t="s">
        <v>631</v>
      </c>
      <c r="D1631" s="45"/>
      <c r="E1631" s="45"/>
      <c r="F1631" s="45"/>
      <c r="G1631" s="45"/>
      <c r="H1631" s="45">
        <f t="shared" si="58"/>
        <v>0</v>
      </c>
      <c r="I1631" s="45"/>
      <c r="J1631" s="46" t="s">
        <v>298</v>
      </c>
    </row>
    <row r="1632" spans="2:10" x14ac:dyDescent="0.3">
      <c r="B1632" s="75" t="s">
        <v>480</v>
      </c>
      <c r="C1632" s="48" t="s">
        <v>478</v>
      </c>
      <c r="D1632" s="45"/>
      <c r="E1632" s="45"/>
      <c r="F1632" s="45"/>
      <c r="G1632" s="45"/>
      <c r="H1632" s="45"/>
      <c r="I1632" s="62">
        <f>SUM(H1633:H1638)*$E$83</f>
        <v>1</v>
      </c>
      <c r="J1632" s="63" t="str">
        <f>+J1634</f>
        <v>Pto</v>
      </c>
    </row>
    <row r="1633" spans="2:10" x14ac:dyDescent="0.3">
      <c r="B1633" s="75"/>
      <c r="C1633" s="130" t="s">
        <v>248</v>
      </c>
      <c r="D1633" s="45"/>
      <c r="E1633" s="45"/>
      <c r="F1633" s="45"/>
      <c r="G1633" s="45"/>
      <c r="H1633" s="45"/>
      <c r="I1633" s="45"/>
      <c r="J1633" s="46" t="s">
        <v>298</v>
      </c>
    </row>
    <row r="1634" spans="2:10" x14ac:dyDescent="0.3">
      <c r="B1634" s="75"/>
      <c r="C1634" s="44" t="s">
        <v>621</v>
      </c>
      <c r="D1634" s="45">
        <v>1</v>
      </c>
      <c r="E1634" s="45"/>
      <c r="F1634" s="45"/>
      <c r="G1634" s="45"/>
      <c r="H1634" s="45">
        <f>+D1634</f>
        <v>1</v>
      </c>
      <c r="I1634" s="45"/>
      <c r="J1634" s="46" t="s">
        <v>298</v>
      </c>
    </row>
    <row r="1635" spans="2:10" x14ac:dyDescent="0.3">
      <c r="B1635" s="75"/>
      <c r="C1635" s="130" t="s">
        <v>249</v>
      </c>
      <c r="D1635" s="45"/>
      <c r="E1635" s="45"/>
      <c r="F1635" s="45"/>
      <c r="G1635" s="45"/>
      <c r="H1635" s="45">
        <f>+D1635</f>
        <v>0</v>
      </c>
      <c r="I1635" s="45"/>
      <c r="J1635" s="46" t="s">
        <v>298</v>
      </c>
    </row>
    <row r="1636" spans="2:10" x14ac:dyDescent="0.3">
      <c r="B1636" s="75"/>
      <c r="C1636" s="44" t="s">
        <v>621</v>
      </c>
      <c r="D1636" s="45"/>
      <c r="E1636" s="45"/>
      <c r="F1636" s="45"/>
      <c r="G1636" s="45"/>
      <c r="H1636" s="45">
        <f>+D1636</f>
        <v>0</v>
      </c>
      <c r="I1636" s="45"/>
      <c r="J1636" s="46" t="s">
        <v>298</v>
      </c>
    </row>
    <row r="1637" spans="2:10" x14ac:dyDescent="0.3">
      <c r="B1637" s="75"/>
      <c r="C1637" s="130" t="s">
        <v>250</v>
      </c>
      <c r="D1637" s="45"/>
      <c r="E1637" s="45"/>
      <c r="F1637" s="45"/>
      <c r="G1637" s="45"/>
      <c r="H1637" s="45">
        <f>+D1637</f>
        <v>0</v>
      </c>
      <c r="I1637" s="45"/>
      <c r="J1637" s="46" t="s">
        <v>298</v>
      </c>
    </row>
    <row r="1638" spans="2:10" x14ac:dyDescent="0.3">
      <c r="B1638" s="75"/>
      <c r="C1638" s="44" t="s">
        <v>621</v>
      </c>
      <c r="D1638" s="45"/>
      <c r="E1638" s="45"/>
      <c r="F1638" s="45"/>
      <c r="G1638" s="45"/>
      <c r="H1638" s="45">
        <f>+D1638</f>
        <v>0</v>
      </c>
      <c r="I1638" s="45"/>
      <c r="J1638" s="46" t="s">
        <v>298</v>
      </c>
    </row>
    <row r="1639" spans="2:10" x14ac:dyDescent="0.3">
      <c r="B1639" s="100" t="s">
        <v>168</v>
      </c>
      <c r="C1639" s="101" t="s">
        <v>481</v>
      </c>
      <c r="D1639" s="45"/>
      <c r="E1639" s="45"/>
      <c r="F1639" s="45"/>
      <c r="G1639" s="45"/>
      <c r="H1639" s="45"/>
      <c r="I1639" s="45"/>
      <c r="J1639" s="46"/>
    </row>
    <row r="1640" spans="2:10" x14ac:dyDescent="0.3">
      <c r="B1640" s="75" t="s">
        <v>210</v>
      </c>
      <c r="C1640" s="48" t="s">
        <v>482</v>
      </c>
      <c r="D1640" s="45"/>
      <c r="E1640" s="45"/>
      <c r="F1640" s="45"/>
      <c r="G1640" s="45"/>
      <c r="H1640" s="45"/>
      <c r="I1640" s="62">
        <f>SUM(H1641:H1649)*$E$83</f>
        <v>5.5</v>
      </c>
      <c r="J1640" s="63" t="str">
        <f>+J1641</f>
        <v>ml</v>
      </c>
    </row>
    <row r="1641" spans="2:10" x14ac:dyDescent="0.3">
      <c r="B1641" s="75"/>
      <c r="C1641" s="130" t="s">
        <v>248</v>
      </c>
      <c r="D1641" s="45"/>
      <c r="E1641" s="45"/>
      <c r="F1641" s="45"/>
      <c r="G1641" s="45"/>
      <c r="H1641" s="45"/>
      <c r="I1641" s="45"/>
      <c r="J1641" s="46" t="str">
        <f>IF(AND(E1641=0,F1641&lt;&gt;0,G1641&lt;&gt;0),"m2",IF(AND(F1641=0,E1641&lt;&gt;0,G1641&lt;&gt;0),"m2",IF(AND(G1641=0,E1641&lt;&gt;0,F1641&lt;&gt;0),"m2",IF(AND(F1641=0,G1641=0),"ml",IF(AND(E1641=0,G1641=0),"ml",IF(AND(E1641=0,F1641=0),"ml",IF(AND(E1641&lt;&gt;0,F1641&lt;&gt;0,G1641&lt;&gt;0),"m3",0)))))))</f>
        <v>ml</v>
      </c>
    </row>
    <row r="1642" spans="2:10" x14ac:dyDescent="0.3">
      <c r="B1642" s="75"/>
      <c r="C1642" s="44" t="s">
        <v>630</v>
      </c>
      <c r="D1642" s="45">
        <v>1</v>
      </c>
      <c r="E1642" s="45">
        <v>1.5</v>
      </c>
      <c r="F1642" s="45"/>
      <c r="G1642" s="45"/>
      <c r="H1642" s="45">
        <f>IF(AND(F1642=0,G1642=0),D1642*E1642,IF(AND(E1642=0,G1642=0),D1642*F1642,IF(AND(E1642=0,F1642=0),D1642*G1642,IF(AND(E1642=0),D1642*F1642*G1642,IF(AND(F1642=0),D1642*E1642*G1642,IF(AND(G1642=0),D1642*E1642*F1642,D1642*E1642*F1642*G1642))))))</f>
        <v>1.5</v>
      </c>
      <c r="I1642" s="45"/>
      <c r="J1642" s="46" t="str">
        <f>IF(AND(E1642=0,F1642&lt;&gt;0,G1642&lt;&gt;0),"m2",IF(AND(F1642=0,E1642&lt;&gt;0,G1642&lt;&gt;0),"m2",IF(AND(G1642=0,E1642&lt;&gt;0,F1642&lt;&gt;0),"m2",IF(AND(F1642=0,G1642=0),"ml",IF(AND(E1642=0,G1642=0),"ml",IF(AND(E1642=0,F1642=0),"ml",IF(AND(E1642&lt;&gt;0,F1642&lt;&gt;0,G1642&lt;&gt;0),"m3",0)))))))</f>
        <v>ml</v>
      </c>
    </row>
    <row r="1643" spans="2:10" x14ac:dyDescent="0.3">
      <c r="B1643" s="75"/>
      <c r="C1643" s="44" t="s">
        <v>628</v>
      </c>
      <c r="D1643" s="45">
        <v>2</v>
      </c>
      <c r="E1643" s="45">
        <v>2</v>
      </c>
      <c r="F1643" s="45"/>
      <c r="G1643" s="45"/>
      <c r="H1643" s="45">
        <f>IF(AND(F1643=0,G1643=0),D1643*E1643,IF(AND(E1643=0,G1643=0),D1643*F1643,IF(AND(E1643=0,F1643=0),D1643*G1643,IF(AND(E1643=0),D1643*F1643*G1643,IF(AND(F1643=0),D1643*E1643*G1643,IF(AND(G1643=0),D1643*E1643*F1643,D1643*E1643*F1643*G1643))))))</f>
        <v>4</v>
      </c>
      <c r="I1643" s="45"/>
      <c r="J1643" s="46" t="str">
        <f>IF(AND(E1643=0,F1643&lt;&gt;0,G1643&lt;&gt;0),"m2",IF(AND(F1643=0,E1643&lt;&gt;0,G1643&lt;&gt;0),"m2",IF(AND(G1643=0,E1643&lt;&gt;0,F1643&lt;&gt;0),"m2",IF(AND(F1643=0,G1643=0),"ml",IF(AND(E1643=0,G1643=0),"ml",IF(AND(E1643=0,F1643=0),"ml",IF(AND(E1643&lt;&gt;0,F1643&lt;&gt;0,G1643&lt;&gt;0),"m3",0)))))))</f>
        <v>ml</v>
      </c>
    </row>
    <row r="1644" spans="2:10" x14ac:dyDescent="0.3">
      <c r="B1644" s="75"/>
      <c r="C1644" s="130" t="s">
        <v>249</v>
      </c>
      <c r="D1644" s="45"/>
      <c r="E1644" s="45"/>
      <c r="F1644" s="45"/>
      <c r="G1644" s="45"/>
      <c r="H1644" s="45"/>
      <c r="I1644" s="45"/>
      <c r="J1644" s="46"/>
    </row>
    <row r="1645" spans="2:10" x14ac:dyDescent="0.3">
      <c r="B1645" s="75"/>
      <c r="C1645" s="44" t="s">
        <v>630</v>
      </c>
      <c r="D1645" s="45"/>
      <c r="E1645" s="45"/>
      <c r="F1645" s="45"/>
      <c r="G1645" s="45"/>
      <c r="H1645" s="45">
        <f>IF(AND(F1645=0,G1645=0),D1645*E1645,IF(AND(E1645=0,G1645=0),D1645*F1645,IF(AND(E1645=0,F1645=0),D1645*G1645,IF(AND(E1645=0),D1645*F1645*G1645,IF(AND(F1645=0),D1645*E1645*G1645,IF(AND(G1645=0),D1645*E1645*F1645,D1645*E1645*F1645*G1645))))))</f>
        <v>0</v>
      </c>
      <c r="I1645" s="45"/>
      <c r="J1645" s="46" t="str">
        <f>IF(AND(E1645=0,F1645&lt;&gt;0,G1645&lt;&gt;0),"m2",IF(AND(F1645=0,E1645&lt;&gt;0,G1645&lt;&gt;0),"m2",IF(AND(G1645=0,E1645&lt;&gt;0,F1645&lt;&gt;0),"m2",IF(AND(F1645=0,G1645=0),"ml",IF(AND(E1645=0,G1645=0),"ml",IF(AND(E1645=0,F1645=0),"ml",IF(AND(E1645&lt;&gt;0,F1645&lt;&gt;0,G1645&lt;&gt;0),"m3",0)))))))</f>
        <v>ml</v>
      </c>
    </row>
    <row r="1646" spans="2:10" x14ac:dyDescent="0.3">
      <c r="B1646" s="75"/>
      <c r="C1646" s="44" t="s">
        <v>628</v>
      </c>
      <c r="D1646" s="45"/>
      <c r="E1646" s="45"/>
      <c r="F1646" s="45"/>
      <c r="G1646" s="45"/>
      <c r="H1646" s="45">
        <f>IF(AND(F1646=0,G1646=0),D1646*E1646,IF(AND(E1646=0,G1646=0),D1646*F1646,IF(AND(E1646=0,F1646=0),D1646*G1646,IF(AND(E1646=0),D1646*F1646*G1646,IF(AND(F1646=0),D1646*E1646*G1646,IF(AND(G1646=0),D1646*E1646*F1646,D1646*E1646*F1646*G1646))))))</f>
        <v>0</v>
      </c>
      <c r="I1646" s="45"/>
      <c r="J1646" s="46" t="str">
        <f>IF(AND(E1646=0,F1646&lt;&gt;0,G1646&lt;&gt;0),"m2",IF(AND(F1646=0,E1646&lt;&gt;0,G1646&lt;&gt;0),"m2",IF(AND(G1646=0,E1646&lt;&gt;0,F1646&lt;&gt;0),"m2",IF(AND(F1646=0,G1646=0),"ml",IF(AND(E1646=0,G1646=0),"ml",IF(AND(E1646=0,F1646=0),"ml",IF(AND(E1646&lt;&gt;0,F1646&lt;&gt;0,G1646&lt;&gt;0),"m3",0)))))))</f>
        <v>ml</v>
      </c>
    </row>
    <row r="1647" spans="2:10" x14ac:dyDescent="0.3">
      <c r="B1647" s="75"/>
      <c r="C1647" s="130" t="s">
        <v>250</v>
      </c>
      <c r="D1647" s="45"/>
      <c r="E1647" s="45"/>
      <c r="F1647" s="45"/>
      <c r="G1647" s="45"/>
      <c r="H1647" s="45"/>
      <c r="I1647" s="45"/>
      <c r="J1647" s="46"/>
    </row>
    <row r="1648" spans="2:10" x14ac:dyDescent="0.3">
      <c r="B1648" s="75"/>
      <c r="C1648" s="44" t="s">
        <v>622</v>
      </c>
      <c r="D1648" s="45"/>
      <c r="E1648" s="45"/>
      <c r="F1648" s="45"/>
      <c r="G1648" s="45"/>
      <c r="H1648" s="45">
        <f t="shared" ref="H1648" si="59">IF(AND(F1648=0,G1648=0),D1648*E1648,IF(AND(E1648=0,G1648=0),D1648*F1648,IF(AND(E1648=0,F1648=0),D1648*G1648,IF(AND(E1648=0),D1648*F1648*G1648,IF(AND(F1648=0),D1648*E1648*G1648,IF(AND(G1648=0),D1648*E1648*F1648,D1648*E1648*F1648*G1648))))))</f>
        <v>0</v>
      </c>
      <c r="I1648" s="45"/>
      <c r="J1648" s="46" t="str">
        <f t="shared" ref="J1648" si="60">IF(AND(E1648=0,F1648&lt;&gt;0,G1648&lt;&gt;0),"m2",IF(AND(F1648=0,E1648&lt;&gt;0,G1648&lt;&gt;0),"m2",IF(AND(G1648=0,E1648&lt;&gt;0,F1648&lt;&gt;0),"m2",IF(AND(F1648=0,G1648=0),"ml",IF(AND(E1648=0,G1648=0),"ml",IF(AND(E1648=0,F1648=0),"ml",IF(AND(E1648&lt;&gt;0,F1648&lt;&gt;0,G1648&lt;&gt;0),"m3",0)))))))</f>
        <v>ml</v>
      </c>
    </row>
    <row r="1649" spans="2:10" x14ac:dyDescent="0.3">
      <c r="B1649" s="75"/>
      <c r="C1649" s="44" t="s">
        <v>628</v>
      </c>
      <c r="D1649" s="45"/>
      <c r="E1649" s="45"/>
      <c r="F1649" s="45"/>
      <c r="G1649" s="45"/>
      <c r="H1649" s="45">
        <f>IF(AND(F1649=0,G1649=0),D1649*E1649,IF(AND(E1649=0,G1649=0),D1649*F1649,IF(AND(E1649=0,F1649=0),D1649*G1649,IF(AND(E1649=0),D1649*F1649*G1649,IF(AND(F1649=0),D1649*E1649*G1649,IF(AND(G1649=0),D1649*E1649*F1649,D1649*E1649*F1649*G1649))))))</f>
        <v>0</v>
      </c>
      <c r="I1649" s="45"/>
      <c r="J1649" s="46" t="str">
        <f>IF(AND(E1649=0,F1649&lt;&gt;0,G1649&lt;&gt;0),"m2",IF(AND(F1649=0,E1649&lt;&gt;0,G1649&lt;&gt;0),"m2",IF(AND(G1649=0,E1649&lt;&gt;0,F1649&lt;&gt;0),"m2",IF(AND(F1649=0,G1649=0),"ml",IF(AND(E1649=0,G1649=0),"ml",IF(AND(E1649=0,F1649=0),"ml",IF(AND(E1649&lt;&gt;0,F1649&lt;&gt;0,G1649&lt;&gt;0),"m3",0)))))))</f>
        <v>ml</v>
      </c>
    </row>
    <row r="1650" spans="2:10" x14ac:dyDescent="0.3">
      <c r="B1650" s="75" t="s">
        <v>236</v>
      </c>
      <c r="C1650" s="48" t="s">
        <v>483</v>
      </c>
      <c r="D1650" s="45"/>
      <c r="E1650" s="45"/>
      <c r="F1650" s="45"/>
      <c r="G1650" s="45"/>
      <c r="H1650" s="45"/>
      <c r="I1650" s="62">
        <f>SUM(H1651:H1655)*$E$83</f>
        <v>0</v>
      </c>
      <c r="J1650" s="63" t="str">
        <f>+J1655</f>
        <v>ml</v>
      </c>
    </row>
    <row r="1651" spans="2:10" x14ac:dyDescent="0.3">
      <c r="B1651" s="75"/>
      <c r="C1651" s="130" t="s">
        <v>248</v>
      </c>
      <c r="D1651" s="45"/>
      <c r="E1651" s="45"/>
      <c r="F1651" s="45"/>
      <c r="G1651" s="45"/>
      <c r="H1651" s="45"/>
      <c r="I1651" s="62"/>
      <c r="J1651" s="63"/>
    </row>
    <row r="1652" spans="2:10" x14ac:dyDescent="0.3">
      <c r="B1652" s="75"/>
      <c r="C1652" s="44" t="s">
        <v>628</v>
      </c>
      <c r="D1652" s="45"/>
      <c r="E1652" s="45"/>
      <c r="F1652" s="45"/>
      <c r="G1652" s="45"/>
      <c r="H1652" s="45">
        <f>IF(AND(F1652=0,G1652=0),D1652*E1652,IF(AND(E1652=0,G1652=0),D1652*F1652,IF(AND(E1652=0,F1652=0),D1652*G1652,IF(AND(E1652=0),D1652*F1652*G1652,IF(AND(F1652=0),D1652*E1652*G1652,IF(AND(G1652=0),D1652*E1652*F1652,D1652*E1652*F1652*G1652))))))</f>
        <v>0</v>
      </c>
      <c r="I1652" s="45"/>
      <c r="J1652" s="46" t="str">
        <f>IF(AND(E1652=0,F1652&lt;&gt;0,G1652&lt;&gt;0),"m2",IF(AND(F1652=0,E1652&lt;&gt;0,G1652&lt;&gt;0),"m2",IF(AND(G1652=0,E1652&lt;&gt;0,F1652&lt;&gt;0),"m2",IF(AND(F1652=0,G1652=0),"ml",IF(AND(E1652=0,G1652=0),"ml",IF(AND(E1652=0,F1652=0),"ml",IF(AND(E1652&lt;&gt;0,F1652&lt;&gt;0,G1652&lt;&gt;0),"m3",0)))))))</f>
        <v>ml</v>
      </c>
    </row>
    <row r="1653" spans="2:10" x14ac:dyDescent="0.3">
      <c r="B1653" s="75"/>
      <c r="C1653" s="130" t="s">
        <v>249</v>
      </c>
      <c r="D1653" s="45"/>
      <c r="E1653" s="45"/>
      <c r="F1653" s="45"/>
      <c r="G1653" s="45"/>
      <c r="H1653" s="45"/>
      <c r="I1653" s="62"/>
      <c r="J1653" s="63"/>
    </row>
    <row r="1654" spans="2:10" x14ac:dyDescent="0.3">
      <c r="B1654" s="75"/>
      <c r="C1654" s="44" t="s">
        <v>628</v>
      </c>
      <c r="D1654" s="45"/>
      <c r="E1654" s="45"/>
      <c r="F1654" s="45"/>
      <c r="G1654" s="45"/>
      <c r="H1654" s="45">
        <f>IF(AND(F1654=0,G1654=0),D1654*E1654,IF(AND(E1654=0,G1654=0),D1654*F1654,IF(AND(E1654=0,F1654=0),D1654*G1654,IF(AND(E1654=0),D1654*F1654*G1654,IF(AND(F1654=0),D1654*E1654*G1654,IF(AND(G1654=0),D1654*E1654*F1654,D1654*E1654*F1654*G1654))))))</f>
        <v>0</v>
      </c>
      <c r="I1654" s="45"/>
      <c r="J1654" s="46" t="str">
        <f>IF(AND(E1654=0,F1654&lt;&gt;0,G1654&lt;&gt;0),"m2",IF(AND(F1654=0,E1654&lt;&gt;0,G1654&lt;&gt;0),"m2",IF(AND(G1654=0,E1654&lt;&gt;0,F1654&lt;&gt;0),"m2",IF(AND(F1654=0,G1654=0),"ml",IF(AND(E1654=0,G1654=0),"ml",IF(AND(E1654=0,F1654=0),"ml",IF(AND(E1654&lt;&gt;0,F1654&lt;&gt;0,G1654&lt;&gt;0),"m3",0)))))))</f>
        <v>ml</v>
      </c>
    </row>
    <row r="1655" spans="2:10" x14ac:dyDescent="0.3">
      <c r="B1655" s="75"/>
      <c r="C1655" s="130" t="s">
        <v>250</v>
      </c>
      <c r="D1655" s="45"/>
      <c r="E1655" s="45"/>
      <c r="F1655" s="45"/>
      <c r="G1655" s="45"/>
      <c r="H1655" s="45"/>
      <c r="I1655" s="45"/>
      <c r="J1655" s="46" t="str">
        <f>IF(AND(E1655=0,F1655&lt;&gt;0,G1655&lt;&gt;0),"m2",IF(AND(F1655=0,E1655&lt;&gt;0,G1655&lt;&gt;0),"m2",IF(AND(G1655=0,E1655&lt;&gt;0,F1655&lt;&gt;0),"m2",IF(AND(F1655=0,G1655=0),"ml",IF(AND(E1655=0,G1655=0),"ml",IF(AND(E1655=0,F1655=0),"ml",IF(AND(E1655&lt;&gt;0,F1655&lt;&gt;0,G1655&lt;&gt;0),"m3",0)))))))</f>
        <v>ml</v>
      </c>
    </row>
    <row r="1656" spans="2:10" x14ac:dyDescent="0.3">
      <c r="B1656" s="75"/>
      <c r="C1656" s="44" t="s">
        <v>628</v>
      </c>
      <c r="D1656" s="45"/>
      <c r="E1656" s="45"/>
      <c r="F1656" s="45"/>
      <c r="G1656" s="45"/>
      <c r="H1656" s="45">
        <f>IF(AND(F1656=0,G1656=0),D1656*E1656,IF(AND(E1656=0,G1656=0),D1656*F1656,IF(AND(E1656=0,F1656=0),D1656*G1656,IF(AND(E1656=0),D1656*F1656*G1656,IF(AND(F1656=0),D1656*E1656*G1656,IF(AND(G1656=0),D1656*E1656*F1656,D1656*E1656*F1656*G1656))))))</f>
        <v>0</v>
      </c>
      <c r="I1656" s="45"/>
      <c r="J1656" s="46" t="str">
        <f>IF(AND(E1656=0,F1656&lt;&gt;0,G1656&lt;&gt;0),"m2",IF(AND(F1656=0,E1656&lt;&gt;0,G1656&lt;&gt;0),"m2",IF(AND(G1656=0,E1656&lt;&gt;0,F1656&lt;&gt;0),"m2",IF(AND(F1656=0,G1656=0),"ml",IF(AND(E1656=0,G1656=0),"ml",IF(AND(E1656=0,F1656=0),"ml",IF(AND(E1656&lt;&gt;0,F1656&lt;&gt;0,G1656&lt;&gt;0),"m3",0)))))))</f>
        <v>ml</v>
      </c>
    </row>
    <row r="1657" spans="2:10" x14ac:dyDescent="0.3">
      <c r="B1657" s="75" t="s">
        <v>240</v>
      </c>
      <c r="C1657" s="48" t="s">
        <v>485</v>
      </c>
      <c r="D1657" s="45"/>
      <c r="E1657" s="45"/>
      <c r="F1657" s="45"/>
      <c r="G1657" s="45"/>
      <c r="H1657" s="45"/>
      <c r="I1657" s="62">
        <f>SUM(H1658:H1666)*$E$83</f>
        <v>4</v>
      </c>
      <c r="J1657" s="63" t="str">
        <f>+J1658</f>
        <v>ml</v>
      </c>
    </row>
    <row r="1658" spans="2:10" x14ac:dyDescent="0.3">
      <c r="B1658" s="75"/>
      <c r="C1658" s="130" t="s">
        <v>248</v>
      </c>
      <c r="D1658" s="45"/>
      <c r="E1658" s="45"/>
      <c r="F1658" s="45"/>
      <c r="G1658" s="45"/>
      <c r="H1658" s="45"/>
      <c r="I1658" s="45"/>
      <c r="J1658" s="46" t="str">
        <f>IF(AND(E1658=0,F1658&lt;&gt;0,G1658&lt;&gt;0),"m2",IF(AND(F1658=0,E1658&lt;&gt;0,G1658&lt;&gt;0),"m2",IF(AND(G1658=0,E1658&lt;&gt;0,F1658&lt;&gt;0),"m2",IF(AND(F1658=0,G1658=0),"ml",IF(AND(E1658=0,G1658=0),"ml",IF(AND(E1658=0,F1658=0),"ml",IF(AND(E1658&lt;&gt;0,F1658&lt;&gt;0,G1658&lt;&gt;0),"m3",0)))))))</f>
        <v>ml</v>
      </c>
    </row>
    <row r="1659" spans="2:10" x14ac:dyDescent="0.3">
      <c r="B1659" s="75"/>
      <c r="C1659" s="44" t="s">
        <v>621</v>
      </c>
      <c r="D1659" s="45">
        <v>1</v>
      </c>
      <c r="E1659" s="45">
        <v>1</v>
      </c>
      <c r="F1659" s="45"/>
      <c r="G1659" s="45"/>
      <c r="H1659" s="45">
        <f t="shared" ref="H1659:H1661" si="61">IF(AND(F1659=0,G1659=0),D1659*E1659,IF(AND(E1659=0,G1659=0),D1659*F1659,IF(AND(E1659=0,F1659=0),D1659*G1659,IF(AND(E1659=0),D1659*F1659*G1659,IF(AND(F1659=0),D1659*E1659*G1659,IF(AND(G1659=0),D1659*E1659*F1659,D1659*E1659*F1659*G1659))))))</f>
        <v>1</v>
      </c>
      <c r="I1659" s="45"/>
      <c r="J1659" s="46" t="str">
        <f t="shared" ref="J1659:J1661" si="62">IF(AND(E1659=0,F1659&lt;&gt;0,G1659&lt;&gt;0),"m2",IF(AND(F1659=0,E1659&lt;&gt;0,G1659&lt;&gt;0),"m2",IF(AND(G1659=0,E1659&lt;&gt;0,F1659&lt;&gt;0),"m2",IF(AND(F1659=0,G1659=0),"ml",IF(AND(E1659=0,G1659=0),"ml",IF(AND(E1659=0,F1659=0),"ml",IF(AND(E1659&lt;&gt;0,F1659&lt;&gt;0,G1659&lt;&gt;0),"m3",0)))))))</f>
        <v>ml</v>
      </c>
    </row>
    <row r="1660" spans="2:10" x14ac:dyDescent="0.3">
      <c r="B1660" s="75"/>
      <c r="C1660" s="44" t="s">
        <v>632</v>
      </c>
      <c r="D1660" s="45">
        <v>1</v>
      </c>
      <c r="E1660" s="45">
        <v>3</v>
      </c>
      <c r="F1660" s="45"/>
      <c r="G1660" s="45"/>
      <c r="H1660" s="45">
        <f t="shared" si="61"/>
        <v>3</v>
      </c>
      <c r="I1660" s="45"/>
      <c r="J1660" s="46" t="str">
        <f t="shared" si="62"/>
        <v>ml</v>
      </c>
    </row>
    <row r="1661" spans="2:10" x14ac:dyDescent="0.3">
      <c r="B1661" s="75"/>
      <c r="C1661" s="130" t="s">
        <v>249</v>
      </c>
      <c r="D1661" s="45"/>
      <c r="E1661" s="45"/>
      <c r="F1661" s="45"/>
      <c r="G1661" s="45"/>
      <c r="H1661" s="45">
        <f t="shared" si="61"/>
        <v>0</v>
      </c>
      <c r="I1661" s="45"/>
      <c r="J1661" s="46" t="str">
        <f t="shared" si="62"/>
        <v>ml</v>
      </c>
    </row>
    <row r="1662" spans="2:10" x14ac:dyDescent="0.3">
      <c r="B1662" s="75"/>
      <c r="C1662" s="44" t="s">
        <v>621</v>
      </c>
      <c r="D1662" s="45"/>
      <c r="E1662" s="45"/>
      <c r="F1662" s="45"/>
      <c r="G1662" s="45"/>
      <c r="H1662" s="45">
        <f>IF(AND(F1662=0,G1662=0),D1662*E1662,IF(AND(E1662=0,G1662=0),D1662*F1662,IF(AND(E1662=0,F1662=0),D1662*G1662,IF(AND(E1662=0),D1662*F1662*G1662,IF(AND(F1662=0),D1662*E1662*G1662,IF(AND(G1662=0),D1662*E1662*F1662,D1662*E1662*F1662*G1662))))))</f>
        <v>0</v>
      </c>
      <c r="I1662" s="45"/>
      <c r="J1662" s="46" t="str">
        <f>IF(AND(E1662=0,F1662&lt;&gt;0,G1662&lt;&gt;0),"m2",IF(AND(F1662=0,E1662&lt;&gt;0,G1662&lt;&gt;0),"m2",IF(AND(G1662=0,E1662&lt;&gt;0,F1662&lt;&gt;0),"m2",IF(AND(F1662=0,G1662=0),"ml",IF(AND(E1662=0,G1662=0),"ml",IF(AND(E1662=0,F1662=0),"ml",IF(AND(E1662&lt;&gt;0,F1662&lt;&gt;0,G1662&lt;&gt;0),"m3",0)))))))</f>
        <v>ml</v>
      </c>
    </row>
    <row r="1663" spans="2:10" x14ac:dyDescent="0.3">
      <c r="B1663" s="75"/>
      <c r="C1663" s="44" t="s">
        <v>632</v>
      </c>
      <c r="D1663" s="45"/>
      <c r="E1663" s="45"/>
      <c r="F1663" s="45"/>
      <c r="G1663" s="45"/>
      <c r="H1663" s="45">
        <f>IF(AND(F1663=0,G1663=0),D1663*E1663,IF(AND(E1663=0,G1663=0),D1663*F1663,IF(AND(E1663=0,F1663=0),D1663*G1663,IF(AND(E1663=0),D1663*F1663*G1663,IF(AND(F1663=0),D1663*E1663*G1663,IF(AND(G1663=0),D1663*E1663*F1663,D1663*E1663*F1663*G1663))))))</f>
        <v>0</v>
      </c>
      <c r="I1663" s="45"/>
      <c r="J1663" s="46" t="str">
        <f>IF(AND(E1663=0,F1663&lt;&gt;0,G1663&lt;&gt;0),"m2",IF(AND(F1663=0,E1663&lt;&gt;0,G1663&lt;&gt;0),"m2",IF(AND(G1663=0,E1663&lt;&gt;0,F1663&lt;&gt;0),"m2",IF(AND(F1663=0,G1663=0),"ml",IF(AND(E1663=0,G1663=0),"ml",IF(AND(E1663=0,F1663=0),"ml",IF(AND(E1663&lt;&gt;0,F1663&lt;&gt;0,G1663&lt;&gt;0),"m3",0)))))))</f>
        <v>ml</v>
      </c>
    </row>
    <row r="1664" spans="2:10" x14ac:dyDescent="0.3">
      <c r="B1664" s="75"/>
      <c r="C1664" s="130" t="s">
        <v>250</v>
      </c>
      <c r="D1664" s="45"/>
      <c r="E1664" s="45"/>
      <c r="F1664" s="45"/>
      <c r="G1664" s="45"/>
      <c r="H1664" s="45">
        <f t="shared" ref="H1664" si="63">IF(AND(F1664=0,G1664=0),D1664*E1664,IF(AND(E1664=0,G1664=0),D1664*F1664,IF(AND(E1664=0,F1664=0),D1664*G1664,IF(AND(E1664=0),D1664*F1664*G1664,IF(AND(F1664=0),D1664*E1664*G1664,IF(AND(G1664=0),D1664*E1664*F1664,D1664*E1664*F1664*G1664))))))</f>
        <v>0</v>
      </c>
      <c r="I1664" s="45"/>
      <c r="J1664" s="46" t="str">
        <f t="shared" ref="J1664" si="64">IF(AND(E1664=0,F1664&lt;&gt;0,G1664&lt;&gt;0),"m2",IF(AND(F1664=0,E1664&lt;&gt;0,G1664&lt;&gt;0),"m2",IF(AND(G1664=0,E1664&lt;&gt;0,F1664&lt;&gt;0),"m2",IF(AND(F1664=0,G1664=0),"ml",IF(AND(E1664=0,G1664=0),"ml",IF(AND(E1664=0,F1664=0),"ml",IF(AND(E1664&lt;&gt;0,F1664&lt;&gt;0,G1664&lt;&gt;0),"m3",0)))))))</f>
        <v>ml</v>
      </c>
    </row>
    <row r="1665" spans="2:10" x14ac:dyDescent="0.3">
      <c r="B1665" s="75"/>
      <c r="C1665" s="44" t="s">
        <v>621</v>
      </c>
      <c r="D1665" s="45"/>
      <c r="E1665" s="45"/>
      <c r="F1665" s="45"/>
      <c r="G1665" s="45"/>
      <c r="H1665" s="45">
        <f>IF(AND(F1665=0,G1665=0),D1665*E1665,IF(AND(E1665=0,G1665=0),D1665*F1665,IF(AND(E1665=0,F1665=0),D1665*G1665,IF(AND(E1665=0),D1665*F1665*G1665,IF(AND(F1665=0),D1665*E1665*G1665,IF(AND(G1665=0),D1665*E1665*F1665,D1665*E1665*F1665*G1665))))))</f>
        <v>0</v>
      </c>
      <c r="I1665" s="45"/>
      <c r="J1665" s="46" t="str">
        <f>IF(AND(E1665=0,F1665&lt;&gt;0,G1665&lt;&gt;0),"m2",IF(AND(F1665=0,E1665&lt;&gt;0,G1665&lt;&gt;0),"m2",IF(AND(G1665=0,E1665&lt;&gt;0,F1665&lt;&gt;0),"m2",IF(AND(F1665=0,G1665=0),"ml",IF(AND(E1665=0,G1665=0),"ml",IF(AND(E1665=0,F1665=0),"ml",IF(AND(E1665&lt;&gt;0,F1665&lt;&gt;0,G1665&lt;&gt;0),"m3",0)))))))</f>
        <v>ml</v>
      </c>
    </row>
    <row r="1666" spans="2:10" x14ac:dyDescent="0.3">
      <c r="B1666" s="75"/>
      <c r="C1666" s="44" t="s">
        <v>632</v>
      </c>
      <c r="D1666" s="45"/>
      <c r="E1666" s="45"/>
      <c r="F1666" s="45"/>
      <c r="G1666" s="45"/>
      <c r="H1666" s="45">
        <f>IF(AND(F1666=0,G1666=0),D1666*E1666,IF(AND(E1666=0,G1666=0),D1666*F1666,IF(AND(E1666=0,F1666=0),D1666*G1666,IF(AND(E1666=0),D1666*F1666*G1666,IF(AND(F1666=0),D1666*E1666*G1666,IF(AND(G1666=0),D1666*E1666*F1666,D1666*E1666*F1666*G1666))))))</f>
        <v>0</v>
      </c>
      <c r="I1666" s="45"/>
      <c r="J1666" s="46" t="str">
        <f>IF(AND(E1666=0,F1666&lt;&gt;0,G1666&lt;&gt;0),"m2",IF(AND(F1666=0,E1666&lt;&gt;0,G1666&lt;&gt;0),"m2",IF(AND(G1666=0,E1666&lt;&gt;0,F1666&lt;&gt;0),"m2",IF(AND(F1666=0,G1666=0),"ml",IF(AND(E1666=0,G1666=0),"ml",IF(AND(E1666=0,F1666=0),"ml",IF(AND(E1666&lt;&gt;0,F1666&lt;&gt;0,G1666&lt;&gt;0),"m3",0)))))))</f>
        <v>ml</v>
      </c>
    </row>
    <row r="1667" spans="2:10" x14ac:dyDescent="0.3">
      <c r="B1667" s="75" t="s">
        <v>517</v>
      </c>
      <c r="C1667" s="48" t="s">
        <v>618</v>
      </c>
      <c r="D1667" s="45"/>
      <c r="E1667" s="45"/>
      <c r="F1667" s="45"/>
      <c r="G1667" s="45"/>
      <c r="H1667" s="45"/>
      <c r="I1667" s="62">
        <f>SUM(H1668:H1673)*$E$83</f>
        <v>1</v>
      </c>
      <c r="J1667" s="63" t="str">
        <f>+J1670</f>
        <v>ml</v>
      </c>
    </row>
    <row r="1668" spans="2:10" x14ac:dyDescent="0.3">
      <c r="B1668" s="75"/>
      <c r="C1668" s="130" t="s">
        <v>248</v>
      </c>
      <c r="D1668" s="45"/>
      <c r="E1668" s="45"/>
      <c r="F1668" s="45"/>
      <c r="G1668" s="45"/>
      <c r="H1668" s="45"/>
      <c r="I1668" s="62"/>
      <c r="J1668" s="63"/>
    </row>
    <row r="1669" spans="2:10" x14ac:dyDescent="0.3">
      <c r="B1669" s="75"/>
      <c r="C1669" s="44" t="s">
        <v>621</v>
      </c>
      <c r="D1669" s="45">
        <v>1</v>
      </c>
      <c r="E1669" s="45">
        <v>1</v>
      </c>
      <c r="F1669" s="45"/>
      <c r="G1669" s="45"/>
      <c r="H1669" s="45">
        <f>IF(AND(F1669=0,G1669=0),D1669*E1669,IF(AND(E1669=0,G1669=0),D1669*F1669,IF(AND(E1669=0,F1669=0),D1669*G1669,IF(AND(E1669=0),D1669*F1669*G1669,IF(AND(F1669=0),D1669*E1669*G1669,IF(AND(G1669=0),D1669*E1669*F1669,D1669*E1669*F1669*G1669))))))</f>
        <v>1</v>
      </c>
      <c r="I1669" s="45"/>
      <c r="J1669" s="46" t="str">
        <f>IF(AND(E1669=0,F1669&lt;&gt;0,G1669&lt;&gt;0),"m2",IF(AND(F1669=0,E1669&lt;&gt;0,G1669&lt;&gt;0),"m2",IF(AND(G1669=0,E1669&lt;&gt;0,F1669&lt;&gt;0),"m2",IF(AND(F1669=0,G1669=0),"ml",IF(AND(E1669=0,G1669=0),"ml",IF(AND(E1669=0,F1669=0),"ml",IF(AND(E1669&lt;&gt;0,F1669&lt;&gt;0,G1669&lt;&gt;0),"m3",0)))))))</f>
        <v>ml</v>
      </c>
    </row>
    <row r="1670" spans="2:10" x14ac:dyDescent="0.3">
      <c r="B1670" s="75"/>
      <c r="C1670" s="130" t="s">
        <v>249</v>
      </c>
      <c r="D1670" s="45"/>
      <c r="E1670" s="45"/>
      <c r="F1670" s="45"/>
      <c r="G1670" s="45"/>
      <c r="H1670" s="45">
        <f>IF(AND(F1670=0,G1670=0),D1670*E1670,IF(AND(E1670=0,G1670=0),D1670*F1670,IF(AND(E1670=0,F1670=0),D1670*G1670,IF(AND(E1670=0),D1670*F1670*G1670,IF(AND(F1670=0),D1670*E1670*G1670,IF(AND(G1670=0),D1670*E1670*F1670,D1670*E1670*F1670*G1670))))))</f>
        <v>0</v>
      </c>
      <c r="I1670" s="45"/>
      <c r="J1670" s="46" t="str">
        <f>IF(AND(E1670=0,F1670&lt;&gt;0,G1670&lt;&gt;0),"m2",IF(AND(F1670=0,E1670&lt;&gt;0,G1670&lt;&gt;0),"m2",IF(AND(G1670=0,E1670&lt;&gt;0,F1670&lt;&gt;0),"m2",IF(AND(F1670=0,G1670=0),"ml",IF(AND(E1670=0,G1670=0),"ml",IF(AND(E1670=0,F1670=0),"ml",IF(AND(E1670&lt;&gt;0,F1670&lt;&gt;0,G1670&lt;&gt;0),"m3",0)))))))</f>
        <v>ml</v>
      </c>
    </row>
    <row r="1671" spans="2:10" x14ac:dyDescent="0.3">
      <c r="B1671" s="75"/>
      <c r="C1671" s="44" t="s">
        <v>621</v>
      </c>
      <c r="D1671" s="45"/>
      <c r="E1671" s="45"/>
      <c r="F1671" s="45"/>
      <c r="G1671" s="45"/>
      <c r="H1671" s="45">
        <f>IF(AND(F1671=0,G1671=0),D1671*E1671,IF(AND(E1671=0,G1671=0),D1671*F1671,IF(AND(E1671=0,F1671=0),D1671*G1671,IF(AND(E1671=0),D1671*F1671*G1671,IF(AND(F1671=0),D1671*E1671*G1671,IF(AND(G1671=0),D1671*E1671*F1671,D1671*E1671*F1671*G1671))))))</f>
        <v>0</v>
      </c>
      <c r="I1671" s="45"/>
      <c r="J1671" s="46" t="str">
        <f>IF(AND(E1671=0,F1671&lt;&gt;0,G1671&lt;&gt;0),"m2",IF(AND(F1671=0,E1671&lt;&gt;0,G1671&lt;&gt;0),"m2",IF(AND(G1671=0,E1671&lt;&gt;0,F1671&lt;&gt;0),"m2",IF(AND(F1671=0,G1671=0),"ml",IF(AND(E1671=0,G1671=0),"ml",IF(AND(E1671=0,F1671=0),"ml",IF(AND(E1671&lt;&gt;0,F1671&lt;&gt;0,G1671&lt;&gt;0),"m3",0)))))))</f>
        <v>ml</v>
      </c>
    </row>
    <row r="1672" spans="2:10" x14ac:dyDescent="0.3">
      <c r="B1672" s="75"/>
      <c r="C1672" s="130" t="s">
        <v>250</v>
      </c>
      <c r="D1672" s="45"/>
      <c r="E1672" s="45"/>
      <c r="F1672" s="45"/>
      <c r="G1672" s="45"/>
      <c r="H1672" s="45">
        <f>IF(AND(F1672=0,G1672=0),D1672*E1672,IF(AND(E1672=0,G1672=0),D1672*F1672,IF(AND(E1672=0,F1672=0),D1672*G1672,IF(AND(E1672=0),D1672*F1672*G1672,IF(AND(F1672=0),D1672*E1672*G1672,IF(AND(G1672=0),D1672*E1672*F1672,D1672*E1672*F1672*G1672))))))</f>
        <v>0</v>
      </c>
      <c r="I1672" s="45"/>
      <c r="J1672" s="46" t="str">
        <f>IF(AND(E1672=0,F1672&lt;&gt;0,G1672&lt;&gt;0),"m2",IF(AND(F1672=0,E1672&lt;&gt;0,G1672&lt;&gt;0),"m2",IF(AND(G1672=0,E1672&lt;&gt;0,F1672&lt;&gt;0),"m2",IF(AND(F1672=0,G1672=0),"ml",IF(AND(E1672=0,G1672=0),"ml",IF(AND(E1672=0,F1672=0),"ml",IF(AND(E1672&lt;&gt;0,F1672&lt;&gt;0,G1672&lt;&gt;0),"m3",0)))))))</f>
        <v>ml</v>
      </c>
    </row>
    <row r="1673" spans="2:10" x14ac:dyDescent="0.3">
      <c r="B1673" s="75"/>
      <c r="C1673" s="44" t="s">
        <v>621</v>
      </c>
      <c r="D1673" s="45"/>
      <c r="E1673" s="45"/>
      <c r="F1673" s="45"/>
      <c r="G1673" s="45"/>
      <c r="H1673" s="45">
        <f>IF(AND(F1673=0,G1673=0),D1673*E1673,IF(AND(E1673=0,G1673=0),D1673*F1673,IF(AND(E1673=0,F1673=0),D1673*G1673,IF(AND(E1673=0),D1673*F1673*G1673,IF(AND(F1673=0),D1673*E1673*G1673,IF(AND(G1673=0),D1673*E1673*F1673,D1673*E1673*F1673*G1673))))))</f>
        <v>0</v>
      </c>
      <c r="I1673" s="45"/>
      <c r="J1673" s="46" t="str">
        <f>IF(AND(E1673=0,F1673&lt;&gt;0,G1673&lt;&gt;0),"m2",IF(AND(F1673=0,E1673&lt;&gt;0,G1673&lt;&gt;0),"m2",IF(AND(G1673=0,E1673&lt;&gt;0,F1673&lt;&gt;0),"m2",IF(AND(F1673=0,G1673=0),"ml",IF(AND(E1673=0,G1673=0),"ml",IF(AND(E1673=0,F1673=0),"ml",IF(AND(E1673&lt;&gt;0,F1673&lt;&gt;0,G1673&lt;&gt;0),"m3",0)))))))</f>
        <v>ml</v>
      </c>
    </row>
    <row r="1674" spans="2:10" x14ac:dyDescent="0.3">
      <c r="B1674" s="75" t="s">
        <v>518</v>
      </c>
      <c r="C1674" s="48" t="s">
        <v>484</v>
      </c>
      <c r="D1674" s="45"/>
      <c r="E1674" s="45"/>
      <c r="F1674" s="45"/>
      <c r="G1674" s="45"/>
      <c r="H1674" s="45"/>
      <c r="I1674" s="62">
        <f>SUM(H1675:H1678)*$E$83</f>
        <v>4.25</v>
      </c>
      <c r="J1674" s="63" t="str">
        <f>+J1675</f>
        <v>ml</v>
      </c>
    </row>
    <row r="1675" spans="2:10" x14ac:dyDescent="0.3">
      <c r="B1675" s="75"/>
      <c r="C1675" s="130" t="s">
        <v>248</v>
      </c>
      <c r="D1675" s="45">
        <v>1</v>
      </c>
      <c r="E1675" s="45">
        <v>3.25</v>
      </c>
      <c r="F1675" s="45"/>
      <c r="G1675" s="45"/>
      <c r="H1675" s="45">
        <f>IF(AND(F1675=0,G1675=0),D1675*E1675,IF(AND(E1675=0,G1675=0),D1675*F1675,IF(AND(E1675=0,F1675=0),D1675*G1675,IF(AND(E1675=0),D1675*F1675*G1675,IF(AND(F1675=0),D1675*E1675*G1675,IF(AND(G1675=0),D1675*E1675*F1675,D1675*E1675*F1675*G1675))))))</f>
        <v>3.25</v>
      </c>
      <c r="I1675" s="45"/>
      <c r="J1675" s="46" t="str">
        <f>IF(AND(E1675=0,F1675&lt;&gt;0,G1675&lt;&gt;0),"m2",IF(AND(F1675=0,E1675&lt;&gt;0,G1675&lt;&gt;0),"m2",IF(AND(G1675=0,E1675&lt;&gt;0,F1675&lt;&gt;0),"m2",IF(AND(F1675=0,G1675=0),"ml",IF(AND(E1675=0,G1675=0),"ml",IF(AND(E1675=0,F1675=0),"ml",IF(AND(E1675&lt;&gt;0,F1675&lt;&gt;0,G1675&lt;&gt;0),"m3",0)))))))</f>
        <v>ml</v>
      </c>
    </row>
    <row r="1676" spans="2:10" x14ac:dyDescent="0.3">
      <c r="B1676" s="75"/>
      <c r="C1676" s="130" t="s">
        <v>249</v>
      </c>
      <c r="D1676" s="45"/>
      <c r="E1676" s="45"/>
      <c r="F1676" s="45"/>
      <c r="G1676" s="45"/>
      <c r="H1676" s="45">
        <f>IF(AND(F1676=0,G1676=0),D1676*E1676,IF(AND(E1676=0,G1676=0),D1676*F1676,IF(AND(E1676=0,F1676=0),D1676*G1676,IF(AND(E1676=0),D1676*F1676*G1676,IF(AND(F1676=0),D1676*E1676*G1676,IF(AND(G1676=0),D1676*E1676*F1676,D1676*E1676*F1676*G1676))))))</f>
        <v>0</v>
      </c>
      <c r="I1676" s="45"/>
      <c r="J1676" s="46" t="str">
        <f>IF(AND(E1676=0,F1676&lt;&gt;0,G1676&lt;&gt;0),"m2",IF(AND(F1676=0,E1676&lt;&gt;0,G1676&lt;&gt;0),"m2",IF(AND(G1676=0,E1676&lt;&gt;0,F1676&lt;&gt;0),"m2",IF(AND(F1676=0,G1676=0),"ml",IF(AND(E1676=0,G1676=0),"ml",IF(AND(E1676=0,F1676=0),"ml",IF(AND(E1676&lt;&gt;0,F1676&lt;&gt;0,G1676&lt;&gt;0),"m3",0)))))))</f>
        <v>ml</v>
      </c>
    </row>
    <row r="1677" spans="2:10" x14ac:dyDescent="0.3">
      <c r="B1677" s="75"/>
      <c r="C1677" s="130" t="s">
        <v>250</v>
      </c>
      <c r="D1677" s="45"/>
      <c r="E1677" s="45"/>
      <c r="F1677" s="45"/>
      <c r="G1677" s="45"/>
      <c r="H1677" s="45">
        <f>IF(AND(F1677=0,G1677=0),D1677*E1677,IF(AND(E1677=0,G1677=0),D1677*F1677,IF(AND(E1677=0,F1677=0),D1677*G1677,IF(AND(E1677=0),D1677*F1677*G1677,IF(AND(F1677=0),D1677*E1677*G1677,IF(AND(G1677=0),D1677*E1677*F1677,D1677*E1677*F1677*G1677))))))</f>
        <v>0</v>
      </c>
      <c r="I1677" s="45"/>
      <c r="J1677" s="46" t="str">
        <f>IF(AND(E1677=0,F1677&lt;&gt;0,G1677&lt;&gt;0),"m2",IF(AND(F1677=0,E1677&lt;&gt;0,G1677&lt;&gt;0),"m2",IF(AND(G1677=0,E1677&lt;&gt;0,F1677&lt;&gt;0),"m2",IF(AND(F1677=0,G1677=0),"ml",IF(AND(E1677=0,G1677=0),"ml",IF(AND(E1677=0,F1677=0),"ml",IF(AND(E1677&lt;&gt;0,F1677&lt;&gt;0,G1677&lt;&gt;0),"m3",0)))))))</f>
        <v>ml</v>
      </c>
    </row>
    <row r="1678" spans="2:10" x14ac:dyDescent="0.3">
      <c r="B1678" s="75"/>
      <c r="C1678" s="130" t="s">
        <v>633</v>
      </c>
      <c r="D1678" s="45">
        <v>1</v>
      </c>
      <c r="E1678" s="45">
        <v>1</v>
      </c>
      <c r="F1678" s="45"/>
      <c r="G1678" s="45"/>
      <c r="H1678" s="45">
        <f>IF(AND(F1678=0,G1678=0),D1678*E1678,IF(AND(E1678=0,G1678=0),D1678*F1678,IF(AND(E1678=0,F1678=0),D1678*G1678,IF(AND(E1678=0),D1678*F1678*G1678,IF(AND(F1678=0),D1678*E1678*G1678,IF(AND(G1678=0),D1678*E1678*F1678,D1678*E1678*F1678*G1678))))))</f>
        <v>1</v>
      </c>
      <c r="I1678" s="45"/>
      <c r="J1678" s="46" t="str">
        <f>IF(AND(E1678=0,F1678&lt;&gt;0,G1678&lt;&gt;0),"m2",IF(AND(F1678=0,E1678&lt;&gt;0,G1678&lt;&gt;0),"m2",IF(AND(G1678=0,E1678&lt;&gt;0,F1678&lt;&gt;0),"m2",IF(AND(F1678=0,G1678=0),"ml",IF(AND(E1678=0,G1678=0),"ml",IF(AND(E1678=0,F1678=0),"ml",IF(AND(E1678&lt;&gt;0,F1678&lt;&gt;0,G1678&lt;&gt;0),"m3",0)))))))</f>
        <v>ml</v>
      </c>
    </row>
    <row r="1679" spans="2:10" x14ac:dyDescent="0.3">
      <c r="B1679" s="75" t="s">
        <v>617</v>
      </c>
      <c r="C1679" s="48" t="s">
        <v>486</v>
      </c>
      <c r="D1679" s="45"/>
      <c r="E1679" s="45"/>
      <c r="F1679" s="45"/>
      <c r="G1679" s="45"/>
      <c r="H1679" s="45"/>
      <c r="I1679" s="62">
        <f>SUM(H1680:H1683)*$E$83</f>
        <v>0</v>
      </c>
      <c r="J1679" s="63" t="str">
        <f>+J1680</f>
        <v>ml</v>
      </c>
    </row>
    <row r="1680" spans="2:10" x14ac:dyDescent="0.3">
      <c r="B1680" s="75"/>
      <c r="C1680" s="130" t="s">
        <v>248</v>
      </c>
      <c r="D1680" s="45"/>
      <c r="E1680" s="45"/>
      <c r="F1680" s="45"/>
      <c r="G1680" s="45"/>
      <c r="H1680" s="45">
        <f>IF(AND(F1680=0,G1680=0),D1680*E1680,IF(AND(E1680=0,G1680=0),D1680*F1680,IF(AND(E1680=0,F1680=0),D1680*G1680,IF(AND(E1680=0),D1680*F1680*G1680,IF(AND(F1680=0),D1680*E1680*G1680,IF(AND(G1680=0),D1680*E1680*F1680,D1680*E1680*F1680*G1680))))))</f>
        <v>0</v>
      </c>
      <c r="I1680" s="45"/>
      <c r="J1680" s="46" t="str">
        <f>IF(AND(E1680=0,F1680&lt;&gt;0,G1680&lt;&gt;0),"m2",IF(AND(F1680=0,E1680&lt;&gt;0,G1680&lt;&gt;0),"m2",IF(AND(G1680=0,E1680&lt;&gt;0,F1680&lt;&gt;0),"m2",IF(AND(F1680=0,G1680=0),"ml",IF(AND(E1680=0,G1680=0),"ml",IF(AND(E1680=0,F1680=0),"ml",IF(AND(E1680&lt;&gt;0,F1680&lt;&gt;0,G1680&lt;&gt;0),"m3",0)))))))</f>
        <v>ml</v>
      </c>
    </row>
    <row r="1681" spans="2:10" x14ac:dyDescent="0.3">
      <c r="B1681" s="75"/>
      <c r="C1681" s="130" t="s">
        <v>249</v>
      </c>
      <c r="D1681" s="45"/>
      <c r="E1681" s="45"/>
      <c r="F1681" s="45"/>
      <c r="G1681" s="45"/>
      <c r="H1681" s="45">
        <f>IF(AND(F1681=0,G1681=0),D1681*E1681,IF(AND(E1681=0,G1681=0),D1681*F1681,IF(AND(E1681=0,F1681=0),D1681*G1681,IF(AND(E1681=0),D1681*F1681*G1681,IF(AND(F1681=0),D1681*E1681*G1681,IF(AND(G1681=0),D1681*E1681*F1681,D1681*E1681*F1681*G1681))))))</f>
        <v>0</v>
      </c>
      <c r="I1681" s="45"/>
      <c r="J1681" s="46" t="str">
        <f>IF(AND(E1681=0,F1681&lt;&gt;0,G1681&lt;&gt;0),"m2",IF(AND(F1681=0,E1681&lt;&gt;0,G1681&lt;&gt;0),"m2",IF(AND(G1681=0,E1681&lt;&gt;0,F1681&lt;&gt;0),"m2",IF(AND(F1681=0,G1681=0),"ml",IF(AND(E1681=0,G1681=0),"ml",IF(AND(E1681=0,F1681=0),"ml",IF(AND(E1681&lt;&gt;0,F1681&lt;&gt;0,G1681&lt;&gt;0),"m3",0)))))))</f>
        <v>ml</v>
      </c>
    </row>
    <row r="1682" spans="2:10" x14ac:dyDescent="0.3">
      <c r="B1682" s="75"/>
      <c r="C1682" s="130" t="s">
        <v>250</v>
      </c>
      <c r="D1682" s="45"/>
      <c r="E1682" s="45"/>
      <c r="F1682" s="45"/>
      <c r="G1682" s="45"/>
      <c r="H1682" s="45">
        <f>IF(AND(F1682=0,G1682=0),D1682*E1682,IF(AND(E1682=0,G1682=0),D1682*F1682,IF(AND(E1682=0,F1682=0),D1682*G1682,IF(AND(E1682=0),D1682*F1682*G1682,IF(AND(F1682=0),D1682*E1682*G1682,IF(AND(G1682=0),D1682*E1682*F1682,D1682*E1682*F1682*G1682))))))</f>
        <v>0</v>
      </c>
      <c r="I1682" s="45"/>
      <c r="J1682" s="46" t="str">
        <f>IF(AND(E1682=0,F1682&lt;&gt;0,G1682&lt;&gt;0),"m2",IF(AND(F1682=0,E1682&lt;&gt;0,G1682&lt;&gt;0),"m2",IF(AND(G1682=0,E1682&lt;&gt;0,F1682&lt;&gt;0),"m2",IF(AND(F1682=0,G1682=0),"ml",IF(AND(E1682=0,G1682=0),"ml",IF(AND(E1682=0,F1682=0),"ml",IF(AND(E1682&lt;&gt;0,F1682&lt;&gt;0,G1682&lt;&gt;0),"m3",0)))))))</f>
        <v>ml</v>
      </c>
    </row>
    <row r="1683" spans="2:10" x14ac:dyDescent="0.3">
      <c r="B1683" s="75"/>
      <c r="C1683" s="130" t="s">
        <v>633</v>
      </c>
      <c r="D1683" s="45"/>
      <c r="E1683" s="45"/>
      <c r="F1683" s="45"/>
      <c r="G1683" s="45"/>
      <c r="H1683" s="45">
        <f>IF(AND(F1683=0,G1683=0),D1683*E1683,IF(AND(E1683=0,G1683=0),D1683*F1683,IF(AND(E1683=0,F1683=0),D1683*G1683,IF(AND(E1683=0),D1683*F1683*G1683,IF(AND(F1683=0),D1683*E1683*G1683,IF(AND(G1683=0),D1683*E1683*F1683,D1683*E1683*F1683*G1683))))))</f>
        <v>0</v>
      </c>
      <c r="I1683" s="45"/>
      <c r="J1683" s="46" t="str">
        <f>IF(AND(E1683=0,F1683&lt;&gt;0,G1683&lt;&gt;0),"m2",IF(AND(F1683=0,E1683&lt;&gt;0,G1683&lt;&gt;0),"m2",IF(AND(G1683=0,E1683&lt;&gt;0,F1683&lt;&gt;0),"m2",IF(AND(F1683=0,G1683=0),"ml",IF(AND(E1683=0,G1683=0),"ml",IF(AND(E1683=0,F1683=0),"ml",IF(AND(E1683&lt;&gt;0,F1683&lt;&gt;0,G1683&lt;&gt;0),"m3",0)))))))</f>
        <v>ml</v>
      </c>
    </row>
    <row r="1684" spans="2:10" x14ac:dyDescent="0.3">
      <c r="B1684" s="100" t="s">
        <v>211</v>
      </c>
      <c r="C1684" s="101" t="s">
        <v>487</v>
      </c>
      <c r="D1684" s="103"/>
      <c r="E1684" s="45"/>
      <c r="F1684" s="45"/>
      <c r="G1684" s="45"/>
      <c r="H1684" s="45"/>
      <c r="I1684" s="62"/>
      <c r="J1684" s="63"/>
    </row>
    <row r="1685" spans="2:10" x14ac:dyDescent="0.3">
      <c r="B1685" s="75" t="s">
        <v>212</v>
      </c>
      <c r="C1685" s="48" t="s">
        <v>485</v>
      </c>
      <c r="D1685" s="103"/>
      <c r="E1685" s="45"/>
      <c r="F1685" s="45"/>
      <c r="G1685" s="45"/>
      <c r="H1685" s="45"/>
      <c r="I1685" s="62">
        <f>SUM(H1686:H1687)*$E$83</f>
        <v>0</v>
      </c>
      <c r="J1685" s="63" t="str">
        <f>+J1686</f>
        <v>ml</v>
      </c>
    </row>
    <row r="1686" spans="2:10" x14ac:dyDescent="0.3">
      <c r="B1686" s="75"/>
      <c r="C1686" s="130" t="s">
        <v>248</v>
      </c>
      <c r="D1686" s="45"/>
      <c r="E1686" s="45"/>
      <c r="F1686" s="45"/>
      <c r="G1686" s="45"/>
      <c r="H1686" s="45"/>
      <c r="I1686" s="45"/>
      <c r="J1686" s="46" t="str">
        <f>IF(AND(E1686=0,F1686&lt;&gt;0,G1686&lt;&gt;0),"m2",IF(AND(F1686=0,E1686&lt;&gt;0,G1686&lt;&gt;0),"m2",IF(AND(G1686=0,E1686&lt;&gt;0,F1686&lt;&gt;0),"m2",IF(AND(F1686=0,G1686=0),"ml",IF(AND(E1686=0,G1686=0),"ml",IF(AND(E1686=0,F1686=0),"ml",IF(AND(E1686&lt;&gt;0,F1686&lt;&gt;0,G1686&lt;&gt;0),"m3",0)))))))</f>
        <v>ml</v>
      </c>
    </row>
    <row r="1687" spans="2:10" x14ac:dyDescent="0.3">
      <c r="B1687" s="75"/>
      <c r="C1687" s="44" t="s">
        <v>830</v>
      </c>
      <c r="D1687" s="45"/>
      <c r="E1687" s="45"/>
      <c r="F1687" s="45"/>
      <c r="G1687" s="45"/>
      <c r="H1687" s="45">
        <f>IF(AND(F1687=0,G1687=0),D1687*E1687,IF(AND(E1687=0,G1687=0),D1687*F1687,IF(AND(E1687=0,F1687=0),D1687*G1687,IF(AND(E1687=0),D1687*F1687*G1687,IF(AND(F1687=0),D1687*E1687*G1687,IF(AND(G1687=0),D1687*E1687*F1687,D1687*E1687*F1687*G1687))))))</f>
        <v>0</v>
      </c>
      <c r="I1687" s="45"/>
      <c r="J1687" s="46" t="str">
        <f>IF(AND(E1687=0,F1687&lt;&gt;0,G1687&lt;&gt;0),"m2",IF(AND(F1687=0,E1687&lt;&gt;0,G1687&lt;&gt;0),"m2",IF(AND(G1687=0,E1687&lt;&gt;0,F1687&lt;&gt;0),"m2",IF(AND(F1687=0,G1687=0),"ml",IF(AND(E1687=0,G1687=0),"ml",IF(AND(E1687=0,F1687=0),"ml",IF(AND(E1687&lt;&gt;0,F1687&lt;&gt;0,G1687&lt;&gt;0),"m3",0)))))))</f>
        <v>ml</v>
      </c>
    </row>
    <row r="1688" spans="2:10" x14ac:dyDescent="0.3">
      <c r="B1688" s="75" t="s">
        <v>519</v>
      </c>
      <c r="C1688" s="48" t="s">
        <v>488</v>
      </c>
      <c r="D1688" s="103"/>
      <c r="E1688" s="45"/>
      <c r="F1688" s="45"/>
      <c r="G1688" s="45"/>
      <c r="H1688" s="45"/>
      <c r="I1688" s="62">
        <f>SUM(H1689:H1690)*$E$83</f>
        <v>0</v>
      </c>
      <c r="J1688" s="63" t="str">
        <f>+J1689</f>
        <v>ml</v>
      </c>
    </row>
    <row r="1689" spans="2:10" x14ac:dyDescent="0.3">
      <c r="B1689" s="75"/>
      <c r="C1689" s="130" t="s">
        <v>248</v>
      </c>
      <c r="D1689" s="45"/>
      <c r="E1689" s="45"/>
      <c r="F1689" s="45"/>
      <c r="G1689" s="45"/>
      <c r="H1689" s="45"/>
      <c r="I1689" s="45"/>
      <c r="J1689" s="46" t="str">
        <f>IF(AND(E1689=0,F1689&lt;&gt;0,G1689&lt;&gt;0),"m2",IF(AND(F1689=0,E1689&lt;&gt;0,G1689&lt;&gt;0),"m2",IF(AND(G1689=0,E1689&lt;&gt;0,F1689&lt;&gt;0),"m2",IF(AND(F1689=0,G1689=0),"ml",IF(AND(E1689=0,G1689=0),"ml",IF(AND(E1689=0,F1689=0),"ml",IF(AND(E1689&lt;&gt;0,F1689&lt;&gt;0,G1689&lt;&gt;0),"m3",0)))))))</f>
        <v>ml</v>
      </c>
    </row>
    <row r="1690" spans="2:10" x14ac:dyDescent="0.3">
      <c r="B1690" s="75"/>
      <c r="C1690" s="44" t="s">
        <v>434</v>
      </c>
      <c r="D1690" s="45"/>
      <c r="E1690" s="45"/>
      <c r="F1690" s="45"/>
      <c r="G1690" s="45"/>
      <c r="H1690" s="45">
        <f>IF(AND(F1690=0,G1690=0),D1690*E1690,IF(AND(E1690=0,G1690=0),D1690*F1690,IF(AND(E1690=0,F1690=0),D1690*G1690,IF(AND(E1690=0),D1690*F1690*G1690,IF(AND(F1690=0),D1690*E1690*G1690,IF(AND(G1690=0),D1690*E1690*F1690,D1690*E1690*F1690*G1690))))))</f>
        <v>0</v>
      </c>
      <c r="I1690" s="45"/>
      <c r="J1690" s="46" t="str">
        <f>IF(AND(E1690=0,F1690&lt;&gt;0,G1690&lt;&gt;0),"m2",IF(AND(F1690=0,E1690&lt;&gt;0,G1690&lt;&gt;0),"m2",IF(AND(G1690=0,E1690&lt;&gt;0,F1690&lt;&gt;0),"m2",IF(AND(F1690=0,G1690=0),"ml",IF(AND(E1690=0,G1690=0),"ml",IF(AND(E1690=0,F1690=0),"ml",IF(AND(E1690&lt;&gt;0,F1690&lt;&gt;0,G1690&lt;&gt;0),"m3",0)))))))</f>
        <v>ml</v>
      </c>
    </row>
    <row r="1691" spans="2:10" x14ac:dyDescent="0.3">
      <c r="B1691" s="100" t="s">
        <v>213</v>
      </c>
      <c r="C1691" s="101" t="s">
        <v>489</v>
      </c>
      <c r="D1691" s="103"/>
      <c r="E1691" s="45"/>
      <c r="F1691" s="45"/>
      <c r="G1691" s="45"/>
      <c r="H1691" s="45"/>
      <c r="I1691" s="62"/>
      <c r="J1691" s="63"/>
    </row>
    <row r="1692" spans="2:10" x14ac:dyDescent="0.3">
      <c r="B1692" s="75" t="s">
        <v>214</v>
      </c>
      <c r="C1692" s="48" t="s">
        <v>491</v>
      </c>
      <c r="D1692" s="103"/>
      <c r="E1692" s="45"/>
      <c r="F1692" s="45"/>
      <c r="G1692" s="45"/>
      <c r="H1692" s="45"/>
      <c r="I1692" s="62">
        <f>SUM(H1693:H1695)*$E$83</f>
        <v>1</v>
      </c>
      <c r="J1692" s="63" t="str">
        <f>+J1693</f>
        <v>und</v>
      </c>
    </row>
    <row r="1693" spans="2:10" x14ac:dyDescent="0.3">
      <c r="B1693" s="75"/>
      <c r="C1693" s="130" t="s">
        <v>248</v>
      </c>
      <c r="D1693" s="45">
        <v>1</v>
      </c>
      <c r="E1693" s="45"/>
      <c r="F1693" s="45"/>
      <c r="G1693" s="45"/>
      <c r="H1693" s="45">
        <f>+D1693</f>
        <v>1</v>
      </c>
      <c r="I1693" s="45"/>
      <c r="J1693" s="46" t="s">
        <v>35</v>
      </c>
    </row>
    <row r="1694" spans="2:10" x14ac:dyDescent="0.3">
      <c r="B1694" s="75"/>
      <c r="C1694" s="130" t="s">
        <v>249</v>
      </c>
      <c r="D1694" s="45"/>
      <c r="E1694" s="45"/>
      <c r="F1694" s="45"/>
      <c r="G1694" s="45"/>
      <c r="H1694" s="45">
        <f>+D1694</f>
        <v>0</v>
      </c>
      <c r="I1694" s="45"/>
      <c r="J1694" s="46" t="s">
        <v>35</v>
      </c>
    </row>
    <row r="1695" spans="2:10" x14ac:dyDescent="0.3">
      <c r="B1695" s="75"/>
      <c r="C1695" s="130" t="s">
        <v>250</v>
      </c>
      <c r="D1695" s="45"/>
      <c r="E1695" s="45"/>
      <c r="F1695" s="45"/>
      <c r="G1695" s="45"/>
      <c r="H1695" s="45">
        <f>+D1695</f>
        <v>0</v>
      </c>
      <c r="I1695" s="45"/>
      <c r="J1695" s="46" t="s">
        <v>35</v>
      </c>
    </row>
    <row r="1696" spans="2:10" x14ac:dyDescent="0.3">
      <c r="B1696" s="75" t="s">
        <v>215</v>
      </c>
      <c r="C1696" s="48" t="s">
        <v>492</v>
      </c>
      <c r="D1696" s="103"/>
      <c r="E1696" s="45"/>
      <c r="F1696" s="45"/>
      <c r="G1696" s="45"/>
      <c r="H1696" s="45"/>
      <c r="I1696" s="62">
        <f>SUM(H1697:H1699)*$E$83</f>
        <v>0</v>
      </c>
      <c r="J1696" s="63" t="str">
        <f>+J1697</f>
        <v>und</v>
      </c>
    </row>
    <row r="1697" spans="2:10" x14ac:dyDescent="0.3">
      <c r="B1697" s="75"/>
      <c r="C1697" s="130" t="s">
        <v>248</v>
      </c>
      <c r="D1697" s="45"/>
      <c r="E1697" s="45"/>
      <c r="F1697" s="45"/>
      <c r="G1697" s="45"/>
      <c r="H1697" s="45">
        <f>+D1697</f>
        <v>0</v>
      </c>
      <c r="I1697" s="45"/>
      <c r="J1697" s="46" t="s">
        <v>35</v>
      </c>
    </row>
    <row r="1698" spans="2:10" x14ac:dyDescent="0.3">
      <c r="B1698" s="75"/>
      <c r="C1698" s="130" t="s">
        <v>249</v>
      </c>
      <c r="D1698" s="45"/>
      <c r="E1698" s="45"/>
      <c r="F1698" s="45"/>
      <c r="G1698" s="45"/>
      <c r="H1698" s="45">
        <f>+D1698</f>
        <v>0</v>
      </c>
      <c r="I1698" s="45"/>
      <c r="J1698" s="46" t="s">
        <v>35</v>
      </c>
    </row>
    <row r="1699" spans="2:10" x14ac:dyDescent="0.3">
      <c r="B1699" s="75"/>
      <c r="C1699" s="130" t="s">
        <v>250</v>
      </c>
      <c r="D1699" s="45"/>
      <c r="E1699" s="45"/>
      <c r="F1699" s="45"/>
      <c r="G1699" s="45"/>
      <c r="H1699" s="45">
        <f>+D1699</f>
        <v>0</v>
      </c>
      <c r="I1699" s="45"/>
      <c r="J1699" s="46" t="s">
        <v>35</v>
      </c>
    </row>
    <row r="1700" spans="2:10" x14ac:dyDescent="0.3">
      <c r="B1700" s="75" t="s">
        <v>216</v>
      </c>
      <c r="C1700" s="48" t="s">
        <v>493</v>
      </c>
      <c r="D1700" s="103"/>
      <c r="E1700" s="45"/>
      <c r="F1700" s="45"/>
      <c r="G1700" s="45"/>
      <c r="H1700" s="45"/>
      <c r="I1700" s="62">
        <f>SUM(H1701:H1703)*$E$83</f>
        <v>0</v>
      </c>
      <c r="J1700" s="63" t="str">
        <f>+J1701</f>
        <v>und</v>
      </c>
    </row>
    <row r="1701" spans="2:10" x14ac:dyDescent="0.3">
      <c r="B1701" s="75"/>
      <c r="C1701" s="130" t="s">
        <v>248</v>
      </c>
      <c r="D1701" s="45"/>
      <c r="E1701" s="45"/>
      <c r="F1701" s="45"/>
      <c r="G1701" s="45"/>
      <c r="H1701" s="45">
        <f>+D1701</f>
        <v>0</v>
      </c>
      <c r="I1701" s="45"/>
      <c r="J1701" s="46" t="s">
        <v>35</v>
      </c>
    </row>
    <row r="1702" spans="2:10" x14ac:dyDescent="0.3">
      <c r="B1702" s="75"/>
      <c r="C1702" s="130" t="s">
        <v>249</v>
      </c>
      <c r="D1702" s="45"/>
      <c r="E1702" s="45"/>
      <c r="F1702" s="45"/>
      <c r="G1702" s="45"/>
      <c r="H1702" s="45">
        <f>+D1702</f>
        <v>0</v>
      </c>
      <c r="I1702" s="45"/>
      <c r="J1702" s="46" t="s">
        <v>35</v>
      </c>
    </row>
    <row r="1703" spans="2:10" x14ac:dyDescent="0.3">
      <c r="B1703" s="75"/>
      <c r="C1703" s="130" t="s">
        <v>250</v>
      </c>
      <c r="D1703" s="45"/>
      <c r="E1703" s="45"/>
      <c r="F1703" s="45"/>
      <c r="G1703" s="45"/>
      <c r="H1703" s="45">
        <f>+D1703</f>
        <v>0</v>
      </c>
      <c r="I1703" s="45"/>
      <c r="J1703" s="46" t="s">
        <v>35</v>
      </c>
    </row>
    <row r="1704" spans="2:10" x14ac:dyDescent="0.3">
      <c r="B1704" s="75" t="s">
        <v>496</v>
      </c>
      <c r="C1704" s="48" t="s">
        <v>494</v>
      </c>
      <c r="D1704" s="103"/>
      <c r="E1704" s="45"/>
      <c r="F1704" s="45"/>
      <c r="G1704" s="45"/>
      <c r="H1704" s="45"/>
      <c r="I1704" s="62">
        <f>SUM(H1705:H1707)*$E$83</f>
        <v>0</v>
      </c>
      <c r="J1704" s="63" t="str">
        <f>+J1705</f>
        <v>und</v>
      </c>
    </row>
    <row r="1705" spans="2:10" x14ac:dyDescent="0.3">
      <c r="B1705" s="75"/>
      <c r="C1705" s="130" t="s">
        <v>248</v>
      </c>
      <c r="D1705" s="45"/>
      <c r="E1705" s="45"/>
      <c r="F1705" s="45"/>
      <c r="G1705" s="45"/>
      <c r="H1705" s="45">
        <f>+D1705</f>
        <v>0</v>
      </c>
      <c r="I1705" s="45"/>
      <c r="J1705" s="46" t="s">
        <v>35</v>
      </c>
    </row>
    <row r="1706" spans="2:10" x14ac:dyDescent="0.3">
      <c r="B1706" s="75"/>
      <c r="C1706" s="130" t="s">
        <v>249</v>
      </c>
      <c r="D1706" s="45"/>
      <c r="E1706" s="45"/>
      <c r="F1706" s="45"/>
      <c r="G1706" s="45"/>
      <c r="H1706" s="45">
        <f>+D1706</f>
        <v>0</v>
      </c>
      <c r="I1706" s="45"/>
      <c r="J1706" s="46" t="s">
        <v>35</v>
      </c>
    </row>
    <row r="1707" spans="2:10" x14ac:dyDescent="0.3">
      <c r="B1707" s="75"/>
      <c r="C1707" s="130" t="s">
        <v>250</v>
      </c>
      <c r="D1707" s="45"/>
      <c r="E1707" s="45"/>
      <c r="F1707" s="45"/>
      <c r="G1707" s="45"/>
      <c r="H1707" s="45">
        <f>+D1707</f>
        <v>0</v>
      </c>
      <c r="I1707" s="45"/>
      <c r="J1707" s="46" t="s">
        <v>35</v>
      </c>
    </row>
    <row r="1708" spans="2:10" x14ac:dyDescent="0.3">
      <c r="B1708" s="75" t="s">
        <v>497</v>
      </c>
      <c r="C1708" s="48" t="s">
        <v>636</v>
      </c>
      <c r="D1708" s="103"/>
      <c r="E1708" s="45"/>
      <c r="F1708" s="45"/>
      <c r="G1708" s="45"/>
      <c r="H1708" s="45"/>
      <c r="I1708" s="62">
        <f>SUM(H1709:H1711)*$E$83</f>
        <v>0</v>
      </c>
      <c r="J1708" s="63" t="str">
        <f>+J1709</f>
        <v>und</v>
      </c>
    </row>
    <row r="1709" spans="2:10" x14ac:dyDescent="0.3">
      <c r="B1709" s="75"/>
      <c r="C1709" s="130" t="s">
        <v>248</v>
      </c>
      <c r="D1709" s="45"/>
      <c r="E1709" s="45"/>
      <c r="F1709" s="45"/>
      <c r="G1709" s="45"/>
      <c r="H1709" s="45">
        <f>+D1709</f>
        <v>0</v>
      </c>
      <c r="I1709" s="45"/>
      <c r="J1709" s="46" t="s">
        <v>35</v>
      </c>
    </row>
    <row r="1710" spans="2:10" x14ac:dyDescent="0.3">
      <c r="B1710" s="75"/>
      <c r="C1710" s="130" t="s">
        <v>249</v>
      </c>
      <c r="D1710" s="45"/>
      <c r="E1710" s="45"/>
      <c r="F1710" s="45"/>
      <c r="G1710" s="45"/>
      <c r="H1710" s="45">
        <f>+D1710</f>
        <v>0</v>
      </c>
      <c r="I1710" s="45"/>
      <c r="J1710" s="46" t="s">
        <v>35</v>
      </c>
    </row>
    <row r="1711" spans="2:10" x14ac:dyDescent="0.3">
      <c r="B1711" s="75"/>
      <c r="C1711" s="130" t="s">
        <v>250</v>
      </c>
      <c r="D1711" s="45"/>
      <c r="E1711" s="45"/>
      <c r="F1711" s="45"/>
      <c r="G1711" s="45"/>
      <c r="H1711" s="45">
        <f>+D1711</f>
        <v>0</v>
      </c>
      <c r="I1711" s="45"/>
      <c r="J1711" s="46" t="s">
        <v>35</v>
      </c>
    </row>
    <row r="1712" spans="2:10" x14ac:dyDescent="0.3">
      <c r="B1712" s="75" t="s">
        <v>498</v>
      </c>
      <c r="C1712" s="48" t="s">
        <v>495</v>
      </c>
      <c r="D1712" s="103"/>
      <c r="E1712" s="45"/>
      <c r="F1712" s="45"/>
      <c r="G1712" s="45"/>
      <c r="H1712" s="45"/>
      <c r="I1712" s="62">
        <f>SUM(H1713:H1715)*$E$83</f>
        <v>0</v>
      </c>
      <c r="J1712" s="63" t="str">
        <f>+J1713</f>
        <v>und</v>
      </c>
    </row>
    <row r="1713" spans="2:10" x14ac:dyDescent="0.3">
      <c r="B1713" s="75"/>
      <c r="C1713" s="130" t="s">
        <v>248</v>
      </c>
      <c r="D1713" s="45"/>
      <c r="E1713" s="45"/>
      <c r="F1713" s="45"/>
      <c r="G1713" s="45"/>
      <c r="H1713" s="45">
        <f>+D1713</f>
        <v>0</v>
      </c>
      <c r="I1713" s="45"/>
      <c r="J1713" s="46" t="s">
        <v>35</v>
      </c>
    </row>
    <row r="1714" spans="2:10" x14ac:dyDescent="0.3">
      <c r="B1714" s="75"/>
      <c r="C1714" s="130" t="s">
        <v>249</v>
      </c>
      <c r="D1714" s="45"/>
      <c r="E1714" s="45"/>
      <c r="F1714" s="45"/>
      <c r="G1714" s="45"/>
      <c r="H1714" s="45">
        <f>+D1714</f>
        <v>0</v>
      </c>
      <c r="I1714" s="45"/>
      <c r="J1714" s="46" t="s">
        <v>35</v>
      </c>
    </row>
    <row r="1715" spans="2:10" x14ac:dyDescent="0.3">
      <c r="B1715" s="75"/>
      <c r="C1715" s="130" t="s">
        <v>250</v>
      </c>
      <c r="D1715" s="45"/>
      <c r="E1715" s="45"/>
      <c r="F1715" s="45"/>
      <c r="G1715" s="45"/>
      <c r="H1715" s="45">
        <f>+D1715</f>
        <v>0</v>
      </c>
      <c r="I1715" s="45"/>
      <c r="J1715" s="46" t="s">
        <v>35</v>
      </c>
    </row>
    <row r="1716" spans="2:10" x14ac:dyDescent="0.3">
      <c r="B1716" s="75" t="s">
        <v>520</v>
      </c>
      <c r="C1716" s="48" t="s">
        <v>499</v>
      </c>
      <c r="D1716" s="103"/>
      <c r="E1716" s="45"/>
      <c r="F1716" s="45"/>
      <c r="G1716" s="45"/>
      <c r="H1716" s="45"/>
      <c r="I1716" s="62">
        <f>SUM(H1717:H1719)*$E$83</f>
        <v>1</v>
      </c>
      <c r="J1716" s="63" t="str">
        <f>+J1717</f>
        <v>und</v>
      </c>
    </row>
    <row r="1717" spans="2:10" x14ac:dyDescent="0.3">
      <c r="B1717" s="75"/>
      <c r="C1717" s="130" t="s">
        <v>248</v>
      </c>
      <c r="D1717" s="45">
        <v>1</v>
      </c>
      <c r="E1717" s="45"/>
      <c r="F1717" s="45"/>
      <c r="G1717" s="45"/>
      <c r="H1717" s="45">
        <f>+D1717</f>
        <v>1</v>
      </c>
      <c r="I1717" s="45"/>
      <c r="J1717" s="46" t="s">
        <v>35</v>
      </c>
    </row>
    <row r="1718" spans="2:10" x14ac:dyDescent="0.3">
      <c r="B1718" s="75"/>
      <c r="C1718" s="130" t="s">
        <v>249</v>
      </c>
      <c r="D1718" s="45"/>
      <c r="E1718" s="45"/>
      <c r="F1718" s="45"/>
      <c r="G1718" s="45"/>
      <c r="H1718" s="45">
        <f>+D1718</f>
        <v>0</v>
      </c>
      <c r="I1718" s="45"/>
      <c r="J1718" s="46" t="s">
        <v>35</v>
      </c>
    </row>
    <row r="1719" spans="2:10" x14ac:dyDescent="0.3">
      <c r="B1719" s="75"/>
      <c r="C1719" s="130" t="s">
        <v>250</v>
      </c>
      <c r="D1719" s="45"/>
      <c r="E1719" s="45"/>
      <c r="F1719" s="45"/>
      <c r="G1719" s="45"/>
      <c r="H1719" s="45">
        <f>+D1719</f>
        <v>0</v>
      </c>
      <c r="I1719" s="45"/>
      <c r="J1719" s="46" t="s">
        <v>35</v>
      </c>
    </row>
    <row r="1720" spans="2:10" x14ac:dyDescent="0.3">
      <c r="B1720" s="75" t="s">
        <v>521</v>
      </c>
      <c r="C1720" s="48" t="s">
        <v>500</v>
      </c>
      <c r="D1720" s="103"/>
      <c r="E1720" s="45"/>
      <c r="F1720" s="45"/>
      <c r="G1720" s="45"/>
      <c r="H1720" s="45"/>
      <c r="I1720" s="62">
        <f>SUM(H1721:H1723)*$E$83</f>
        <v>0</v>
      </c>
      <c r="J1720" s="63" t="str">
        <f>+J1721</f>
        <v>und</v>
      </c>
    </row>
    <row r="1721" spans="2:10" x14ac:dyDescent="0.3">
      <c r="B1721" s="75"/>
      <c r="C1721" s="130" t="s">
        <v>248</v>
      </c>
      <c r="D1721" s="45"/>
      <c r="E1721" s="45"/>
      <c r="F1721" s="45"/>
      <c r="G1721" s="45"/>
      <c r="H1721" s="45">
        <f t="shared" ref="H1721:H1727" si="65">+D1721</f>
        <v>0</v>
      </c>
      <c r="I1721" s="45"/>
      <c r="J1721" s="46" t="s">
        <v>35</v>
      </c>
    </row>
    <row r="1722" spans="2:10" x14ac:dyDescent="0.3">
      <c r="B1722" s="75"/>
      <c r="C1722" s="130" t="s">
        <v>249</v>
      </c>
      <c r="D1722" s="45"/>
      <c r="E1722" s="45"/>
      <c r="F1722" s="45"/>
      <c r="G1722" s="45"/>
      <c r="H1722" s="45">
        <f t="shared" si="65"/>
        <v>0</v>
      </c>
      <c r="I1722" s="45"/>
      <c r="J1722" s="46" t="s">
        <v>35</v>
      </c>
    </row>
    <row r="1723" spans="2:10" x14ac:dyDescent="0.3">
      <c r="B1723" s="75"/>
      <c r="C1723" s="130" t="s">
        <v>250</v>
      </c>
      <c r="D1723" s="45"/>
      <c r="E1723" s="45"/>
      <c r="F1723" s="45"/>
      <c r="G1723" s="45"/>
      <c r="H1723" s="45">
        <f t="shared" si="65"/>
        <v>0</v>
      </c>
      <c r="I1723" s="45"/>
      <c r="J1723" s="46" t="s">
        <v>35</v>
      </c>
    </row>
    <row r="1724" spans="2:10" x14ac:dyDescent="0.3">
      <c r="B1724" s="75" t="s">
        <v>522</v>
      </c>
      <c r="C1724" s="48" t="s">
        <v>501</v>
      </c>
      <c r="D1724" s="103"/>
      <c r="E1724" s="45"/>
      <c r="F1724" s="45"/>
      <c r="G1724" s="45"/>
      <c r="H1724" s="45">
        <f t="shared" si="65"/>
        <v>0</v>
      </c>
      <c r="I1724" s="62">
        <f>SUM(H1725:H1727)*$E$83</f>
        <v>2</v>
      </c>
      <c r="J1724" s="63" t="str">
        <f>+J1725</f>
        <v>und</v>
      </c>
    </row>
    <row r="1725" spans="2:10" x14ac:dyDescent="0.3">
      <c r="B1725" s="75"/>
      <c r="C1725" s="130" t="s">
        <v>248</v>
      </c>
      <c r="D1725" s="45">
        <v>2</v>
      </c>
      <c r="E1725" s="45"/>
      <c r="F1725" s="45"/>
      <c r="G1725" s="45"/>
      <c r="H1725" s="45">
        <f t="shared" si="65"/>
        <v>2</v>
      </c>
      <c r="I1725" s="45"/>
      <c r="J1725" s="46" t="s">
        <v>35</v>
      </c>
    </row>
    <row r="1726" spans="2:10" x14ac:dyDescent="0.3">
      <c r="B1726" s="75"/>
      <c r="C1726" s="130" t="s">
        <v>249</v>
      </c>
      <c r="D1726" s="45"/>
      <c r="E1726" s="45"/>
      <c r="F1726" s="45"/>
      <c r="G1726" s="45"/>
      <c r="H1726" s="45">
        <f t="shared" si="65"/>
        <v>0</v>
      </c>
      <c r="I1726" s="45"/>
      <c r="J1726" s="46" t="s">
        <v>35</v>
      </c>
    </row>
    <row r="1727" spans="2:10" x14ac:dyDescent="0.3">
      <c r="B1727" s="75"/>
      <c r="C1727" s="130" t="s">
        <v>250</v>
      </c>
      <c r="D1727" s="45"/>
      <c r="E1727" s="45"/>
      <c r="F1727" s="45"/>
      <c r="G1727" s="45"/>
      <c r="H1727" s="45">
        <f t="shared" si="65"/>
        <v>0</v>
      </c>
      <c r="I1727" s="45"/>
      <c r="J1727" s="46" t="s">
        <v>35</v>
      </c>
    </row>
    <row r="1728" spans="2:10" x14ac:dyDescent="0.3">
      <c r="B1728" s="75" t="s">
        <v>523</v>
      </c>
      <c r="C1728" s="48" t="s">
        <v>502</v>
      </c>
      <c r="D1728" s="103"/>
      <c r="E1728" s="45"/>
      <c r="F1728" s="45"/>
      <c r="G1728" s="45"/>
      <c r="H1728" s="45"/>
      <c r="I1728" s="62">
        <f>SUM(H1729:H1731)*$E$83</f>
        <v>0</v>
      </c>
      <c r="J1728" s="63" t="str">
        <f>+J1729</f>
        <v>und</v>
      </c>
    </row>
    <row r="1729" spans="2:10" x14ac:dyDescent="0.3">
      <c r="B1729" s="75"/>
      <c r="C1729" s="130" t="s">
        <v>248</v>
      </c>
      <c r="D1729" s="45"/>
      <c r="E1729" s="45"/>
      <c r="F1729" s="45"/>
      <c r="G1729" s="45"/>
      <c r="H1729" s="45">
        <f>+D1729</f>
        <v>0</v>
      </c>
      <c r="I1729" s="45"/>
      <c r="J1729" s="46" t="s">
        <v>35</v>
      </c>
    </row>
    <row r="1730" spans="2:10" x14ac:dyDescent="0.3">
      <c r="B1730" s="75"/>
      <c r="C1730" s="130" t="s">
        <v>249</v>
      </c>
      <c r="D1730" s="45"/>
      <c r="E1730" s="45"/>
      <c r="F1730" s="45"/>
      <c r="G1730" s="45"/>
      <c r="H1730" s="45">
        <f>+D1730</f>
        <v>0</v>
      </c>
      <c r="I1730" s="45"/>
      <c r="J1730" s="46" t="s">
        <v>35</v>
      </c>
    </row>
    <row r="1731" spans="2:10" x14ac:dyDescent="0.3">
      <c r="B1731" s="75"/>
      <c r="C1731" s="130" t="s">
        <v>250</v>
      </c>
      <c r="D1731" s="45"/>
      <c r="E1731" s="45"/>
      <c r="F1731" s="45"/>
      <c r="G1731" s="45"/>
      <c r="H1731" s="45">
        <f>+D1731</f>
        <v>0</v>
      </c>
      <c r="I1731" s="45"/>
      <c r="J1731" s="46" t="s">
        <v>35</v>
      </c>
    </row>
    <row r="1732" spans="2:10" x14ac:dyDescent="0.3">
      <c r="B1732" s="75" t="s">
        <v>524</v>
      </c>
      <c r="C1732" s="48" t="s">
        <v>503</v>
      </c>
      <c r="D1732" s="103"/>
      <c r="E1732" s="45"/>
      <c r="F1732" s="45"/>
      <c r="G1732" s="45"/>
      <c r="H1732" s="45"/>
      <c r="I1732" s="62">
        <f>SUM(H1733:H1735)*$E$83</f>
        <v>0</v>
      </c>
      <c r="J1732" s="63" t="str">
        <f>+J1733</f>
        <v>und</v>
      </c>
    </row>
    <row r="1733" spans="2:10" x14ac:dyDescent="0.3">
      <c r="B1733" s="75"/>
      <c r="C1733" s="130" t="s">
        <v>248</v>
      </c>
      <c r="D1733" s="45"/>
      <c r="E1733" s="45"/>
      <c r="F1733" s="45"/>
      <c r="G1733" s="45"/>
      <c r="H1733" s="45">
        <f>+D1733</f>
        <v>0</v>
      </c>
      <c r="I1733" s="45"/>
      <c r="J1733" s="46" t="s">
        <v>35</v>
      </c>
    </row>
    <row r="1734" spans="2:10" x14ac:dyDescent="0.3">
      <c r="B1734" s="75"/>
      <c r="C1734" s="130" t="s">
        <v>249</v>
      </c>
      <c r="D1734" s="45"/>
      <c r="E1734" s="45"/>
      <c r="F1734" s="45"/>
      <c r="G1734" s="45"/>
      <c r="H1734" s="45">
        <f>+D1734</f>
        <v>0</v>
      </c>
      <c r="I1734" s="45"/>
      <c r="J1734" s="46" t="s">
        <v>35</v>
      </c>
    </row>
    <row r="1735" spans="2:10" x14ac:dyDescent="0.3">
      <c r="B1735" s="75"/>
      <c r="C1735" s="130" t="s">
        <v>250</v>
      </c>
      <c r="D1735" s="45"/>
      <c r="E1735" s="45"/>
      <c r="F1735" s="45"/>
      <c r="G1735" s="45"/>
      <c r="H1735" s="45">
        <f>+D1735</f>
        <v>0</v>
      </c>
      <c r="I1735" s="45"/>
      <c r="J1735" s="46" t="s">
        <v>35</v>
      </c>
    </row>
    <row r="1736" spans="2:10" x14ac:dyDescent="0.3">
      <c r="B1736" s="75" t="s">
        <v>525</v>
      </c>
      <c r="C1736" s="48" t="s">
        <v>504</v>
      </c>
      <c r="D1736" s="103"/>
      <c r="E1736" s="45"/>
      <c r="F1736" s="45"/>
      <c r="G1736" s="45"/>
      <c r="H1736" s="45"/>
      <c r="I1736" s="62">
        <f>SUM(H1737:H1739)*$E$83</f>
        <v>1</v>
      </c>
      <c r="J1736" s="63" t="str">
        <f>+J1737</f>
        <v>und</v>
      </c>
    </row>
    <row r="1737" spans="2:10" x14ac:dyDescent="0.3">
      <c r="B1737" s="75"/>
      <c r="C1737" s="130" t="s">
        <v>248</v>
      </c>
      <c r="D1737" s="45">
        <v>1</v>
      </c>
      <c r="E1737" s="45"/>
      <c r="F1737" s="45"/>
      <c r="G1737" s="45"/>
      <c r="H1737" s="45">
        <f>+D1737</f>
        <v>1</v>
      </c>
      <c r="I1737" s="45"/>
      <c r="J1737" s="46" t="s">
        <v>35</v>
      </c>
    </row>
    <row r="1738" spans="2:10" x14ac:dyDescent="0.3">
      <c r="B1738" s="75"/>
      <c r="C1738" s="130" t="s">
        <v>249</v>
      </c>
      <c r="D1738" s="45"/>
      <c r="E1738" s="45"/>
      <c r="F1738" s="45"/>
      <c r="G1738" s="45"/>
      <c r="H1738" s="45">
        <f>+D1738</f>
        <v>0</v>
      </c>
      <c r="I1738" s="45"/>
      <c r="J1738" s="46" t="s">
        <v>35</v>
      </c>
    </row>
    <row r="1739" spans="2:10" x14ac:dyDescent="0.3">
      <c r="B1739" s="75"/>
      <c r="C1739" s="130" t="s">
        <v>250</v>
      </c>
      <c r="D1739" s="45"/>
      <c r="E1739" s="45"/>
      <c r="F1739" s="45"/>
      <c r="G1739" s="45"/>
      <c r="H1739" s="45">
        <f>+D1739</f>
        <v>0</v>
      </c>
      <c r="I1739" s="45"/>
      <c r="J1739" s="46" t="s">
        <v>35</v>
      </c>
    </row>
    <row r="1740" spans="2:10" x14ac:dyDescent="0.3">
      <c r="B1740" s="75" t="s">
        <v>526</v>
      </c>
      <c r="C1740" s="48" t="s">
        <v>505</v>
      </c>
      <c r="D1740" s="103"/>
      <c r="E1740" s="45"/>
      <c r="F1740" s="45"/>
      <c r="G1740" s="45"/>
      <c r="H1740" s="45"/>
      <c r="I1740" s="62">
        <f>SUM(H1741:H1743)*$E$83</f>
        <v>2</v>
      </c>
      <c r="J1740" s="63" t="str">
        <f>+J1741</f>
        <v>und</v>
      </c>
    </row>
    <row r="1741" spans="2:10" x14ac:dyDescent="0.3">
      <c r="B1741" s="75"/>
      <c r="C1741" s="130" t="s">
        <v>248</v>
      </c>
      <c r="D1741" s="45">
        <v>2</v>
      </c>
      <c r="E1741" s="45"/>
      <c r="F1741" s="45"/>
      <c r="G1741" s="45"/>
      <c r="H1741" s="45">
        <f>+D1741</f>
        <v>2</v>
      </c>
      <c r="I1741" s="45"/>
      <c r="J1741" s="46" t="s">
        <v>35</v>
      </c>
    </row>
    <row r="1742" spans="2:10" x14ac:dyDescent="0.3">
      <c r="B1742" s="75"/>
      <c r="C1742" s="130" t="s">
        <v>249</v>
      </c>
      <c r="D1742" s="45"/>
      <c r="E1742" s="45"/>
      <c r="F1742" s="45"/>
      <c r="G1742" s="45"/>
      <c r="H1742" s="45">
        <f>+D1742</f>
        <v>0</v>
      </c>
      <c r="I1742" s="45"/>
      <c r="J1742" s="46" t="s">
        <v>35</v>
      </c>
    </row>
    <row r="1743" spans="2:10" x14ac:dyDescent="0.3">
      <c r="B1743" s="75"/>
      <c r="C1743" s="130" t="s">
        <v>250</v>
      </c>
      <c r="D1743" s="45"/>
      <c r="E1743" s="45"/>
      <c r="F1743" s="45"/>
      <c r="G1743" s="45"/>
      <c r="H1743" s="45">
        <f>+D1743</f>
        <v>0</v>
      </c>
      <c r="I1743" s="45"/>
      <c r="J1743" s="46" t="s">
        <v>35</v>
      </c>
    </row>
    <row r="1744" spans="2:10" x14ac:dyDescent="0.3">
      <c r="B1744" s="75" t="s">
        <v>527</v>
      </c>
      <c r="C1744" s="48" t="s">
        <v>506</v>
      </c>
      <c r="D1744" s="103"/>
      <c r="E1744" s="45"/>
      <c r="F1744" s="45"/>
      <c r="G1744" s="45"/>
      <c r="H1744" s="45"/>
      <c r="I1744" s="62">
        <f>SUM(H1745:H1747)*$E$83</f>
        <v>0</v>
      </c>
      <c r="J1744" s="63" t="str">
        <f>+J1745</f>
        <v>und</v>
      </c>
    </row>
    <row r="1745" spans="2:10" x14ac:dyDescent="0.3">
      <c r="B1745" s="75"/>
      <c r="C1745" s="130" t="s">
        <v>248</v>
      </c>
      <c r="D1745" s="45"/>
      <c r="E1745" s="45"/>
      <c r="F1745" s="45"/>
      <c r="G1745" s="45"/>
      <c r="H1745" s="45">
        <f>+D1745</f>
        <v>0</v>
      </c>
      <c r="I1745" s="45"/>
      <c r="J1745" s="46" t="s">
        <v>35</v>
      </c>
    </row>
    <row r="1746" spans="2:10" x14ac:dyDescent="0.3">
      <c r="B1746" s="75"/>
      <c r="C1746" s="130" t="s">
        <v>249</v>
      </c>
      <c r="D1746" s="45"/>
      <c r="E1746" s="45"/>
      <c r="F1746" s="45"/>
      <c r="G1746" s="45"/>
      <c r="H1746" s="45">
        <f>+D1746</f>
        <v>0</v>
      </c>
      <c r="I1746" s="45"/>
      <c r="J1746" s="46" t="s">
        <v>35</v>
      </c>
    </row>
    <row r="1747" spans="2:10" x14ac:dyDescent="0.3">
      <c r="B1747" s="75"/>
      <c r="C1747" s="130" t="s">
        <v>250</v>
      </c>
      <c r="D1747" s="45"/>
      <c r="E1747" s="45"/>
      <c r="F1747" s="45"/>
      <c r="G1747" s="45"/>
      <c r="H1747" s="45">
        <f>+D1747</f>
        <v>0</v>
      </c>
      <c r="I1747" s="45"/>
      <c r="J1747" s="46" t="s">
        <v>35</v>
      </c>
    </row>
    <row r="1748" spans="2:10" x14ac:dyDescent="0.3">
      <c r="B1748" s="75" t="s">
        <v>528</v>
      </c>
      <c r="C1748" s="48" t="s">
        <v>508</v>
      </c>
      <c r="D1748" s="103"/>
      <c r="E1748" s="45"/>
      <c r="F1748" s="45"/>
      <c r="G1748" s="45"/>
      <c r="H1748" s="45"/>
      <c r="I1748" s="62">
        <f>SUM(H1749:H1751)*$E$83</f>
        <v>1</v>
      </c>
      <c r="J1748" s="63" t="str">
        <f>+J1749</f>
        <v>und</v>
      </c>
    </row>
    <row r="1749" spans="2:10" x14ac:dyDescent="0.3">
      <c r="B1749" s="75"/>
      <c r="C1749" s="130" t="s">
        <v>248</v>
      </c>
      <c r="D1749" s="45">
        <v>1</v>
      </c>
      <c r="E1749" s="45"/>
      <c r="F1749" s="45"/>
      <c r="G1749" s="45"/>
      <c r="H1749" s="45">
        <f>+D1749</f>
        <v>1</v>
      </c>
      <c r="I1749" s="45"/>
      <c r="J1749" s="46" t="s">
        <v>35</v>
      </c>
    </row>
    <row r="1750" spans="2:10" x14ac:dyDescent="0.3">
      <c r="B1750" s="75"/>
      <c r="C1750" s="130" t="s">
        <v>249</v>
      </c>
      <c r="D1750" s="45"/>
      <c r="E1750" s="45"/>
      <c r="F1750" s="45"/>
      <c r="G1750" s="45"/>
      <c r="H1750" s="45">
        <f>+D1750</f>
        <v>0</v>
      </c>
      <c r="I1750" s="45"/>
      <c r="J1750" s="46" t="s">
        <v>35</v>
      </c>
    </row>
    <row r="1751" spans="2:10" x14ac:dyDescent="0.3">
      <c r="B1751" s="75"/>
      <c r="C1751" s="130" t="s">
        <v>250</v>
      </c>
      <c r="D1751" s="45"/>
      <c r="E1751" s="45"/>
      <c r="F1751" s="45"/>
      <c r="G1751" s="45"/>
      <c r="H1751" s="45">
        <f>+D1751</f>
        <v>0</v>
      </c>
      <c r="I1751" s="45"/>
      <c r="J1751" s="46" t="s">
        <v>35</v>
      </c>
    </row>
    <row r="1752" spans="2:10" x14ac:dyDescent="0.3">
      <c r="B1752" s="75" t="s">
        <v>551</v>
      </c>
      <c r="C1752" s="48" t="s">
        <v>553</v>
      </c>
      <c r="D1752" s="103"/>
      <c r="E1752" s="45"/>
      <c r="F1752" s="45"/>
      <c r="G1752" s="45"/>
      <c r="H1752" s="45"/>
      <c r="I1752" s="62">
        <f>SUM(H1753:H1755)*$E$83</f>
        <v>1</v>
      </c>
      <c r="J1752" s="63" t="str">
        <f>+J1753</f>
        <v>und</v>
      </c>
    </row>
    <row r="1753" spans="2:10" x14ac:dyDescent="0.3">
      <c r="B1753" s="75"/>
      <c r="C1753" s="130" t="s">
        <v>248</v>
      </c>
      <c r="D1753" s="45"/>
      <c r="E1753" s="45"/>
      <c r="F1753" s="45"/>
      <c r="G1753" s="45"/>
      <c r="H1753" s="45">
        <f>+D1753</f>
        <v>0</v>
      </c>
      <c r="I1753" s="45"/>
      <c r="J1753" s="46" t="s">
        <v>35</v>
      </c>
    </row>
    <row r="1754" spans="2:10" x14ac:dyDescent="0.3">
      <c r="B1754" s="75"/>
      <c r="C1754" s="130" t="s">
        <v>249</v>
      </c>
      <c r="D1754" s="45"/>
      <c r="E1754" s="45"/>
      <c r="F1754" s="45"/>
      <c r="G1754" s="45"/>
      <c r="H1754" s="45">
        <f>+D1754</f>
        <v>0</v>
      </c>
      <c r="I1754" s="45"/>
      <c r="J1754" s="46" t="s">
        <v>35</v>
      </c>
    </row>
    <row r="1755" spans="2:10" x14ac:dyDescent="0.3">
      <c r="B1755" s="75"/>
      <c r="C1755" s="130" t="s">
        <v>250</v>
      </c>
      <c r="D1755" s="45">
        <v>1</v>
      </c>
      <c r="E1755" s="45"/>
      <c r="F1755" s="45"/>
      <c r="G1755" s="45"/>
      <c r="H1755" s="45">
        <f>+D1755</f>
        <v>1</v>
      </c>
      <c r="I1755" s="45"/>
      <c r="J1755" s="46" t="s">
        <v>35</v>
      </c>
    </row>
    <row r="1756" spans="2:10" x14ac:dyDescent="0.3">
      <c r="B1756" s="75" t="s">
        <v>552</v>
      </c>
      <c r="C1756" s="48" t="s">
        <v>539</v>
      </c>
      <c r="D1756" s="103"/>
      <c r="E1756" s="45"/>
      <c r="F1756" s="45"/>
      <c r="G1756" s="45"/>
      <c r="H1756" s="45"/>
      <c r="I1756" s="62">
        <f>SUM(H1757:H1759)*$E$83</f>
        <v>0</v>
      </c>
      <c r="J1756" s="63" t="str">
        <f>+J1757</f>
        <v>und</v>
      </c>
    </row>
    <row r="1757" spans="2:10" x14ac:dyDescent="0.3">
      <c r="B1757" s="75"/>
      <c r="C1757" s="130" t="s">
        <v>248</v>
      </c>
      <c r="D1757" s="45"/>
      <c r="E1757" s="45"/>
      <c r="F1757" s="45"/>
      <c r="G1757" s="45"/>
      <c r="H1757" s="45">
        <f>+D1757</f>
        <v>0</v>
      </c>
      <c r="I1757" s="45"/>
      <c r="J1757" s="46" t="s">
        <v>35</v>
      </c>
    </row>
    <row r="1758" spans="2:10" x14ac:dyDescent="0.3">
      <c r="B1758" s="75"/>
      <c r="C1758" s="130" t="s">
        <v>249</v>
      </c>
      <c r="D1758" s="45"/>
      <c r="E1758" s="45"/>
      <c r="F1758" s="45"/>
      <c r="G1758" s="45"/>
      <c r="H1758" s="45">
        <f>+D1758</f>
        <v>0</v>
      </c>
      <c r="I1758" s="45"/>
      <c r="J1758" s="46" t="s">
        <v>35</v>
      </c>
    </row>
    <row r="1759" spans="2:10" x14ac:dyDescent="0.3">
      <c r="B1759" s="75"/>
      <c r="C1759" s="130" t="s">
        <v>250</v>
      </c>
      <c r="D1759" s="45"/>
      <c r="E1759" s="45"/>
      <c r="F1759" s="45"/>
      <c r="G1759" s="45"/>
      <c r="H1759" s="45">
        <f>+D1759</f>
        <v>0</v>
      </c>
      <c r="I1759" s="45"/>
      <c r="J1759" s="46" t="s">
        <v>35</v>
      </c>
    </row>
    <row r="1760" spans="2:10" x14ac:dyDescent="0.3">
      <c r="B1760" s="100" t="s">
        <v>217</v>
      </c>
      <c r="C1760" s="101" t="s">
        <v>509</v>
      </c>
      <c r="D1760" s="103"/>
      <c r="E1760" s="45"/>
      <c r="F1760" s="45"/>
      <c r="G1760" s="45"/>
      <c r="H1760" s="45"/>
      <c r="I1760" s="45"/>
      <c r="J1760" s="46"/>
    </row>
    <row r="1761" spans="2:10" x14ac:dyDescent="0.3">
      <c r="B1761" s="75" t="s">
        <v>218</v>
      </c>
      <c r="C1761" s="48" t="s">
        <v>510</v>
      </c>
      <c r="D1761" s="103"/>
      <c r="E1761" s="45"/>
      <c r="F1761" s="45"/>
      <c r="G1761" s="45"/>
      <c r="H1761" s="45"/>
      <c r="I1761" s="62">
        <f>SUM(H1762:H1762)*$E$83</f>
        <v>1</v>
      </c>
      <c r="J1761" s="63" t="str">
        <f>+J1762</f>
        <v>und</v>
      </c>
    </row>
    <row r="1762" spans="2:10" x14ac:dyDescent="0.3">
      <c r="B1762" s="75"/>
      <c r="C1762" s="47" t="s">
        <v>841</v>
      </c>
      <c r="D1762" s="45">
        <v>1</v>
      </c>
      <c r="E1762" s="45"/>
      <c r="F1762" s="45"/>
      <c r="G1762" s="45"/>
      <c r="H1762" s="45">
        <f>+D1762</f>
        <v>1</v>
      </c>
      <c r="I1762" s="45"/>
      <c r="J1762" s="46" t="s">
        <v>35</v>
      </c>
    </row>
    <row r="1763" spans="2:10" x14ac:dyDescent="0.3">
      <c r="B1763" s="75" t="s">
        <v>219</v>
      </c>
      <c r="C1763" s="48" t="s">
        <v>512</v>
      </c>
      <c r="D1763" s="103"/>
      <c r="E1763" s="45"/>
      <c r="F1763" s="45"/>
      <c r="G1763" s="45"/>
      <c r="H1763" s="45"/>
      <c r="I1763" s="62">
        <f>SUM(H1764:H1764)*$E$83</f>
        <v>0</v>
      </c>
      <c r="J1763" s="63" t="str">
        <f>+J1764</f>
        <v>und</v>
      </c>
    </row>
    <row r="1764" spans="2:10" x14ac:dyDescent="0.3">
      <c r="B1764" s="75"/>
      <c r="C1764" s="44" t="s">
        <v>513</v>
      </c>
      <c r="D1764" s="45">
        <v>0</v>
      </c>
      <c r="E1764" s="45"/>
      <c r="F1764" s="45"/>
      <c r="G1764" s="45"/>
      <c r="H1764" s="45">
        <f>+D1764</f>
        <v>0</v>
      </c>
      <c r="I1764" s="45"/>
      <c r="J1764" s="46" t="s">
        <v>35</v>
      </c>
    </row>
    <row r="1765" spans="2:10" x14ac:dyDescent="0.3">
      <c r="B1765" s="75" t="s">
        <v>529</v>
      </c>
      <c r="C1765" s="48" t="s">
        <v>515</v>
      </c>
      <c r="D1765" s="103"/>
      <c r="E1765" s="45"/>
      <c r="F1765" s="45"/>
      <c r="G1765" s="45"/>
      <c r="H1765" s="45"/>
      <c r="I1765" s="62">
        <f>SUM(H1766:H1766)*$E$83</f>
        <v>0</v>
      </c>
      <c r="J1765" s="63" t="str">
        <f>+J1766</f>
        <v>und</v>
      </c>
    </row>
    <row r="1766" spans="2:10" x14ac:dyDescent="0.3">
      <c r="B1766" s="75"/>
      <c r="C1766" s="44" t="s">
        <v>514</v>
      </c>
      <c r="D1766" s="45">
        <v>0</v>
      </c>
      <c r="E1766" s="45"/>
      <c r="F1766" s="45"/>
      <c r="G1766" s="45"/>
      <c r="H1766" s="45">
        <f>+D1766</f>
        <v>0</v>
      </c>
      <c r="I1766" s="45"/>
      <c r="J1766" s="46" t="s">
        <v>35</v>
      </c>
    </row>
    <row r="1767" spans="2:10" x14ac:dyDescent="0.3">
      <c r="B1767" s="75" t="s">
        <v>530</v>
      </c>
      <c r="C1767" s="48" t="s">
        <v>516</v>
      </c>
      <c r="D1767" s="103"/>
      <c r="E1767" s="45"/>
      <c r="F1767" s="45"/>
      <c r="G1767" s="45"/>
      <c r="H1767" s="45"/>
      <c r="I1767" s="62">
        <f>SUM(H1768:H1768)*$E$83</f>
        <v>0</v>
      </c>
      <c r="J1767" s="63" t="str">
        <f>+J1768</f>
        <v>und</v>
      </c>
    </row>
    <row r="1768" spans="2:10" x14ac:dyDescent="0.3">
      <c r="B1768" s="75"/>
      <c r="C1768" s="44" t="s">
        <v>514</v>
      </c>
      <c r="D1768" s="45">
        <v>0</v>
      </c>
      <c r="E1768" s="45"/>
      <c r="F1768" s="45"/>
      <c r="G1768" s="45"/>
      <c r="H1768" s="45">
        <f>+D1768</f>
        <v>0</v>
      </c>
      <c r="I1768" s="45"/>
      <c r="J1768" s="46" t="s">
        <v>35</v>
      </c>
    </row>
    <row r="1769" spans="2:10" x14ac:dyDescent="0.3">
      <c r="B1769" s="100" t="s">
        <v>221</v>
      </c>
      <c r="C1769" s="101" t="s">
        <v>531</v>
      </c>
      <c r="D1769" s="103"/>
      <c r="E1769" s="45"/>
      <c r="F1769" s="45"/>
      <c r="G1769" s="45"/>
      <c r="H1769" s="45"/>
      <c r="I1769" s="45"/>
      <c r="J1769" s="46"/>
    </row>
    <row r="1770" spans="2:10" x14ac:dyDescent="0.3">
      <c r="B1770" s="75" t="s">
        <v>220</v>
      </c>
      <c r="C1770" s="48" t="s">
        <v>541</v>
      </c>
      <c r="D1770" s="103"/>
      <c r="E1770" s="45"/>
      <c r="F1770" s="45"/>
      <c r="G1770" s="45"/>
      <c r="H1770" s="45"/>
      <c r="I1770" s="62">
        <f>SUM(H1771:H1771)*$E$83</f>
        <v>0</v>
      </c>
      <c r="J1770" s="63" t="str">
        <f>+J1771</f>
        <v>und</v>
      </c>
    </row>
    <row r="1771" spans="2:10" x14ac:dyDescent="0.3">
      <c r="B1771" s="75"/>
      <c r="C1771" s="44" t="s">
        <v>540</v>
      </c>
      <c r="D1771" s="45">
        <v>0</v>
      </c>
      <c r="E1771" s="45"/>
      <c r="F1771" s="45"/>
      <c r="G1771" s="45"/>
      <c r="H1771" s="45">
        <f>+D1771</f>
        <v>0</v>
      </c>
      <c r="I1771" s="45"/>
      <c r="J1771" s="46" t="s">
        <v>35</v>
      </c>
    </row>
    <row r="1772" spans="2:10" x14ac:dyDescent="0.3">
      <c r="B1772" s="100" t="s">
        <v>223</v>
      </c>
      <c r="C1772" s="101" t="s">
        <v>532</v>
      </c>
      <c r="D1772" s="103"/>
      <c r="E1772" s="45"/>
      <c r="F1772" s="45"/>
      <c r="G1772" s="45"/>
      <c r="H1772" s="45"/>
      <c r="I1772" s="45"/>
      <c r="J1772" s="46"/>
    </row>
    <row r="1773" spans="2:10" x14ac:dyDescent="0.3">
      <c r="B1773" s="75" t="s">
        <v>222</v>
      </c>
      <c r="C1773" s="48" t="s">
        <v>533</v>
      </c>
      <c r="D1773" s="103"/>
      <c r="E1773" s="45"/>
      <c r="F1773" s="45"/>
      <c r="G1773" s="45"/>
      <c r="H1773" s="45"/>
      <c r="I1773" s="62">
        <f>SUM(H1774:H1774)*$E$83</f>
        <v>1</v>
      </c>
      <c r="J1773" s="63" t="str">
        <f>+J1774</f>
        <v>GBL</v>
      </c>
    </row>
    <row r="1774" spans="2:10" x14ac:dyDescent="0.3">
      <c r="B1774" s="75"/>
      <c r="C1774" s="44" t="s">
        <v>637</v>
      </c>
      <c r="D1774" s="45">
        <v>1</v>
      </c>
      <c r="E1774" s="45"/>
      <c r="F1774" s="45"/>
      <c r="G1774" s="45"/>
      <c r="H1774" s="45">
        <f>+D1774</f>
        <v>1</v>
      </c>
      <c r="I1774" s="45"/>
      <c r="J1774" s="46" t="s">
        <v>4</v>
      </c>
    </row>
    <row r="1775" spans="2:10" x14ac:dyDescent="0.3">
      <c r="B1775" s="75" t="s">
        <v>534</v>
      </c>
      <c r="C1775" s="48" t="s">
        <v>535</v>
      </c>
      <c r="D1775" s="103"/>
      <c r="E1775" s="45"/>
      <c r="F1775" s="45"/>
      <c r="G1775" s="45"/>
      <c r="H1775" s="45"/>
      <c r="I1775" s="62">
        <f>SUM(H1776:H1776)*$E$83</f>
        <v>1</v>
      </c>
      <c r="J1775" s="63" t="str">
        <f>+J1776</f>
        <v>GBL</v>
      </c>
    </row>
    <row r="1776" spans="2:10" x14ac:dyDescent="0.3">
      <c r="B1776" s="75"/>
      <c r="C1776" s="44" t="s">
        <v>637</v>
      </c>
      <c r="D1776" s="45">
        <v>1</v>
      </c>
      <c r="E1776" s="45"/>
      <c r="F1776" s="45"/>
      <c r="G1776" s="45"/>
      <c r="H1776" s="45">
        <f>+D1776</f>
        <v>1</v>
      </c>
      <c r="I1776" s="45"/>
      <c r="J1776" s="46" t="s">
        <v>4</v>
      </c>
    </row>
    <row r="1777" spans="2:10" x14ac:dyDescent="0.3">
      <c r="B1777" s="75"/>
      <c r="C1777" s="44"/>
      <c r="D1777" s="103"/>
      <c r="E1777" s="45"/>
      <c r="F1777" s="45"/>
      <c r="G1777" s="45"/>
      <c r="H1777" s="45"/>
      <c r="I1777" s="45"/>
      <c r="J1777" s="46"/>
    </row>
    <row r="1778" spans="2:10" x14ac:dyDescent="0.3">
      <c r="B1778" s="75"/>
      <c r="C1778" s="44"/>
      <c r="D1778" s="103"/>
      <c r="E1778" s="45"/>
      <c r="F1778" s="45"/>
      <c r="G1778" s="45"/>
      <c r="H1778" s="45"/>
      <c r="I1778" s="45"/>
      <c r="J1778" s="46"/>
    </row>
    <row r="1779" spans="2:10" x14ac:dyDescent="0.3">
      <c r="B1779" s="75"/>
      <c r="C1779" s="44"/>
      <c r="D1779" s="103"/>
      <c r="E1779" s="45"/>
      <c r="F1779" s="45"/>
      <c r="G1779" s="45"/>
      <c r="H1779" s="45"/>
      <c r="I1779" s="45"/>
      <c r="J1779" s="46"/>
    </row>
    <row r="1780" spans="2:10" x14ac:dyDescent="0.3">
      <c r="B1780" s="75"/>
      <c r="C1780" s="44"/>
      <c r="D1780" s="103"/>
      <c r="E1780" s="45"/>
      <c r="F1780" s="45"/>
      <c r="G1780" s="45"/>
      <c r="H1780" s="45"/>
      <c r="I1780" s="45"/>
      <c r="J1780" s="46"/>
    </row>
    <row r="1781" spans="2:10" x14ac:dyDescent="0.3">
      <c r="B1781" s="75"/>
      <c r="C1781" s="44"/>
      <c r="D1781" s="103"/>
      <c r="E1781" s="45"/>
      <c r="F1781" s="45"/>
      <c r="G1781" s="45"/>
      <c r="H1781" s="45"/>
      <c r="I1781" s="45"/>
      <c r="J1781" s="46"/>
    </row>
    <row r="1782" spans="2:10" x14ac:dyDescent="0.3">
      <c r="B1782" s="75"/>
      <c r="C1782" s="44"/>
      <c r="D1782" s="103"/>
      <c r="E1782" s="45"/>
      <c r="F1782" s="45"/>
      <c r="G1782" s="45"/>
      <c r="H1782" s="45"/>
      <c r="I1782" s="45"/>
      <c r="J1782" s="46"/>
    </row>
    <row r="1783" spans="2:10" x14ac:dyDescent="0.3">
      <c r="B1783" s="75"/>
      <c r="C1783" s="44"/>
      <c r="D1783" s="103"/>
      <c r="E1783" s="45"/>
      <c r="F1783" s="45"/>
      <c r="G1783" s="45"/>
      <c r="H1783" s="45"/>
      <c r="I1783" s="45"/>
      <c r="J1783" s="46"/>
    </row>
    <row r="1784" spans="2:10" x14ac:dyDescent="0.3">
      <c r="B1784" s="75"/>
      <c r="C1784" s="44"/>
      <c r="D1784" s="103"/>
      <c r="E1784" s="45"/>
      <c r="F1784" s="45"/>
      <c r="G1784" s="45"/>
      <c r="H1784" s="45"/>
      <c r="I1784" s="45"/>
      <c r="J1784" s="46"/>
    </row>
    <row r="1785" spans="2:10" x14ac:dyDescent="0.3">
      <c r="B1785" s="75"/>
      <c r="C1785" s="44"/>
      <c r="D1785" s="103"/>
      <c r="E1785" s="45"/>
      <c r="F1785" s="45"/>
      <c r="G1785" s="45"/>
      <c r="H1785" s="45"/>
      <c r="I1785" s="45"/>
      <c r="J1785" s="46"/>
    </row>
    <row r="1786" spans="2:10" x14ac:dyDescent="0.3">
      <c r="B1786" s="75"/>
      <c r="C1786" s="44"/>
      <c r="D1786" s="103"/>
      <c r="E1786" s="45"/>
      <c r="F1786" s="45"/>
      <c r="G1786" s="45"/>
      <c r="H1786" s="45"/>
      <c r="I1786" s="45"/>
      <c r="J1786" s="46"/>
    </row>
    <row r="1787" spans="2:10" x14ac:dyDescent="0.3">
      <c r="B1787" s="75"/>
      <c r="C1787" s="44"/>
      <c r="D1787" s="103"/>
      <c r="E1787" s="45"/>
      <c r="F1787" s="45"/>
      <c r="G1787" s="45"/>
      <c r="H1787" s="45"/>
      <c r="I1787" s="45"/>
      <c r="J1787" s="46"/>
    </row>
    <row r="1788" spans="2:10" x14ac:dyDescent="0.3">
      <c r="B1788" s="75"/>
      <c r="C1788" s="44"/>
      <c r="D1788" s="103"/>
      <c r="E1788" s="45"/>
      <c r="F1788" s="45"/>
      <c r="G1788" s="45"/>
      <c r="H1788" s="45"/>
      <c r="I1788" s="45"/>
      <c r="J1788" s="46"/>
    </row>
    <row r="1789" spans="2:10" x14ac:dyDescent="0.3">
      <c r="B1789" s="75"/>
      <c r="C1789" s="44"/>
      <c r="D1789" s="103"/>
      <c r="E1789" s="45"/>
      <c r="F1789" s="45"/>
      <c r="G1789" s="45"/>
      <c r="H1789" s="45"/>
      <c r="I1789" s="45"/>
      <c r="J1789" s="46"/>
    </row>
    <row r="1790" spans="2:10" x14ac:dyDescent="0.3">
      <c r="B1790" s="75"/>
      <c r="C1790" s="44"/>
      <c r="D1790" s="103"/>
      <c r="E1790" s="45"/>
      <c r="F1790" s="45"/>
      <c r="G1790" s="45"/>
      <c r="H1790" s="45"/>
      <c r="I1790" s="45"/>
      <c r="J1790" s="46"/>
    </row>
    <row r="1791" spans="2:10" x14ac:dyDescent="0.3">
      <c r="B1791" s="75"/>
      <c r="C1791" s="44"/>
      <c r="D1791" s="103"/>
      <c r="E1791" s="45"/>
      <c r="F1791" s="45"/>
      <c r="G1791" s="45"/>
      <c r="H1791" s="45"/>
      <c r="I1791" s="45"/>
      <c r="J1791" s="46"/>
    </row>
    <row r="1792" spans="2:10" x14ac:dyDescent="0.3">
      <c r="B1792" s="75"/>
      <c r="C1792" s="44"/>
      <c r="D1792" s="103"/>
      <c r="E1792" s="45"/>
      <c r="F1792" s="45"/>
      <c r="G1792" s="45"/>
      <c r="H1792" s="45"/>
      <c r="I1792" s="45"/>
      <c r="J1792" s="46"/>
    </row>
    <row r="1793" spans="2:10" x14ac:dyDescent="0.3">
      <c r="B1793" s="75"/>
      <c r="C1793" s="44"/>
      <c r="D1793" s="103"/>
      <c r="E1793" s="45"/>
      <c r="F1793" s="45"/>
      <c r="G1793" s="45"/>
      <c r="H1793" s="45"/>
      <c r="I1793" s="45"/>
      <c r="J1793" s="46"/>
    </row>
    <row r="1794" spans="2:10" x14ac:dyDescent="0.3">
      <c r="B1794" s="75"/>
      <c r="C1794" s="44"/>
      <c r="D1794" s="103"/>
      <c r="E1794" s="45"/>
      <c r="F1794" s="45"/>
      <c r="G1794" s="45"/>
      <c r="H1794" s="45"/>
      <c r="I1794" s="45"/>
      <c r="J1794" s="46"/>
    </row>
    <row r="1795" spans="2:10" x14ac:dyDescent="0.3">
      <c r="B1795" s="75"/>
      <c r="C1795" s="44"/>
      <c r="D1795" s="103"/>
      <c r="E1795" s="45"/>
      <c r="F1795" s="45"/>
      <c r="G1795" s="45"/>
      <c r="H1795" s="45"/>
      <c r="I1795" s="45"/>
      <c r="J1795" s="46"/>
    </row>
    <row r="1796" spans="2:10" ht="22.8" x14ac:dyDescent="0.3">
      <c r="B1796" s="163" t="s">
        <v>1010</v>
      </c>
      <c r="C1796" s="164"/>
      <c r="D1796" s="164"/>
      <c r="E1796" s="164"/>
      <c r="F1796" s="164"/>
      <c r="G1796" s="164"/>
      <c r="H1796" s="164"/>
      <c r="I1796" s="164"/>
      <c r="J1796" s="165"/>
    </row>
    <row r="1797" spans="2:10" x14ac:dyDescent="0.3">
      <c r="B1797" s="23" t="s">
        <v>7</v>
      </c>
      <c r="C1797" s="24" t="s">
        <v>0</v>
      </c>
      <c r="D1797" s="24" t="s">
        <v>23</v>
      </c>
      <c r="E1797" s="24" t="s">
        <v>24</v>
      </c>
      <c r="F1797" s="24" t="s">
        <v>2</v>
      </c>
      <c r="G1797" s="24" t="s">
        <v>3</v>
      </c>
      <c r="H1797" s="24" t="s">
        <v>25</v>
      </c>
      <c r="I1797" s="24" t="s">
        <v>8</v>
      </c>
      <c r="J1797" s="24" t="s">
        <v>9</v>
      </c>
    </row>
    <row r="1798" spans="2:10" x14ac:dyDescent="0.3">
      <c r="B1798" s="96">
        <v>4.04</v>
      </c>
      <c r="C1798" s="97" t="s">
        <v>472</v>
      </c>
      <c r="D1798" s="60"/>
      <c r="E1798" s="56">
        <v>1</v>
      </c>
      <c r="F1798" s="52"/>
      <c r="G1798" s="52"/>
      <c r="H1798" s="52"/>
      <c r="I1798" s="52"/>
      <c r="J1798" s="61"/>
    </row>
    <row r="1799" spans="2:10" x14ac:dyDescent="0.3">
      <c r="B1799" s="100" t="s">
        <v>165</v>
      </c>
      <c r="C1799" s="101" t="s">
        <v>474</v>
      </c>
      <c r="D1799" s="60"/>
      <c r="E1799" s="59"/>
      <c r="F1799" s="52"/>
      <c r="G1799" s="52"/>
      <c r="H1799" s="52"/>
      <c r="I1799" s="52"/>
      <c r="J1799" s="61"/>
    </row>
    <row r="1800" spans="2:10" x14ac:dyDescent="0.3">
      <c r="B1800" s="75" t="s">
        <v>166</v>
      </c>
      <c r="C1800" s="48" t="s">
        <v>473</v>
      </c>
      <c r="D1800" s="45"/>
      <c r="E1800" s="45"/>
      <c r="F1800" s="45"/>
      <c r="G1800" s="45"/>
      <c r="H1800" s="45"/>
      <c r="I1800" s="62">
        <f>SUM(H1801:H1809)*$E$83</f>
        <v>3</v>
      </c>
      <c r="J1800" s="63" t="str">
        <f>+J1801</f>
        <v>Pto</v>
      </c>
    </row>
    <row r="1801" spans="2:10" x14ac:dyDescent="0.3">
      <c r="B1801" s="75"/>
      <c r="C1801" s="130" t="s">
        <v>248</v>
      </c>
      <c r="D1801" s="45"/>
      <c r="E1801" s="45"/>
      <c r="F1801" s="45"/>
      <c r="G1801" s="45"/>
      <c r="H1801" s="45"/>
      <c r="I1801" s="45"/>
      <c r="J1801" s="46" t="s">
        <v>298</v>
      </c>
    </row>
    <row r="1802" spans="2:10" x14ac:dyDescent="0.3">
      <c r="B1802" s="75"/>
      <c r="C1802" s="44" t="s">
        <v>630</v>
      </c>
      <c r="D1802" s="45">
        <v>1</v>
      </c>
      <c r="E1802" s="45"/>
      <c r="F1802" s="45"/>
      <c r="G1802" s="45"/>
      <c r="H1802" s="45">
        <f>+D1802</f>
        <v>1</v>
      </c>
      <c r="I1802" s="45"/>
      <c r="J1802" s="46" t="s">
        <v>298</v>
      </c>
    </row>
    <row r="1803" spans="2:10" x14ac:dyDescent="0.3">
      <c r="B1803" s="75"/>
      <c r="C1803" s="44" t="s">
        <v>628</v>
      </c>
      <c r="D1803" s="45">
        <v>2</v>
      </c>
      <c r="E1803" s="45"/>
      <c r="F1803" s="45"/>
      <c r="G1803" s="45"/>
      <c r="H1803" s="45">
        <f>+D1803</f>
        <v>2</v>
      </c>
      <c r="I1803" s="45"/>
      <c r="J1803" s="46" t="s">
        <v>298</v>
      </c>
    </row>
    <row r="1804" spans="2:10" x14ac:dyDescent="0.3">
      <c r="B1804" s="75"/>
      <c r="C1804" s="130" t="s">
        <v>249</v>
      </c>
      <c r="D1804" s="45"/>
      <c r="E1804" s="45"/>
      <c r="F1804" s="45"/>
      <c r="G1804" s="45"/>
      <c r="H1804" s="45"/>
      <c r="I1804" s="45"/>
      <c r="J1804" s="46" t="s">
        <v>298</v>
      </c>
    </row>
    <row r="1805" spans="2:10" x14ac:dyDescent="0.3">
      <c r="B1805" s="75"/>
      <c r="C1805" s="44" t="s">
        <v>630</v>
      </c>
      <c r="D1805" s="45"/>
      <c r="E1805" s="45"/>
      <c r="F1805" s="45"/>
      <c r="G1805" s="45"/>
      <c r="H1805" s="45">
        <f>+D1805</f>
        <v>0</v>
      </c>
      <c r="I1805" s="45"/>
      <c r="J1805" s="46" t="s">
        <v>298</v>
      </c>
    </row>
    <row r="1806" spans="2:10" x14ac:dyDescent="0.3">
      <c r="B1806" s="75"/>
      <c r="C1806" s="44" t="s">
        <v>628</v>
      </c>
      <c r="D1806" s="45"/>
      <c r="E1806" s="45"/>
      <c r="F1806" s="45"/>
      <c r="G1806" s="45"/>
      <c r="H1806" s="45">
        <f>+D1806</f>
        <v>0</v>
      </c>
      <c r="I1806" s="45"/>
      <c r="J1806" s="46" t="s">
        <v>298</v>
      </c>
    </row>
    <row r="1807" spans="2:10" x14ac:dyDescent="0.3">
      <c r="B1807" s="75"/>
      <c r="C1807" s="130" t="s">
        <v>250</v>
      </c>
      <c r="D1807" s="45"/>
      <c r="E1807" s="45"/>
      <c r="F1807" s="45"/>
      <c r="G1807" s="45"/>
      <c r="H1807" s="45"/>
      <c r="I1807" s="45"/>
      <c r="J1807" s="46" t="s">
        <v>298</v>
      </c>
    </row>
    <row r="1808" spans="2:10" x14ac:dyDescent="0.3">
      <c r="B1808" s="75"/>
      <c r="C1808" s="44" t="s">
        <v>622</v>
      </c>
      <c r="D1808" s="45"/>
      <c r="E1808" s="45"/>
      <c r="F1808" s="45"/>
      <c r="G1808" s="45"/>
      <c r="H1808" s="45">
        <f>+D1808</f>
        <v>0</v>
      </c>
      <c r="I1808" s="45"/>
      <c r="J1808" s="46" t="s">
        <v>298</v>
      </c>
    </row>
    <row r="1809" spans="2:10" x14ac:dyDescent="0.3">
      <c r="B1809" s="75"/>
      <c r="C1809" s="44" t="s">
        <v>628</v>
      </c>
      <c r="D1809" s="45"/>
      <c r="E1809" s="45"/>
      <c r="F1809" s="45"/>
      <c r="G1809" s="45"/>
      <c r="H1809" s="45">
        <f>+D1809</f>
        <v>0</v>
      </c>
      <c r="I1809" s="45"/>
      <c r="J1809" s="46" t="s">
        <v>298</v>
      </c>
    </row>
    <row r="1810" spans="2:10" x14ac:dyDescent="0.3">
      <c r="B1810" s="75" t="s">
        <v>475</v>
      </c>
      <c r="C1810" s="48" t="s">
        <v>476</v>
      </c>
      <c r="D1810" s="45"/>
      <c r="E1810" s="45"/>
      <c r="F1810" s="45"/>
      <c r="G1810" s="45"/>
      <c r="H1810" s="45"/>
      <c r="I1810" s="62">
        <f>SUM(H1811:H1816)*$E$83</f>
        <v>0</v>
      </c>
      <c r="J1810" s="63" t="str">
        <f>+J1811</f>
        <v>Pto</v>
      </c>
    </row>
    <row r="1811" spans="2:10" x14ac:dyDescent="0.3">
      <c r="B1811" s="75"/>
      <c r="C1811" s="130" t="s">
        <v>248</v>
      </c>
      <c r="D1811" s="45"/>
      <c r="E1811" s="45"/>
      <c r="F1811" s="45"/>
      <c r="G1811" s="45"/>
      <c r="H1811" s="45"/>
      <c r="I1811" s="45"/>
      <c r="J1811" s="46" t="s">
        <v>298</v>
      </c>
    </row>
    <row r="1812" spans="2:10" x14ac:dyDescent="0.3">
      <c r="B1812" s="75"/>
      <c r="C1812" s="44" t="s">
        <v>628</v>
      </c>
      <c r="D1812" s="45"/>
      <c r="E1812" s="45"/>
      <c r="F1812" s="45"/>
      <c r="G1812" s="45"/>
      <c r="H1812" s="45">
        <f>+D1812</f>
        <v>0</v>
      </c>
      <c r="I1812" s="45"/>
      <c r="J1812" s="46" t="s">
        <v>298</v>
      </c>
    </row>
    <row r="1813" spans="2:10" x14ac:dyDescent="0.3">
      <c r="B1813" s="75"/>
      <c r="C1813" s="130" t="s">
        <v>249</v>
      </c>
      <c r="D1813" s="45"/>
      <c r="E1813" s="45"/>
      <c r="F1813" s="45"/>
      <c r="G1813" s="45"/>
      <c r="H1813" s="45">
        <f>+D1813</f>
        <v>0</v>
      </c>
      <c r="I1813" s="45"/>
      <c r="J1813" s="46" t="s">
        <v>298</v>
      </c>
    </row>
    <row r="1814" spans="2:10" x14ac:dyDescent="0.3">
      <c r="B1814" s="75"/>
      <c r="C1814" s="44" t="s">
        <v>628</v>
      </c>
      <c r="D1814" s="45"/>
      <c r="E1814" s="45"/>
      <c r="F1814" s="45"/>
      <c r="G1814" s="45"/>
      <c r="H1814" s="45">
        <f>+D1814</f>
        <v>0</v>
      </c>
      <c r="I1814" s="45"/>
      <c r="J1814" s="46" t="s">
        <v>298</v>
      </c>
    </row>
    <row r="1815" spans="2:10" x14ac:dyDescent="0.3">
      <c r="B1815" s="75"/>
      <c r="C1815" s="130" t="s">
        <v>250</v>
      </c>
      <c r="D1815" s="45"/>
      <c r="E1815" s="45"/>
      <c r="F1815" s="45"/>
      <c r="G1815" s="45"/>
      <c r="H1815" s="45">
        <f>+D1815</f>
        <v>0</v>
      </c>
      <c r="I1815" s="45"/>
      <c r="J1815" s="46" t="s">
        <v>298</v>
      </c>
    </row>
    <row r="1816" spans="2:10" x14ac:dyDescent="0.3">
      <c r="B1816" s="75"/>
      <c r="C1816" s="44" t="s">
        <v>628</v>
      </c>
      <c r="D1816" s="45"/>
      <c r="E1816" s="45"/>
      <c r="F1816" s="45"/>
      <c r="G1816" s="45"/>
      <c r="H1816" s="45">
        <f>+D1816</f>
        <v>0</v>
      </c>
      <c r="I1816" s="45"/>
      <c r="J1816" s="46" t="s">
        <v>298</v>
      </c>
    </row>
    <row r="1817" spans="2:10" x14ac:dyDescent="0.3">
      <c r="B1817" s="75" t="s">
        <v>479</v>
      </c>
      <c r="C1817" s="48" t="s">
        <v>477</v>
      </c>
      <c r="D1817" s="45"/>
      <c r="E1817" s="45"/>
      <c r="F1817" s="45"/>
      <c r="G1817" s="45"/>
      <c r="H1817" s="45"/>
      <c r="I1817" s="62">
        <f>SUM(H1818:H1826)*$E$83</f>
        <v>2</v>
      </c>
      <c r="J1817" s="63" t="str">
        <f>+J1818</f>
        <v>Pto</v>
      </c>
    </row>
    <row r="1818" spans="2:10" x14ac:dyDescent="0.3">
      <c r="B1818" s="75"/>
      <c r="C1818" s="130" t="s">
        <v>248</v>
      </c>
      <c r="D1818" s="45"/>
      <c r="E1818" s="45"/>
      <c r="F1818" s="45"/>
      <c r="G1818" s="45"/>
      <c r="H1818" s="45"/>
      <c r="I1818" s="45"/>
      <c r="J1818" s="46" t="s">
        <v>298</v>
      </c>
    </row>
    <row r="1819" spans="2:10" x14ac:dyDescent="0.3">
      <c r="B1819" s="75"/>
      <c r="C1819" s="44" t="s">
        <v>621</v>
      </c>
      <c r="D1819" s="45">
        <v>1</v>
      </c>
      <c r="E1819" s="45"/>
      <c r="F1819" s="45"/>
      <c r="G1819" s="45"/>
      <c r="H1819" s="45">
        <f t="shared" ref="H1819:H1826" si="66">+D1819</f>
        <v>1</v>
      </c>
      <c r="I1819" s="45"/>
      <c r="J1819" s="46" t="s">
        <v>298</v>
      </c>
    </row>
    <row r="1820" spans="2:10" x14ac:dyDescent="0.3">
      <c r="B1820" s="75"/>
      <c r="C1820" s="44" t="s">
        <v>631</v>
      </c>
      <c r="D1820" s="45">
        <v>1</v>
      </c>
      <c r="E1820" s="45"/>
      <c r="F1820" s="45"/>
      <c r="G1820" s="45"/>
      <c r="H1820" s="45">
        <f t="shared" si="66"/>
        <v>1</v>
      </c>
      <c r="I1820" s="45"/>
      <c r="J1820" s="46" t="s">
        <v>298</v>
      </c>
    </row>
    <row r="1821" spans="2:10" x14ac:dyDescent="0.3">
      <c r="B1821" s="75"/>
      <c r="C1821" s="130" t="s">
        <v>249</v>
      </c>
      <c r="D1821" s="45"/>
      <c r="E1821" s="45"/>
      <c r="F1821" s="45"/>
      <c r="G1821" s="45"/>
      <c r="H1821" s="45">
        <f t="shared" si="66"/>
        <v>0</v>
      </c>
      <c r="I1821" s="45"/>
      <c r="J1821" s="46" t="s">
        <v>298</v>
      </c>
    </row>
    <row r="1822" spans="2:10" x14ac:dyDescent="0.3">
      <c r="B1822" s="75"/>
      <c r="C1822" s="44" t="s">
        <v>621</v>
      </c>
      <c r="D1822" s="45"/>
      <c r="E1822" s="45"/>
      <c r="F1822" s="45"/>
      <c r="G1822" s="45"/>
      <c r="H1822" s="45">
        <f t="shared" si="66"/>
        <v>0</v>
      </c>
      <c r="I1822" s="45"/>
      <c r="J1822" s="46" t="s">
        <v>298</v>
      </c>
    </row>
    <row r="1823" spans="2:10" x14ac:dyDescent="0.3">
      <c r="B1823" s="75"/>
      <c r="C1823" s="44" t="s">
        <v>631</v>
      </c>
      <c r="D1823" s="45"/>
      <c r="E1823" s="45"/>
      <c r="F1823" s="45"/>
      <c r="G1823" s="45"/>
      <c r="H1823" s="45">
        <f t="shared" si="66"/>
        <v>0</v>
      </c>
      <c r="I1823" s="45"/>
      <c r="J1823" s="46" t="s">
        <v>298</v>
      </c>
    </row>
    <row r="1824" spans="2:10" x14ac:dyDescent="0.3">
      <c r="B1824" s="75"/>
      <c r="C1824" s="130" t="s">
        <v>250</v>
      </c>
      <c r="D1824" s="45"/>
      <c r="E1824" s="45"/>
      <c r="F1824" s="45"/>
      <c r="G1824" s="45"/>
      <c r="H1824" s="45">
        <f t="shared" si="66"/>
        <v>0</v>
      </c>
      <c r="I1824" s="45"/>
      <c r="J1824" s="46" t="s">
        <v>298</v>
      </c>
    </row>
    <row r="1825" spans="2:10" x14ac:dyDescent="0.3">
      <c r="B1825" s="75"/>
      <c r="C1825" s="44" t="s">
        <v>621</v>
      </c>
      <c r="D1825" s="45"/>
      <c r="E1825" s="45"/>
      <c r="F1825" s="45"/>
      <c r="G1825" s="45"/>
      <c r="H1825" s="45">
        <f t="shared" si="66"/>
        <v>0</v>
      </c>
      <c r="I1825" s="45"/>
      <c r="J1825" s="46" t="s">
        <v>298</v>
      </c>
    </row>
    <row r="1826" spans="2:10" x14ac:dyDescent="0.3">
      <c r="B1826" s="75"/>
      <c r="C1826" s="44" t="s">
        <v>631</v>
      </c>
      <c r="D1826" s="45"/>
      <c r="E1826" s="45"/>
      <c r="F1826" s="45"/>
      <c r="G1826" s="45"/>
      <c r="H1826" s="45">
        <f t="shared" si="66"/>
        <v>0</v>
      </c>
      <c r="I1826" s="45"/>
      <c r="J1826" s="46" t="s">
        <v>298</v>
      </c>
    </row>
    <row r="1827" spans="2:10" x14ac:dyDescent="0.3">
      <c r="B1827" s="75" t="s">
        <v>480</v>
      </c>
      <c r="C1827" s="48" t="s">
        <v>478</v>
      </c>
      <c r="D1827" s="45"/>
      <c r="E1827" s="45"/>
      <c r="F1827" s="45"/>
      <c r="G1827" s="45"/>
      <c r="H1827" s="45"/>
      <c r="I1827" s="62">
        <f>SUM(H1828:H1833)*$E$83</f>
        <v>1</v>
      </c>
      <c r="J1827" s="63" t="str">
        <f>+J1829</f>
        <v>Pto</v>
      </c>
    </row>
    <row r="1828" spans="2:10" x14ac:dyDescent="0.3">
      <c r="B1828" s="75"/>
      <c r="C1828" s="130" t="s">
        <v>248</v>
      </c>
      <c r="D1828" s="45"/>
      <c r="E1828" s="45"/>
      <c r="F1828" s="45"/>
      <c r="G1828" s="45"/>
      <c r="H1828" s="45"/>
      <c r="I1828" s="45"/>
      <c r="J1828" s="46" t="s">
        <v>298</v>
      </c>
    </row>
    <row r="1829" spans="2:10" x14ac:dyDescent="0.3">
      <c r="B1829" s="75"/>
      <c r="C1829" s="44" t="s">
        <v>621</v>
      </c>
      <c r="D1829" s="45">
        <v>1</v>
      </c>
      <c r="E1829" s="45"/>
      <c r="F1829" s="45"/>
      <c r="G1829" s="45"/>
      <c r="H1829" s="45">
        <f>+D1829</f>
        <v>1</v>
      </c>
      <c r="I1829" s="45"/>
      <c r="J1829" s="46" t="s">
        <v>298</v>
      </c>
    </row>
    <row r="1830" spans="2:10" x14ac:dyDescent="0.3">
      <c r="B1830" s="75"/>
      <c r="C1830" s="130" t="s">
        <v>249</v>
      </c>
      <c r="D1830" s="45"/>
      <c r="E1830" s="45"/>
      <c r="F1830" s="45"/>
      <c r="G1830" s="45"/>
      <c r="H1830" s="45">
        <f>+D1830</f>
        <v>0</v>
      </c>
      <c r="I1830" s="45"/>
      <c r="J1830" s="46" t="s">
        <v>298</v>
      </c>
    </row>
    <row r="1831" spans="2:10" x14ac:dyDescent="0.3">
      <c r="B1831" s="75"/>
      <c r="C1831" s="44" t="s">
        <v>621</v>
      </c>
      <c r="D1831" s="45"/>
      <c r="E1831" s="45"/>
      <c r="F1831" s="45"/>
      <c r="G1831" s="45"/>
      <c r="H1831" s="45">
        <f>+D1831</f>
        <v>0</v>
      </c>
      <c r="I1831" s="45"/>
      <c r="J1831" s="46" t="s">
        <v>298</v>
      </c>
    </row>
    <row r="1832" spans="2:10" x14ac:dyDescent="0.3">
      <c r="B1832" s="75"/>
      <c r="C1832" s="130" t="s">
        <v>250</v>
      </c>
      <c r="D1832" s="45"/>
      <c r="E1832" s="45"/>
      <c r="F1832" s="45"/>
      <c r="G1832" s="45"/>
      <c r="H1832" s="45">
        <f>+D1832</f>
        <v>0</v>
      </c>
      <c r="I1832" s="45"/>
      <c r="J1832" s="46" t="s">
        <v>298</v>
      </c>
    </row>
    <row r="1833" spans="2:10" x14ac:dyDescent="0.3">
      <c r="B1833" s="75"/>
      <c r="C1833" s="44" t="s">
        <v>621</v>
      </c>
      <c r="D1833" s="45"/>
      <c r="E1833" s="45"/>
      <c r="F1833" s="45"/>
      <c r="G1833" s="45"/>
      <c r="H1833" s="45">
        <f>+D1833</f>
        <v>0</v>
      </c>
      <c r="I1833" s="45"/>
      <c r="J1833" s="46" t="s">
        <v>298</v>
      </c>
    </row>
    <row r="1834" spans="2:10" x14ac:dyDescent="0.3">
      <c r="B1834" s="100" t="s">
        <v>168</v>
      </c>
      <c r="C1834" s="101" t="s">
        <v>481</v>
      </c>
      <c r="D1834" s="45"/>
      <c r="E1834" s="45"/>
      <c r="F1834" s="45"/>
      <c r="G1834" s="45"/>
      <c r="H1834" s="45"/>
      <c r="I1834" s="45"/>
      <c r="J1834" s="46"/>
    </row>
    <row r="1835" spans="2:10" x14ac:dyDescent="0.3">
      <c r="B1835" s="75" t="s">
        <v>210</v>
      </c>
      <c r="C1835" s="48" t="s">
        <v>482</v>
      </c>
      <c r="D1835" s="45"/>
      <c r="E1835" s="45"/>
      <c r="F1835" s="45"/>
      <c r="G1835" s="45"/>
      <c r="H1835" s="45"/>
      <c r="I1835" s="62">
        <f>SUM(H1836:H1844)*$E$83</f>
        <v>5.5</v>
      </c>
      <c r="J1835" s="63" t="str">
        <f>+J1836</f>
        <v>ml</v>
      </c>
    </row>
    <row r="1836" spans="2:10" x14ac:dyDescent="0.3">
      <c r="B1836" s="75"/>
      <c r="C1836" s="130" t="s">
        <v>248</v>
      </c>
      <c r="D1836" s="45"/>
      <c r="E1836" s="45"/>
      <c r="F1836" s="45"/>
      <c r="G1836" s="45"/>
      <c r="H1836" s="45"/>
      <c r="I1836" s="45"/>
      <c r="J1836" s="46" t="str">
        <f>IF(AND(E1836=0,F1836&lt;&gt;0,G1836&lt;&gt;0),"m2",IF(AND(F1836=0,E1836&lt;&gt;0,G1836&lt;&gt;0),"m2",IF(AND(G1836=0,E1836&lt;&gt;0,F1836&lt;&gt;0),"m2",IF(AND(F1836=0,G1836=0),"ml",IF(AND(E1836=0,G1836=0),"ml",IF(AND(E1836=0,F1836=0),"ml",IF(AND(E1836&lt;&gt;0,F1836&lt;&gt;0,G1836&lt;&gt;0),"m3",0)))))))</f>
        <v>ml</v>
      </c>
    </row>
    <row r="1837" spans="2:10" x14ac:dyDescent="0.3">
      <c r="B1837" s="75"/>
      <c r="C1837" s="44" t="s">
        <v>630</v>
      </c>
      <c r="D1837" s="45">
        <v>1</v>
      </c>
      <c r="E1837" s="45">
        <v>1.5</v>
      </c>
      <c r="F1837" s="45"/>
      <c r="G1837" s="45"/>
      <c r="H1837" s="45">
        <f>IF(AND(F1837=0,G1837=0),D1837*E1837,IF(AND(E1837=0,G1837=0),D1837*F1837,IF(AND(E1837=0,F1837=0),D1837*G1837,IF(AND(E1837=0),D1837*F1837*G1837,IF(AND(F1837=0),D1837*E1837*G1837,IF(AND(G1837=0),D1837*E1837*F1837,D1837*E1837*F1837*G1837))))))</f>
        <v>1.5</v>
      </c>
      <c r="I1837" s="45"/>
      <c r="J1837" s="46" t="str">
        <f>IF(AND(E1837=0,F1837&lt;&gt;0,G1837&lt;&gt;0),"m2",IF(AND(F1837=0,E1837&lt;&gt;0,G1837&lt;&gt;0),"m2",IF(AND(G1837=0,E1837&lt;&gt;0,F1837&lt;&gt;0),"m2",IF(AND(F1837=0,G1837=0),"ml",IF(AND(E1837=0,G1837=0),"ml",IF(AND(E1837=0,F1837=0),"ml",IF(AND(E1837&lt;&gt;0,F1837&lt;&gt;0,G1837&lt;&gt;0),"m3",0)))))))</f>
        <v>ml</v>
      </c>
    </row>
    <row r="1838" spans="2:10" x14ac:dyDescent="0.3">
      <c r="B1838" s="75"/>
      <c r="C1838" s="44" t="s">
        <v>628</v>
      </c>
      <c r="D1838" s="45">
        <v>2</v>
      </c>
      <c r="E1838" s="45">
        <v>2</v>
      </c>
      <c r="F1838" s="45"/>
      <c r="G1838" s="45"/>
      <c r="H1838" s="45">
        <f>IF(AND(F1838=0,G1838=0),D1838*E1838,IF(AND(E1838=0,G1838=0),D1838*F1838,IF(AND(E1838=0,F1838=0),D1838*G1838,IF(AND(E1838=0),D1838*F1838*G1838,IF(AND(F1838=0),D1838*E1838*G1838,IF(AND(G1838=0),D1838*E1838*F1838,D1838*E1838*F1838*G1838))))))</f>
        <v>4</v>
      </c>
      <c r="I1838" s="45"/>
      <c r="J1838" s="46" t="str">
        <f>IF(AND(E1838=0,F1838&lt;&gt;0,G1838&lt;&gt;0),"m2",IF(AND(F1838=0,E1838&lt;&gt;0,G1838&lt;&gt;0),"m2",IF(AND(G1838=0,E1838&lt;&gt;0,F1838&lt;&gt;0),"m2",IF(AND(F1838=0,G1838=0),"ml",IF(AND(E1838=0,G1838=0),"ml",IF(AND(E1838=0,F1838=0),"ml",IF(AND(E1838&lt;&gt;0,F1838&lt;&gt;0,G1838&lt;&gt;0),"m3",0)))))))</f>
        <v>ml</v>
      </c>
    </row>
    <row r="1839" spans="2:10" x14ac:dyDescent="0.3">
      <c r="B1839" s="75"/>
      <c r="C1839" s="130" t="s">
        <v>249</v>
      </c>
      <c r="D1839" s="45"/>
      <c r="E1839" s="45"/>
      <c r="F1839" s="45"/>
      <c r="G1839" s="45"/>
      <c r="H1839" s="45"/>
      <c r="I1839" s="45"/>
      <c r="J1839" s="46"/>
    </row>
    <row r="1840" spans="2:10" x14ac:dyDescent="0.3">
      <c r="B1840" s="75"/>
      <c r="C1840" s="44" t="s">
        <v>630</v>
      </c>
      <c r="D1840" s="45"/>
      <c r="E1840" s="45"/>
      <c r="F1840" s="45"/>
      <c r="G1840" s="45"/>
      <c r="H1840" s="45">
        <f>IF(AND(F1840=0,G1840=0),D1840*E1840,IF(AND(E1840=0,G1840=0),D1840*F1840,IF(AND(E1840=0,F1840=0),D1840*G1840,IF(AND(E1840=0),D1840*F1840*G1840,IF(AND(F1840=0),D1840*E1840*G1840,IF(AND(G1840=0),D1840*E1840*F1840,D1840*E1840*F1840*G1840))))))</f>
        <v>0</v>
      </c>
      <c r="I1840" s="45"/>
      <c r="J1840" s="46" t="str">
        <f>IF(AND(E1840=0,F1840&lt;&gt;0,G1840&lt;&gt;0),"m2",IF(AND(F1840=0,E1840&lt;&gt;0,G1840&lt;&gt;0),"m2",IF(AND(G1840=0,E1840&lt;&gt;0,F1840&lt;&gt;0),"m2",IF(AND(F1840=0,G1840=0),"ml",IF(AND(E1840=0,G1840=0),"ml",IF(AND(E1840=0,F1840=0),"ml",IF(AND(E1840&lt;&gt;0,F1840&lt;&gt;0,G1840&lt;&gt;0),"m3",0)))))))</f>
        <v>ml</v>
      </c>
    </row>
    <row r="1841" spans="2:10" x14ac:dyDescent="0.3">
      <c r="B1841" s="75"/>
      <c r="C1841" s="44" t="s">
        <v>628</v>
      </c>
      <c r="D1841" s="45"/>
      <c r="E1841" s="45"/>
      <c r="F1841" s="45"/>
      <c r="G1841" s="45"/>
      <c r="H1841" s="45">
        <f>IF(AND(F1841=0,G1841=0),D1841*E1841,IF(AND(E1841=0,G1841=0),D1841*F1841,IF(AND(E1841=0,F1841=0),D1841*G1841,IF(AND(E1841=0),D1841*F1841*G1841,IF(AND(F1841=0),D1841*E1841*G1841,IF(AND(G1841=0),D1841*E1841*F1841,D1841*E1841*F1841*G1841))))))</f>
        <v>0</v>
      </c>
      <c r="I1841" s="45"/>
      <c r="J1841" s="46" t="str">
        <f>IF(AND(E1841=0,F1841&lt;&gt;0,G1841&lt;&gt;0),"m2",IF(AND(F1841=0,E1841&lt;&gt;0,G1841&lt;&gt;0),"m2",IF(AND(G1841=0,E1841&lt;&gt;0,F1841&lt;&gt;0),"m2",IF(AND(F1841=0,G1841=0),"ml",IF(AND(E1841=0,G1841=0),"ml",IF(AND(E1841=0,F1841=0),"ml",IF(AND(E1841&lt;&gt;0,F1841&lt;&gt;0,G1841&lt;&gt;0),"m3",0)))))))</f>
        <v>ml</v>
      </c>
    </row>
    <row r="1842" spans="2:10" x14ac:dyDescent="0.3">
      <c r="B1842" s="75"/>
      <c r="C1842" s="130" t="s">
        <v>250</v>
      </c>
      <c r="D1842" s="45"/>
      <c r="E1842" s="45"/>
      <c r="F1842" s="45"/>
      <c r="G1842" s="45"/>
      <c r="H1842" s="45"/>
      <c r="I1842" s="45"/>
      <c r="J1842" s="46"/>
    </row>
    <row r="1843" spans="2:10" x14ac:dyDescent="0.3">
      <c r="B1843" s="75"/>
      <c r="C1843" s="44" t="s">
        <v>622</v>
      </c>
      <c r="D1843" s="45"/>
      <c r="E1843" s="45"/>
      <c r="F1843" s="45"/>
      <c r="G1843" s="45"/>
      <c r="H1843" s="45">
        <f t="shared" ref="H1843" si="67">IF(AND(F1843=0,G1843=0),D1843*E1843,IF(AND(E1843=0,G1843=0),D1843*F1843,IF(AND(E1843=0,F1843=0),D1843*G1843,IF(AND(E1843=0),D1843*F1843*G1843,IF(AND(F1843=0),D1843*E1843*G1843,IF(AND(G1843=0),D1843*E1843*F1843,D1843*E1843*F1843*G1843))))))</f>
        <v>0</v>
      </c>
      <c r="I1843" s="45"/>
      <c r="J1843" s="46" t="str">
        <f t="shared" ref="J1843" si="68">IF(AND(E1843=0,F1843&lt;&gt;0,G1843&lt;&gt;0),"m2",IF(AND(F1843=0,E1843&lt;&gt;0,G1843&lt;&gt;0),"m2",IF(AND(G1843=0,E1843&lt;&gt;0,F1843&lt;&gt;0),"m2",IF(AND(F1843=0,G1843=0),"ml",IF(AND(E1843=0,G1843=0),"ml",IF(AND(E1843=0,F1843=0),"ml",IF(AND(E1843&lt;&gt;0,F1843&lt;&gt;0,G1843&lt;&gt;0),"m3",0)))))))</f>
        <v>ml</v>
      </c>
    </row>
    <row r="1844" spans="2:10" x14ac:dyDescent="0.3">
      <c r="B1844" s="75"/>
      <c r="C1844" s="44" t="s">
        <v>628</v>
      </c>
      <c r="D1844" s="45"/>
      <c r="E1844" s="45"/>
      <c r="F1844" s="45"/>
      <c r="G1844" s="45"/>
      <c r="H1844" s="45">
        <f>IF(AND(F1844=0,G1844=0),D1844*E1844,IF(AND(E1844=0,G1844=0),D1844*F1844,IF(AND(E1844=0,F1844=0),D1844*G1844,IF(AND(E1844=0),D1844*F1844*G1844,IF(AND(F1844=0),D1844*E1844*G1844,IF(AND(G1844=0),D1844*E1844*F1844,D1844*E1844*F1844*G1844))))))</f>
        <v>0</v>
      </c>
      <c r="I1844" s="45"/>
      <c r="J1844" s="46" t="str">
        <f>IF(AND(E1844=0,F1844&lt;&gt;0,G1844&lt;&gt;0),"m2",IF(AND(F1844=0,E1844&lt;&gt;0,G1844&lt;&gt;0),"m2",IF(AND(G1844=0,E1844&lt;&gt;0,F1844&lt;&gt;0),"m2",IF(AND(F1844=0,G1844=0),"ml",IF(AND(E1844=0,G1844=0),"ml",IF(AND(E1844=0,F1844=0),"ml",IF(AND(E1844&lt;&gt;0,F1844&lt;&gt;0,G1844&lt;&gt;0),"m3",0)))))))</f>
        <v>ml</v>
      </c>
    </row>
    <row r="1845" spans="2:10" x14ac:dyDescent="0.3">
      <c r="B1845" s="75" t="s">
        <v>236</v>
      </c>
      <c r="C1845" s="48" t="s">
        <v>483</v>
      </c>
      <c r="D1845" s="45"/>
      <c r="E1845" s="45"/>
      <c r="F1845" s="45"/>
      <c r="G1845" s="45"/>
      <c r="H1845" s="45"/>
      <c r="I1845" s="62">
        <f>SUM(H1846:H1850)*$E$83</f>
        <v>0</v>
      </c>
      <c r="J1845" s="63" t="str">
        <f>+J1850</f>
        <v>ml</v>
      </c>
    </row>
    <row r="1846" spans="2:10" x14ac:dyDescent="0.3">
      <c r="B1846" s="75"/>
      <c r="C1846" s="130" t="s">
        <v>248</v>
      </c>
      <c r="D1846" s="45"/>
      <c r="E1846" s="45"/>
      <c r="F1846" s="45"/>
      <c r="G1846" s="45"/>
      <c r="H1846" s="45"/>
      <c r="I1846" s="62"/>
      <c r="J1846" s="63"/>
    </row>
    <row r="1847" spans="2:10" x14ac:dyDescent="0.3">
      <c r="B1847" s="75"/>
      <c r="C1847" s="44" t="s">
        <v>628</v>
      </c>
      <c r="D1847" s="45"/>
      <c r="E1847" s="45"/>
      <c r="F1847" s="45"/>
      <c r="G1847" s="45"/>
      <c r="H1847" s="45">
        <f>IF(AND(F1847=0,G1847=0),D1847*E1847,IF(AND(E1847=0,G1847=0),D1847*F1847,IF(AND(E1847=0,F1847=0),D1847*G1847,IF(AND(E1847=0),D1847*F1847*G1847,IF(AND(F1847=0),D1847*E1847*G1847,IF(AND(G1847=0),D1847*E1847*F1847,D1847*E1847*F1847*G1847))))))</f>
        <v>0</v>
      </c>
      <c r="I1847" s="45"/>
      <c r="J1847" s="46" t="str">
        <f>IF(AND(E1847=0,F1847&lt;&gt;0,G1847&lt;&gt;0),"m2",IF(AND(F1847=0,E1847&lt;&gt;0,G1847&lt;&gt;0),"m2",IF(AND(G1847=0,E1847&lt;&gt;0,F1847&lt;&gt;0),"m2",IF(AND(F1847=0,G1847=0),"ml",IF(AND(E1847=0,G1847=0),"ml",IF(AND(E1847=0,F1847=0),"ml",IF(AND(E1847&lt;&gt;0,F1847&lt;&gt;0,G1847&lt;&gt;0),"m3",0)))))))</f>
        <v>ml</v>
      </c>
    </row>
    <row r="1848" spans="2:10" x14ac:dyDescent="0.3">
      <c r="B1848" s="75"/>
      <c r="C1848" s="130" t="s">
        <v>249</v>
      </c>
      <c r="D1848" s="45"/>
      <c r="E1848" s="45"/>
      <c r="F1848" s="45"/>
      <c r="G1848" s="45"/>
      <c r="H1848" s="45"/>
      <c r="I1848" s="62"/>
      <c r="J1848" s="63"/>
    </row>
    <row r="1849" spans="2:10" x14ac:dyDescent="0.3">
      <c r="B1849" s="75"/>
      <c r="C1849" s="44" t="s">
        <v>628</v>
      </c>
      <c r="D1849" s="45"/>
      <c r="E1849" s="45"/>
      <c r="F1849" s="45"/>
      <c r="G1849" s="45"/>
      <c r="H1849" s="45">
        <f>IF(AND(F1849=0,G1849=0),D1849*E1849,IF(AND(E1849=0,G1849=0),D1849*F1849,IF(AND(E1849=0,F1849=0),D1849*G1849,IF(AND(E1849=0),D1849*F1849*G1849,IF(AND(F1849=0),D1849*E1849*G1849,IF(AND(G1849=0),D1849*E1849*F1849,D1849*E1849*F1849*G1849))))))</f>
        <v>0</v>
      </c>
      <c r="I1849" s="45"/>
      <c r="J1849" s="46" t="str">
        <f>IF(AND(E1849=0,F1849&lt;&gt;0,G1849&lt;&gt;0),"m2",IF(AND(F1849=0,E1849&lt;&gt;0,G1849&lt;&gt;0),"m2",IF(AND(G1849=0,E1849&lt;&gt;0,F1849&lt;&gt;0),"m2",IF(AND(F1849=0,G1849=0),"ml",IF(AND(E1849=0,G1849=0),"ml",IF(AND(E1849=0,F1849=0),"ml",IF(AND(E1849&lt;&gt;0,F1849&lt;&gt;0,G1849&lt;&gt;0),"m3",0)))))))</f>
        <v>ml</v>
      </c>
    </row>
    <row r="1850" spans="2:10" x14ac:dyDescent="0.3">
      <c r="B1850" s="75"/>
      <c r="C1850" s="130" t="s">
        <v>250</v>
      </c>
      <c r="D1850" s="45"/>
      <c r="E1850" s="45"/>
      <c r="F1850" s="45"/>
      <c r="G1850" s="45"/>
      <c r="H1850" s="45"/>
      <c r="I1850" s="45"/>
      <c r="J1850" s="46" t="str">
        <f>IF(AND(E1850=0,F1850&lt;&gt;0,G1850&lt;&gt;0),"m2",IF(AND(F1850=0,E1850&lt;&gt;0,G1850&lt;&gt;0),"m2",IF(AND(G1850=0,E1850&lt;&gt;0,F1850&lt;&gt;0),"m2",IF(AND(F1850=0,G1850=0),"ml",IF(AND(E1850=0,G1850=0),"ml",IF(AND(E1850=0,F1850=0),"ml",IF(AND(E1850&lt;&gt;0,F1850&lt;&gt;0,G1850&lt;&gt;0),"m3",0)))))))</f>
        <v>ml</v>
      </c>
    </row>
    <row r="1851" spans="2:10" x14ac:dyDescent="0.3">
      <c r="B1851" s="75"/>
      <c r="C1851" s="44" t="s">
        <v>628</v>
      </c>
      <c r="D1851" s="45"/>
      <c r="E1851" s="45"/>
      <c r="F1851" s="45"/>
      <c r="G1851" s="45"/>
      <c r="H1851" s="45">
        <f>IF(AND(F1851=0,G1851=0),D1851*E1851,IF(AND(E1851=0,G1851=0),D1851*F1851,IF(AND(E1851=0,F1851=0),D1851*G1851,IF(AND(E1851=0),D1851*F1851*G1851,IF(AND(F1851=0),D1851*E1851*G1851,IF(AND(G1851=0),D1851*E1851*F1851,D1851*E1851*F1851*G1851))))))</f>
        <v>0</v>
      </c>
      <c r="I1851" s="45"/>
      <c r="J1851" s="46" t="str">
        <f>IF(AND(E1851=0,F1851&lt;&gt;0,G1851&lt;&gt;0),"m2",IF(AND(F1851=0,E1851&lt;&gt;0,G1851&lt;&gt;0),"m2",IF(AND(G1851=0,E1851&lt;&gt;0,F1851&lt;&gt;0),"m2",IF(AND(F1851=0,G1851=0),"ml",IF(AND(E1851=0,G1851=0),"ml",IF(AND(E1851=0,F1851=0),"ml",IF(AND(E1851&lt;&gt;0,F1851&lt;&gt;0,G1851&lt;&gt;0),"m3",0)))))))</f>
        <v>ml</v>
      </c>
    </row>
    <row r="1852" spans="2:10" x14ac:dyDescent="0.3">
      <c r="B1852" s="75" t="s">
        <v>240</v>
      </c>
      <c r="C1852" s="48" t="s">
        <v>485</v>
      </c>
      <c r="D1852" s="45"/>
      <c r="E1852" s="45"/>
      <c r="F1852" s="45"/>
      <c r="G1852" s="45"/>
      <c r="H1852" s="45"/>
      <c r="I1852" s="62">
        <f>SUM(H1853:H1861)*$E$83</f>
        <v>4</v>
      </c>
      <c r="J1852" s="63" t="str">
        <f>+J1853</f>
        <v>ml</v>
      </c>
    </row>
    <row r="1853" spans="2:10" x14ac:dyDescent="0.3">
      <c r="B1853" s="75"/>
      <c r="C1853" s="130" t="s">
        <v>248</v>
      </c>
      <c r="D1853" s="45"/>
      <c r="E1853" s="45"/>
      <c r="F1853" s="45"/>
      <c r="G1853" s="45"/>
      <c r="H1853" s="45"/>
      <c r="I1853" s="45"/>
      <c r="J1853" s="46" t="str">
        <f>IF(AND(E1853=0,F1853&lt;&gt;0,G1853&lt;&gt;0),"m2",IF(AND(F1853=0,E1853&lt;&gt;0,G1853&lt;&gt;0),"m2",IF(AND(G1853=0,E1853&lt;&gt;0,F1853&lt;&gt;0),"m2",IF(AND(F1853=0,G1853=0),"ml",IF(AND(E1853=0,G1853=0),"ml",IF(AND(E1853=0,F1853=0),"ml",IF(AND(E1853&lt;&gt;0,F1853&lt;&gt;0,G1853&lt;&gt;0),"m3",0)))))))</f>
        <v>ml</v>
      </c>
    </row>
    <row r="1854" spans="2:10" x14ac:dyDescent="0.3">
      <c r="B1854" s="75"/>
      <c r="C1854" s="44" t="s">
        <v>621</v>
      </c>
      <c r="D1854" s="45">
        <v>1</v>
      </c>
      <c r="E1854" s="45">
        <v>1</v>
      </c>
      <c r="F1854" s="45"/>
      <c r="G1854" s="45"/>
      <c r="H1854" s="45">
        <f t="shared" ref="H1854:H1856" si="69">IF(AND(F1854=0,G1854=0),D1854*E1854,IF(AND(E1854=0,G1854=0),D1854*F1854,IF(AND(E1854=0,F1854=0),D1854*G1854,IF(AND(E1854=0),D1854*F1854*G1854,IF(AND(F1854=0),D1854*E1854*G1854,IF(AND(G1854=0),D1854*E1854*F1854,D1854*E1854*F1854*G1854))))))</f>
        <v>1</v>
      </c>
      <c r="I1854" s="45"/>
      <c r="J1854" s="46" t="str">
        <f t="shared" ref="J1854:J1856" si="70">IF(AND(E1854=0,F1854&lt;&gt;0,G1854&lt;&gt;0),"m2",IF(AND(F1854=0,E1854&lt;&gt;0,G1854&lt;&gt;0),"m2",IF(AND(G1854=0,E1854&lt;&gt;0,F1854&lt;&gt;0),"m2",IF(AND(F1854=0,G1854=0),"ml",IF(AND(E1854=0,G1854=0),"ml",IF(AND(E1854=0,F1854=0),"ml",IF(AND(E1854&lt;&gt;0,F1854&lt;&gt;0,G1854&lt;&gt;0),"m3",0)))))))</f>
        <v>ml</v>
      </c>
    </row>
    <row r="1855" spans="2:10" x14ac:dyDescent="0.3">
      <c r="B1855" s="75"/>
      <c r="C1855" s="44" t="s">
        <v>632</v>
      </c>
      <c r="D1855" s="45">
        <v>1</v>
      </c>
      <c r="E1855" s="45">
        <v>3</v>
      </c>
      <c r="F1855" s="45"/>
      <c r="G1855" s="45"/>
      <c r="H1855" s="45">
        <f t="shared" si="69"/>
        <v>3</v>
      </c>
      <c r="I1855" s="45"/>
      <c r="J1855" s="46" t="str">
        <f t="shared" si="70"/>
        <v>ml</v>
      </c>
    </row>
    <row r="1856" spans="2:10" x14ac:dyDescent="0.3">
      <c r="B1856" s="75"/>
      <c r="C1856" s="130" t="s">
        <v>249</v>
      </c>
      <c r="D1856" s="45"/>
      <c r="E1856" s="45"/>
      <c r="F1856" s="45"/>
      <c r="G1856" s="45"/>
      <c r="H1856" s="45">
        <f t="shared" si="69"/>
        <v>0</v>
      </c>
      <c r="I1856" s="45"/>
      <c r="J1856" s="46" t="str">
        <f t="shared" si="70"/>
        <v>ml</v>
      </c>
    </row>
    <row r="1857" spans="2:10" x14ac:dyDescent="0.3">
      <c r="B1857" s="75"/>
      <c r="C1857" s="44" t="s">
        <v>621</v>
      </c>
      <c r="D1857" s="45"/>
      <c r="E1857" s="45"/>
      <c r="F1857" s="45"/>
      <c r="G1857" s="45"/>
      <c r="H1857" s="45">
        <f>IF(AND(F1857=0,G1857=0),D1857*E1857,IF(AND(E1857=0,G1857=0),D1857*F1857,IF(AND(E1857=0,F1857=0),D1857*G1857,IF(AND(E1857=0),D1857*F1857*G1857,IF(AND(F1857=0),D1857*E1857*G1857,IF(AND(G1857=0),D1857*E1857*F1857,D1857*E1857*F1857*G1857))))))</f>
        <v>0</v>
      </c>
      <c r="I1857" s="45"/>
      <c r="J1857" s="46" t="str">
        <f>IF(AND(E1857=0,F1857&lt;&gt;0,G1857&lt;&gt;0),"m2",IF(AND(F1857=0,E1857&lt;&gt;0,G1857&lt;&gt;0),"m2",IF(AND(G1857=0,E1857&lt;&gt;0,F1857&lt;&gt;0),"m2",IF(AND(F1857=0,G1857=0),"ml",IF(AND(E1857=0,G1857=0),"ml",IF(AND(E1857=0,F1857=0),"ml",IF(AND(E1857&lt;&gt;0,F1857&lt;&gt;0,G1857&lt;&gt;0),"m3",0)))))))</f>
        <v>ml</v>
      </c>
    </row>
    <row r="1858" spans="2:10" x14ac:dyDescent="0.3">
      <c r="B1858" s="75"/>
      <c r="C1858" s="44" t="s">
        <v>632</v>
      </c>
      <c r="D1858" s="45"/>
      <c r="E1858" s="45"/>
      <c r="F1858" s="45"/>
      <c r="G1858" s="45"/>
      <c r="H1858" s="45">
        <f>IF(AND(F1858=0,G1858=0),D1858*E1858,IF(AND(E1858=0,G1858=0),D1858*F1858,IF(AND(E1858=0,F1858=0),D1858*G1858,IF(AND(E1858=0),D1858*F1858*G1858,IF(AND(F1858=0),D1858*E1858*G1858,IF(AND(G1858=0),D1858*E1858*F1858,D1858*E1858*F1858*G1858))))))</f>
        <v>0</v>
      </c>
      <c r="I1858" s="45"/>
      <c r="J1858" s="46" t="str">
        <f>IF(AND(E1858=0,F1858&lt;&gt;0,G1858&lt;&gt;0),"m2",IF(AND(F1858=0,E1858&lt;&gt;0,G1858&lt;&gt;0),"m2",IF(AND(G1858=0,E1858&lt;&gt;0,F1858&lt;&gt;0),"m2",IF(AND(F1858=0,G1858=0),"ml",IF(AND(E1858=0,G1858=0),"ml",IF(AND(E1858=0,F1858=0),"ml",IF(AND(E1858&lt;&gt;0,F1858&lt;&gt;0,G1858&lt;&gt;0),"m3",0)))))))</f>
        <v>ml</v>
      </c>
    </row>
    <row r="1859" spans="2:10" x14ac:dyDescent="0.3">
      <c r="B1859" s="75"/>
      <c r="C1859" s="130" t="s">
        <v>250</v>
      </c>
      <c r="D1859" s="45"/>
      <c r="E1859" s="45"/>
      <c r="F1859" s="45"/>
      <c r="G1859" s="45"/>
      <c r="H1859" s="45">
        <f t="shared" ref="H1859" si="71">IF(AND(F1859=0,G1859=0),D1859*E1859,IF(AND(E1859=0,G1859=0),D1859*F1859,IF(AND(E1859=0,F1859=0),D1859*G1859,IF(AND(E1859=0),D1859*F1859*G1859,IF(AND(F1859=0),D1859*E1859*G1859,IF(AND(G1859=0),D1859*E1859*F1859,D1859*E1859*F1859*G1859))))))</f>
        <v>0</v>
      </c>
      <c r="I1859" s="45"/>
      <c r="J1859" s="46" t="str">
        <f t="shared" ref="J1859" si="72">IF(AND(E1859=0,F1859&lt;&gt;0,G1859&lt;&gt;0),"m2",IF(AND(F1859=0,E1859&lt;&gt;0,G1859&lt;&gt;0),"m2",IF(AND(G1859=0,E1859&lt;&gt;0,F1859&lt;&gt;0),"m2",IF(AND(F1859=0,G1859=0),"ml",IF(AND(E1859=0,G1859=0),"ml",IF(AND(E1859=0,F1859=0),"ml",IF(AND(E1859&lt;&gt;0,F1859&lt;&gt;0,G1859&lt;&gt;0),"m3",0)))))))</f>
        <v>ml</v>
      </c>
    </row>
    <row r="1860" spans="2:10" x14ac:dyDescent="0.3">
      <c r="B1860" s="75"/>
      <c r="C1860" s="44" t="s">
        <v>621</v>
      </c>
      <c r="D1860" s="45"/>
      <c r="E1860" s="45"/>
      <c r="F1860" s="45"/>
      <c r="G1860" s="45"/>
      <c r="H1860" s="45">
        <f>IF(AND(F1860=0,G1860=0),D1860*E1860,IF(AND(E1860=0,G1860=0),D1860*F1860,IF(AND(E1860=0,F1860=0),D1860*G1860,IF(AND(E1860=0),D1860*F1860*G1860,IF(AND(F1860=0),D1860*E1860*G1860,IF(AND(G1860=0),D1860*E1860*F1860,D1860*E1860*F1860*G1860))))))</f>
        <v>0</v>
      </c>
      <c r="I1860" s="45"/>
      <c r="J1860" s="46" t="str">
        <f>IF(AND(E1860=0,F1860&lt;&gt;0,G1860&lt;&gt;0),"m2",IF(AND(F1860=0,E1860&lt;&gt;0,G1860&lt;&gt;0),"m2",IF(AND(G1860=0,E1860&lt;&gt;0,F1860&lt;&gt;0),"m2",IF(AND(F1860=0,G1860=0),"ml",IF(AND(E1860=0,G1860=0),"ml",IF(AND(E1860=0,F1860=0),"ml",IF(AND(E1860&lt;&gt;0,F1860&lt;&gt;0,G1860&lt;&gt;0),"m3",0)))))))</f>
        <v>ml</v>
      </c>
    </row>
    <row r="1861" spans="2:10" x14ac:dyDescent="0.3">
      <c r="B1861" s="75"/>
      <c r="C1861" s="44" t="s">
        <v>632</v>
      </c>
      <c r="D1861" s="45"/>
      <c r="E1861" s="45"/>
      <c r="F1861" s="45"/>
      <c r="G1861" s="45"/>
      <c r="H1861" s="45">
        <f>IF(AND(F1861=0,G1861=0),D1861*E1861,IF(AND(E1861=0,G1861=0),D1861*F1861,IF(AND(E1861=0,F1861=0),D1861*G1861,IF(AND(E1861=0),D1861*F1861*G1861,IF(AND(F1861=0),D1861*E1861*G1861,IF(AND(G1861=0),D1861*E1861*F1861,D1861*E1861*F1861*G1861))))))</f>
        <v>0</v>
      </c>
      <c r="I1861" s="45"/>
      <c r="J1861" s="46" t="str">
        <f>IF(AND(E1861=0,F1861&lt;&gt;0,G1861&lt;&gt;0),"m2",IF(AND(F1861=0,E1861&lt;&gt;0,G1861&lt;&gt;0),"m2",IF(AND(G1861=0,E1861&lt;&gt;0,F1861&lt;&gt;0),"m2",IF(AND(F1861=0,G1861=0),"ml",IF(AND(E1861=0,G1861=0),"ml",IF(AND(E1861=0,F1861=0),"ml",IF(AND(E1861&lt;&gt;0,F1861&lt;&gt;0,G1861&lt;&gt;0),"m3",0)))))))</f>
        <v>ml</v>
      </c>
    </row>
    <row r="1862" spans="2:10" x14ac:dyDescent="0.3">
      <c r="B1862" s="75" t="s">
        <v>517</v>
      </c>
      <c r="C1862" s="48" t="s">
        <v>618</v>
      </c>
      <c r="D1862" s="45"/>
      <c r="E1862" s="45"/>
      <c r="F1862" s="45"/>
      <c r="G1862" s="45"/>
      <c r="H1862" s="45"/>
      <c r="I1862" s="62">
        <f>SUM(H1863:H1868)*$E$83</f>
        <v>1</v>
      </c>
      <c r="J1862" s="63" t="str">
        <f>+J1865</f>
        <v>ml</v>
      </c>
    </row>
    <row r="1863" spans="2:10" x14ac:dyDescent="0.3">
      <c r="B1863" s="75"/>
      <c r="C1863" s="130" t="s">
        <v>248</v>
      </c>
      <c r="D1863" s="45"/>
      <c r="E1863" s="45"/>
      <c r="F1863" s="45"/>
      <c r="G1863" s="45"/>
      <c r="H1863" s="45"/>
      <c r="I1863" s="62"/>
      <c r="J1863" s="63"/>
    </row>
    <row r="1864" spans="2:10" x14ac:dyDescent="0.3">
      <c r="B1864" s="75"/>
      <c r="C1864" s="44" t="s">
        <v>621</v>
      </c>
      <c r="D1864" s="45">
        <v>1</v>
      </c>
      <c r="E1864" s="45">
        <v>1</v>
      </c>
      <c r="F1864" s="45"/>
      <c r="G1864" s="45"/>
      <c r="H1864" s="45">
        <f>IF(AND(F1864=0,G1864=0),D1864*E1864,IF(AND(E1864=0,G1864=0),D1864*F1864,IF(AND(E1864=0,F1864=0),D1864*G1864,IF(AND(E1864=0),D1864*F1864*G1864,IF(AND(F1864=0),D1864*E1864*G1864,IF(AND(G1864=0),D1864*E1864*F1864,D1864*E1864*F1864*G1864))))))</f>
        <v>1</v>
      </c>
      <c r="I1864" s="45"/>
      <c r="J1864" s="46" t="str">
        <f>IF(AND(E1864=0,F1864&lt;&gt;0,G1864&lt;&gt;0),"m2",IF(AND(F1864=0,E1864&lt;&gt;0,G1864&lt;&gt;0),"m2",IF(AND(G1864=0,E1864&lt;&gt;0,F1864&lt;&gt;0),"m2",IF(AND(F1864=0,G1864=0),"ml",IF(AND(E1864=0,G1864=0),"ml",IF(AND(E1864=0,F1864=0),"ml",IF(AND(E1864&lt;&gt;0,F1864&lt;&gt;0,G1864&lt;&gt;0),"m3",0)))))))</f>
        <v>ml</v>
      </c>
    </row>
    <row r="1865" spans="2:10" x14ac:dyDescent="0.3">
      <c r="B1865" s="75"/>
      <c r="C1865" s="130" t="s">
        <v>249</v>
      </c>
      <c r="D1865" s="45"/>
      <c r="E1865" s="45"/>
      <c r="F1865" s="45"/>
      <c r="G1865" s="45"/>
      <c r="H1865" s="45">
        <f>IF(AND(F1865=0,G1865=0),D1865*E1865,IF(AND(E1865=0,G1865=0),D1865*F1865,IF(AND(E1865=0,F1865=0),D1865*G1865,IF(AND(E1865=0),D1865*F1865*G1865,IF(AND(F1865=0),D1865*E1865*G1865,IF(AND(G1865=0),D1865*E1865*F1865,D1865*E1865*F1865*G1865))))))</f>
        <v>0</v>
      </c>
      <c r="I1865" s="45"/>
      <c r="J1865" s="46" t="str">
        <f>IF(AND(E1865=0,F1865&lt;&gt;0,G1865&lt;&gt;0),"m2",IF(AND(F1865=0,E1865&lt;&gt;0,G1865&lt;&gt;0),"m2",IF(AND(G1865=0,E1865&lt;&gt;0,F1865&lt;&gt;0),"m2",IF(AND(F1865=0,G1865=0),"ml",IF(AND(E1865=0,G1865=0),"ml",IF(AND(E1865=0,F1865=0),"ml",IF(AND(E1865&lt;&gt;0,F1865&lt;&gt;0,G1865&lt;&gt;0),"m3",0)))))))</f>
        <v>ml</v>
      </c>
    </row>
    <row r="1866" spans="2:10" x14ac:dyDescent="0.3">
      <c r="B1866" s="75"/>
      <c r="C1866" s="44" t="s">
        <v>621</v>
      </c>
      <c r="D1866" s="45"/>
      <c r="E1866" s="45"/>
      <c r="F1866" s="45"/>
      <c r="G1866" s="45"/>
      <c r="H1866" s="45">
        <f>IF(AND(F1866=0,G1866=0),D1866*E1866,IF(AND(E1866=0,G1866=0),D1866*F1866,IF(AND(E1866=0,F1866=0),D1866*G1866,IF(AND(E1866=0),D1866*F1866*G1866,IF(AND(F1866=0),D1866*E1866*G1866,IF(AND(G1866=0),D1866*E1866*F1866,D1866*E1866*F1866*G1866))))))</f>
        <v>0</v>
      </c>
      <c r="I1866" s="45"/>
      <c r="J1866" s="46" t="str">
        <f>IF(AND(E1866=0,F1866&lt;&gt;0,G1866&lt;&gt;0),"m2",IF(AND(F1866=0,E1866&lt;&gt;0,G1866&lt;&gt;0),"m2",IF(AND(G1866=0,E1866&lt;&gt;0,F1866&lt;&gt;0),"m2",IF(AND(F1866=0,G1866=0),"ml",IF(AND(E1866=0,G1866=0),"ml",IF(AND(E1866=0,F1866=0),"ml",IF(AND(E1866&lt;&gt;0,F1866&lt;&gt;0,G1866&lt;&gt;0),"m3",0)))))))</f>
        <v>ml</v>
      </c>
    </row>
    <row r="1867" spans="2:10" x14ac:dyDescent="0.3">
      <c r="B1867" s="75"/>
      <c r="C1867" s="130" t="s">
        <v>250</v>
      </c>
      <c r="D1867" s="45"/>
      <c r="E1867" s="45"/>
      <c r="F1867" s="45"/>
      <c r="G1867" s="45"/>
      <c r="H1867" s="45">
        <f>IF(AND(F1867=0,G1867=0),D1867*E1867,IF(AND(E1867=0,G1867=0),D1867*F1867,IF(AND(E1867=0,F1867=0),D1867*G1867,IF(AND(E1867=0),D1867*F1867*G1867,IF(AND(F1867=0),D1867*E1867*G1867,IF(AND(G1867=0),D1867*E1867*F1867,D1867*E1867*F1867*G1867))))))</f>
        <v>0</v>
      </c>
      <c r="I1867" s="45"/>
      <c r="J1867" s="46" t="str">
        <f>IF(AND(E1867=0,F1867&lt;&gt;0,G1867&lt;&gt;0),"m2",IF(AND(F1867=0,E1867&lt;&gt;0,G1867&lt;&gt;0),"m2",IF(AND(G1867=0,E1867&lt;&gt;0,F1867&lt;&gt;0),"m2",IF(AND(F1867=0,G1867=0),"ml",IF(AND(E1867=0,G1867=0),"ml",IF(AND(E1867=0,F1867=0),"ml",IF(AND(E1867&lt;&gt;0,F1867&lt;&gt;0,G1867&lt;&gt;0),"m3",0)))))))</f>
        <v>ml</v>
      </c>
    </row>
    <row r="1868" spans="2:10" x14ac:dyDescent="0.3">
      <c r="B1868" s="75"/>
      <c r="C1868" s="44" t="s">
        <v>621</v>
      </c>
      <c r="D1868" s="45"/>
      <c r="E1868" s="45"/>
      <c r="F1868" s="45"/>
      <c r="G1868" s="45"/>
      <c r="H1868" s="45">
        <f>IF(AND(F1868=0,G1868=0),D1868*E1868,IF(AND(E1868=0,G1868=0),D1868*F1868,IF(AND(E1868=0,F1868=0),D1868*G1868,IF(AND(E1868=0),D1868*F1868*G1868,IF(AND(F1868=0),D1868*E1868*G1868,IF(AND(G1868=0),D1868*E1868*F1868,D1868*E1868*F1868*G1868))))))</f>
        <v>0</v>
      </c>
      <c r="I1868" s="45"/>
      <c r="J1868" s="46" t="str">
        <f>IF(AND(E1868=0,F1868&lt;&gt;0,G1868&lt;&gt;0),"m2",IF(AND(F1868=0,E1868&lt;&gt;0,G1868&lt;&gt;0),"m2",IF(AND(G1868=0,E1868&lt;&gt;0,F1868&lt;&gt;0),"m2",IF(AND(F1868=0,G1868=0),"ml",IF(AND(E1868=0,G1868=0),"ml",IF(AND(E1868=0,F1868=0),"ml",IF(AND(E1868&lt;&gt;0,F1868&lt;&gt;0,G1868&lt;&gt;0),"m3",0)))))))</f>
        <v>ml</v>
      </c>
    </row>
    <row r="1869" spans="2:10" x14ac:dyDescent="0.3">
      <c r="B1869" s="75" t="s">
        <v>518</v>
      </c>
      <c r="C1869" s="48" t="s">
        <v>484</v>
      </c>
      <c r="D1869" s="45"/>
      <c r="E1869" s="45"/>
      <c r="F1869" s="45"/>
      <c r="G1869" s="45"/>
      <c r="H1869" s="45"/>
      <c r="I1869" s="62">
        <f>SUM(H1870:H1873)*$E$83</f>
        <v>4.25</v>
      </c>
      <c r="J1869" s="63" t="str">
        <f>+J1870</f>
        <v>ml</v>
      </c>
    </row>
    <row r="1870" spans="2:10" x14ac:dyDescent="0.3">
      <c r="B1870" s="75"/>
      <c r="C1870" s="130" t="s">
        <v>248</v>
      </c>
      <c r="D1870" s="45">
        <v>1</v>
      </c>
      <c r="E1870" s="45">
        <v>3.25</v>
      </c>
      <c r="F1870" s="45"/>
      <c r="G1870" s="45"/>
      <c r="H1870" s="45">
        <f>IF(AND(F1870=0,G1870=0),D1870*E1870,IF(AND(E1870=0,G1870=0),D1870*F1870,IF(AND(E1870=0,F1870=0),D1870*G1870,IF(AND(E1870=0),D1870*F1870*G1870,IF(AND(F1870=0),D1870*E1870*G1870,IF(AND(G1870=0),D1870*E1870*F1870,D1870*E1870*F1870*G1870))))))</f>
        <v>3.25</v>
      </c>
      <c r="I1870" s="45"/>
      <c r="J1870" s="46" t="str">
        <f>IF(AND(E1870=0,F1870&lt;&gt;0,G1870&lt;&gt;0),"m2",IF(AND(F1870=0,E1870&lt;&gt;0,G1870&lt;&gt;0),"m2",IF(AND(G1870=0,E1870&lt;&gt;0,F1870&lt;&gt;0),"m2",IF(AND(F1870=0,G1870=0),"ml",IF(AND(E1870=0,G1870=0),"ml",IF(AND(E1870=0,F1870=0),"ml",IF(AND(E1870&lt;&gt;0,F1870&lt;&gt;0,G1870&lt;&gt;0),"m3",0)))))))</f>
        <v>ml</v>
      </c>
    </row>
    <row r="1871" spans="2:10" x14ac:dyDescent="0.3">
      <c r="B1871" s="75"/>
      <c r="C1871" s="130" t="s">
        <v>249</v>
      </c>
      <c r="D1871" s="45"/>
      <c r="E1871" s="45"/>
      <c r="F1871" s="45"/>
      <c r="G1871" s="45"/>
      <c r="H1871" s="45">
        <f>IF(AND(F1871=0,G1871=0),D1871*E1871,IF(AND(E1871=0,G1871=0),D1871*F1871,IF(AND(E1871=0,F1871=0),D1871*G1871,IF(AND(E1871=0),D1871*F1871*G1871,IF(AND(F1871=0),D1871*E1871*G1871,IF(AND(G1871=0),D1871*E1871*F1871,D1871*E1871*F1871*G1871))))))</f>
        <v>0</v>
      </c>
      <c r="I1871" s="45"/>
      <c r="J1871" s="46" t="str">
        <f>IF(AND(E1871=0,F1871&lt;&gt;0,G1871&lt;&gt;0),"m2",IF(AND(F1871=0,E1871&lt;&gt;0,G1871&lt;&gt;0),"m2",IF(AND(G1871=0,E1871&lt;&gt;0,F1871&lt;&gt;0),"m2",IF(AND(F1871=0,G1871=0),"ml",IF(AND(E1871=0,G1871=0),"ml",IF(AND(E1871=0,F1871=0),"ml",IF(AND(E1871&lt;&gt;0,F1871&lt;&gt;0,G1871&lt;&gt;0),"m3",0)))))))</f>
        <v>ml</v>
      </c>
    </row>
    <row r="1872" spans="2:10" x14ac:dyDescent="0.3">
      <c r="B1872" s="75"/>
      <c r="C1872" s="130" t="s">
        <v>250</v>
      </c>
      <c r="D1872" s="45"/>
      <c r="E1872" s="45"/>
      <c r="F1872" s="45"/>
      <c r="G1872" s="45"/>
      <c r="H1872" s="45">
        <f>IF(AND(F1872=0,G1872=0),D1872*E1872,IF(AND(E1872=0,G1872=0),D1872*F1872,IF(AND(E1872=0,F1872=0),D1872*G1872,IF(AND(E1872=0),D1872*F1872*G1872,IF(AND(F1872=0),D1872*E1872*G1872,IF(AND(G1872=0),D1872*E1872*F1872,D1872*E1872*F1872*G1872))))))</f>
        <v>0</v>
      </c>
      <c r="I1872" s="45"/>
      <c r="J1872" s="46" t="str">
        <f>IF(AND(E1872=0,F1872&lt;&gt;0,G1872&lt;&gt;0),"m2",IF(AND(F1872=0,E1872&lt;&gt;0,G1872&lt;&gt;0),"m2",IF(AND(G1872=0,E1872&lt;&gt;0,F1872&lt;&gt;0),"m2",IF(AND(F1872=0,G1872=0),"ml",IF(AND(E1872=0,G1872=0),"ml",IF(AND(E1872=0,F1872=0),"ml",IF(AND(E1872&lt;&gt;0,F1872&lt;&gt;0,G1872&lt;&gt;0),"m3",0)))))))</f>
        <v>ml</v>
      </c>
    </row>
    <row r="1873" spans="2:10" x14ac:dyDescent="0.3">
      <c r="B1873" s="75"/>
      <c r="C1873" s="130" t="s">
        <v>633</v>
      </c>
      <c r="D1873" s="45">
        <v>1</v>
      </c>
      <c r="E1873" s="45">
        <v>1</v>
      </c>
      <c r="F1873" s="45"/>
      <c r="G1873" s="45"/>
      <c r="H1873" s="45">
        <f>IF(AND(F1873=0,G1873=0),D1873*E1873,IF(AND(E1873=0,G1873=0),D1873*F1873,IF(AND(E1873=0,F1873=0),D1873*G1873,IF(AND(E1873=0),D1873*F1873*G1873,IF(AND(F1873=0),D1873*E1873*G1873,IF(AND(G1873=0),D1873*E1873*F1873,D1873*E1873*F1873*G1873))))))</f>
        <v>1</v>
      </c>
      <c r="I1873" s="45"/>
      <c r="J1873" s="46" t="str">
        <f>IF(AND(E1873=0,F1873&lt;&gt;0,G1873&lt;&gt;0),"m2",IF(AND(F1873=0,E1873&lt;&gt;0,G1873&lt;&gt;0),"m2",IF(AND(G1873=0,E1873&lt;&gt;0,F1873&lt;&gt;0),"m2",IF(AND(F1873=0,G1873=0),"ml",IF(AND(E1873=0,G1873=0),"ml",IF(AND(E1873=0,F1873=0),"ml",IF(AND(E1873&lt;&gt;0,F1873&lt;&gt;0,G1873&lt;&gt;0),"m3",0)))))))</f>
        <v>ml</v>
      </c>
    </row>
    <row r="1874" spans="2:10" x14ac:dyDescent="0.3">
      <c r="B1874" s="75" t="s">
        <v>617</v>
      </c>
      <c r="C1874" s="48" t="s">
        <v>486</v>
      </c>
      <c r="D1874" s="45"/>
      <c r="E1874" s="45"/>
      <c r="F1874" s="45"/>
      <c r="G1874" s="45"/>
      <c r="H1874" s="45"/>
      <c r="I1874" s="62">
        <f>SUM(H1875:H1878)*$E$83</f>
        <v>0</v>
      </c>
      <c r="J1874" s="63" t="str">
        <f>+J1875</f>
        <v>ml</v>
      </c>
    </row>
    <row r="1875" spans="2:10" x14ac:dyDescent="0.3">
      <c r="B1875" s="75"/>
      <c r="C1875" s="130" t="s">
        <v>248</v>
      </c>
      <c r="D1875" s="45"/>
      <c r="E1875" s="45"/>
      <c r="F1875" s="45"/>
      <c r="G1875" s="45"/>
      <c r="H1875" s="45">
        <f>IF(AND(F1875=0,G1875=0),D1875*E1875,IF(AND(E1875=0,G1875=0),D1875*F1875,IF(AND(E1875=0,F1875=0),D1875*G1875,IF(AND(E1875=0),D1875*F1875*G1875,IF(AND(F1875=0),D1875*E1875*G1875,IF(AND(G1875=0),D1875*E1875*F1875,D1875*E1875*F1875*G1875))))))</f>
        <v>0</v>
      </c>
      <c r="I1875" s="45"/>
      <c r="J1875" s="46" t="str">
        <f>IF(AND(E1875=0,F1875&lt;&gt;0,G1875&lt;&gt;0),"m2",IF(AND(F1875=0,E1875&lt;&gt;0,G1875&lt;&gt;0),"m2",IF(AND(G1875=0,E1875&lt;&gt;0,F1875&lt;&gt;0),"m2",IF(AND(F1875=0,G1875=0),"ml",IF(AND(E1875=0,G1875=0),"ml",IF(AND(E1875=0,F1875=0),"ml",IF(AND(E1875&lt;&gt;0,F1875&lt;&gt;0,G1875&lt;&gt;0),"m3",0)))))))</f>
        <v>ml</v>
      </c>
    </row>
    <row r="1876" spans="2:10" x14ac:dyDescent="0.3">
      <c r="B1876" s="75"/>
      <c r="C1876" s="130" t="s">
        <v>249</v>
      </c>
      <c r="D1876" s="45"/>
      <c r="E1876" s="45"/>
      <c r="F1876" s="45"/>
      <c r="G1876" s="45"/>
      <c r="H1876" s="45">
        <f>IF(AND(F1876=0,G1876=0),D1876*E1876,IF(AND(E1876=0,G1876=0),D1876*F1876,IF(AND(E1876=0,F1876=0),D1876*G1876,IF(AND(E1876=0),D1876*F1876*G1876,IF(AND(F1876=0),D1876*E1876*G1876,IF(AND(G1876=0),D1876*E1876*F1876,D1876*E1876*F1876*G1876))))))</f>
        <v>0</v>
      </c>
      <c r="I1876" s="45"/>
      <c r="J1876" s="46" t="str">
        <f>IF(AND(E1876=0,F1876&lt;&gt;0,G1876&lt;&gt;0),"m2",IF(AND(F1876=0,E1876&lt;&gt;0,G1876&lt;&gt;0),"m2",IF(AND(G1876=0,E1876&lt;&gt;0,F1876&lt;&gt;0),"m2",IF(AND(F1876=0,G1876=0),"ml",IF(AND(E1876=0,G1876=0),"ml",IF(AND(E1876=0,F1876=0),"ml",IF(AND(E1876&lt;&gt;0,F1876&lt;&gt;0,G1876&lt;&gt;0),"m3",0)))))))</f>
        <v>ml</v>
      </c>
    </row>
    <row r="1877" spans="2:10" x14ac:dyDescent="0.3">
      <c r="B1877" s="75"/>
      <c r="C1877" s="130" t="s">
        <v>250</v>
      </c>
      <c r="D1877" s="45"/>
      <c r="E1877" s="45"/>
      <c r="F1877" s="45"/>
      <c r="G1877" s="45"/>
      <c r="H1877" s="45">
        <f>IF(AND(F1877=0,G1877=0),D1877*E1877,IF(AND(E1877=0,G1877=0),D1877*F1877,IF(AND(E1877=0,F1877=0),D1877*G1877,IF(AND(E1877=0),D1877*F1877*G1877,IF(AND(F1877=0),D1877*E1877*G1877,IF(AND(G1877=0),D1877*E1877*F1877,D1877*E1877*F1877*G1877))))))</f>
        <v>0</v>
      </c>
      <c r="I1877" s="45"/>
      <c r="J1877" s="46" t="str">
        <f>IF(AND(E1877=0,F1877&lt;&gt;0,G1877&lt;&gt;0),"m2",IF(AND(F1877=0,E1877&lt;&gt;0,G1877&lt;&gt;0),"m2",IF(AND(G1877=0,E1877&lt;&gt;0,F1877&lt;&gt;0),"m2",IF(AND(F1877=0,G1877=0),"ml",IF(AND(E1877=0,G1877=0),"ml",IF(AND(E1877=0,F1877=0),"ml",IF(AND(E1877&lt;&gt;0,F1877&lt;&gt;0,G1877&lt;&gt;0),"m3",0)))))))</f>
        <v>ml</v>
      </c>
    </row>
    <row r="1878" spans="2:10" x14ac:dyDescent="0.3">
      <c r="B1878" s="75"/>
      <c r="C1878" s="130" t="s">
        <v>633</v>
      </c>
      <c r="D1878" s="45"/>
      <c r="E1878" s="45"/>
      <c r="F1878" s="45"/>
      <c r="G1878" s="45"/>
      <c r="H1878" s="45">
        <f>IF(AND(F1878=0,G1878=0),D1878*E1878,IF(AND(E1878=0,G1878=0),D1878*F1878,IF(AND(E1878=0,F1878=0),D1878*G1878,IF(AND(E1878=0),D1878*F1878*G1878,IF(AND(F1878=0),D1878*E1878*G1878,IF(AND(G1878=0),D1878*E1878*F1878,D1878*E1878*F1878*G1878))))))</f>
        <v>0</v>
      </c>
      <c r="I1878" s="45"/>
      <c r="J1878" s="46" t="str">
        <f>IF(AND(E1878=0,F1878&lt;&gt;0,G1878&lt;&gt;0),"m2",IF(AND(F1878=0,E1878&lt;&gt;0,G1878&lt;&gt;0),"m2",IF(AND(G1878=0,E1878&lt;&gt;0,F1878&lt;&gt;0),"m2",IF(AND(F1878=0,G1878=0),"ml",IF(AND(E1878=0,G1878=0),"ml",IF(AND(E1878=0,F1878=0),"ml",IF(AND(E1878&lt;&gt;0,F1878&lt;&gt;0,G1878&lt;&gt;0),"m3",0)))))))</f>
        <v>ml</v>
      </c>
    </row>
    <row r="1879" spans="2:10" x14ac:dyDescent="0.3">
      <c r="B1879" s="100" t="s">
        <v>211</v>
      </c>
      <c r="C1879" s="101" t="s">
        <v>487</v>
      </c>
      <c r="D1879" s="103"/>
      <c r="E1879" s="45"/>
      <c r="F1879" s="45"/>
      <c r="G1879" s="45"/>
      <c r="H1879" s="45"/>
      <c r="I1879" s="62"/>
      <c r="J1879" s="63"/>
    </row>
    <row r="1880" spans="2:10" x14ac:dyDescent="0.3">
      <c r="B1880" s="75" t="s">
        <v>212</v>
      </c>
      <c r="C1880" s="48" t="s">
        <v>485</v>
      </c>
      <c r="D1880" s="103"/>
      <c r="E1880" s="45"/>
      <c r="F1880" s="45"/>
      <c r="G1880" s="45"/>
      <c r="H1880" s="45"/>
      <c r="I1880" s="62">
        <f>SUM(H1881:H1882)*$E$83</f>
        <v>0</v>
      </c>
      <c r="J1880" s="63" t="str">
        <f>+J1881</f>
        <v>ml</v>
      </c>
    </row>
    <row r="1881" spans="2:10" x14ac:dyDescent="0.3">
      <c r="B1881" s="75"/>
      <c r="C1881" s="130" t="s">
        <v>248</v>
      </c>
      <c r="D1881" s="45"/>
      <c r="E1881" s="45"/>
      <c r="F1881" s="45"/>
      <c r="G1881" s="45"/>
      <c r="H1881" s="45"/>
      <c r="I1881" s="45"/>
      <c r="J1881" s="46" t="str">
        <f>IF(AND(E1881=0,F1881&lt;&gt;0,G1881&lt;&gt;0),"m2",IF(AND(F1881=0,E1881&lt;&gt;0,G1881&lt;&gt;0),"m2",IF(AND(G1881=0,E1881&lt;&gt;0,F1881&lt;&gt;0),"m2",IF(AND(F1881=0,G1881=0),"ml",IF(AND(E1881=0,G1881=0),"ml",IF(AND(E1881=0,F1881=0),"ml",IF(AND(E1881&lt;&gt;0,F1881&lt;&gt;0,G1881&lt;&gt;0),"m3",0)))))))</f>
        <v>ml</v>
      </c>
    </row>
    <row r="1882" spans="2:10" x14ac:dyDescent="0.3">
      <c r="B1882" s="75"/>
      <c r="C1882" s="44" t="s">
        <v>830</v>
      </c>
      <c r="D1882" s="45"/>
      <c r="E1882" s="45"/>
      <c r="F1882" s="45"/>
      <c r="G1882" s="45"/>
      <c r="H1882" s="45">
        <f>IF(AND(F1882=0,G1882=0),D1882*E1882,IF(AND(E1882=0,G1882=0),D1882*F1882,IF(AND(E1882=0,F1882=0),D1882*G1882,IF(AND(E1882=0),D1882*F1882*G1882,IF(AND(F1882=0),D1882*E1882*G1882,IF(AND(G1882=0),D1882*E1882*F1882,D1882*E1882*F1882*G1882))))))</f>
        <v>0</v>
      </c>
      <c r="I1882" s="45"/>
      <c r="J1882" s="46" t="str">
        <f>IF(AND(E1882=0,F1882&lt;&gt;0,G1882&lt;&gt;0),"m2",IF(AND(F1882=0,E1882&lt;&gt;0,G1882&lt;&gt;0),"m2",IF(AND(G1882=0,E1882&lt;&gt;0,F1882&lt;&gt;0),"m2",IF(AND(F1882=0,G1882=0),"ml",IF(AND(E1882=0,G1882=0),"ml",IF(AND(E1882=0,F1882=0),"ml",IF(AND(E1882&lt;&gt;0,F1882&lt;&gt;0,G1882&lt;&gt;0),"m3",0)))))))</f>
        <v>ml</v>
      </c>
    </row>
    <row r="1883" spans="2:10" x14ac:dyDescent="0.3">
      <c r="B1883" s="75" t="s">
        <v>519</v>
      </c>
      <c r="C1883" s="48" t="s">
        <v>488</v>
      </c>
      <c r="D1883" s="103"/>
      <c r="E1883" s="45"/>
      <c r="F1883" s="45"/>
      <c r="G1883" s="45"/>
      <c r="H1883" s="45"/>
      <c r="I1883" s="62">
        <f>SUM(H1884:H1885)*$E$83</f>
        <v>0</v>
      </c>
      <c r="J1883" s="63" t="str">
        <f>+J1884</f>
        <v>ml</v>
      </c>
    </row>
    <row r="1884" spans="2:10" x14ac:dyDescent="0.3">
      <c r="B1884" s="75"/>
      <c r="C1884" s="130" t="s">
        <v>248</v>
      </c>
      <c r="D1884" s="45"/>
      <c r="E1884" s="45"/>
      <c r="F1884" s="45"/>
      <c r="G1884" s="45"/>
      <c r="H1884" s="45"/>
      <c r="I1884" s="45"/>
      <c r="J1884" s="46" t="str">
        <f>IF(AND(E1884=0,F1884&lt;&gt;0,G1884&lt;&gt;0),"m2",IF(AND(F1884=0,E1884&lt;&gt;0,G1884&lt;&gt;0),"m2",IF(AND(G1884=0,E1884&lt;&gt;0,F1884&lt;&gt;0),"m2",IF(AND(F1884=0,G1884=0),"ml",IF(AND(E1884=0,G1884=0),"ml",IF(AND(E1884=0,F1884=0),"ml",IF(AND(E1884&lt;&gt;0,F1884&lt;&gt;0,G1884&lt;&gt;0),"m3",0)))))))</f>
        <v>ml</v>
      </c>
    </row>
    <row r="1885" spans="2:10" x14ac:dyDescent="0.3">
      <c r="B1885" s="75"/>
      <c r="C1885" s="44" t="s">
        <v>434</v>
      </c>
      <c r="D1885" s="45"/>
      <c r="E1885" s="45"/>
      <c r="F1885" s="45"/>
      <c r="G1885" s="45"/>
      <c r="H1885" s="45">
        <f>IF(AND(F1885=0,G1885=0),D1885*E1885,IF(AND(E1885=0,G1885=0),D1885*F1885,IF(AND(E1885=0,F1885=0),D1885*G1885,IF(AND(E1885=0),D1885*F1885*G1885,IF(AND(F1885=0),D1885*E1885*G1885,IF(AND(G1885=0),D1885*E1885*F1885,D1885*E1885*F1885*G1885))))))</f>
        <v>0</v>
      </c>
      <c r="I1885" s="45"/>
      <c r="J1885" s="46" t="str">
        <f>IF(AND(E1885=0,F1885&lt;&gt;0,G1885&lt;&gt;0),"m2",IF(AND(F1885=0,E1885&lt;&gt;0,G1885&lt;&gt;0),"m2",IF(AND(G1885=0,E1885&lt;&gt;0,F1885&lt;&gt;0),"m2",IF(AND(F1885=0,G1885=0),"ml",IF(AND(E1885=0,G1885=0),"ml",IF(AND(E1885=0,F1885=0),"ml",IF(AND(E1885&lt;&gt;0,F1885&lt;&gt;0,G1885&lt;&gt;0),"m3",0)))))))</f>
        <v>ml</v>
      </c>
    </row>
    <row r="1886" spans="2:10" x14ac:dyDescent="0.3">
      <c r="B1886" s="100" t="s">
        <v>213</v>
      </c>
      <c r="C1886" s="101" t="s">
        <v>489</v>
      </c>
      <c r="D1886" s="103"/>
      <c r="E1886" s="45"/>
      <c r="F1886" s="45"/>
      <c r="G1886" s="45"/>
      <c r="H1886" s="45"/>
      <c r="I1886" s="62"/>
      <c r="J1886" s="63"/>
    </row>
    <row r="1887" spans="2:10" x14ac:dyDescent="0.3">
      <c r="B1887" s="75" t="s">
        <v>214</v>
      </c>
      <c r="C1887" s="48" t="s">
        <v>491</v>
      </c>
      <c r="D1887" s="103"/>
      <c r="E1887" s="45"/>
      <c r="F1887" s="45"/>
      <c r="G1887" s="45"/>
      <c r="H1887" s="45"/>
      <c r="I1887" s="62">
        <f>SUM(H1888:H1890)*$E$83</f>
        <v>1</v>
      </c>
      <c r="J1887" s="63" t="str">
        <f>+J1888</f>
        <v>und</v>
      </c>
    </row>
    <row r="1888" spans="2:10" x14ac:dyDescent="0.3">
      <c r="B1888" s="75"/>
      <c r="C1888" s="130" t="s">
        <v>248</v>
      </c>
      <c r="D1888" s="45">
        <v>1</v>
      </c>
      <c r="E1888" s="45"/>
      <c r="F1888" s="45"/>
      <c r="G1888" s="45"/>
      <c r="H1888" s="45">
        <f>+D1888</f>
        <v>1</v>
      </c>
      <c r="I1888" s="45"/>
      <c r="J1888" s="46" t="s">
        <v>35</v>
      </c>
    </row>
    <row r="1889" spans="2:10" x14ac:dyDescent="0.3">
      <c r="B1889" s="75"/>
      <c r="C1889" s="130" t="s">
        <v>249</v>
      </c>
      <c r="D1889" s="45"/>
      <c r="E1889" s="45"/>
      <c r="F1889" s="45"/>
      <c r="G1889" s="45"/>
      <c r="H1889" s="45">
        <f>+D1889</f>
        <v>0</v>
      </c>
      <c r="I1889" s="45"/>
      <c r="J1889" s="46" t="s">
        <v>35</v>
      </c>
    </row>
    <row r="1890" spans="2:10" x14ac:dyDescent="0.3">
      <c r="B1890" s="75"/>
      <c r="C1890" s="130" t="s">
        <v>250</v>
      </c>
      <c r="D1890" s="45"/>
      <c r="E1890" s="45"/>
      <c r="F1890" s="45"/>
      <c r="G1890" s="45"/>
      <c r="H1890" s="45">
        <f>+D1890</f>
        <v>0</v>
      </c>
      <c r="I1890" s="45"/>
      <c r="J1890" s="46" t="s">
        <v>35</v>
      </c>
    </row>
    <row r="1891" spans="2:10" x14ac:dyDescent="0.3">
      <c r="B1891" s="75" t="s">
        <v>215</v>
      </c>
      <c r="C1891" s="48" t="s">
        <v>492</v>
      </c>
      <c r="D1891" s="103"/>
      <c r="E1891" s="45"/>
      <c r="F1891" s="45"/>
      <c r="G1891" s="45"/>
      <c r="H1891" s="45"/>
      <c r="I1891" s="62">
        <f>SUM(H1892:H1894)*$E$83</f>
        <v>0</v>
      </c>
      <c r="J1891" s="63" t="str">
        <f>+J1892</f>
        <v>und</v>
      </c>
    </row>
    <row r="1892" spans="2:10" x14ac:dyDescent="0.3">
      <c r="B1892" s="75"/>
      <c r="C1892" s="130" t="s">
        <v>248</v>
      </c>
      <c r="D1892" s="45"/>
      <c r="E1892" s="45"/>
      <c r="F1892" s="45"/>
      <c r="G1892" s="45"/>
      <c r="H1892" s="45">
        <f>+D1892</f>
        <v>0</v>
      </c>
      <c r="I1892" s="45"/>
      <c r="J1892" s="46" t="s">
        <v>35</v>
      </c>
    </row>
    <row r="1893" spans="2:10" x14ac:dyDescent="0.3">
      <c r="B1893" s="75"/>
      <c r="C1893" s="130" t="s">
        <v>249</v>
      </c>
      <c r="D1893" s="45"/>
      <c r="E1893" s="45"/>
      <c r="F1893" s="45"/>
      <c r="G1893" s="45"/>
      <c r="H1893" s="45">
        <f>+D1893</f>
        <v>0</v>
      </c>
      <c r="I1893" s="45"/>
      <c r="J1893" s="46" t="s">
        <v>35</v>
      </c>
    </row>
    <row r="1894" spans="2:10" x14ac:dyDescent="0.3">
      <c r="B1894" s="75"/>
      <c r="C1894" s="130" t="s">
        <v>250</v>
      </c>
      <c r="D1894" s="45"/>
      <c r="E1894" s="45"/>
      <c r="F1894" s="45"/>
      <c r="G1894" s="45"/>
      <c r="H1894" s="45">
        <f>+D1894</f>
        <v>0</v>
      </c>
      <c r="I1894" s="45"/>
      <c r="J1894" s="46" t="s">
        <v>35</v>
      </c>
    </row>
    <row r="1895" spans="2:10" x14ac:dyDescent="0.3">
      <c r="B1895" s="75" t="s">
        <v>216</v>
      </c>
      <c r="C1895" s="48" t="s">
        <v>493</v>
      </c>
      <c r="D1895" s="103"/>
      <c r="E1895" s="45"/>
      <c r="F1895" s="45"/>
      <c r="G1895" s="45"/>
      <c r="H1895" s="45"/>
      <c r="I1895" s="62">
        <f>SUM(H1896:H1898)*$E$83</f>
        <v>0</v>
      </c>
      <c r="J1895" s="63" t="str">
        <f>+J1896</f>
        <v>und</v>
      </c>
    </row>
    <row r="1896" spans="2:10" x14ac:dyDescent="0.3">
      <c r="B1896" s="75"/>
      <c r="C1896" s="130" t="s">
        <v>248</v>
      </c>
      <c r="D1896" s="45"/>
      <c r="E1896" s="45"/>
      <c r="F1896" s="45"/>
      <c r="G1896" s="45"/>
      <c r="H1896" s="45">
        <f>+D1896</f>
        <v>0</v>
      </c>
      <c r="I1896" s="45"/>
      <c r="J1896" s="46" t="s">
        <v>35</v>
      </c>
    </row>
    <row r="1897" spans="2:10" x14ac:dyDescent="0.3">
      <c r="B1897" s="75"/>
      <c r="C1897" s="130" t="s">
        <v>249</v>
      </c>
      <c r="D1897" s="45"/>
      <c r="E1897" s="45"/>
      <c r="F1897" s="45"/>
      <c r="G1897" s="45"/>
      <c r="H1897" s="45">
        <f>+D1897</f>
        <v>0</v>
      </c>
      <c r="I1897" s="45"/>
      <c r="J1897" s="46" t="s">
        <v>35</v>
      </c>
    </row>
    <row r="1898" spans="2:10" x14ac:dyDescent="0.3">
      <c r="B1898" s="75"/>
      <c r="C1898" s="130" t="s">
        <v>250</v>
      </c>
      <c r="D1898" s="45"/>
      <c r="E1898" s="45"/>
      <c r="F1898" s="45"/>
      <c r="G1898" s="45"/>
      <c r="H1898" s="45">
        <f>+D1898</f>
        <v>0</v>
      </c>
      <c r="I1898" s="45"/>
      <c r="J1898" s="46" t="s">
        <v>35</v>
      </c>
    </row>
    <row r="1899" spans="2:10" x14ac:dyDescent="0.3">
      <c r="B1899" s="75" t="s">
        <v>496</v>
      </c>
      <c r="C1899" s="48" t="s">
        <v>494</v>
      </c>
      <c r="D1899" s="103"/>
      <c r="E1899" s="45"/>
      <c r="F1899" s="45"/>
      <c r="G1899" s="45"/>
      <c r="H1899" s="45"/>
      <c r="I1899" s="62">
        <f>SUM(H1900:H1902)*$E$83</f>
        <v>0</v>
      </c>
      <c r="J1899" s="63" t="str">
        <f>+J1900</f>
        <v>und</v>
      </c>
    </row>
    <row r="1900" spans="2:10" x14ac:dyDescent="0.3">
      <c r="B1900" s="75"/>
      <c r="C1900" s="130" t="s">
        <v>248</v>
      </c>
      <c r="D1900" s="45"/>
      <c r="E1900" s="45"/>
      <c r="F1900" s="45"/>
      <c r="G1900" s="45"/>
      <c r="H1900" s="45">
        <f>+D1900</f>
        <v>0</v>
      </c>
      <c r="I1900" s="45"/>
      <c r="J1900" s="46" t="s">
        <v>35</v>
      </c>
    </row>
    <row r="1901" spans="2:10" x14ac:dyDescent="0.3">
      <c r="B1901" s="75"/>
      <c r="C1901" s="130" t="s">
        <v>249</v>
      </c>
      <c r="D1901" s="45"/>
      <c r="E1901" s="45"/>
      <c r="F1901" s="45"/>
      <c r="G1901" s="45"/>
      <c r="H1901" s="45">
        <f>+D1901</f>
        <v>0</v>
      </c>
      <c r="I1901" s="45"/>
      <c r="J1901" s="46" t="s">
        <v>35</v>
      </c>
    </row>
    <row r="1902" spans="2:10" x14ac:dyDescent="0.3">
      <c r="B1902" s="75"/>
      <c r="C1902" s="130" t="s">
        <v>250</v>
      </c>
      <c r="D1902" s="45"/>
      <c r="E1902" s="45"/>
      <c r="F1902" s="45"/>
      <c r="G1902" s="45"/>
      <c r="H1902" s="45">
        <f>+D1902</f>
        <v>0</v>
      </c>
      <c r="I1902" s="45"/>
      <c r="J1902" s="46" t="s">
        <v>35</v>
      </c>
    </row>
    <row r="1903" spans="2:10" x14ac:dyDescent="0.3">
      <c r="B1903" s="75" t="s">
        <v>497</v>
      </c>
      <c r="C1903" s="48" t="s">
        <v>636</v>
      </c>
      <c r="D1903" s="103"/>
      <c r="E1903" s="45"/>
      <c r="F1903" s="45"/>
      <c r="G1903" s="45"/>
      <c r="H1903" s="45"/>
      <c r="I1903" s="62">
        <f>SUM(H1904:H1906)*$E$83</f>
        <v>0</v>
      </c>
      <c r="J1903" s="63" t="str">
        <f>+J1904</f>
        <v>und</v>
      </c>
    </row>
    <row r="1904" spans="2:10" x14ac:dyDescent="0.3">
      <c r="B1904" s="75"/>
      <c r="C1904" s="130" t="s">
        <v>248</v>
      </c>
      <c r="D1904" s="45"/>
      <c r="E1904" s="45"/>
      <c r="F1904" s="45"/>
      <c r="G1904" s="45"/>
      <c r="H1904" s="45">
        <f>+D1904</f>
        <v>0</v>
      </c>
      <c r="I1904" s="45"/>
      <c r="J1904" s="46" t="s">
        <v>35</v>
      </c>
    </row>
    <row r="1905" spans="2:10" x14ac:dyDescent="0.3">
      <c r="B1905" s="75"/>
      <c r="C1905" s="130" t="s">
        <v>249</v>
      </c>
      <c r="D1905" s="45"/>
      <c r="E1905" s="45"/>
      <c r="F1905" s="45"/>
      <c r="G1905" s="45"/>
      <c r="H1905" s="45">
        <f>+D1905</f>
        <v>0</v>
      </c>
      <c r="I1905" s="45"/>
      <c r="J1905" s="46" t="s">
        <v>35</v>
      </c>
    </row>
    <row r="1906" spans="2:10" x14ac:dyDescent="0.3">
      <c r="B1906" s="75"/>
      <c r="C1906" s="130" t="s">
        <v>250</v>
      </c>
      <c r="D1906" s="45"/>
      <c r="E1906" s="45"/>
      <c r="F1906" s="45"/>
      <c r="G1906" s="45"/>
      <c r="H1906" s="45">
        <f>+D1906</f>
        <v>0</v>
      </c>
      <c r="I1906" s="45"/>
      <c r="J1906" s="46" t="s">
        <v>35</v>
      </c>
    </row>
    <row r="1907" spans="2:10" x14ac:dyDescent="0.3">
      <c r="B1907" s="75" t="s">
        <v>498</v>
      </c>
      <c r="C1907" s="48" t="s">
        <v>495</v>
      </c>
      <c r="D1907" s="103"/>
      <c r="E1907" s="45"/>
      <c r="F1907" s="45"/>
      <c r="G1907" s="45"/>
      <c r="H1907" s="45"/>
      <c r="I1907" s="62">
        <f>SUM(H1908:H1910)*$E$83</f>
        <v>0</v>
      </c>
      <c r="J1907" s="63" t="str">
        <f>+J1908</f>
        <v>und</v>
      </c>
    </row>
    <row r="1908" spans="2:10" x14ac:dyDescent="0.3">
      <c r="B1908" s="75"/>
      <c r="C1908" s="130" t="s">
        <v>248</v>
      </c>
      <c r="D1908" s="45"/>
      <c r="E1908" s="45"/>
      <c r="F1908" s="45"/>
      <c r="G1908" s="45"/>
      <c r="H1908" s="45">
        <f>+D1908</f>
        <v>0</v>
      </c>
      <c r="I1908" s="45"/>
      <c r="J1908" s="46" t="s">
        <v>35</v>
      </c>
    </row>
    <row r="1909" spans="2:10" x14ac:dyDescent="0.3">
      <c r="B1909" s="75"/>
      <c r="C1909" s="130" t="s">
        <v>249</v>
      </c>
      <c r="D1909" s="45"/>
      <c r="E1909" s="45"/>
      <c r="F1909" s="45"/>
      <c r="G1909" s="45"/>
      <c r="H1909" s="45">
        <f>+D1909</f>
        <v>0</v>
      </c>
      <c r="I1909" s="45"/>
      <c r="J1909" s="46" t="s">
        <v>35</v>
      </c>
    </row>
    <row r="1910" spans="2:10" x14ac:dyDescent="0.3">
      <c r="B1910" s="75"/>
      <c r="C1910" s="130" t="s">
        <v>250</v>
      </c>
      <c r="D1910" s="45"/>
      <c r="E1910" s="45"/>
      <c r="F1910" s="45"/>
      <c r="G1910" s="45"/>
      <c r="H1910" s="45">
        <f>+D1910</f>
        <v>0</v>
      </c>
      <c r="I1910" s="45"/>
      <c r="J1910" s="46" t="s">
        <v>35</v>
      </c>
    </row>
    <row r="1911" spans="2:10" x14ac:dyDescent="0.3">
      <c r="B1911" s="75" t="s">
        <v>520</v>
      </c>
      <c r="C1911" s="48" t="s">
        <v>499</v>
      </c>
      <c r="D1911" s="103"/>
      <c r="E1911" s="45"/>
      <c r="F1911" s="45"/>
      <c r="G1911" s="45"/>
      <c r="H1911" s="45"/>
      <c r="I1911" s="62">
        <f>SUM(H1912:H1914)*$E$83</f>
        <v>1</v>
      </c>
      <c r="J1911" s="63" t="str">
        <f>+J1912</f>
        <v>und</v>
      </c>
    </row>
    <row r="1912" spans="2:10" x14ac:dyDescent="0.3">
      <c r="B1912" s="75"/>
      <c r="C1912" s="130" t="s">
        <v>248</v>
      </c>
      <c r="D1912" s="45">
        <v>1</v>
      </c>
      <c r="E1912" s="45"/>
      <c r="F1912" s="45"/>
      <c r="G1912" s="45"/>
      <c r="H1912" s="45">
        <f>+D1912</f>
        <v>1</v>
      </c>
      <c r="I1912" s="45"/>
      <c r="J1912" s="46" t="s">
        <v>35</v>
      </c>
    </row>
    <row r="1913" spans="2:10" x14ac:dyDescent="0.3">
      <c r="B1913" s="75"/>
      <c r="C1913" s="130" t="s">
        <v>249</v>
      </c>
      <c r="D1913" s="45"/>
      <c r="E1913" s="45"/>
      <c r="F1913" s="45"/>
      <c r="G1913" s="45"/>
      <c r="H1913" s="45">
        <f>+D1913</f>
        <v>0</v>
      </c>
      <c r="I1913" s="45"/>
      <c r="J1913" s="46" t="s">
        <v>35</v>
      </c>
    </row>
    <row r="1914" spans="2:10" x14ac:dyDescent="0.3">
      <c r="B1914" s="75"/>
      <c r="C1914" s="130" t="s">
        <v>250</v>
      </c>
      <c r="D1914" s="45"/>
      <c r="E1914" s="45"/>
      <c r="F1914" s="45"/>
      <c r="G1914" s="45"/>
      <c r="H1914" s="45">
        <f>+D1914</f>
        <v>0</v>
      </c>
      <c r="I1914" s="45"/>
      <c r="J1914" s="46" t="s">
        <v>35</v>
      </c>
    </row>
    <row r="1915" spans="2:10" x14ac:dyDescent="0.3">
      <c r="B1915" s="75" t="s">
        <v>521</v>
      </c>
      <c r="C1915" s="48" t="s">
        <v>500</v>
      </c>
      <c r="D1915" s="103"/>
      <c r="E1915" s="45"/>
      <c r="F1915" s="45"/>
      <c r="G1915" s="45"/>
      <c r="H1915" s="45"/>
      <c r="I1915" s="62">
        <f>SUM(H1916:H1918)*$E$83</f>
        <v>0</v>
      </c>
      <c r="J1915" s="63" t="str">
        <f>+J1916</f>
        <v>und</v>
      </c>
    </row>
    <row r="1916" spans="2:10" x14ac:dyDescent="0.3">
      <c r="B1916" s="75"/>
      <c r="C1916" s="130" t="s">
        <v>248</v>
      </c>
      <c r="D1916" s="45"/>
      <c r="E1916" s="45"/>
      <c r="F1916" s="45"/>
      <c r="G1916" s="45"/>
      <c r="H1916" s="45">
        <f t="shared" ref="H1916:H1922" si="73">+D1916</f>
        <v>0</v>
      </c>
      <c r="I1916" s="45"/>
      <c r="J1916" s="46" t="s">
        <v>35</v>
      </c>
    </row>
    <row r="1917" spans="2:10" x14ac:dyDescent="0.3">
      <c r="B1917" s="75"/>
      <c r="C1917" s="130" t="s">
        <v>249</v>
      </c>
      <c r="D1917" s="45"/>
      <c r="E1917" s="45"/>
      <c r="F1917" s="45"/>
      <c r="G1917" s="45"/>
      <c r="H1917" s="45">
        <f t="shared" si="73"/>
        <v>0</v>
      </c>
      <c r="I1917" s="45"/>
      <c r="J1917" s="46" t="s">
        <v>35</v>
      </c>
    </row>
    <row r="1918" spans="2:10" x14ac:dyDescent="0.3">
      <c r="B1918" s="75"/>
      <c r="C1918" s="130" t="s">
        <v>250</v>
      </c>
      <c r="D1918" s="45"/>
      <c r="E1918" s="45"/>
      <c r="F1918" s="45"/>
      <c r="G1918" s="45"/>
      <c r="H1918" s="45">
        <f t="shared" si="73"/>
        <v>0</v>
      </c>
      <c r="I1918" s="45"/>
      <c r="J1918" s="46" t="s">
        <v>35</v>
      </c>
    </row>
    <row r="1919" spans="2:10" x14ac:dyDescent="0.3">
      <c r="B1919" s="75" t="s">
        <v>522</v>
      </c>
      <c r="C1919" s="48" t="s">
        <v>501</v>
      </c>
      <c r="D1919" s="103"/>
      <c r="E1919" s="45"/>
      <c r="F1919" s="45"/>
      <c r="G1919" s="45"/>
      <c r="H1919" s="45">
        <f t="shared" si="73"/>
        <v>0</v>
      </c>
      <c r="I1919" s="62">
        <f>SUM(H1920:H1922)*$E$83</f>
        <v>2</v>
      </c>
      <c r="J1919" s="63" t="str">
        <f>+J1920</f>
        <v>und</v>
      </c>
    </row>
    <row r="1920" spans="2:10" x14ac:dyDescent="0.3">
      <c r="B1920" s="75"/>
      <c r="C1920" s="130" t="s">
        <v>248</v>
      </c>
      <c r="D1920" s="45">
        <v>2</v>
      </c>
      <c r="E1920" s="45"/>
      <c r="F1920" s="45"/>
      <c r="G1920" s="45"/>
      <c r="H1920" s="45">
        <f t="shared" si="73"/>
        <v>2</v>
      </c>
      <c r="I1920" s="45"/>
      <c r="J1920" s="46" t="s">
        <v>35</v>
      </c>
    </row>
    <row r="1921" spans="2:10" x14ac:dyDescent="0.3">
      <c r="B1921" s="75"/>
      <c r="C1921" s="130" t="s">
        <v>249</v>
      </c>
      <c r="D1921" s="45"/>
      <c r="E1921" s="45"/>
      <c r="F1921" s="45"/>
      <c r="G1921" s="45"/>
      <c r="H1921" s="45">
        <f t="shared" si="73"/>
        <v>0</v>
      </c>
      <c r="I1921" s="45"/>
      <c r="J1921" s="46" t="s">
        <v>35</v>
      </c>
    </row>
    <row r="1922" spans="2:10" x14ac:dyDescent="0.3">
      <c r="B1922" s="75"/>
      <c r="C1922" s="130" t="s">
        <v>250</v>
      </c>
      <c r="D1922" s="45"/>
      <c r="E1922" s="45"/>
      <c r="F1922" s="45"/>
      <c r="G1922" s="45"/>
      <c r="H1922" s="45">
        <f t="shared" si="73"/>
        <v>0</v>
      </c>
      <c r="I1922" s="45"/>
      <c r="J1922" s="46" t="s">
        <v>35</v>
      </c>
    </row>
    <row r="1923" spans="2:10" x14ac:dyDescent="0.3">
      <c r="B1923" s="75" t="s">
        <v>523</v>
      </c>
      <c r="C1923" s="48" t="s">
        <v>502</v>
      </c>
      <c r="D1923" s="103"/>
      <c r="E1923" s="45"/>
      <c r="F1923" s="45"/>
      <c r="G1923" s="45"/>
      <c r="H1923" s="45"/>
      <c r="I1923" s="62">
        <f>SUM(H1924:H1926)*$E$83</f>
        <v>0</v>
      </c>
      <c r="J1923" s="63" t="str">
        <f>+J1924</f>
        <v>und</v>
      </c>
    </row>
    <row r="1924" spans="2:10" x14ac:dyDescent="0.3">
      <c r="B1924" s="75"/>
      <c r="C1924" s="130" t="s">
        <v>248</v>
      </c>
      <c r="D1924" s="45"/>
      <c r="E1924" s="45"/>
      <c r="F1924" s="45"/>
      <c r="G1924" s="45"/>
      <c r="H1924" s="45">
        <f>+D1924</f>
        <v>0</v>
      </c>
      <c r="I1924" s="45"/>
      <c r="J1924" s="46" t="s">
        <v>35</v>
      </c>
    </row>
    <row r="1925" spans="2:10" x14ac:dyDescent="0.3">
      <c r="B1925" s="75"/>
      <c r="C1925" s="130" t="s">
        <v>249</v>
      </c>
      <c r="D1925" s="45"/>
      <c r="E1925" s="45"/>
      <c r="F1925" s="45"/>
      <c r="G1925" s="45"/>
      <c r="H1925" s="45">
        <f>+D1925</f>
        <v>0</v>
      </c>
      <c r="I1925" s="45"/>
      <c r="J1925" s="46" t="s">
        <v>35</v>
      </c>
    </row>
    <row r="1926" spans="2:10" x14ac:dyDescent="0.3">
      <c r="B1926" s="75"/>
      <c r="C1926" s="130" t="s">
        <v>250</v>
      </c>
      <c r="D1926" s="45"/>
      <c r="E1926" s="45"/>
      <c r="F1926" s="45"/>
      <c r="G1926" s="45"/>
      <c r="H1926" s="45">
        <f>+D1926</f>
        <v>0</v>
      </c>
      <c r="I1926" s="45"/>
      <c r="J1926" s="46" t="s">
        <v>35</v>
      </c>
    </row>
    <row r="1927" spans="2:10" x14ac:dyDescent="0.3">
      <c r="B1927" s="75" t="s">
        <v>524</v>
      </c>
      <c r="C1927" s="48" t="s">
        <v>503</v>
      </c>
      <c r="D1927" s="103"/>
      <c r="E1927" s="45"/>
      <c r="F1927" s="45"/>
      <c r="G1927" s="45"/>
      <c r="H1927" s="45"/>
      <c r="I1927" s="62">
        <f>SUM(H1928:H1930)*$E$83</f>
        <v>0</v>
      </c>
      <c r="J1927" s="63" t="str">
        <f>+J1928</f>
        <v>und</v>
      </c>
    </row>
    <row r="1928" spans="2:10" x14ac:dyDescent="0.3">
      <c r="B1928" s="75"/>
      <c r="C1928" s="130" t="s">
        <v>248</v>
      </c>
      <c r="D1928" s="45"/>
      <c r="E1928" s="45"/>
      <c r="F1928" s="45"/>
      <c r="G1928" s="45"/>
      <c r="H1928" s="45">
        <f>+D1928</f>
        <v>0</v>
      </c>
      <c r="I1928" s="45"/>
      <c r="J1928" s="46" t="s">
        <v>35</v>
      </c>
    </row>
    <row r="1929" spans="2:10" x14ac:dyDescent="0.3">
      <c r="B1929" s="75"/>
      <c r="C1929" s="130" t="s">
        <v>249</v>
      </c>
      <c r="D1929" s="45"/>
      <c r="E1929" s="45"/>
      <c r="F1929" s="45"/>
      <c r="G1929" s="45"/>
      <c r="H1929" s="45">
        <f>+D1929</f>
        <v>0</v>
      </c>
      <c r="I1929" s="45"/>
      <c r="J1929" s="46" t="s">
        <v>35</v>
      </c>
    </row>
    <row r="1930" spans="2:10" x14ac:dyDescent="0.3">
      <c r="B1930" s="75"/>
      <c r="C1930" s="130" t="s">
        <v>250</v>
      </c>
      <c r="D1930" s="45"/>
      <c r="E1930" s="45"/>
      <c r="F1930" s="45"/>
      <c r="G1930" s="45"/>
      <c r="H1930" s="45">
        <f>+D1930</f>
        <v>0</v>
      </c>
      <c r="I1930" s="45"/>
      <c r="J1930" s="46" t="s">
        <v>35</v>
      </c>
    </row>
    <row r="1931" spans="2:10" x14ac:dyDescent="0.3">
      <c r="B1931" s="75" t="s">
        <v>525</v>
      </c>
      <c r="C1931" s="48" t="s">
        <v>504</v>
      </c>
      <c r="D1931" s="103"/>
      <c r="E1931" s="45"/>
      <c r="F1931" s="45"/>
      <c r="G1931" s="45"/>
      <c r="H1931" s="45"/>
      <c r="I1931" s="62">
        <f>SUM(H1932:H1934)*$E$83</f>
        <v>1</v>
      </c>
      <c r="J1931" s="63" t="str">
        <f>+J1932</f>
        <v>und</v>
      </c>
    </row>
    <row r="1932" spans="2:10" x14ac:dyDescent="0.3">
      <c r="B1932" s="75"/>
      <c r="C1932" s="130" t="s">
        <v>248</v>
      </c>
      <c r="D1932" s="45">
        <v>1</v>
      </c>
      <c r="E1932" s="45"/>
      <c r="F1932" s="45"/>
      <c r="G1932" s="45"/>
      <c r="H1932" s="45">
        <f>+D1932</f>
        <v>1</v>
      </c>
      <c r="I1932" s="45"/>
      <c r="J1932" s="46" t="s">
        <v>35</v>
      </c>
    </row>
    <row r="1933" spans="2:10" x14ac:dyDescent="0.3">
      <c r="B1933" s="75"/>
      <c r="C1933" s="130" t="s">
        <v>249</v>
      </c>
      <c r="D1933" s="45"/>
      <c r="E1933" s="45"/>
      <c r="F1933" s="45"/>
      <c r="G1933" s="45"/>
      <c r="H1933" s="45">
        <f>+D1933</f>
        <v>0</v>
      </c>
      <c r="I1933" s="45"/>
      <c r="J1933" s="46" t="s">
        <v>35</v>
      </c>
    </row>
    <row r="1934" spans="2:10" x14ac:dyDescent="0.3">
      <c r="B1934" s="75"/>
      <c r="C1934" s="130" t="s">
        <v>250</v>
      </c>
      <c r="D1934" s="45"/>
      <c r="E1934" s="45"/>
      <c r="F1934" s="45"/>
      <c r="G1934" s="45"/>
      <c r="H1934" s="45">
        <f>+D1934</f>
        <v>0</v>
      </c>
      <c r="I1934" s="45"/>
      <c r="J1934" s="46" t="s">
        <v>35</v>
      </c>
    </row>
    <row r="1935" spans="2:10" x14ac:dyDescent="0.3">
      <c r="B1935" s="75" t="s">
        <v>526</v>
      </c>
      <c r="C1935" s="48" t="s">
        <v>505</v>
      </c>
      <c r="D1935" s="103"/>
      <c r="E1935" s="45"/>
      <c r="F1935" s="45"/>
      <c r="G1935" s="45"/>
      <c r="H1935" s="45"/>
      <c r="I1935" s="62">
        <f>SUM(H1936:H1938)*$E$83</f>
        <v>2</v>
      </c>
      <c r="J1935" s="63" t="str">
        <f>+J1936</f>
        <v>und</v>
      </c>
    </row>
    <row r="1936" spans="2:10" x14ac:dyDescent="0.3">
      <c r="B1936" s="75"/>
      <c r="C1936" s="130" t="s">
        <v>248</v>
      </c>
      <c r="D1936" s="45">
        <v>2</v>
      </c>
      <c r="E1936" s="45"/>
      <c r="F1936" s="45"/>
      <c r="G1936" s="45"/>
      <c r="H1936" s="45">
        <f>+D1936</f>
        <v>2</v>
      </c>
      <c r="I1936" s="45"/>
      <c r="J1936" s="46" t="s">
        <v>35</v>
      </c>
    </row>
    <row r="1937" spans="2:10" x14ac:dyDescent="0.3">
      <c r="B1937" s="75"/>
      <c r="C1937" s="130" t="s">
        <v>249</v>
      </c>
      <c r="D1937" s="45"/>
      <c r="E1937" s="45"/>
      <c r="F1937" s="45"/>
      <c r="G1937" s="45"/>
      <c r="H1937" s="45">
        <f>+D1937</f>
        <v>0</v>
      </c>
      <c r="I1937" s="45"/>
      <c r="J1937" s="46" t="s">
        <v>35</v>
      </c>
    </row>
    <row r="1938" spans="2:10" x14ac:dyDescent="0.3">
      <c r="B1938" s="75"/>
      <c r="C1938" s="130" t="s">
        <v>250</v>
      </c>
      <c r="D1938" s="45"/>
      <c r="E1938" s="45"/>
      <c r="F1938" s="45"/>
      <c r="G1938" s="45"/>
      <c r="H1938" s="45">
        <f>+D1938</f>
        <v>0</v>
      </c>
      <c r="I1938" s="45"/>
      <c r="J1938" s="46" t="s">
        <v>35</v>
      </c>
    </row>
    <row r="1939" spans="2:10" x14ac:dyDescent="0.3">
      <c r="B1939" s="75" t="s">
        <v>527</v>
      </c>
      <c r="C1939" s="48" t="s">
        <v>506</v>
      </c>
      <c r="D1939" s="103"/>
      <c r="E1939" s="45"/>
      <c r="F1939" s="45"/>
      <c r="G1939" s="45"/>
      <c r="H1939" s="45"/>
      <c r="I1939" s="62">
        <f>SUM(H1940:H1942)*$E$83</f>
        <v>0</v>
      </c>
      <c r="J1939" s="63" t="str">
        <f>+J1940</f>
        <v>und</v>
      </c>
    </row>
    <row r="1940" spans="2:10" x14ac:dyDescent="0.3">
      <c r="B1940" s="75"/>
      <c r="C1940" s="130" t="s">
        <v>248</v>
      </c>
      <c r="D1940" s="45"/>
      <c r="E1940" s="45"/>
      <c r="F1940" s="45"/>
      <c r="G1940" s="45"/>
      <c r="H1940" s="45">
        <f>+D1940</f>
        <v>0</v>
      </c>
      <c r="I1940" s="45"/>
      <c r="J1940" s="46" t="s">
        <v>35</v>
      </c>
    </row>
    <row r="1941" spans="2:10" x14ac:dyDescent="0.3">
      <c r="B1941" s="75"/>
      <c r="C1941" s="130" t="s">
        <v>249</v>
      </c>
      <c r="D1941" s="45"/>
      <c r="E1941" s="45"/>
      <c r="F1941" s="45"/>
      <c r="G1941" s="45"/>
      <c r="H1941" s="45">
        <f>+D1941</f>
        <v>0</v>
      </c>
      <c r="I1941" s="45"/>
      <c r="J1941" s="46" t="s">
        <v>35</v>
      </c>
    </row>
    <row r="1942" spans="2:10" x14ac:dyDescent="0.3">
      <c r="B1942" s="75"/>
      <c r="C1942" s="130" t="s">
        <v>250</v>
      </c>
      <c r="D1942" s="45"/>
      <c r="E1942" s="45"/>
      <c r="F1942" s="45"/>
      <c r="G1942" s="45"/>
      <c r="H1942" s="45">
        <f>+D1942</f>
        <v>0</v>
      </c>
      <c r="I1942" s="45"/>
      <c r="J1942" s="46" t="s">
        <v>35</v>
      </c>
    </row>
    <row r="1943" spans="2:10" x14ac:dyDescent="0.3">
      <c r="B1943" s="75" t="s">
        <v>528</v>
      </c>
      <c r="C1943" s="48" t="s">
        <v>508</v>
      </c>
      <c r="D1943" s="103"/>
      <c r="E1943" s="45"/>
      <c r="F1943" s="45"/>
      <c r="G1943" s="45"/>
      <c r="H1943" s="45"/>
      <c r="I1943" s="62">
        <f>SUM(H1944:H1946)*$E$83</f>
        <v>1</v>
      </c>
      <c r="J1943" s="63" t="str">
        <f>+J1944</f>
        <v>und</v>
      </c>
    </row>
    <row r="1944" spans="2:10" x14ac:dyDescent="0.3">
      <c r="B1944" s="75"/>
      <c r="C1944" s="130" t="s">
        <v>248</v>
      </c>
      <c r="D1944" s="45">
        <v>1</v>
      </c>
      <c r="E1944" s="45"/>
      <c r="F1944" s="45"/>
      <c r="G1944" s="45"/>
      <c r="H1944" s="45">
        <f>+D1944</f>
        <v>1</v>
      </c>
      <c r="I1944" s="45"/>
      <c r="J1944" s="46" t="s">
        <v>35</v>
      </c>
    </row>
    <row r="1945" spans="2:10" x14ac:dyDescent="0.3">
      <c r="B1945" s="75"/>
      <c r="C1945" s="130" t="s">
        <v>249</v>
      </c>
      <c r="D1945" s="45"/>
      <c r="E1945" s="45"/>
      <c r="F1945" s="45"/>
      <c r="G1945" s="45"/>
      <c r="H1945" s="45">
        <f>+D1945</f>
        <v>0</v>
      </c>
      <c r="I1945" s="45"/>
      <c r="J1945" s="46" t="s">
        <v>35</v>
      </c>
    </row>
    <row r="1946" spans="2:10" x14ac:dyDescent="0.3">
      <c r="B1946" s="75"/>
      <c r="C1946" s="130" t="s">
        <v>250</v>
      </c>
      <c r="D1946" s="45"/>
      <c r="E1946" s="45"/>
      <c r="F1946" s="45"/>
      <c r="G1946" s="45"/>
      <c r="H1946" s="45">
        <f>+D1946</f>
        <v>0</v>
      </c>
      <c r="I1946" s="45"/>
      <c r="J1946" s="46" t="s">
        <v>35</v>
      </c>
    </row>
    <row r="1947" spans="2:10" x14ac:dyDescent="0.3">
      <c r="B1947" s="75" t="s">
        <v>551</v>
      </c>
      <c r="C1947" s="48" t="s">
        <v>553</v>
      </c>
      <c r="D1947" s="103"/>
      <c r="E1947" s="45"/>
      <c r="F1947" s="45"/>
      <c r="G1947" s="45"/>
      <c r="H1947" s="45"/>
      <c r="I1947" s="62">
        <f>SUM(H1948:H1950)*$E$83</f>
        <v>1</v>
      </c>
      <c r="J1947" s="63" t="str">
        <f>+J1948</f>
        <v>und</v>
      </c>
    </row>
    <row r="1948" spans="2:10" x14ac:dyDescent="0.3">
      <c r="B1948" s="75"/>
      <c r="C1948" s="130" t="s">
        <v>248</v>
      </c>
      <c r="D1948" s="45"/>
      <c r="E1948" s="45"/>
      <c r="F1948" s="45"/>
      <c r="G1948" s="45"/>
      <c r="H1948" s="45">
        <f>+D1948</f>
        <v>0</v>
      </c>
      <c r="I1948" s="45"/>
      <c r="J1948" s="46" t="s">
        <v>35</v>
      </c>
    </row>
    <row r="1949" spans="2:10" x14ac:dyDescent="0.3">
      <c r="B1949" s="75"/>
      <c r="C1949" s="130" t="s">
        <v>249</v>
      </c>
      <c r="D1949" s="45"/>
      <c r="E1949" s="45"/>
      <c r="F1949" s="45"/>
      <c r="G1949" s="45"/>
      <c r="H1949" s="45">
        <f>+D1949</f>
        <v>0</v>
      </c>
      <c r="I1949" s="45"/>
      <c r="J1949" s="46" t="s">
        <v>35</v>
      </c>
    </row>
    <row r="1950" spans="2:10" x14ac:dyDescent="0.3">
      <c r="B1950" s="75"/>
      <c r="C1950" s="130" t="s">
        <v>250</v>
      </c>
      <c r="D1950" s="45">
        <v>1</v>
      </c>
      <c r="E1950" s="45"/>
      <c r="F1950" s="45"/>
      <c r="G1950" s="45"/>
      <c r="H1950" s="45">
        <f>+D1950</f>
        <v>1</v>
      </c>
      <c r="I1950" s="45"/>
      <c r="J1950" s="46" t="s">
        <v>35</v>
      </c>
    </row>
    <row r="1951" spans="2:10" x14ac:dyDescent="0.3">
      <c r="B1951" s="75" t="s">
        <v>552</v>
      </c>
      <c r="C1951" s="48" t="s">
        <v>539</v>
      </c>
      <c r="D1951" s="103"/>
      <c r="E1951" s="45"/>
      <c r="F1951" s="45"/>
      <c r="G1951" s="45"/>
      <c r="H1951" s="45"/>
      <c r="I1951" s="62">
        <f>SUM(H1952:H1954)*$E$83</f>
        <v>0</v>
      </c>
      <c r="J1951" s="63" t="str">
        <f>+J1952</f>
        <v>und</v>
      </c>
    </row>
    <row r="1952" spans="2:10" x14ac:dyDescent="0.3">
      <c r="B1952" s="75"/>
      <c r="C1952" s="130" t="s">
        <v>248</v>
      </c>
      <c r="D1952" s="45"/>
      <c r="E1952" s="45"/>
      <c r="F1952" s="45"/>
      <c r="G1952" s="45"/>
      <c r="H1952" s="45">
        <f>+D1952</f>
        <v>0</v>
      </c>
      <c r="I1952" s="45"/>
      <c r="J1952" s="46" t="s">
        <v>35</v>
      </c>
    </row>
    <row r="1953" spans="2:10" x14ac:dyDescent="0.3">
      <c r="B1953" s="75"/>
      <c r="C1953" s="130" t="s">
        <v>249</v>
      </c>
      <c r="D1953" s="45"/>
      <c r="E1953" s="45"/>
      <c r="F1953" s="45"/>
      <c r="G1953" s="45"/>
      <c r="H1953" s="45">
        <f>+D1953</f>
        <v>0</v>
      </c>
      <c r="I1953" s="45"/>
      <c r="J1953" s="46" t="s">
        <v>35</v>
      </c>
    </row>
    <row r="1954" spans="2:10" x14ac:dyDescent="0.3">
      <c r="B1954" s="75"/>
      <c r="C1954" s="130" t="s">
        <v>250</v>
      </c>
      <c r="D1954" s="45"/>
      <c r="E1954" s="45"/>
      <c r="F1954" s="45"/>
      <c r="G1954" s="45"/>
      <c r="H1954" s="45">
        <f>+D1954</f>
        <v>0</v>
      </c>
      <c r="I1954" s="45"/>
      <c r="J1954" s="46" t="s">
        <v>35</v>
      </c>
    </row>
    <row r="1955" spans="2:10" x14ac:dyDescent="0.3">
      <c r="B1955" s="100" t="s">
        <v>217</v>
      </c>
      <c r="C1955" s="101" t="s">
        <v>509</v>
      </c>
      <c r="D1955" s="103"/>
      <c r="E1955" s="45"/>
      <c r="F1955" s="45"/>
      <c r="G1955" s="45"/>
      <c r="H1955" s="45"/>
      <c r="I1955" s="45"/>
      <c r="J1955" s="46"/>
    </row>
    <row r="1956" spans="2:10" x14ac:dyDescent="0.3">
      <c r="B1956" s="75" t="s">
        <v>218</v>
      </c>
      <c r="C1956" s="48" t="s">
        <v>510</v>
      </c>
      <c r="D1956" s="103"/>
      <c r="E1956" s="45"/>
      <c r="F1956" s="45"/>
      <c r="G1956" s="45"/>
      <c r="H1956" s="45"/>
      <c r="I1956" s="62">
        <f>SUM(H1957:H1957)*$E$83</f>
        <v>1</v>
      </c>
      <c r="J1956" s="63" t="str">
        <f>+J1957</f>
        <v>und</v>
      </c>
    </row>
    <row r="1957" spans="2:10" x14ac:dyDescent="0.3">
      <c r="B1957" s="75"/>
      <c r="C1957" s="47" t="s">
        <v>841</v>
      </c>
      <c r="D1957" s="45">
        <v>1</v>
      </c>
      <c r="E1957" s="45"/>
      <c r="F1957" s="45"/>
      <c r="G1957" s="45"/>
      <c r="H1957" s="45">
        <f>+D1957</f>
        <v>1</v>
      </c>
      <c r="I1957" s="45"/>
      <c r="J1957" s="46" t="s">
        <v>35</v>
      </c>
    </row>
    <row r="1958" spans="2:10" x14ac:dyDescent="0.3">
      <c r="B1958" s="75" t="s">
        <v>219</v>
      </c>
      <c r="C1958" s="48" t="s">
        <v>512</v>
      </c>
      <c r="D1958" s="103"/>
      <c r="E1958" s="45"/>
      <c r="F1958" s="45"/>
      <c r="G1958" s="45"/>
      <c r="H1958" s="45"/>
      <c r="I1958" s="62">
        <f>SUM(H1959:H1959)*$E$83</f>
        <v>0</v>
      </c>
      <c r="J1958" s="63" t="str">
        <f>+J1959</f>
        <v>und</v>
      </c>
    </row>
    <row r="1959" spans="2:10" x14ac:dyDescent="0.3">
      <c r="B1959" s="75"/>
      <c r="C1959" s="44" t="s">
        <v>513</v>
      </c>
      <c r="D1959" s="45">
        <v>0</v>
      </c>
      <c r="E1959" s="45"/>
      <c r="F1959" s="45"/>
      <c r="G1959" s="45"/>
      <c r="H1959" s="45">
        <f>+D1959</f>
        <v>0</v>
      </c>
      <c r="I1959" s="45"/>
      <c r="J1959" s="46" t="s">
        <v>35</v>
      </c>
    </row>
    <row r="1960" spans="2:10" x14ac:dyDescent="0.3">
      <c r="B1960" s="75" t="s">
        <v>529</v>
      </c>
      <c r="C1960" s="48" t="s">
        <v>515</v>
      </c>
      <c r="D1960" s="103"/>
      <c r="E1960" s="45"/>
      <c r="F1960" s="45"/>
      <c r="G1960" s="45"/>
      <c r="H1960" s="45"/>
      <c r="I1960" s="62">
        <f>SUM(H1961:H1961)*$E$83</f>
        <v>0</v>
      </c>
      <c r="J1960" s="63" t="str">
        <f>+J1961</f>
        <v>und</v>
      </c>
    </row>
    <row r="1961" spans="2:10" x14ac:dyDescent="0.3">
      <c r="B1961" s="75"/>
      <c r="C1961" s="44" t="s">
        <v>514</v>
      </c>
      <c r="D1961" s="45">
        <v>0</v>
      </c>
      <c r="E1961" s="45"/>
      <c r="F1961" s="45"/>
      <c r="G1961" s="45"/>
      <c r="H1961" s="45">
        <f>+D1961</f>
        <v>0</v>
      </c>
      <c r="I1961" s="45"/>
      <c r="J1961" s="46" t="s">
        <v>35</v>
      </c>
    </row>
    <row r="1962" spans="2:10" x14ac:dyDescent="0.3">
      <c r="B1962" s="75" t="s">
        <v>530</v>
      </c>
      <c r="C1962" s="48" t="s">
        <v>516</v>
      </c>
      <c r="D1962" s="103"/>
      <c r="E1962" s="45"/>
      <c r="F1962" s="45"/>
      <c r="G1962" s="45"/>
      <c r="H1962" s="45"/>
      <c r="I1962" s="62">
        <f>SUM(H1963:H1963)*$E$83</f>
        <v>0</v>
      </c>
      <c r="J1962" s="63" t="str">
        <f>+J1963</f>
        <v>und</v>
      </c>
    </row>
    <row r="1963" spans="2:10" x14ac:dyDescent="0.3">
      <c r="B1963" s="75"/>
      <c r="C1963" s="44" t="s">
        <v>514</v>
      </c>
      <c r="D1963" s="45">
        <v>0</v>
      </c>
      <c r="E1963" s="45"/>
      <c r="F1963" s="45"/>
      <c r="G1963" s="45"/>
      <c r="H1963" s="45">
        <f>+D1963</f>
        <v>0</v>
      </c>
      <c r="I1963" s="45"/>
      <c r="J1963" s="46" t="s">
        <v>35</v>
      </c>
    </row>
    <row r="1964" spans="2:10" x14ac:dyDescent="0.3">
      <c r="B1964" s="100" t="s">
        <v>221</v>
      </c>
      <c r="C1964" s="101" t="s">
        <v>531</v>
      </c>
      <c r="D1964" s="103"/>
      <c r="E1964" s="45"/>
      <c r="F1964" s="45"/>
      <c r="G1964" s="45"/>
      <c r="H1964" s="45"/>
      <c r="I1964" s="45"/>
      <c r="J1964" s="46"/>
    </row>
    <row r="1965" spans="2:10" x14ac:dyDescent="0.3">
      <c r="B1965" s="75" t="s">
        <v>220</v>
      </c>
      <c r="C1965" s="48" t="s">
        <v>541</v>
      </c>
      <c r="D1965" s="103"/>
      <c r="E1965" s="45"/>
      <c r="F1965" s="45"/>
      <c r="G1965" s="45"/>
      <c r="H1965" s="45"/>
      <c r="I1965" s="62">
        <f>SUM(H1966:H1966)*$E$83</f>
        <v>0</v>
      </c>
      <c r="J1965" s="63" t="str">
        <f>+J1966</f>
        <v>und</v>
      </c>
    </row>
    <row r="1966" spans="2:10" x14ac:dyDescent="0.3">
      <c r="B1966" s="75"/>
      <c r="C1966" s="44" t="s">
        <v>540</v>
      </c>
      <c r="D1966" s="45">
        <v>0</v>
      </c>
      <c r="E1966" s="45"/>
      <c r="F1966" s="45"/>
      <c r="G1966" s="45"/>
      <c r="H1966" s="45">
        <f>+D1966</f>
        <v>0</v>
      </c>
      <c r="I1966" s="45"/>
      <c r="J1966" s="46" t="s">
        <v>35</v>
      </c>
    </row>
    <row r="1967" spans="2:10" x14ac:dyDescent="0.3">
      <c r="B1967" s="100" t="s">
        <v>223</v>
      </c>
      <c r="C1967" s="101" t="s">
        <v>532</v>
      </c>
      <c r="D1967" s="103"/>
      <c r="E1967" s="45"/>
      <c r="F1967" s="45"/>
      <c r="G1967" s="45"/>
      <c r="H1967" s="45"/>
      <c r="I1967" s="45"/>
      <c r="J1967" s="46"/>
    </row>
    <row r="1968" spans="2:10" x14ac:dyDescent="0.3">
      <c r="B1968" s="75" t="s">
        <v>222</v>
      </c>
      <c r="C1968" s="48" t="s">
        <v>533</v>
      </c>
      <c r="D1968" s="103"/>
      <c r="E1968" s="45"/>
      <c r="F1968" s="45"/>
      <c r="G1968" s="45"/>
      <c r="H1968" s="45"/>
      <c r="I1968" s="62">
        <f>SUM(H1969:H1969)*$E$83</f>
        <v>1</v>
      </c>
      <c r="J1968" s="63" t="str">
        <f>+J1969</f>
        <v>GBL</v>
      </c>
    </row>
    <row r="1969" spans="2:10" x14ac:dyDescent="0.3">
      <c r="B1969" s="75"/>
      <c r="C1969" s="44" t="s">
        <v>637</v>
      </c>
      <c r="D1969" s="45">
        <v>1</v>
      </c>
      <c r="E1969" s="45"/>
      <c r="F1969" s="45"/>
      <c r="G1969" s="45"/>
      <c r="H1969" s="45">
        <f>+D1969</f>
        <v>1</v>
      </c>
      <c r="I1969" s="45"/>
      <c r="J1969" s="46" t="s">
        <v>4</v>
      </c>
    </row>
    <row r="1970" spans="2:10" x14ac:dyDescent="0.3">
      <c r="B1970" s="75" t="s">
        <v>534</v>
      </c>
      <c r="C1970" s="48" t="s">
        <v>535</v>
      </c>
      <c r="D1970" s="103"/>
      <c r="E1970" s="45"/>
      <c r="F1970" s="45"/>
      <c r="G1970" s="45"/>
      <c r="H1970" s="45"/>
      <c r="I1970" s="62">
        <f>SUM(H1971:H1971)*$E$83</f>
        <v>1</v>
      </c>
      <c r="J1970" s="63" t="str">
        <f>+J1971</f>
        <v>GBL</v>
      </c>
    </row>
    <row r="1971" spans="2:10" x14ac:dyDescent="0.3">
      <c r="B1971" s="75"/>
      <c r="C1971" s="44" t="s">
        <v>637</v>
      </c>
      <c r="D1971" s="45">
        <v>1</v>
      </c>
      <c r="E1971" s="45"/>
      <c r="F1971" s="45"/>
      <c r="G1971" s="45"/>
      <c r="H1971" s="45">
        <f>+D1971</f>
        <v>1</v>
      </c>
      <c r="I1971" s="45"/>
      <c r="J1971" s="46" t="s">
        <v>4</v>
      </c>
    </row>
    <row r="1972" spans="2:10" x14ac:dyDescent="0.3">
      <c r="B1972" s="75"/>
      <c r="C1972" s="44"/>
      <c r="D1972" s="103"/>
      <c r="E1972" s="45"/>
      <c r="F1972" s="45"/>
      <c r="G1972" s="45"/>
      <c r="H1972" s="45"/>
      <c r="I1972" s="45"/>
      <c r="J1972" s="46"/>
    </row>
    <row r="1973" spans="2:10" x14ac:dyDescent="0.3">
      <c r="B1973" s="75"/>
      <c r="C1973" s="44"/>
      <c r="D1973" s="103"/>
      <c r="E1973" s="45"/>
      <c r="F1973" s="45"/>
      <c r="G1973" s="45"/>
      <c r="H1973" s="45"/>
      <c r="I1973" s="45"/>
      <c r="J1973" s="46"/>
    </row>
    <row r="1974" spans="2:10" x14ac:dyDescent="0.3">
      <c r="B1974" s="75"/>
      <c r="C1974" s="44"/>
      <c r="D1974" s="103"/>
      <c r="E1974" s="45"/>
      <c r="F1974" s="45"/>
      <c r="G1974" s="45"/>
      <c r="H1974" s="45"/>
      <c r="I1974" s="45"/>
      <c r="J1974" s="46"/>
    </row>
    <row r="1975" spans="2:10" x14ac:dyDescent="0.3">
      <c r="B1975" s="75"/>
      <c r="C1975" s="44"/>
      <c r="D1975" s="103"/>
      <c r="E1975" s="45"/>
      <c r="F1975" s="45"/>
      <c r="G1975" s="45"/>
      <c r="H1975" s="45"/>
      <c r="I1975" s="45"/>
      <c r="J1975" s="46"/>
    </row>
    <row r="1976" spans="2:10" x14ac:dyDescent="0.3">
      <c r="B1976" s="75"/>
      <c r="C1976" s="44"/>
      <c r="D1976" s="103"/>
      <c r="E1976" s="45"/>
      <c r="F1976" s="45"/>
      <c r="G1976" s="45"/>
      <c r="H1976" s="45"/>
      <c r="I1976" s="45"/>
      <c r="J1976" s="46"/>
    </row>
    <row r="1977" spans="2:10" x14ac:dyDescent="0.3">
      <c r="B1977" s="75"/>
      <c r="C1977" s="44"/>
      <c r="D1977" s="103"/>
      <c r="E1977" s="45"/>
      <c r="F1977" s="45"/>
      <c r="G1977" s="45"/>
      <c r="H1977" s="45"/>
      <c r="I1977" s="45"/>
      <c r="J1977" s="46"/>
    </row>
    <row r="1978" spans="2:10" x14ac:dyDescent="0.3">
      <c r="B1978" s="75"/>
      <c r="C1978" s="44"/>
      <c r="D1978" s="103"/>
      <c r="E1978" s="45"/>
      <c r="F1978" s="45"/>
      <c r="G1978" s="45"/>
      <c r="H1978" s="45"/>
      <c r="I1978" s="45"/>
      <c r="J1978" s="46"/>
    </row>
    <row r="1979" spans="2:10" x14ac:dyDescent="0.3">
      <c r="B1979" s="75"/>
      <c r="C1979" s="44"/>
      <c r="D1979" s="103"/>
      <c r="E1979" s="45"/>
      <c r="F1979" s="45"/>
      <c r="G1979" s="45"/>
      <c r="H1979" s="45"/>
      <c r="I1979" s="45"/>
      <c r="J1979" s="46"/>
    </row>
    <row r="1980" spans="2:10" x14ac:dyDescent="0.3">
      <c r="B1980" s="75"/>
      <c r="C1980" s="44"/>
      <c r="D1980" s="103"/>
      <c r="E1980" s="45"/>
      <c r="F1980" s="45"/>
      <c r="G1980" s="45"/>
      <c r="H1980" s="45"/>
      <c r="I1980" s="45"/>
      <c r="J1980" s="46"/>
    </row>
    <row r="1981" spans="2:10" x14ac:dyDescent="0.3">
      <c r="B1981" s="75"/>
      <c r="C1981" s="44"/>
      <c r="D1981" s="103"/>
      <c r="E1981" s="45"/>
      <c r="F1981" s="45"/>
      <c r="G1981" s="45"/>
      <c r="H1981" s="45"/>
      <c r="I1981" s="45"/>
      <c r="J1981" s="46"/>
    </row>
    <row r="1982" spans="2:10" x14ac:dyDescent="0.3">
      <c r="B1982" s="75"/>
      <c r="C1982" s="44"/>
      <c r="D1982" s="103"/>
      <c r="E1982" s="45"/>
      <c r="F1982" s="45"/>
      <c r="G1982" s="45"/>
      <c r="H1982" s="45"/>
      <c r="I1982" s="45"/>
      <c r="J1982" s="46"/>
    </row>
    <row r="1983" spans="2:10" x14ac:dyDescent="0.3">
      <c r="B1983" s="75"/>
      <c r="C1983" s="44"/>
      <c r="D1983" s="103"/>
      <c r="E1983" s="45"/>
      <c r="F1983" s="45"/>
      <c r="G1983" s="45"/>
      <c r="H1983" s="45"/>
      <c r="I1983" s="45"/>
      <c r="J1983" s="46"/>
    </row>
    <row r="1984" spans="2:10" x14ac:dyDescent="0.3">
      <c r="B1984" s="75"/>
      <c r="C1984" s="44"/>
      <c r="D1984" s="103"/>
      <c r="E1984" s="45"/>
      <c r="F1984" s="45"/>
      <c r="G1984" s="45"/>
      <c r="H1984" s="45"/>
      <c r="I1984" s="45"/>
      <c r="J1984" s="46"/>
    </row>
    <row r="1985" spans="2:10" x14ac:dyDescent="0.3">
      <c r="B1985" s="75"/>
      <c r="C1985" s="44"/>
      <c r="D1985" s="103"/>
      <c r="E1985" s="45"/>
      <c r="F1985" s="45"/>
      <c r="G1985" s="45"/>
      <c r="H1985" s="45"/>
      <c r="I1985" s="45"/>
      <c r="J1985" s="46"/>
    </row>
    <row r="1986" spans="2:10" x14ac:dyDescent="0.3">
      <c r="B1986" s="75"/>
      <c r="C1986" s="44"/>
      <c r="D1986" s="103"/>
      <c r="E1986" s="45"/>
      <c r="F1986" s="45"/>
      <c r="G1986" s="45"/>
      <c r="H1986" s="45"/>
      <c r="I1986" s="45"/>
      <c r="J1986" s="46"/>
    </row>
    <row r="1987" spans="2:10" x14ac:dyDescent="0.3">
      <c r="B1987" s="75"/>
      <c r="C1987" s="44"/>
      <c r="D1987" s="103"/>
      <c r="E1987" s="45"/>
      <c r="F1987" s="45"/>
      <c r="G1987" s="45"/>
      <c r="H1987" s="45"/>
      <c r="I1987" s="45"/>
      <c r="J1987" s="46"/>
    </row>
    <row r="1988" spans="2:10" x14ac:dyDescent="0.3">
      <c r="B1988" s="75"/>
      <c r="C1988" s="44"/>
      <c r="D1988" s="103"/>
      <c r="E1988" s="45"/>
      <c r="F1988" s="45"/>
      <c r="G1988" s="45"/>
      <c r="H1988" s="45"/>
      <c r="I1988" s="45"/>
      <c r="J1988" s="46"/>
    </row>
    <row r="1989" spans="2:10" x14ac:dyDescent="0.3">
      <c r="B1989" s="75"/>
      <c r="C1989" s="44"/>
      <c r="D1989" s="103"/>
      <c r="E1989" s="45"/>
      <c r="F1989" s="45"/>
      <c r="G1989" s="45"/>
      <c r="H1989" s="45"/>
      <c r="I1989" s="45"/>
      <c r="J1989" s="46"/>
    </row>
    <row r="1990" spans="2:10" x14ac:dyDescent="0.3">
      <c r="B1990" s="75"/>
      <c r="C1990" s="44"/>
      <c r="D1990" s="103"/>
      <c r="E1990" s="45"/>
      <c r="F1990" s="45"/>
      <c r="G1990" s="45"/>
      <c r="H1990" s="45"/>
      <c r="I1990" s="45"/>
      <c r="J1990" s="46"/>
    </row>
  </sheetData>
  <mergeCells count="25">
    <mergeCell ref="B1796:J1796"/>
    <mergeCell ref="B496:J496"/>
    <mergeCell ref="B756:J756"/>
    <mergeCell ref="B1016:J1016"/>
    <mergeCell ref="B1211:J1211"/>
    <mergeCell ref="B1406:J1406"/>
    <mergeCell ref="B1601:J1601"/>
    <mergeCell ref="B71:J71"/>
    <mergeCell ref="B73:J73"/>
    <mergeCell ref="B75:J75"/>
    <mergeCell ref="H76:I76"/>
    <mergeCell ref="B82:J82"/>
    <mergeCell ref="B301:J301"/>
    <mergeCell ref="B10:J10"/>
    <mergeCell ref="H11:I11"/>
    <mergeCell ref="C66:H66"/>
    <mergeCell ref="C67:H67"/>
    <mergeCell ref="C68:H68"/>
    <mergeCell ref="C69:H69"/>
    <mergeCell ref="C1:H1"/>
    <mergeCell ref="C2:H2"/>
    <mergeCell ref="C3:H3"/>
    <mergeCell ref="C4:H4"/>
    <mergeCell ref="B6:J6"/>
    <mergeCell ref="B8:J8"/>
  </mergeCells>
  <pageMargins left="0.70866141732283472" right="0.70866141732283472" top="0.74803149606299213" bottom="0.74803149606299213" header="0.31496062992125984" footer="0.31496062992125984"/>
  <pageSetup paperSize="9" scale="61" orientation="portrait" r:id="rId1"/>
  <rowBreaks count="1" manualBreakCount="1">
    <brk id="65"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B1:M367"/>
  <sheetViews>
    <sheetView view="pageBreakPreview" topLeftCell="A45" zoomScale="85" zoomScaleNormal="70" zoomScaleSheetLayoutView="85" workbookViewId="0">
      <selection activeCell="G116" sqref="G116"/>
    </sheetView>
  </sheetViews>
  <sheetFormatPr baseColWidth="10" defaultRowHeight="14.4" x14ac:dyDescent="0.3"/>
  <cols>
    <col min="1" max="1" width="2.109375" customWidth="1"/>
    <col min="2" max="2" width="13.109375" style="1" customWidth="1"/>
    <col min="3" max="3" width="48.6640625" style="1" customWidth="1"/>
    <col min="4" max="6" width="11.44140625" style="1"/>
    <col min="7" max="7" width="12.44140625" style="1" customWidth="1"/>
    <col min="8" max="8" width="11.44140625" style="1"/>
    <col min="9" max="9" width="10.33203125" style="1" customWidth="1"/>
    <col min="10" max="10" width="8.88671875" style="1" customWidth="1"/>
    <col min="11" max="11" width="11.44140625" style="1"/>
  </cols>
  <sheetData>
    <row r="1" spans="2:10" hidden="1" x14ac:dyDescent="0.3">
      <c r="C1" s="158" t="s">
        <v>153</v>
      </c>
      <c r="D1" s="158"/>
      <c r="E1" s="158"/>
      <c r="F1" s="158"/>
      <c r="G1" s="158"/>
      <c r="H1" s="158"/>
    </row>
    <row r="2" spans="2:10" hidden="1" x14ac:dyDescent="0.3">
      <c r="C2" s="158" t="s">
        <v>154</v>
      </c>
      <c r="D2" s="158"/>
      <c r="E2" s="158"/>
      <c r="F2" s="158"/>
      <c r="G2" s="158"/>
      <c r="H2" s="158"/>
    </row>
    <row r="3" spans="2:10" hidden="1" x14ac:dyDescent="0.3">
      <c r="C3" s="158" t="s">
        <v>155</v>
      </c>
      <c r="D3" s="158"/>
      <c r="E3" s="158"/>
      <c r="F3" s="158"/>
      <c r="G3" s="158"/>
      <c r="H3" s="158"/>
    </row>
    <row r="4" spans="2:10" hidden="1" x14ac:dyDescent="0.3">
      <c r="C4" s="159" t="s">
        <v>156</v>
      </c>
      <c r="D4" s="159"/>
      <c r="E4" s="159"/>
      <c r="F4" s="159"/>
      <c r="G4" s="159"/>
      <c r="H4" s="159"/>
    </row>
    <row r="5" spans="2:10" hidden="1" x14ac:dyDescent="0.3">
      <c r="C5" s="2"/>
      <c r="D5" s="2"/>
      <c r="E5" s="2"/>
      <c r="F5" s="2"/>
      <c r="G5" s="2"/>
      <c r="H5" s="2"/>
    </row>
    <row r="6" spans="2:10" hidden="1" x14ac:dyDescent="0.3">
      <c r="B6" s="173" t="s">
        <v>141</v>
      </c>
      <c r="C6" s="174"/>
      <c r="D6" s="174"/>
      <c r="E6" s="174"/>
      <c r="F6" s="174"/>
      <c r="G6" s="174"/>
      <c r="H6" s="174"/>
      <c r="I6" s="174"/>
      <c r="J6" s="175"/>
    </row>
    <row r="7" spans="2:10" hidden="1" x14ac:dyDescent="0.3"/>
    <row r="8" spans="2:10" hidden="1" x14ac:dyDescent="0.3">
      <c r="B8" s="176" t="s">
        <v>106</v>
      </c>
      <c r="C8" s="176"/>
      <c r="D8" s="176"/>
      <c r="E8" s="176"/>
      <c r="F8" s="176"/>
      <c r="G8" s="176"/>
      <c r="H8" s="176"/>
      <c r="I8" s="176"/>
      <c r="J8" s="176"/>
    </row>
    <row r="9" spans="2:10" ht="15" hidden="1" thickBot="1" x14ac:dyDescent="0.35">
      <c r="B9" s="3"/>
      <c r="C9" s="3"/>
      <c r="D9" s="3"/>
      <c r="E9" s="3"/>
      <c r="F9" s="3"/>
      <c r="G9" s="3"/>
      <c r="H9" s="3"/>
      <c r="I9" s="3"/>
      <c r="J9" s="3"/>
    </row>
    <row r="10" spans="2:10" ht="31.5" hidden="1" customHeight="1" x14ac:dyDescent="0.3">
      <c r="B10" s="153" t="s">
        <v>140</v>
      </c>
      <c r="C10" s="154"/>
      <c r="D10" s="154"/>
      <c r="E10" s="154"/>
      <c r="F10" s="154"/>
      <c r="G10" s="154"/>
      <c r="H10" s="154"/>
      <c r="I10" s="154"/>
      <c r="J10" s="155"/>
    </row>
    <row r="11" spans="2:10" hidden="1" x14ac:dyDescent="0.3">
      <c r="B11" s="4" t="s">
        <v>148</v>
      </c>
      <c r="C11" s="5" t="s">
        <v>149</v>
      </c>
      <c r="D11" s="5"/>
      <c r="E11" s="6"/>
      <c r="F11" s="7"/>
      <c r="G11" s="8" t="s">
        <v>22</v>
      </c>
      <c r="H11" s="156">
        <v>42887</v>
      </c>
      <c r="I11" s="156"/>
      <c r="J11" s="9"/>
    </row>
    <row r="12" spans="2:10" hidden="1" x14ac:dyDescent="0.3">
      <c r="B12" s="4" t="s">
        <v>146</v>
      </c>
      <c r="C12" s="5" t="s">
        <v>142</v>
      </c>
      <c r="D12" s="10"/>
      <c r="E12" s="10"/>
      <c r="F12" s="5"/>
      <c r="G12" s="11" t="s">
        <v>145</v>
      </c>
      <c r="H12" s="6" t="s">
        <v>142</v>
      </c>
      <c r="I12" s="12"/>
      <c r="J12" s="13"/>
    </row>
    <row r="13" spans="2:10" hidden="1" x14ac:dyDescent="0.3">
      <c r="B13" s="4" t="s">
        <v>147</v>
      </c>
      <c r="C13" s="5" t="s">
        <v>142</v>
      </c>
      <c r="D13" s="10"/>
      <c r="E13" s="10"/>
      <c r="F13" s="5"/>
      <c r="G13" s="11" t="s">
        <v>143</v>
      </c>
      <c r="H13" s="6" t="s">
        <v>144</v>
      </c>
      <c r="I13" s="12"/>
      <c r="J13" s="13"/>
    </row>
    <row r="14" spans="2:10" ht="15" hidden="1" thickBot="1" x14ac:dyDescent="0.35">
      <c r="B14" s="14" t="s">
        <v>159</v>
      </c>
      <c r="C14" s="15" t="s">
        <v>160</v>
      </c>
      <c r="D14" s="16"/>
      <c r="E14" s="16"/>
      <c r="F14" s="15"/>
      <c r="G14" s="17" t="s">
        <v>157</v>
      </c>
      <c r="H14" s="18" t="s">
        <v>158</v>
      </c>
      <c r="I14" s="19"/>
      <c r="J14" s="20"/>
    </row>
    <row r="15" spans="2:10" hidden="1" x14ac:dyDescent="0.3">
      <c r="B15" s="21"/>
      <c r="C15" s="5"/>
      <c r="D15" s="10"/>
      <c r="E15" s="10"/>
      <c r="F15" s="5"/>
      <c r="G15" s="11"/>
      <c r="H15" s="6"/>
      <c r="I15" s="12"/>
      <c r="J15" s="22"/>
    </row>
    <row r="16" spans="2:10" hidden="1" x14ac:dyDescent="0.3">
      <c r="B16" s="86" t="s">
        <v>7</v>
      </c>
      <c r="C16" s="87" t="s">
        <v>0</v>
      </c>
      <c r="D16" s="88"/>
      <c r="E16" s="88"/>
      <c r="F16" s="88"/>
      <c r="G16" s="88"/>
      <c r="H16" s="89"/>
      <c r="I16" s="90" t="s">
        <v>8</v>
      </c>
      <c r="J16" s="90" t="s">
        <v>9</v>
      </c>
    </row>
    <row r="17" spans="2:13" hidden="1" x14ac:dyDescent="0.3">
      <c r="B17" s="25">
        <f>+B62</f>
        <v>4.03</v>
      </c>
      <c r="C17" s="26" t="str">
        <f t="shared" ref="C17:C44" si="0">LOOKUP(B17,$B$62:$B$367,$C$62:$C$367)</f>
        <v>TANQUE ELEVADO</v>
      </c>
      <c r="D17" s="27"/>
      <c r="E17" s="27"/>
      <c r="F17" s="27"/>
      <c r="G17" s="27"/>
      <c r="H17" s="28"/>
      <c r="I17" s="29"/>
      <c r="J17" s="30"/>
    </row>
    <row r="18" spans="2:13" hidden="1" x14ac:dyDescent="0.3">
      <c r="B18" s="31" t="str">
        <f>+B63</f>
        <v>04.03.01</v>
      </c>
      <c r="C18" s="26" t="str">
        <f t="shared" si="0"/>
        <v>OBRAS PRELIMINARES</v>
      </c>
      <c r="D18" s="27"/>
      <c r="E18" s="27"/>
      <c r="F18" s="27"/>
      <c r="G18" s="27"/>
      <c r="H18" s="28"/>
      <c r="I18" s="29"/>
      <c r="J18" s="30"/>
    </row>
    <row r="19" spans="2:13" hidden="1" x14ac:dyDescent="0.3">
      <c r="B19" s="29" t="str">
        <f>+B64</f>
        <v>04.03.01.01</v>
      </c>
      <c r="C19" s="32" t="str">
        <f t="shared" si="0"/>
        <v>TRAZO, NIVELES Y REPLANTEO DURANTE LA EJECUCION</v>
      </c>
      <c r="D19" s="27"/>
      <c r="E19" s="27"/>
      <c r="F19" s="27"/>
      <c r="G19" s="27"/>
      <c r="H19" s="28"/>
      <c r="I19" s="29">
        <f ca="1">SUMIF($B$62:$J$367,B19,$I$62:$I$367)</f>
        <v>53.016999999999996</v>
      </c>
      <c r="J19" s="30" t="str">
        <f>VLOOKUP(B19,$B$62:$J$367,9)</f>
        <v>m2</v>
      </c>
      <c r="K19" s="29">
        <v>26.508499999999998</v>
      </c>
      <c r="L19" s="30" t="s">
        <v>162</v>
      </c>
      <c r="M19">
        <f>+K19*2</f>
        <v>53.016999999999996</v>
      </c>
    </row>
    <row r="20" spans="2:13" hidden="1" x14ac:dyDescent="0.3">
      <c r="B20" s="31" t="str">
        <f>+B67</f>
        <v>04.03.02</v>
      </c>
      <c r="C20" s="26" t="str">
        <f t="shared" si="0"/>
        <v>OBRAS DE CONCRETO SIMPLE</v>
      </c>
      <c r="D20" s="27"/>
      <c r="E20" s="27"/>
      <c r="F20" s="27"/>
      <c r="G20" s="27"/>
      <c r="H20" s="28"/>
      <c r="I20" s="29"/>
      <c r="J20" s="30"/>
      <c r="K20" s="29"/>
      <c r="L20" s="30"/>
    </row>
    <row r="21" spans="2:13" hidden="1" x14ac:dyDescent="0.3">
      <c r="B21" s="29" t="str">
        <f>+B68</f>
        <v>04.03.02.01</v>
      </c>
      <c r="C21" s="32" t="str">
        <f t="shared" si="0"/>
        <v xml:space="preserve">CONCRETO F'C= 100 KG/CM2 PARA SOLADO </v>
      </c>
      <c r="D21" s="27"/>
      <c r="E21" s="27"/>
      <c r="F21" s="27"/>
      <c r="G21" s="27"/>
      <c r="H21" s="28"/>
      <c r="I21" s="29">
        <f ca="1">SUMIF($B$62:$J$367,B21,$I$62:$I$367)</f>
        <v>4.9977</v>
      </c>
      <c r="J21" s="30" t="str">
        <f>VLOOKUP(B21,$B$62:$J$367,9)</f>
        <v>m3</v>
      </c>
      <c r="K21" s="29">
        <v>2.49885</v>
      </c>
      <c r="L21" s="30" t="s">
        <v>5</v>
      </c>
    </row>
    <row r="22" spans="2:13" hidden="1" x14ac:dyDescent="0.3">
      <c r="B22" s="31" t="str">
        <f>+B70</f>
        <v>04.03.03</v>
      </c>
      <c r="C22" s="26" t="str">
        <f t="shared" si="0"/>
        <v>OBRAS DE CONCRETO ARMADO</v>
      </c>
      <c r="D22" s="27"/>
      <c r="E22" s="27"/>
      <c r="F22" s="27"/>
      <c r="G22" s="27"/>
      <c r="H22" s="28"/>
      <c r="I22" s="29"/>
      <c r="J22" s="30"/>
      <c r="K22" s="29"/>
      <c r="L22" s="30"/>
    </row>
    <row r="23" spans="2:13" hidden="1" x14ac:dyDescent="0.3">
      <c r="B23" s="29" t="str">
        <f>+B71</f>
        <v>04.03.03.01</v>
      </c>
      <c r="C23" s="32" t="str">
        <f t="shared" si="0"/>
        <v>CONCRETO  F'C= 210 KG/CM2</v>
      </c>
      <c r="D23" s="27"/>
      <c r="E23" s="27"/>
      <c r="F23" s="27"/>
      <c r="G23" s="27"/>
      <c r="H23" s="28"/>
      <c r="I23" s="29">
        <f ca="1">SUMIF($B$62:$J$367,B23,$I$62:$I$367)</f>
        <v>34.9206</v>
      </c>
      <c r="J23" s="30" t="str">
        <f>VLOOKUP(B23,$B$62:$J$367,9)</f>
        <v>m3</v>
      </c>
      <c r="K23" s="29">
        <v>17.4603</v>
      </c>
      <c r="L23" s="30" t="s">
        <v>5</v>
      </c>
    </row>
    <row r="24" spans="2:13" hidden="1" x14ac:dyDescent="0.3">
      <c r="B24" s="29" t="str">
        <f>+B82</f>
        <v>04.03.03.02</v>
      </c>
      <c r="C24" s="32" t="str">
        <f t="shared" si="0"/>
        <v>ENCOFRADO Y DESENCOFRADO NORMAL DE MUROS</v>
      </c>
      <c r="D24" s="27"/>
      <c r="E24" s="27"/>
      <c r="F24" s="27"/>
      <c r="G24" s="27"/>
      <c r="H24" s="28"/>
      <c r="I24" s="29">
        <f ca="1">SUMIF($B$62:$J$367,B24,$I$62:$I$367)</f>
        <v>279.06599999999997</v>
      </c>
      <c r="J24" s="30" t="str">
        <f>VLOOKUP(B24,$B$62:$J$367,9)</f>
        <v>m2</v>
      </c>
      <c r="K24" s="29">
        <v>139.53299999999999</v>
      </c>
      <c r="L24" s="30" t="s">
        <v>162</v>
      </c>
    </row>
    <row r="25" spans="2:13" hidden="1" x14ac:dyDescent="0.3">
      <c r="B25" s="29" t="str">
        <f>+B91</f>
        <v>04.03.03.03</v>
      </c>
      <c r="C25" s="32" t="str">
        <f t="shared" si="0"/>
        <v>ACERO CORRUGADO FY= 4,200 KG/CM2 GRADO 60</v>
      </c>
      <c r="D25" s="27"/>
      <c r="E25" s="27"/>
      <c r="F25" s="27"/>
      <c r="G25" s="27"/>
      <c r="H25" s="28"/>
      <c r="I25" s="29">
        <f ca="1">SUMIF($B$62:$J$367,B25,$I$62:$I$367)</f>
        <v>0</v>
      </c>
      <c r="J25" s="30" t="str">
        <f>VLOOKUP(B25,$B$62:$J$367,9)</f>
        <v>kg</v>
      </c>
      <c r="K25" s="29">
        <v>0</v>
      </c>
      <c r="L25" s="30" t="s">
        <v>31</v>
      </c>
    </row>
    <row r="26" spans="2:13" hidden="1" x14ac:dyDescent="0.3">
      <c r="B26" s="31" t="str">
        <f>+B94</f>
        <v>04.03.04</v>
      </c>
      <c r="C26" s="26" t="str">
        <f t="shared" si="0"/>
        <v>REVESTIMIENTOS</v>
      </c>
      <c r="D26" s="33"/>
      <c r="E26" s="33"/>
      <c r="F26" s="33"/>
      <c r="G26" s="33"/>
      <c r="H26" s="34"/>
      <c r="I26" s="31"/>
      <c r="J26" s="35"/>
      <c r="K26" s="31"/>
      <c r="L26" s="35"/>
    </row>
    <row r="27" spans="2:13" hidden="1" x14ac:dyDescent="0.3">
      <c r="B27" s="29" t="str">
        <f>+B95</f>
        <v>04.03.04.01</v>
      </c>
      <c r="C27" s="32" t="str">
        <f t="shared" si="0"/>
        <v>TARRAJEO CON IMPERMEABILIZANTES</v>
      </c>
      <c r="D27" s="27"/>
      <c r="E27" s="27"/>
      <c r="F27" s="27"/>
      <c r="G27" s="27"/>
      <c r="H27" s="28"/>
      <c r="I27" s="29">
        <f ca="1">SUMIF($B$62:$J$367,B27,$I$62:$I$367)</f>
        <v>80.824999999999989</v>
      </c>
      <c r="J27" s="30" t="str">
        <f>VLOOKUP(B27,$B$62:$J$367,9)</f>
        <v>m2</v>
      </c>
      <c r="K27" s="29">
        <v>40.412499999999994</v>
      </c>
      <c r="L27" s="30" t="s">
        <v>162</v>
      </c>
    </row>
    <row r="28" spans="2:13" hidden="1" x14ac:dyDescent="0.3">
      <c r="B28" s="29" t="str">
        <f>+B98</f>
        <v>04.03.04.02</v>
      </c>
      <c r="C28" s="32" t="str">
        <f t="shared" si="0"/>
        <v>TARRAJEO EN EXTERIORES ACABADO CON CEMENTO-ARENA</v>
      </c>
      <c r="D28" s="27"/>
      <c r="E28" s="27"/>
      <c r="F28" s="27"/>
      <c r="G28" s="27"/>
      <c r="H28" s="28"/>
      <c r="I28" s="29">
        <f ca="1">SUMIF($B$62:$J$367,B28,$I$62:$I$367)</f>
        <v>172.565</v>
      </c>
      <c r="J28" s="30" t="str">
        <f>VLOOKUP(B28,$B$62:$J$367,9)</f>
        <v>m2</v>
      </c>
      <c r="K28" s="29">
        <v>86.282499999999999</v>
      </c>
      <c r="L28" s="30" t="s">
        <v>162</v>
      </c>
    </row>
    <row r="29" spans="2:13" hidden="1" x14ac:dyDescent="0.3">
      <c r="B29" s="31" t="str">
        <f>+B105</f>
        <v>04.03.05</v>
      </c>
      <c r="C29" s="26" t="str">
        <f t="shared" si="0"/>
        <v>ACCESORIOS DE CONTROL Y REGULACION EN CAMARA DE VALVULAS</v>
      </c>
      <c r="D29" s="33"/>
      <c r="E29" s="33"/>
      <c r="F29" s="33"/>
      <c r="G29" s="33"/>
      <c r="H29" s="34"/>
      <c r="I29" s="31"/>
      <c r="J29" s="35"/>
      <c r="K29" s="31"/>
      <c r="L29" s="35"/>
    </row>
    <row r="30" spans="2:13" hidden="1" x14ac:dyDescent="0.3">
      <c r="B30" s="29" t="str">
        <f>+B106</f>
        <v>04.03.05.01</v>
      </c>
      <c r="C30" s="32" t="str">
        <f t="shared" si="0"/>
        <v xml:space="preserve">SUMINISTRO E INSTALACION DE ACCESORIOS DE CONTROL Y REGULACION </v>
      </c>
      <c r="D30" s="27"/>
      <c r="E30" s="27"/>
      <c r="F30" s="27"/>
      <c r="G30" s="27"/>
      <c r="H30" s="28"/>
      <c r="I30" s="29">
        <f ca="1">SUMIF($B$62:$J$367,B30,$I$62:$I$367)</f>
        <v>2</v>
      </c>
      <c r="J30" s="30" t="str">
        <f>VLOOKUP(B30,$B$62:$J$367,9)</f>
        <v>GLB</v>
      </c>
      <c r="K30" s="29">
        <v>1</v>
      </c>
      <c r="L30" s="30" t="s">
        <v>57</v>
      </c>
    </row>
    <row r="31" spans="2:13" hidden="1" x14ac:dyDescent="0.3">
      <c r="B31" s="31" t="str">
        <f>+B135</f>
        <v>04.03.06</v>
      </c>
      <c r="C31" s="26" t="str">
        <f t="shared" si="0"/>
        <v>ACCESORIOS DE LIMPIA, REBOSE Y VENTILACION EN TANQUES CAMARA DE VALVULAS</v>
      </c>
      <c r="D31" s="33"/>
      <c r="E31" s="33"/>
      <c r="F31" s="33"/>
      <c r="G31" s="33"/>
      <c r="H31" s="34"/>
      <c r="I31" s="31"/>
      <c r="J31" s="35"/>
      <c r="K31" s="31"/>
      <c r="L31" s="35"/>
    </row>
    <row r="32" spans="2:13" hidden="1" x14ac:dyDescent="0.3">
      <c r="B32" s="29" t="str">
        <f>+B136</f>
        <v>04.03.06.01</v>
      </c>
      <c r="C32" s="32" t="str">
        <f t="shared" si="0"/>
        <v>SUMINISTRO E INSTALACION DE ACCESORIOS DE LIMPIS, REBOSE Y VENTILACION</v>
      </c>
      <c r="D32" s="27"/>
      <c r="E32" s="27"/>
      <c r="F32" s="27"/>
      <c r="G32" s="27"/>
      <c r="H32" s="28"/>
      <c r="I32" s="29">
        <f ca="1">SUMIF($B$62:$J$367,B32,$I$62:$I$367)</f>
        <v>2</v>
      </c>
      <c r="J32" s="30" t="str">
        <f>VLOOKUP(B32,$B$62:$J$367,9)</f>
        <v>GBL</v>
      </c>
      <c r="K32" s="29">
        <v>1</v>
      </c>
      <c r="L32" s="30" t="s">
        <v>4</v>
      </c>
    </row>
    <row r="33" spans="2:12" hidden="1" x14ac:dyDescent="0.3">
      <c r="B33" s="31" t="str">
        <f>+B151</f>
        <v>04.03.07</v>
      </c>
      <c r="C33" s="26" t="str">
        <f t="shared" si="0"/>
        <v>TAPAS SANITARIAS</v>
      </c>
      <c r="D33" s="33"/>
      <c r="E33" s="33"/>
      <c r="F33" s="33"/>
      <c r="G33" s="33"/>
      <c r="H33" s="34"/>
      <c r="I33" s="31"/>
      <c r="J33" s="35"/>
      <c r="K33" s="31"/>
      <c r="L33" s="35"/>
    </row>
    <row r="34" spans="2:12" hidden="1" x14ac:dyDescent="0.3">
      <c r="B34" s="29" t="str">
        <f>+B152</f>
        <v>04.03.07.01</v>
      </c>
      <c r="C34" s="32" t="str">
        <f t="shared" si="0"/>
        <v>TAPA SANITARIA METALICA 0,80 x 0,80 mts.</v>
      </c>
      <c r="D34" s="27"/>
      <c r="E34" s="27"/>
      <c r="F34" s="27"/>
      <c r="G34" s="27"/>
      <c r="H34" s="28"/>
      <c r="I34" s="29">
        <f ca="1">SUMIF($B$62:$J$367,B34,$I$62:$I$367)</f>
        <v>2</v>
      </c>
      <c r="J34" s="30" t="str">
        <f>VLOOKUP(B34,$B$62:$J$367,9)</f>
        <v>und</v>
      </c>
      <c r="K34" s="29">
        <v>1</v>
      </c>
      <c r="L34" s="30" t="s">
        <v>35</v>
      </c>
    </row>
    <row r="35" spans="2:12" hidden="1" x14ac:dyDescent="0.3">
      <c r="B35" s="29" t="str">
        <f>+B154</f>
        <v>04.03.07.02</v>
      </c>
      <c r="C35" s="32" t="str">
        <f t="shared" si="0"/>
        <v>TAPA SANITARIA METALICA 0,60 x 0,70 mts.</v>
      </c>
      <c r="D35" s="27"/>
      <c r="E35" s="27"/>
      <c r="F35" s="27"/>
      <c r="G35" s="27"/>
      <c r="H35" s="28"/>
      <c r="I35" s="29">
        <f ca="1">SUMIF($B$62:$J$367,B35,$I$62:$I$367)</f>
        <v>4</v>
      </c>
      <c r="J35" s="30" t="str">
        <f>VLOOKUP(B35,$B$62:$J$367,9)</f>
        <v>und</v>
      </c>
      <c r="K35" s="29">
        <v>2</v>
      </c>
      <c r="L35" s="30" t="s">
        <v>35</v>
      </c>
    </row>
    <row r="36" spans="2:12" hidden="1" x14ac:dyDescent="0.3">
      <c r="B36" s="31" t="str">
        <f>+B157</f>
        <v>04.03.08</v>
      </c>
      <c r="C36" s="26" t="str">
        <f t="shared" si="0"/>
        <v>CAJA DE CONTROL DE NIVEL</v>
      </c>
      <c r="D36" s="33"/>
      <c r="E36" s="33"/>
      <c r="F36" s="33"/>
      <c r="G36" s="33"/>
      <c r="H36" s="34"/>
      <c r="I36" s="31"/>
      <c r="J36" s="35"/>
      <c r="K36" s="31"/>
      <c r="L36" s="35"/>
    </row>
    <row r="37" spans="2:12" hidden="1" x14ac:dyDescent="0.3">
      <c r="B37" s="29" t="str">
        <f>+B158</f>
        <v>04.03.08.01</v>
      </c>
      <c r="C37" s="32" t="str">
        <f t="shared" si="0"/>
        <v xml:space="preserve">CAJA DE CONTROL </v>
      </c>
      <c r="D37" s="27"/>
      <c r="E37" s="27"/>
      <c r="F37" s="27"/>
      <c r="G37" s="27"/>
      <c r="H37" s="28"/>
      <c r="I37" s="29">
        <f ca="1">SUMIF($B$62:$J$367,B37,$I$62:$I$367)</f>
        <v>6</v>
      </c>
      <c r="J37" s="30" t="str">
        <f>VLOOKUP(B37,$B$62:$J$367,9)</f>
        <v>und</v>
      </c>
      <c r="K37" s="29">
        <v>3</v>
      </c>
      <c r="L37" s="30" t="s">
        <v>35</v>
      </c>
    </row>
    <row r="38" spans="2:12" hidden="1" x14ac:dyDescent="0.3">
      <c r="B38" s="31" t="str">
        <f>+B160</f>
        <v>04.03.09</v>
      </c>
      <c r="C38" s="26" t="str">
        <f t="shared" si="0"/>
        <v>ESCALERA GATO</v>
      </c>
      <c r="D38" s="33"/>
      <c r="E38" s="33"/>
      <c r="F38" s="33"/>
      <c r="G38" s="33"/>
      <c r="H38" s="34"/>
      <c r="I38" s="31"/>
      <c r="J38" s="35"/>
      <c r="K38" s="31"/>
      <c r="L38" s="35"/>
    </row>
    <row r="39" spans="2:12" hidden="1" x14ac:dyDescent="0.3">
      <c r="B39" s="29" t="str">
        <f>+B161</f>
        <v>04.03.09.01</v>
      </c>
      <c r="C39" s="32" t="str">
        <f t="shared" si="0"/>
        <v xml:space="preserve">ESCALERA GATO </v>
      </c>
      <c r="D39" s="27"/>
      <c r="E39" s="27"/>
      <c r="F39" s="27"/>
      <c r="G39" s="27"/>
      <c r="H39" s="28"/>
      <c r="I39" s="29">
        <f ca="1">SUMIF($B$62:$J$367,B39,$I$62:$I$367)</f>
        <v>2</v>
      </c>
      <c r="J39" s="30" t="str">
        <f>VLOOKUP(B39,$B$62:$J$367,9)</f>
        <v>und</v>
      </c>
      <c r="K39" s="29">
        <v>1</v>
      </c>
      <c r="L39" s="30" t="s">
        <v>35</v>
      </c>
    </row>
    <row r="40" spans="2:12" hidden="1" x14ac:dyDescent="0.3">
      <c r="B40" s="31" t="str">
        <f>+B164</f>
        <v>04.03.10</v>
      </c>
      <c r="C40" s="26" t="str">
        <f t="shared" si="0"/>
        <v>LIMPIEZA Y DESINFECCION Y PRUEBA HIDRAULICA</v>
      </c>
      <c r="D40" s="33"/>
      <c r="E40" s="33"/>
      <c r="F40" s="33"/>
      <c r="G40" s="33"/>
      <c r="H40" s="34"/>
      <c r="I40" s="31"/>
      <c r="J40" s="35"/>
      <c r="K40" s="31"/>
      <c r="L40" s="35"/>
    </row>
    <row r="41" spans="2:12" hidden="1" x14ac:dyDescent="0.3">
      <c r="B41" s="29" t="str">
        <f>+B165</f>
        <v>04.03.10.01</v>
      </c>
      <c r="C41" s="32" t="str">
        <f t="shared" si="0"/>
        <v>LIMPIEZA Y DESINFECCION EN TANQUES</v>
      </c>
      <c r="D41" s="27"/>
      <c r="E41" s="27"/>
      <c r="F41" s="27"/>
      <c r="G41" s="27"/>
      <c r="H41" s="28"/>
      <c r="I41" s="29">
        <f ca="1">SUMIF($B$62:$J$367,B41,$I$62:$I$367)</f>
        <v>2</v>
      </c>
      <c r="J41" s="30" t="str">
        <f>VLOOKUP(B41,$B$62:$J$367,9)</f>
        <v>und</v>
      </c>
      <c r="K41" s="29">
        <v>1</v>
      </c>
      <c r="L41" s="30" t="s">
        <v>35</v>
      </c>
    </row>
    <row r="42" spans="2:12" hidden="1" x14ac:dyDescent="0.3">
      <c r="B42" s="29" t="str">
        <f>+B167</f>
        <v>04.03.10.02</v>
      </c>
      <c r="C42" s="32" t="str">
        <f t="shared" si="0"/>
        <v>PRUEBA HIDRAULICA EN TUBERIAS</v>
      </c>
      <c r="D42" s="27"/>
      <c r="E42" s="27"/>
      <c r="F42" s="27"/>
      <c r="G42" s="27"/>
      <c r="H42" s="28"/>
      <c r="I42" s="29">
        <f ca="1">SUMIF($B$62:$J$367,B42,$I$62:$I$367)</f>
        <v>2</v>
      </c>
      <c r="J42" s="30" t="str">
        <f>VLOOKUP(B42,$B$62:$J$367,9)</f>
        <v>und</v>
      </c>
      <c r="K42" s="29">
        <v>1</v>
      </c>
      <c r="L42" s="30" t="s">
        <v>35</v>
      </c>
    </row>
    <row r="43" spans="2:12" hidden="1" x14ac:dyDescent="0.3">
      <c r="B43" s="31" t="str">
        <f>+B170</f>
        <v>04.03.11</v>
      </c>
      <c r="C43" s="26" t="str">
        <f t="shared" si="0"/>
        <v>PINTURA</v>
      </c>
      <c r="D43" s="33"/>
      <c r="E43" s="33"/>
      <c r="F43" s="33"/>
      <c r="G43" s="33"/>
      <c r="H43" s="34"/>
      <c r="I43" s="31"/>
      <c r="J43" s="35"/>
      <c r="K43" s="31"/>
      <c r="L43" s="35"/>
    </row>
    <row r="44" spans="2:12" hidden="1" x14ac:dyDescent="0.3">
      <c r="B44" s="36" t="str">
        <f>+B171</f>
        <v>04.03.11.01</v>
      </c>
      <c r="C44" s="37" t="str">
        <f t="shared" si="0"/>
        <v>PINTURA LATEX ACRILICO SATINADO EN EXTERIORES 2 MANOS</v>
      </c>
      <c r="D44" s="38"/>
      <c r="E44" s="38"/>
      <c r="F44" s="38"/>
      <c r="G44" s="38"/>
      <c r="H44" s="39"/>
      <c r="I44" s="36">
        <f ca="1">SUMIF($B$62:$J$367,B44,$I$62:$I$367)</f>
        <v>172.565</v>
      </c>
      <c r="J44" s="40" t="str">
        <f>VLOOKUP(B44,$B$62:$J$367,9)</f>
        <v>m2</v>
      </c>
      <c r="K44" s="36">
        <v>86.282499999999999</v>
      </c>
      <c r="L44" s="40" t="s">
        <v>162</v>
      </c>
    </row>
    <row r="45" spans="2:12" x14ac:dyDescent="0.3">
      <c r="B45" s="41"/>
      <c r="C45" s="42"/>
      <c r="D45" s="42"/>
      <c r="E45" s="42"/>
      <c r="F45" s="42"/>
      <c r="G45" s="42"/>
      <c r="H45" s="42"/>
      <c r="I45" s="42"/>
      <c r="J45" s="42"/>
    </row>
    <row r="46" spans="2:12" x14ac:dyDescent="0.3">
      <c r="C46" s="158" t="s">
        <v>153</v>
      </c>
      <c r="D46" s="158"/>
      <c r="E46" s="158"/>
      <c r="F46" s="158"/>
      <c r="G46" s="158"/>
      <c r="H46" s="158"/>
    </row>
    <row r="47" spans="2:12" x14ac:dyDescent="0.3">
      <c r="C47" s="158" t="s">
        <v>154</v>
      </c>
      <c r="D47" s="158"/>
      <c r="E47" s="158"/>
      <c r="F47" s="158"/>
      <c r="G47" s="158"/>
      <c r="H47" s="158"/>
    </row>
    <row r="48" spans="2:12" x14ac:dyDescent="0.3">
      <c r="C48" s="158" t="s">
        <v>155</v>
      </c>
      <c r="D48" s="158"/>
      <c r="E48" s="158"/>
      <c r="F48" s="158"/>
      <c r="G48" s="158"/>
      <c r="H48" s="158"/>
    </row>
    <row r="49" spans="2:10" x14ac:dyDescent="0.3">
      <c r="C49" s="159" t="s">
        <v>156</v>
      </c>
      <c r="D49" s="159"/>
      <c r="E49" s="159"/>
      <c r="F49" s="159"/>
      <c r="G49" s="159"/>
      <c r="H49" s="159"/>
    </row>
    <row r="50" spans="2:10" x14ac:dyDescent="0.3">
      <c r="C50" s="2"/>
      <c r="D50" s="2"/>
      <c r="E50" s="2"/>
      <c r="F50" s="2"/>
      <c r="G50" s="2"/>
      <c r="H50" s="2"/>
    </row>
    <row r="51" spans="2:10" x14ac:dyDescent="0.3">
      <c r="B51" s="173" t="s">
        <v>141</v>
      </c>
      <c r="C51" s="174"/>
      <c r="D51" s="174"/>
      <c r="E51" s="174"/>
      <c r="F51" s="174"/>
      <c r="G51" s="174"/>
      <c r="H51" s="174"/>
      <c r="I51" s="174"/>
      <c r="J51" s="175"/>
    </row>
    <row r="53" spans="2:10" x14ac:dyDescent="0.3">
      <c r="B53" s="176" t="s">
        <v>1013</v>
      </c>
      <c r="C53" s="176"/>
      <c r="D53" s="176"/>
      <c r="E53" s="176"/>
      <c r="F53" s="176"/>
      <c r="G53" s="176"/>
      <c r="H53" s="176"/>
      <c r="I53" s="176"/>
      <c r="J53" s="176"/>
    </row>
    <row r="54" spans="2:10" ht="15" thickBot="1" x14ac:dyDescent="0.35">
      <c r="B54" s="3"/>
      <c r="C54" s="3"/>
      <c r="D54" s="3"/>
      <c r="E54" s="3"/>
      <c r="F54" s="3"/>
      <c r="G54" s="3"/>
      <c r="H54" s="3"/>
      <c r="I54" s="3"/>
      <c r="J54" s="3"/>
    </row>
    <row r="55" spans="2:10" ht="24.75" customHeight="1" x14ac:dyDescent="0.3">
      <c r="B55" s="153" t="s">
        <v>140</v>
      </c>
      <c r="C55" s="154"/>
      <c r="D55" s="154"/>
      <c r="E55" s="154"/>
      <c r="F55" s="154"/>
      <c r="G55" s="154"/>
      <c r="H55" s="154"/>
      <c r="I55" s="154"/>
      <c r="J55" s="155"/>
    </row>
    <row r="56" spans="2:10" x14ac:dyDescent="0.3">
      <c r="B56" s="4" t="s">
        <v>148</v>
      </c>
      <c r="C56" s="5" t="s">
        <v>149</v>
      </c>
      <c r="D56" s="5"/>
      <c r="E56" s="6"/>
      <c r="F56" s="7"/>
      <c r="G56" s="8" t="s">
        <v>22</v>
      </c>
      <c r="H56" s="156">
        <v>42879</v>
      </c>
      <c r="I56" s="156"/>
      <c r="J56" s="9"/>
    </row>
    <row r="57" spans="2:10" x14ac:dyDescent="0.3">
      <c r="B57" s="4" t="s">
        <v>146</v>
      </c>
      <c r="C57" s="5" t="s">
        <v>142</v>
      </c>
      <c r="D57" s="10"/>
      <c r="E57" s="10"/>
      <c r="F57" s="5"/>
      <c r="G57" s="11" t="s">
        <v>145</v>
      </c>
      <c r="H57" s="6" t="s">
        <v>142</v>
      </c>
      <c r="I57" s="12"/>
      <c r="J57" s="13"/>
    </row>
    <row r="58" spans="2:10" x14ac:dyDescent="0.3">
      <c r="B58" s="4" t="s">
        <v>147</v>
      </c>
      <c r="C58" s="5" t="s">
        <v>142</v>
      </c>
      <c r="D58" s="10"/>
      <c r="E58" s="10"/>
      <c r="F58" s="5"/>
      <c r="G58" s="11" t="s">
        <v>143</v>
      </c>
      <c r="H58" s="6" t="s">
        <v>144</v>
      </c>
      <c r="I58" s="12"/>
      <c r="J58" s="13"/>
    </row>
    <row r="59" spans="2:10" ht="15" thickBot="1" x14ac:dyDescent="0.35">
      <c r="B59" s="14" t="s">
        <v>159</v>
      </c>
      <c r="C59" s="15" t="s">
        <v>160</v>
      </c>
      <c r="D59" s="16"/>
      <c r="E59" s="16"/>
      <c r="F59" s="15"/>
      <c r="G59" s="17" t="s">
        <v>157</v>
      </c>
      <c r="H59" s="18" t="s">
        <v>158</v>
      </c>
      <c r="I59" s="19"/>
      <c r="J59" s="20"/>
    </row>
    <row r="60" spans="2:10" x14ac:dyDescent="0.3">
      <c r="B60" s="3"/>
      <c r="C60" s="3"/>
      <c r="D60" s="3"/>
      <c r="E60" s="3"/>
      <c r="F60" s="3"/>
      <c r="G60" s="3"/>
      <c r="H60" s="3"/>
      <c r="I60" s="3"/>
      <c r="J60" s="3"/>
    </row>
    <row r="61" spans="2:10" x14ac:dyDescent="0.3">
      <c r="B61" s="23" t="s">
        <v>7</v>
      </c>
      <c r="C61" s="24" t="s">
        <v>0</v>
      </c>
      <c r="D61" s="24" t="s">
        <v>23</v>
      </c>
      <c r="E61" s="24" t="s">
        <v>24</v>
      </c>
      <c r="F61" s="24" t="s">
        <v>2</v>
      </c>
      <c r="G61" s="24" t="s">
        <v>3</v>
      </c>
      <c r="H61" s="24" t="s">
        <v>25</v>
      </c>
      <c r="I61" s="24" t="s">
        <v>8</v>
      </c>
      <c r="J61" s="24" t="s">
        <v>9</v>
      </c>
    </row>
    <row r="62" spans="2:10" hidden="1" x14ac:dyDescent="0.3">
      <c r="B62" s="73">
        <v>4.03</v>
      </c>
      <c r="C62" s="55" t="s">
        <v>6</v>
      </c>
      <c r="D62" s="55"/>
      <c r="E62" s="56">
        <v>1</v>
      </c>
      <c r="F62" s="57"/>
      <c r="G62" s="58"/>
      <c r="H62" s="58"/>
      <c r="I62" s="43"/>
      <c r="J62" s="55"/>
    </row>
    <row r="63" spans="2:10" hidden="1" x14ac:dyDescent="0.3">
      <c r="B63" s="74" t="s">
        <v>113</v>
      </c>
      <c r="C63" s="60" t="s">
        <v>36</v>
      </c>
      <c r="D63" s="60"/>
      <c r="E63" s="59"/>
      <c r="F63" s="52"/>
      <c r="G63" s="52"/>
      <c r="H63" s="52"/>
      <c r="I63" s="52"/>
      <c r="J63" s="61"/>
    </row>
    <row r="64" spans="2:10" hidden="1" x14ac:dyDescent="0.3">
      <c r="B64" s="75" t="s">
        <v>114</v>
      </c>
      <c r="C64" s="48" t="s">
        <v>26</v>
      </c>
      <c r="D64" s="45"/>
      <c r="E64" s="45"/>
      <c r="F64" s="45"/>
      <c r="G64" s="45"/>
      <c r="H64" s="45"/>
      <c r="I64" s="62">
        <f>SUM(H65:H66)*$E$62</f>
        <v>26.508499999999998</v>
      </c>
      <c r="J64" s="63" t="str">
        <f>+J65</f>
        <v>m2</v>
      </c>
    </row>
    <row r="65" spans="2:10" hidden="1" x14ac:dyDescent="0.3">
      <c r="B65" s="75"/>
      <c r="C65" s="44" t="s">
        <v>150</v>
      </c>
      <c r="D65" s="45">
        <v>1</v>
      </c>
      <c r="E65" s="45">
        <v>6.17</v>
      </c>
      <c r="F65" s="45">
        <v>4.05</v>
      </c>
      <c r="G65" s="45"/>
      <c r="H65" s="45">
        <f>IF(AND(F65=0,G65=0),D65*E65,IF(AND(E65=0,G65=0),D65*F65,IF(AND(E65=0,F65=0),D65*G65,IF(AND(E65=0),D65*F65*G65,IF(AND(F65=0),D65*E65*G65,IF(AND(G65=0),D65*E65*F65,D65*E65*F65*G65))))))</f>
        <v>24.988499999999998</v>
      </c>
      <c r="I65" s="45"/>
      <c r="J65" s="46" t="str">
        <f>IF(AND(E65=0,F65&lt;&gt;0,G65&lt;&gt;0),"m2",IF(AND(F65=0,E65&lt;&gt;0,G65&lt;&gt;0),"m2",IF(AND(G65=0,E65&lt;&gt;0,F65&lt;&gt;0),"m2",IF(AND(F65=0,G65=0),"ml",IF(AND(E65=0,G65=0),"ml",IF(AND(E65=0,F65=0),"ml",IF(AND(E65&lt;&gt;0,F65&lt;&gt;0,G65&lt;&gt;0),"m3",0)))))))</f>
        <v>m2</v>
      </c>
    </row>
    <row r="66" spans="2:10" hidden="1" x14ac:dyDescent="0.3">
      <c r="B66" s="75"/>
      <c r="C66" s="44" t="s">
        <v>151</v>
      </c>
      <c r="D66" s="45">
        <v>1</v>
      </c>
      <c r="E66" s="45">
        <v>1.9</v>
      </c>
      <c r="F66" s="45">
        <v>0.8</v>
      </c>
      <c r="G66" s="45"/>
      <c r="H66" s="45">
        <f>IF(AND(F66=0,G66=0),D66*E66,IF(AND(E66=0,G66=0),D66*F66,IF(AND(E66=0,F66=0),D66*G66,IF(AND(E66=0),D66*F66*G66,IF(AND(F66=0),D66*E66*G66,IF(AND(G66=0),D66*E66*F66,D66*E66*F66*G66))))))</f>
        <v>1.52</v>
      </c>
      <c r="I66" s="45"/>
      <c r="J66" s="46"/>
    </row>
    <row r="67" spans="2:10" hidden="1" x14ac:dyDescent="0.3">
      <c r="B67" s="74" t="s">
        <v>115</v>
      </c>
      <c r="C67" s="62" t="s">
        <v>10</v>
      </c>
      <c r="D67" s="48"/>
      <c r="E67" s="48"/>
      <c r="F67" s="48"/>
      <c r="G67" s="48"/>
      <c r="H67" s="48"/>
      <c r="I67" s="48"/>
      <c r="J67" s="49"/>
    </row>
    <row r="68" spans="2:10" hidden="1" x14ac:dyDescent="0.3">
      <c r="B68" s="75" t="s">
        <v>116</v>
      </c>
      <c r="C68" s="48" t="s">
        <v>11</v>
      </c>
      <c r="D68" s="64"/>
      <c r="E68" s="64"/>
      <c r="F68" s="64"/>
      <c r="G68" s="64"/>
      <c r="H68" s="64"/>
      <c r="I68" s="62">
        <f>SUM(H69)*$E$62</f>
        <v>2.49885</v>
      </c>
      <c r="J68" s="65" t="str">
        <f>+J69</f>
        <v>m3</v>
      </c>
    </row>
    <row r="69" spans="2:10" hidden="1" x14ac:dyDescent="0.3">
      <c r="B69" s="76"/>
      <c r="C69" s="47" t="s">
        <v>152</v>
      </c>
      <c r="D69" s="48">
        <v>1</v>
      </c>
      <c r="E69" s="48">
        <f>+E65</f>
        <v>6.17</v>
      </c>
      <c r="F69" s="48">
        <f>+F65</f>
        <v>4.05</v>
      </c>
      <c r="G69" s="48">
        <v>0.1</v>
      </c>
      <c r="H69" s="48">
        <f>IF(AND(F69=0,G69=0),D69*E69,IF(AND(E69=0,G69=0),D69*F69,IF(AND(E69=0,F69=0),D69*G69,IF(AND(E69=0),D69*F69*G69,IF(AND(F69=0),D69*E69*G69,IF(AND(G69=0),D69*E69*F69,D69*E69*F69*G69))))))</f>
        <v>2.49885</v>
      </c>
      <c r="I69" s="48"/>
      <c r="J69" s="49" t="str">
        <f>IF(AND(E69=0,F69&lt;&gt;0,G69&lt;&gt;0),"m2",IF(AND(F69=0,E69&lt;&gt;0,G69&lt;&gt;0),"m2",IF(AND(G69=0,E69&lt;&gt;0,F69&lt;&gt;0),"m2",IF(AND(F69=0,G69=0),"ml",IF(AND(E69=0,G69=0),"ml",IF(AND(E69=0,F69=0),"ml",IF(AND(E69&lt;&gt;0,F69&lt;&gt;0,G69&lt;&gt;0),"m3",0)))))))</f>
        <v>m3</v>
      </c>
    </row>
    <row r="70" spans="2:10" hidden="1" x14ac:dyDescent="0.3">
      <c r="B70" s="77" t="s">
        <v>117</v>
      </c>
      <c r="C70" s="62" t="s">
        <v>12</v>
      </c>
      <c r="D70" s="48"/>
      <c r="E70" s="48"/>
      <c r="F70" s="48"/>
      <c r="G70" s="48"/>
      <c r="H70" s="48"/>
      <c r="I70" s="48"/>
      <c r="J70" s="49"/>
    </row>
    <row r="71" spans="2:10" hidden="1" x14ac:dyDescent="0.3">
      <c r="B71" s="76" t="s">
        <v>118</v>
      </c>
      <c r="C71" s="48" t="s">
        <v>13</v>
      </c>
      <c r="D71" s="64"/>
      <c r="E71" s="64"/>
      <c r="F71" s="66"/>
      <c r="G71" s="64"/>
      <c r="H71" s="64"/>
      <c r="I71" s="62">
        <f>SUM(H72:H81)*$E$62</f>
        <v>17.4603</v>
      </c>
      <c r="J71" s="65" t="str">
        <f>+J73</f>
        <v>m3</v>
      </c>
    </row>
    <row r="72" spans="2:10" hidden="1" x14ac:dyDescent="0.3">
      <c r="B72" s="76"/>
      <c r="C72" s="48" t="s">
        <v>38</v>
      </c>
      <c r="D72" s="64"/>
      <c r="E72" s="64"/>
      <c r="F72" s="64"/>
      <c r="G72" s="64"/>
      <c r="H72" s="64"/>
      <c r="I72" s="67"/>
      <c r="J72" s="65"/>
    </row>
    <row r="73" spans="2:10" hidden="1" x14ac:dyDescent="0.3">
      <c r="B73" s="76"/>
      <c r="C73" s="47" t="s">
        <v>52</v>
      </c>
      <c r="D73" s="48">
        <v>1</v>
      </c>
      <c r="E73" s="48">
        <v>0.83</v>
      </c>
      <c r="F73" s="48">
        <v>0.8</v>
      </c>
      <c r="G73" s="48">
        <v>0.15</v>
      </c>
      <c r="H73" s="48">
        <f>IF(AND(F73=0,G73=0),D73*E73,IF(AND(E73=0,G73=0),D73*F73,IF(AND(E73=0,F73=0),D73*G73,IF(AND(E73=0),D73*F73*G73,IF(AND(F73=0),D73*E73*G73,IF(AND(G73=0),D73*E73*F73,D73*E73*F73*G73))))))</f>
        <v>9.9600000000000008E-2</v>
      </c>
      <c r="I73" s="48"/>
      <c r="J73" s="49" t="str">
        <f>IF(AND(E73=0,F73&lt;&gt;0,G73&lt;&gt;0),"m2",IF(AND(F73=0,E73&lt;&gt;0,G73&lt;&gt;0),"m2",IF(AND(G73=0,E73&lt;&gt;0,F73&lt;&gt;0),"m2",IF(AND(F73=0,G73=0),"ml",IF(AND(E73=0,G73=0),"ml",IF(AND(E73=0,F73=0),"ml",IF(AND(E73&lt;&gt;0,F73&lt;&gt;0,G73&lt;&gt;0),"m3",0)))))))</f>
        <v>m3</v>
      </c>
    </row>
    <row r="74" spans="2:10" hidden="1" x14ac:dyDescent="0.3">
      <c r="B74" s="76"/>
      <c r="C74" s="47" t="s">
        <v>39</v>
      </c>
      <c r="D74" s="48">
        <v>2</v>
      </c>
      <c r="E74" s="48">
        <v>0.83</v>
      </c>
      <c r="F74" s="48">
        <v>0.15</v>
      </c>
      <c r="G74" s="48">
        <v>1.1499999999999999</v>
      </c>
      <c r="H74" s="48">
        <f>IF(AND(F74=0,G74=0),D74*E74,IF(AND(E74=0,G74=0),D74*F74,IF(AND(E74=0,F74=0),D74*G74,IF(AND(E74=0),D74*F74*G74,IF(AND(F74=0),D74*E74*G74,IF(AND(G74=0),D74*E74*F74,D74*E74*F74*G74))))))</f>
        <v>0.28634999999999994</v>
      </c>
      <c r="I74" s="48"/>
      <c r="J74" s="49" t="str">
        <f>IF(AND(E74=0,F74&lt;&gt;0,G74&lt;&gt;0),"m2",IF(AND(F74=0,E74&lt;&gt;0,G74&lt;&gt;0),"m2",IF(AND(G74=0,E74&lt;&gt;0,F74&lt;&gt;0),"m2",IF(AND(F74=0,G74=0),"ml",IF(AND(E74=0,G74=0),"ml",IF(AND(E74=0,F74=0),"ml",IF(AND(E74&lt;&gt;0,F74&lt;&gt;0,G74&lt;&gt;0),"m3",0)))))))</f>
        <v>m3</v>
      </c>
    </row>
    <row r="75" spans="2:10" hidden="1" x14ac:dyDescent="0.3">
      <c r="B75" s="76"/>
      <c r="C75" s="47" t="s">
        <v>40</v>
      </c>
      <c r="D75" s="48">
        <v>1</v>
      </c>
      <c r="E75" s="48">
        <v>1.9</v>
      </c>
      <c r="F75" s="48">
        <v>0.15</v>
      </c>
      <c r="G75" s="48">
        <v>1.1499999999999999</v>
      </c>
      <c r="H75" s="48">
        <f>IF(AND(F75=0,G75=0),D75*E75,IF(AND(E75=0,G75=0),D75*F75,IF(AND(E75=0,F75=0),D75*G75,IF(AND(E75=0),D75*F75*G75,IF(AND(F75=0),D75*E75*G75,IF(AND(G75=0),D75*E75*F75,D75*E75*F75*G75))))))</f>
        <v>0.32774999999999993</v>
      </c>
      <c r="I75" s="48"/>
      <c r="J75" s="49" t="str">
        <f>IF(AND(E75=0,F75&lt;&gt;0,G75&lt;&gt;0),"m2",IF(AND(F75=0,E75&lt;&gt;0,G75&lt;&gt;0),"m2",IF(AND(G75=0,E75&lt;&gt;0,F75&lt;&gt;0),"m2",IF(AND(F75=0,G75=0),"ml",IF(AND(E75=0,G75=0),"ml",IF(AND(E75=0,F75=0),"ml",IF(AND(E75&lt;&gt;0,F75&lt;&gt;0,G75&lt;&gt;0),"m3",0)))))))</f>
        <v>m3</v>
      </c>
    </row>
    <row r="76" spans="2:10" hidden="1" x14ac:dyDescent="0.3">
      <c r="B76" s="76"/>
      <c r="C76" s="48" t="s">
        <v>27</v>
      </c>
      <c r="D76" s="48"/>
      <c r="E76" s="48"/>
      <c r="F76" s="48"/>
      <c r="G76" s="48"/>
      <c r="H76" s="48"/>
      <c r="I76" s="48"/>
      <c r="J76" s="49" t="str">
        <f>+J77</f>
        <v>m3</v>
      </c>
    </row>
    <row r="77" spans="2:10" hidden="1" x14ac:dyDescent="0.3">
      <c r="B77" s="76"/>
      <c r="C77" s="47" t="s">
        <v>41</v>
      </c>
      <c r="D77" s="48">
        <v>2</v>
      </c>
      <c r="E77" s="48">
        <f>+E65</f>
        <v>6.17</v>
      </c>
      <c r="F77" s="48">
        <v>0.15</v>
      </c>
      <c r="G77" s="48">
        <v>2.1</v>
      </c>
      <c r="H77" s="48">
        <f>IF(AND(F77=0,G77=0),D77*E77,IF(AND(E77=0,G77=0),D77*F77,IF(AND(E77=0,F77=0),D77*G77,IF(AND(E77=0),D77*F77*G77,IF(AND(F77=0),D77*E77*G77,IF(AND(G77=0),D77*E77*F77,D77*E77*F77*G77))))))</f>
        <v>3.8871000000000002</v>
      </c>
      <c r="I77" s="48"/>
      <c r="J77" s="49" t="str">
        <f>IF(AND(E77=0,F77&lt;&gt;0,G77&lt;&gt;0),"m2",IF(AND(F77=0,E77&lt;&gt;0,G77&lt;&gt;0),"m2",IF(AND(G77=0,E77&lt;&gt;0,F77&lt;&gt;0),"m2",IF(AND(F77=0,G77=0),"ml",IF(AND(E77=0,G77=0),"ml",IF(AND(E77=0,F77=0),"ml",IF(AND(E77&lt;&gt;0,F77&lt;&gt;0,G77&lt;&gt;0),"m3",0)))))))</f>
        <v>m3</v>
      </c>
    </row>
    <row r="78" spans="2:10" hidden="1" x14ac:dyDescent="0.3">
      <c r="B78" s="76"/>
      <c r="C78" s="47" t="s">
        <v>42</v>
      </c>
      <c r="D78" s="48">
        <v>2</v>
      </c>
      <c r="E78" s="48">
        <f>+F65</f>
        <v>4.05</v>
      </c>
      <c r="F78" s="48">
        <v>0.15</v>
      </c>
      <c r="G78" s="48">
        <v>2.1</v>
      </c>
      <c r="H78" s="48">
        <f>IF(AND(F78=0,G78=0),D78*E78,IF(AND(E78=0,G78=0),D78*F78,IF(AND(E78=0,F78=0),D78*G78,IF(AND(E78=0),D78*F78*G78,IF(AND(F78=0),D78*E78*G78,IF(AND(G78=0),D78*E78*F78,D78*E78*F78*G78))))))</f>
        <v>2.5514999999999999</v>
      </c>
      <c r="I78" s="48"/>
      <c r="J78" s="49" t="str">
        <f>IF(AND(E78=0,F78&lt;&gt;0,G78&lt;&gt;0),"m2",IF(AND(F78=0,E78&lt;&gt;0,G78&lt;&gt;0),"m2",IF(AND(G78=0,E78&lt;&gt;0,F78&lt;&gt;0),"m2",IF(AND(F78=0,G78=0),"ml",IF(AND(E78=0,G78=0),"ml",IF(AND(E78=0,F78=0),"ml",IF(AND(E78&lt;&gt;0,F78&lt;&gt;0,G78&lt;&gt;0),"m3",0)))))))</f>
        <v>m3</v>
      </c>
    </row>
    <row r="79" spans="2:10" hidden="1" x14ac:dyDescent="0.3">
      <c r="B79" s="76"/>
      <c r="C79" s="48" t="s">
        <v>28</v>
      </c>
      <c r="D79" s="48"/>
      <c r="E79" s="48"/>
      <c r="F79" s="48"/>
      <c r="G79" s="48"/>
      <c r="H79" s="48"/>
      <c r="I79" s="48"/>
      <c r="J79" s="49" t="str">
        <f>+J80</f>
        <v>m3</v>
      </c>
    </row>
    <row r="80" spans="2:10" hidden="1" x14ac:dyDescent="0.3">
      <c r="B80" s="76"/>
      <c r="C80" s="47" t="s">
        <v>44</v>
      </c>
      <c r="D80" s="48">
        <v>1</v>
      </c>
      <c r="E80" s="48">
        <f>+E65+0.2</f>
        <v>6.37</v>
      </c>
      <c r="F80" s="48">
        <f>+F65+0.2</f>
        <v>4.25</v>
      </c>
      <c r="G80" s="48">
        <v>0.15</v>
      </c>
      <c r="H80" s="48">
        <f>IF(AND(F80=0,G80=0),D80*E80,IF(AND(E80=0,G80=0),D80*F80,IF(AND(E80=0,F80=0),D80*G80,IF(AND(E80=0),D80*F80*G80,IF(AND(F80=0),D80*E80*G80,IF(AND(G80=0),D80*E80*F80,D80*E80*F80*G80))))))</f>
        <v>4.0608750000000002</v>
      </c>
      <c r="I80" s="48"/>
      <c r="J80" s="49" t="str">
        <f>IF(AND(E80=0,F80&lt;&gt;0,G80&lt;&gt;0),"m2",IF(AND(F80=0,E80&lt;&gt;0,G80&lt;&gt;0),"m2",IF(AND(G80=0,E80&lt;&gt;0,F80&lt;&gt;0),"m2",IF(AND(F80=0,G80=0),"ml",IF(AND(E80=0,G80=0),"ml",IF(AND(E80=0,F80=0),"ml",IF(AND(E80&lt;&gt;0,F80&lt;&gt;0,G80&lt;&gt;0),"m3",0)))))))</f>
        <v>m3</v>
      </c>
    </row>
    <row r="81" spans="2:10" hidden="1" x14ac:dyDescent="0.3">
      <c r="B81" s="76"/>
      <c r="C81" s="47" t="s">
        <v>45</v>
      </c>
      <c r="D81" s="48">
        <v>1</v>
      </c>
      <c r="E81" s="48">
        <f>+E65</f>
        <v>6.17</v>
      </c>
      <c r="F81" s="48">
        <f>+F65</f>
        <v>4.05</v>
      </c>
      <c r="G81" s="48">
        <v>0.25</v>
      </c>
      <c r="H81" s="48">
        <f>IF(AND(F81=0,G81=0),D81*E81,IF(AND(E81=0,G81=0),D81*F81,IF(AND(E81=0,F81=0),D81*G81,IF(AND(E81=0),D81*F81*G81,IF(AND(F81=0),D81*E81*G81,IF(AND(G81=0),D81*E81*F81,D81*E81*F81*G81))))))</f>
        <v>6.2471249999999996</v>
      </c>
      <c r="I81" s="48"/>
      <c r="J81" s="49" t="str">
        <f>IF(AND(E81=0,F81&lt;&gt;0,G81&lt;&gt;0),"m2",IF(AND(F81=0,E81&lt;&gt;0,G81&lt;&gt;0),"m2",IF(AND(G81=0,E81&lt;&gt;0,F81&lt;&gt;0),"m2",IF(AND(F81=0,G81=0),"ml",IF(AND(E81=0,G81=0),"ml",IF(AND(E81=0,F81=0),"ml",IF(AND(E81&lt;&gt;0,F81&lt;&gt;0,G81&lt;&gt;0),"m3",0)))))))</f>
        <v>m3</v>
      </c>
    </row>
    <row r="82" spans="2:10" hidden="1" x14ac:dyDescent="0.3">
      <c r="B82" s="76" t="s">
        <v>119</v>
      </c>
      <c r="C82" s="48" t="s">
        <v>14</v>
      </c>
      <c r="D82" s="64"/>
      <c r="E82" s="64"/>
      <c r="F82" s="64"/>
      <c r="G82" s="64"/>
      <c r="H82" s="64"/>
      <c r="I82" s="62">
        <f>SUM(H83:H90)*$E$62</f>
        <v>139.53299999999999</v>
      </c>
      <c r="J82" s="65" t="str">
        <f>+J83</f>
        <v>m2</v>
      </c>
    </row>
    <row r="83" spans="2:10" hidden="1" x14ac:dyDescent="0.3">
      <c r="B83" s="76"/>
      <c r="C83" s="47" t="s">
        <v>51</v>
      </c>
      <c r="D83" s="48">
        <v>2</v>
      </c>
      <c r="E83" s="48">
        <f>+E65+F65</f>
        <v>10.219999999999999</v>
      </c>
      <c r="F83" s="48"/>
      <c r="G83" s="48">
        <f>+G77</f>
        <v>2.1</v>
      </c>
      <c r="H83" s="48">
        <f>IF(AND(F83=0,G83=0),D83*E83,IF(AND(E83=0,G83=0),D83*F83,IF(AND(E83=0,F83=0),D83*G83,IF(AND(E83=0),D83*F83*G83,IF(AND(F83=0),D83*E83*G83,IF(AND(G83=0),D83*E83*F83,D83*E83*F83*G83))))))</f>
        <v>42.923999999999999</v>
      </c>
      <c r="I83" s="48"/>
      <c r="J83" s="49" t="str">
        <f>IF(AND(E83=0,F83&lt;&gt;0,G83&lt;&gt;0),"m2",IF(AND(F83=0,E83&lt;&gt;0,G83&lt;&gt;0),"m2",IF(AND(G83=0,E83&lt;&gt;0,F83&lt;&gt;0),"m2",IF(AND(F83=0,G83=0),"ml",IF(AND(E83=0,G83=0),"ml",IF(AND(E83=0,F83=0),"ml",IF(AND(E83&lt;&gt;0,F83&lt;&gt;0,G83&lt;&gt;0),"m3",0)))))))</f>
        <v>m2</v>
      </c>
    </row>
    <row r="84" spans="2:10" hidden="1" x14ac:dyDescent="0.3">
      <c r="B84" s="76"/>
      <c r="C84" s="47" t="s">
        <v>50</v>
      </c>
      <c r="D84" s="48">
        <v>2</v>
      </c>
      <c r="E84" s="48">
        <f>+E83-1</f>
        <v>9.2199999999999989</v>
      </c>
      <c r="F84" s="48"/>
      <c r="G84" s="48">
        <f>+G83</f>
        <v>2.1</v>
      </c>
      <c r="H84" s="48">
        <f>IF(AND(F84=0,G84=0),D84*E84,IF(AND(E84=0,G84=0),D84*F84,IF(AND(E84=0,F84=0),D84*G84,IF(AND(E84=0),D84*F84*G84,IF(AND(F84=0),D84*E84*G84,IF(AND(G84=0),D84*E84*F84,D84*E84*F84*G84))))))</f>
        <v>38.723999999999997</v>
      </c>
      <c r="I84" s="48"/>
      <c r="J84" s="49" t="str">
        <f>IF(AND(E84=0,F84&lt;&gt;0,G84&lt;&gt;0),"m2",IF(AND(F84=0,E84&lt;&gt;0,G84&lt;&gt;0),"m2",IF(AND(G84=0,E84&lt;&gt;0,F84&lt;&gt;0),"m2",IF(AND(F84=0,G84=0),"ml",IF(AND(E84=0,G84=0),"ml",IF(AND(E84=0,F84=0),"ml",IF(AND(E84&lt;&gt;0,F84&lt;&gt;0,G84&lt;&gt;0),"m3",0)))))))</f>
        <v>m2</v>
      </c>
    </row>
    <row r="85" spans="2:10" hidden="1" x14ac:dyDescent="0.3">
      <c r="B85" s="76"/>
      <c r="C85" s="47" t="s">
        <v>43</v>
      </c>
      <c r="D85" s="48">
        <v>1</v>
      </c>
      <c r="E85" s="48">
        <f>+E74*2+E75</f>
        <v>3.5599999999999996</v>
      </c>
      <c r="F85" s="48"/>
      <c r="G85" s="48">
        <f>+G74</f>
        <v>1.1499999999999999</v>
      </c>
      <c r="H85" s="48">
        <f>IF(AND(F85=0,G85=0),D85*E85,IF(AND(E85=0,G85=0),D85*F85,IF(AND(E85=0,F85=0),D85*G85,IF(AND(E85=0),D85*F85*G85,IF(AND(F85=0),D85*E85*G85,IF(AND(G85=0),D85*E85*F85,D85*E85*F85*G85))))))</f>
        <v>4.0939999999999994</v>
      </c>
      <c r="I85" s="48"/>
      <c r="J85" s="49" t="str">
        <f>IF(AND(E85=0,F85&lt;&gt;0,G85&lt;&gt;0),"m2",IF(AND(F85=0,E85&lt;&gt;0,G85&lt;&gt;0),"m2",IF(AND(G85=0,E85&lt;&gt;0,F85&lt;&gt;0),"m2",IF(AND(F85=0,G85=0),"ml",IF(AND(E85=0,G85=0),"ml",IF(AND(E85=0,F85=0),"ml",IF(AND(E85&lt;&gt;0,F85&lt;&gt;0,G85&lt;&gt;0),"m3",0)))))))</f>
        <v>m2</v>
      </c>
    </row>
    <row r="86" spans="2:10" hidden="1" x14ac:dyDescent="0.3">
      <c r="B86" s="76"/>
      <c r="C86" s="47" t="s">
        <v>29</v>
      </c>
      <c r="D86" s="48">
        <v>1</v>
      </c>
      <c r="E86" s="48">
        <f>+E85-0.6</f>
        <v>2.9599999999999995</v>
      </c>
      <c r="F86" s="48"/>
      <c r="G86" s="48">
        <f>+G85</f>
        <v>1.1499999999999999</v>
      </c>
      <c r="H86" s="48">
        <f>IF(AND(F86=0,G86=0),D86*E86,IF(AND(E86=0,G86=0),D86*F86,IF(AND(E86=0,F86=0),D86*G86,IF(AND(E86=0),D86*F86*G86,IF(AND(F86=0),D86*E86*G86,IF(AND(G86=0),D86*E86*F86,D86*E86*F86*G86))))))</f>
        <v>3.403999999999999</v>
      </c>
      <c r="I86" s="48"/>
      <c r="J86" s="49" t="str">
        <f>IF(AND(E86=0,F86&lt;&gt;0,G86&lt;&gt;0),"m2",IF(AND(F86=0,E86&lt;&gt;0,G86&lt;&gt;0),"m2",IF(AND(G86=0,E86&lt;&gt;0,F86&lt;&gt;0),"m2",IF(AND(F86=0,G86=0),"ml",IF(AND(E86=0,G86=0),"ml",IF(AND(E86=0,F86=0),"ml",IF(AND(E86&lt;&gt;0,F86&lt;&gt;0,G86&lt;&gt;0),"m3",0)))))))</f>
        <v>m2</v>
      </c>
    </row>
    <row r="87" spans="2:10" hidden="1" x14ac:dyDescent="0.3">
      <c r="B87" s="76"/>
      <c r="C87" s="48" t="s">
        <v>30</v>
      </c>
      <c r="D87" s="48"/>
      <c r="E87" s="48"/>
      <c r="F87" s="48"/>
      <c r="G87" s="48"/>
      <c r="H87" s="48"/>
      <c r="I87" s="48"/>
      <c r="J87" s="49" t="str">
        <f>+J88</f>
        <v>m2</v>
      </c>
    </row>
    <row r="88" spans="2:10" hidden="1" x14ac:dyDescent="0.3">
      <c r="B88" s="76"/>
      <c r="C88" s="47" t="s">
        <v>44</v>
      </c>
      <c r="D88" s="48">
        <v>1</v>
      </c>
      <c r="E88" s="48">
        <f>+E80</f>
        <v>6.37</v>
      </c>
      <c r="F88" s="48">
        <f>+F80</f>
        <v>4.25</v>
      </c>
      <c r="G88" s="48"/>
      <c r="H88" s="48">
        <f>IF(AND(F88=0,G88=0),D88*E88,IF(AND(E88=0,G88=0),D88*F88,IF(AND(E88=0,F88=0),D88*G88,IF(AND(E88=0),D88*F88*G88,IF(AND(F88=0),D88*E88*G88,IF(AND(G88=0),D88*E88*F88,D88*E88*F88*G88))))))</f>
        <v>27.072500000000002</v>
      </c>
      <c r="I88" s="48"/>
      <c r="J88" s="49" t="str">
        <f>IF(AND(E88=0,F88&lt;&gt;0,G88&lt;&gt;0),"m2",IF(AND(F88=0,E88&lt;&gt;0,G88&lt;&gt;0),"m2",IF(AND(G88=0,E88&lt;&gt;0,F88&lt;&gt;0),"m2",IF(AND(F88=0,G88=0),"ml",IF(AND(E88=0,G88=0),"ml",IF(AND(E88=0,F88=0),"ml",IF(AND(E88&lt;&gt;0,F88&lt;&gt;0,G88&lt;&gt;0),"m3",0)))))))</f>
        <v>m2</v>
      </c>
    </row>
    <row r="89" spans="2:10" hidden="1" x14ac:dyDescent="0.3">
      <c r="B89" s="76"/>
      <c r="C89" s="47" t="s">
        <v>49</v>
      </c>
      <c r="D89" s="48">
        <v>2</v>
      </c>
      <c r="E89" s="48">
        <f>+E80+F80</f>
        <v>10.620000000000001</v>
      </c>
      <c r="F89" s="48"/>
      <c r="G89" s="48">
        <v>0.15</v>
      </c>
      <c r="H89" s="48">
        <f>IF(AND(F89=0,G89=0),D89*E89,IF(AND(E89=0,G89=0),D89*F89,IF(AND(E89=0,F89=0),D89*G89,IF(AND(E89=0),D89*F89*G89,IF(AND(F89=0),D89*E89*G89,IF(AND(G89=0),D89*E89*F89,D89*E89*F89*G89))))))</f>
        <v>3.1860000000000004</v>
      </c>
      <c r="I89" s="48"/>
      <c r="J89" s="49" t="str">
        <f>IF(AND(E89=0,F89&lt;&gt;0,G89&lt;&gt;0),"m2",IF(AND(F89=0,E89&lt;&gt;0,G89&lt;&gt;0),"m2",IF(AND(G89=0,E89&lt;&gt;0,F89&lt;&gt;0),"m2",IF(AND(F89=0,G89=0),"ml",IF(AND(E89=0,G89=0),"ml",IF(AND(E89=0,F89=0),"ml",IF(AND(E89&lt;&gt;0,F89&lt;&gt;0,G89&lt;&gt;0),"m3",0)))))))</f>
        <v>m2</v>
      </c>
    </row>
    <row r="90" spans="2:10" hidden="1" x14ac:dyDescent="0.3">
      <c r="B90" s="76"/>
      <c r="C90" s="47" t="s">
        <v>45</v>
      </c>
      <c r="D90" s="48">
        <v>1</v>
      </c>
      <c r="E90" s="48">
        <f>+E81-0.5</f>
        <v>5.67</v>
      </c>
      <c r="F90" s="48">
        <f>+F81-0.5</f>
        <v>3.55</v>
      </c>
      <c r="G90" s="48"/>
      <c r="H90" s="48">
        <f>IF(AND(F90=0,G90=0),D90*E90,IF(AND(E90=0,G90=0),D90*F90,IF(AND(E90=0,F90=0),D90*G90,IF(AND(E90=0),D90*F90*G90,IF(AND(F90=0),D90*E90*G90,IF(AND(G90=0),D90*E90*F90,D90*E90*F90*G90))))))</f>
        <v>20.128499999999999</v>
      </c>
      <c r="I90" s="48"/>
      <c r="J90" s="49" t="str">
        <f>IF(AND(E90=0,F90&lt;&gt;0,G90&lt;&gt;0),"m2",IF(AND(F90=0,E90&lt;&gt;0,G90&lt;&gt;0),"m2",IF(AND(G90=0,E90&lt;&gt;0,F90&lt;&gt;0),"m2",IF(AND(F90=0,G90=0),"ml",IF(AND(E90=0,G90=0),"ml",IF(AND(E90=0,F90=0),"ml",IF(AND(E90&lt;&gt;0,F90&lt;&gt;0,G90&lt;&gt;0),"m3",0)))))))</f>
        <v>m2</v>
      </c>
    </row>
    <row r="91" spans="2:10" hidden="1" x14ac:dyDescent="0.3">
      <c r="B91" s="76" t="s">
        <v>120</v>
      </c>
      <c r="C91" s="48" t="s">
        <v>15</v>
      </c>
      <c r="D91" s="64"/>
      <c r="E91" s="64"/>
      <c r="F91" s="64"/>
      <c r="G91" s="64"/>
      <c r="H91" s="64"/>
      <c r="I91" s="62">
        <f>SUM(H92:H93)*$E$62</f>
        <v>0</v>
      </c>
      <c r="J91" s="65" t="str">
        <f>+J92</f>
        <v>kg</v>
      </c>
    </row>
    <row r="92" spans="2:10" hidden="1" x14ac:dyDescent="0.3">
      <c r="B92" s="76"/>
      <c r="C92" s="47" t="s">
        <v>46</v>
      </c>
      <c r="D92" s="48">
        <v>1</v>
      </c>
      <c r="E92" s="50">
        <v>0</v>
      </c>
      <c r="F92" s="48"/>
      <c r="G92" s="48"/>
      <c r="H92" s="48">
        <f>IF(AND(F92=0,G92=0),D92*E92,IF(AND(E92=0,G92=0),D92*F92,IF(AND(E92=0,F92=0),D92*G92,IF(AND(E92=0),D92*F92*G92,IF(AND(F92=0),D92*E92*G92,IF(AND(G92=0),D92*E92*F92,D92*E92*F92*G92))))))</f>
        <v>0</v>
      </c>
      <c r="I92" s="48"/>
      <c r="J92" s="49" t="s">
        <v>31</v>
      </c>
    </row>
    <row r="93" spans="2:10" hidden="1" x14ac:dyDescent="0.3">
      <c r="B93" s="76"/>
      <c r="C93" s="47" t="s">
        <v>32</v>
      </c>
      <c r="D93" s="48">
        <v>1</v>
      </c>
      <c r="E93" s="50">
        <v>0</v>
      </c>
      <c r="F93" s="48"/>
      <c r="G93" s="48"/>
      <c r="H93" s="48">
        <f>IF(AND(F93=0,G93=0),D93*E93,IF(AND(E93=0,G93=0),D93*F93,IF(AND(E93=0,F93=0),D93*G93,IF(AND(E93=0),D93*F93*G93,IF(AND(F93=0),D93*E93*G93,IF(AND(G93=0),D93*E93*F93,D93*E93*F93*G93))))))</f>
        <v>0</v>
      </c>
      <c r="I93" s="48"/>
      <c r="J93" s="49" t="s">
        <v>31</v>
      </c>
    </row>
    <row r="94" spans="2:10" hidden="1" x14ac:dyDescent="0.3">
      <c r="B94" s="78" t="s">
        <v>121</v>
      </c>
      <c r="C94" s="68" t="s">
        <v>16</v>
      </c>
      <c r="D94" s="64"/>
      <c r="E94" s="64"/>
      <c r="F94" s="64"/>
      <c r="G94" s="64"/>
      <c r="H94" s="64"/>
      <c r="I94" s="64"/>
      <c r="J94" s="64"/>
    </row>
    <row r="95" spans="2:10" hidden="1" x14ac:dyDescent="0.3">
      <c r="B95" s="76" t="s">
        <v>122</v>
      </c>
      <c r="C95" s="48" t="s">
        <v>17</v>
      </c>
      <c r="D95" s="64"/>
      <c r="E95" s="64"/>
      <c r="F95" s="64"/>
      <c r="G95" s="64"/>
      <c r="H95" s="64"/>
      <c r="I95" s="62">
        <f>SUM(H96:H97)*$E$62</f>
        <v>40.412499999999994</v>
      </c>
      <c r="J95" s="65" t="str">
        <f>+J96</f>
        <v>m2</v>
      </c>
    </row>
    <row r="96" spans="2:10" hidden="1" x14ac:dyDescent="0.3">
      <c r="B96" s="76"/>
      <c r="C96" s="47" t="s">
        <v>50</v>
      </c>
      <c r="D96" s="48">
        <v>2</v>
      </c>
      <c r="E96" s="48">
        <f>+E84</f>
        <v>9.2199999999999989</v>
      </c>
      <c r="F96" s="48"/>
      <c r="G96" s="48">
        <v>1.1000000000000001</v>
      </c>
      <c r="H96" s="48">
        <f>IF(AND(F96=0,G96=0),D96*E96,IF(AND(E96=0,G96=0),D96*F96,IF(AND(E96=0,F96=0),D96*G96,IF(AND(E96=0),D96*F96*G96,IF(AND(F96=0),D96*E96*G96,IF(AND(G96=0),D96*E96*F96,D96*E96*F96*G96))))))</f>
        <v>20.283999999999999</v>
      </c>
      <c r="I96" s="48"/>
      <c r="J96" s="49" t="str">
        <f>IF(AND(E96=0,F96&lt;&gt;0,G96&lt;&gt;0),"m2",IF(AND(F96=0,E96&lt;&gt;0,G96&lt;&gt;0),"m2",IF(AND(G96=0,E96&lt;&gt;0,F96&lt;&gt;0),"m2",IF(AND(F96=0,G96=0),"ml",IF(AND(E96=0,G96=0),"ml",IF(AND(E96=0,F96=0),"ml",IF(AND(E96&lt;&gt;0,F96&lt;&gt;0,G96&lt;&gt;0),"m3",0)))))))</f>
        <v>m2</v>
      </c>
    </row>
    <row r="97" spans="2:10" hidden="1" x14ac:dyDescent="0.3">
      <c r="B97" s="76"/>
      <c r="C97" s="47" t="s">
        <v>47</v>
      </c>
      <c r="D97" s="48">
        <v>1</v>
      </c>
      <c r="E97" s="48">
        <f>+E90</f>
        <v>5.67</v>
      </c>
      <c r="F97" s="48">
        <f>+F90</f>
        <v>3.55</v>
      </c>
      <c r="G97" s="48"/>
      <c r="H97" s="48">
        <f>IF(AND(F97=0,G97=0),D97*E97,IF(AND(E97=0,G97=0),D97*F97,IF(AND(E97=0,F97=0),D97*G97,IF(AND(E97=0),D97*F97*G97,IF(AND(F97=0),D97*E97*G97,IF(AND(G97=0),D97*E97*F97,D97*E97*F97*G97))))))</f>
        <v>20.128499999999999</v>
      </c>
      <c r="I97" s="48"/>
      <c r="J97" s="49" t="str">
        <f>IF(AND(E97=0,F97&lt;&gt;0,G97&lt;&gt;0),"m2",IF(AND(F97=0,E97&lt;&gt;0,G97&lt;&gt;0),"m2",IF(AND(G97=0,E97&lt;&gt;0,F97&lt;&gt;0),"m2",IF(AND(F97=0,G97=0),"ml",IF(AND(E97=0,G97=0),"ml",IF(AND(E97=0,F97=0),"ml",IF(AND(E97&lt;&gt;0,F97&lt;&gt;0,G97&lt;&gt;0),"m3",0)))))))</f>
        <v>m2</v>
      </c>
    </row>
    <row r="98" spans="2:10" hidden="1" x14ac:dyDescent="0.3">
      <c r="B98" s="76" t="s">
        <v>123</v>
      </c>
      <c r="C98" s="48" t="s">
        <v>18</v>
      </c>
      <c r="D98" s="64"/>
      <c r="E98" s="64"/>
      <c r="F98" s="64"/>
      <c r="G98" s="64"/>
      <c r="H98" s="64"/>
      <c r="I98" s="62">
        <f>SUM(H99:H104)*$E$62</f>
        <v>86.282499999999999</v>
      </c>
      <c r="J98" s="65" t="str">
        <f>+J99</f>
        <v>m2</v>
      </c>
    </row>
    <row r="99" spans="2:10" hidden="1" x14ac:dyDescent="0.3">
      <c r="B99" s="76"/>
      <c r="C99" s="47" t="s">
        <v>51</v>
      </c>
      <c r="D99" s="48">
        <f>+D83</f>
        <v>2</v>
      </c>
      <c r="E99" s="48">
        <f>+E83</f>
        <v>10.219999999999999</v>
      </c>
      <c r="F99" s="48"/>
      <c r="G99" s="48">
        <f>+G83</f>
        <v>2.1</v>
      </c>
      <c r="H99" s="48">
        <f t="shared" ref="H99:H104" si="1">IF(AND(F99=0,G99=0),D99*E99,IF(AND(E99=0,G99=0),D99*F99,IF(AND(E99=0,F99=0),D99*G99,IF(AND(E99=0),D99*F99*G99,IF(AND(F99=0),D99*E99*G99,IF(AND(G99=0),D99*E99*F99,D99*E99*F99*G99))))))</f>
        <v>42.923999999999999</v>
      </c>
      <c r="I99" s="48"/>
      <c r="J99" s="49" t="str">
        <f t="shared" ref="J99:J104" si="2">IF(AND(E99=0,F99&lt;&gt;0,G99&lt;&gt;0),"m2",IF(AND(F99=0,E99&lt;&gt;0,G99&lt;&gt;0),"m2",IF(AND(G99=0,E99&lt;&gt;0,F99&lt;&gt;0),"m2",IF(AND(F99=0,G99=0),"ml",IF(AND(E99=0,G99=0),"ml",IF(AND(E99=0,F99=0),"ml",IF(AND(E99&lt;&gt;0,F99&lt;&gt;0,G99&lt;&gt;0),"m3",0)))))))</f>
        <v>m2</v>
      </c>
    </row>
    <row r="100" spans="2:10" hidden="1" x14ac:dyDescent="0.3">
      <c r="B100" s="76"/>
      <c r="C100" s="47" t="s">
        <v>44</v>
      </c>
      <c r="D100" s="48">
        <v>1</v>
      </c>
      <c r="E100" s="48">
        <f>+E88</f>
        <v>6.37</v>
      </c>
      <c r="F100" s="48">
        <f>+F88</f>
        <v>4.25</v>
      </c>
      <c r="G100" s="48"/>
      <c r="H100" s="48">
        <f t="shared" si="1"/>
        <v>27.072500000000002</v>
      </c>
      <c r="I100" s="48"/>
      <c r="J100" s="49" t="str">
        <f t="shared" si="2"/>
        <v>m2</v>
      </c>
    </row>
    <row r="101" spans="2:10" hidden="1" x14ac:dyDescent="0.3">
      <c r="B101" s="76"/>
      <c r="C101" s="47" t="s">
        <v>48</v>
      </c>
      <c r="D101" s="48">
        <v>2</v>
      </c>
      <c r="E101" s="48">
        <f>+E100+F100</f>
        <v>10.620000000000001</v>
      </c>
      <c r="F101" s="48"/>
      <c r="G101" s="48">
        <v>0.35</v>
      </c>
      <c r="H101" s="48">
        <f t="shared" si="1"/>
        <v>7.4340000000000002</v>
      </c>
      <c r="I101" s="48"/>
      <c r="J101" s="49" t="str">
        <f t="shared" si="2"/>
        <v>m2</v>
      </c>
    </row>
    <row r="102" spans="2:10" hidden="1" x14ac:dyDescent="0.3">
      <c r="B102" s="76"/>
      <c r="C102" s="47" t="s">
        <v>33</v>
      </c>
      <c r="D102" s="48">
        <v>4</v>
      </c>
      <c r="E102" s="48">
        <f>+E74</f>
        <v>0.83</v>
      </c>
      <c r="F102" s="48"/>
      <c r="G102" s="48">
        <f>+G74</f>
        <v>1.1499999999999999</v>
      </c>
      <c r="H102" s="48">
        <f t="shared" si="1"/>
        <v>3.8179999999999996</v>
      </c>
      <c r="I102" s="48"/>
      <c r="J102" s="49" t="str">
        <f t="shared" si="2"/>
        <v>m2</v>
      </c>
    </row>
    <row r="103" spans="2:10" hidden="1" x14ac:dyDescent="0.3">
      <c r="B103" s="76"/>
      <c r="C103" s="47" t="s">
        <v>34</v>
      </c>
      <c r="D103" s="48">
        <v>2</v>
      </c>
      <c r="E103" s="48">
        <f>+E75</f>
        <v>1.9</v>
      </c>
      <c r="F103" s="48"/>
      <c r="G103" s="48">
        <f>+G75</f>
        <v>1.1499999999999999</v>
      </c>
      <c r="H103" s="48">
        <f t="shared" si="1"/>
        <v>4.3699999999999992</v>
      </c>
      <c r="I103" s="48"/>
      <c r="J103" s="49" t="str">
        <f t="shared" si="2"/>
        <v>m2</v>
      </c>
    </row>
    <row r="104" spans="2:10" hidden="1" x14ac:dyDescent="0.3">
      <c r="B104" s="76"/>
      <c r="C104" s="47" t="s">
        <v>54</v>
      </c>
      <c r="D104" s="48">
        <f>+D73</f>
        <v>1</v>
      </c>
      <c r="E104" s="48">
        <f>+E73</f>
        <v>0.83</v>
      </c>
      <c r="F104" s="48">
        <f>+F73</f>
        <v>0.8</v>
      </c>
      <c r="G104" s="48"/>
      <c r="H104" s="48">
        <f t="shared" si="1"/>
        <v>0.66400000000000003</v>
      </c>
      <c r="I104" s="48"/>
      <c r="J104" s="49" t="str">
        <f t="shared" si="2"/>
        <v>m2</v>
      </c>
    </row>
    <row r="105" spans="2:10" x14ac:dyDescent="0.3">
      <c r="B105" s="77" t="s">
        <v>124</v>
      </c>
      <c r="C105" s="62" t="s">
        <v>19</v>
      </c>
      <c r="D105" s="48"/>
      <c r="E105" s="48"/>
      <c r="F105" s="48"/>
      <c r="G105" s="48"/>
      <c r="H105" s="48"/>
      <c r="I105" s="48"/>
      <c r="J105" s="49"/>
    </row>
    <row r="106" spans="2:10" x14ac:dyDescent="0.3">
      <c r="B106" s="76" t="s">
        <v>125</v>
      </c>
      <c r="C106" s="69" t="s">
        <v>55</v>
      </c>
      <c r="D106" s="70"/>
      <c r="E106" s="70"/>
      <c r="F106" s="70"/>
      <c r="G106" s="70"/>
      <c r="H106" s="70"/>
      <c r="I106" s="62">
        <f>SUM(H107)*$E$62</f>
        <v>1</v>
      </c>
      <c r="J106" s="59" t="str">
        <f>+J107</f>
        <v>GLB</v>
      </c>
    </row>
    <row r="107" spans="2:10" x14ac:dyDescent="0.3">
      <c r="B107" s="76"/>
      <c r="C107" s="51" t="s">
        <v>84</v>
      </c>
      <c r="D107" s="48">
        <v>1</v>
      </c>
      <c r="E107" s="52"/>
      <c r="F107" s="52"/>
      <c r="G107" s="52"/>
      <c r="H107" s="52">
        <f>+D107</f>
        <v>1</v>
      </c>
      <c r="I107" s="52"/>
      <c r="J107" s="46" t="s">
        <v>57</v>
      </c>
    </row>
    <row r="108" spans="2:10" x14ac:dyDescent="0.3">
      <c r="B108" s="76"/>
      <c r="C108" s="51"/>
      <c r="D108" s="48"/>
      <c r="E108" s="52"/>
      <c r="F108" s="52"/>
      <c r="G108" s="52"/>
      <c r="H108" s="52"/>
      <c r="I108" s="52"/>
      <c r="J108" s="46"/>
    </row>
    <row r="109" spans="2:10" x14ac:dyDescent="0.3">
      <c r="B109" s="76"/>
      <c r="C109" s="53" t="s">
        <v>56</v>
      </c>
      <c r="D109" s="48">
        <v>2</v>
      </c>
      <c r="E109" s="52"/>
      <c r="F109" s="52"/>
      <c r="G109" s="52"/>
      <c r="H109" s="52"/>
      <c r="I109" s="52"/>
      <c r="J109" s="46" t="s">
        <v>35</v>
      </c>
    </row>
    <row r="110" spans="2:10" x14ac:dyDescent="0.3">
      <c r="B110" s="76"/>
      <c r="C110" s="53" t="s">
        <v>58</v>
      </c>
      <c r="D110" s="48">
        <v>3</v>
      </c>
      <c r="E110" s="52"/>
      <c r="F110" s="52"/>
      <c r="G110" s="52"/>
      <c r="H110" s="52"/>
      <c r="I110" s="52"/>
      <c r="J110" s="46" t="s">
        <v>35</v>
      </c>
    </row>
    <row r="111" spans="2:10" x14ac:dyDescent="0.3">
      <c r="B111" s="76"/>
      <c r="C111" s="53" t="s">
        <v>59</v>
      </c>
      <c r="D111" s="48">
        <v>4</v>
      </c>
      <c r="E111" s="52"/>
      <c r="F111" s="52"/>
      <c r="G111" s="52"/>
      <c r="H111" s="52"/>
      <c r="I111" s="52"/>
      <c r="J111" s="46" t="s">
        <v>35</v>
      </c>
    </row>
    <row r="112" spans="2:10" x14ac:dyDescent="0.3">
      <c r="B112" s="76"/>
      <c r="C112" s="53" t="s">
        <v>60</v>
      </c>
      <c r="D112" s="48">
        <v>6</v>
      </c>
      <c r="E112" s="52"/>
      <c r="F112" s="52"/>
      <c r="G112" s="52"/>
      <c r="H112" s="52"/>
      <c r="I112" s="52"/>
      <c r="J112" s="46" t="s">
        <v>35</v>
      </c>
    </row>
    <row r="113" spans="2:10" x14ac:dyDescent="0.3">
      <c r="B113" s="76"/>
      <c r="C113" s="53" t="s">
        <v>61</v>
      </c>
      <c r="D113" s="48">
        <v>8</v>
      </c>
      <c r="E113" s="52"/>
      <c r="F113" s="52"/>
      <c r="G113" s="52"/>
      <c r="H113" s="52"/>
      <c r="I113" s="52"/>
      <c r="J113" s="46" t="s">
        <v>35</v>
      </c>
    </row>
    <row r="114" spans="2:10" x14ac:dyDescent="0.3">
      <c r="B114" s="76"/>
      <c r="C114" s="53" t="s">
        <v>62</v>
      </c>
      <c r="D114" s="48">
        <v>12</v>
      </c>
      <c r="E114" s="52"/>
      <c r="F114" s="52"/>
      <c r="G114" s="52"/>
      <c r="H114" s="52"/>
      <c r="I114" s="52"/>
      <c r="J114" s="46" t="s">
        <v>35</v>
      </c>
    </row>
    <row r="115" spans="2:10" x14ac:dyDescent="0.3">
      <c r="B115" s="76"/>
      <c r="C115" s="53" t="s">
        <v>63</v>
      </c>
      <c r="D115" s="48">
        <v>4</v>
      </c>
      <c r="E115" s="52"/>
      <c r="F115" s="52"/>
      <c r="G115" s="52"/>
      <c r="H115" s="52"/>
      <c r="I115" s="52"/>
      <c r="J115" s="46" t="s">
        <v>35</v>
      </c>
    </row>
    <row r="116" spans="2:10" x14ac:dyDescent="0.3">
      <c r="B116" s="76"/>
      <c r="C116" s="53" t="s">
        <v>64</v>
      </c>
      <c r="D116" s="48">
        <v>6</v>
      </c>
      <c r="E116" s="52"/>
      <c r="F116" s="52"/>
      <c r="G116" s="52"/>
      <c r="H116" s="52"/>
      <c r="I116" s="52"/>
      <c r="J116" s="46" t="s">
        <v>35</v>
      </c>
    </row>
    <row r="117" spans="2:10" x14ac:dyDescent="0.3">
      <c r="B117" s="76"/>
      <c r="C117" s="53" t="s">
        <v>994</v>
      </c>
      <c r="D117" s="48">
        <v>1</v>
      </c>
      <c r="E117" s="52"/>
      <c r="F117" s="52"/>
      <c r="G117" s="52"/>
      <c r="H117" s="52"/>
      <c r="I117" s="52"/>
      <c r="J117" s="46" t="s">
        <v>35</v>
      </c>
    </row>
    <row r="118" spans="2:10" x14ac:dyDescent="0.3">
      <c r="B118" s="76"/>
      <c r="C118" s="53" t="s">
        <v>995</v>
      </c>
      <c r="D118" s="48">
        <v>1</v>
      </c>
      <c r="E118" s="52"/>
      <c r="F118" s="52"/>
      <c r="G118" s="52"/>
      <c r="H118" s="52"/>
      <c r="I118" s="52"/>
      <c r="J118" s="46" t="s">
        <v>35</v>
      </c>
    </row>
    <row r="119" spans="2:10" x14ac:dyDescent="0.3">
      <c r="B119" s="76"/>
      <c r="C119" s="53" t="s">
        <v>996</v>
      </c>
      <c r="D119" s="48">
        <v>6</v>
      </c>
      <c r="E119" s="52"/>
      <c r="F119" s="52"/>
      <c r="G119" s="52"/>
      <c r="H119" s="52"/>
      <c r="I119" s="52"/>
      <c r="J119" s="46" t="s">
        <v>35</v>
      </c>
    </row>
    <row r="120" spans="2:10" x14ac:dyDescent="0.3">
      <c r="B120" s="76"/>
      <c r="C120" s="53" t="s">
        <v>997</v>
      </c>
      <c r="D120" s="48">
        <v>8</v>
      </c>
      <c r="E120" s="52"/>
      <c r="F120" s="52"/>
      <c r="G120" s="52"/>
      <c r="H120" s="52"/>
      <c r="I120" s="52"/>
      <c r="J120" s="46" t="s">
        <v>35</v>
      </c>
    </row>
    <row r="121" spans="2:10" x14ac:dyDescent="0.3">
      <c r="B121" s="76"/>
      <c r="C121" s="53" t="s">
        <v>69</v>
      </c>
      <c r="D121" s="48">
        <v>2</v>
      </c>
      <c r="E121" s="52"/>
      <c r="F121" s="52"/>
      <c r="G121" s="52"/>
      <c r="H121" s="52"/>
      <c r="I121" s="52"/>
      <c r="J121" s="46" t="s">
        <v>35</v>
      </c>
    </row>
    <row r="122" spans="2:10" x14ac:dyDescent="0.3">
      <c r="B122" s="76"/>
      <c r="C122" s="53" t="s">
        <v>70</v>
      </c>
      <c r="D122" s="48">
        <v>6</v>
      </c>
      <c r="E122" s="52"/>
      <c r="F122" s="52"/>
      <c r="G122" s="52"/>
      <c r="H122" s="52"/>
      <c r="I122" s="52"/>
      <c r="J122" s="46" t="s">
        <v>35</v>
      </c>
    </row>
    <row r="123" spans="2:10" x14ac:dyDescent="0.3">
      <c r="B123" s="76"/>
      <c r="C123" s="53" t="s">
        <v>71</v>
      </c>
      <c r="D123" s="48">
        <v>1</v>
      </c>
      <c r="E123" s="52"/>
      <c r="F123" s="52"/>
      <c r="G123" s="52"/>
      <c r="H123" s="52"/>
      <c r="I123" s="52"/>
      <c r="J123" s="46" t="s">
        <v>35</v>
      </c>
    </row>
    <row r="124" spans="2:10" x14ac:dyDescent="0.3">
      <c r="B124" s="76"/>
      <c r="C124" s="53" t="s">
        <v>72</v>
      </c>
      <c r="D124" s="48">
        <v>3</v>
      </c>
      <c r="E124" s="52"/>
      <c r="F124" s="52"/>
      <c r="G124" s="52"/>
      <c r="H124" s="52"/>
      <c r="I124" s="52"/>
      <c r="J124" s="46" t="s">
        <v>35</v>
      </c>
    </row>
    <row r="125" spans="2:10" x14ac:dyDescent="0.3">
      <c r="B125" s="76"/>
      <c r="C125" s="53" t="s">
        <v>998</v>
      </c>
      <c r="D125" s="48">
        <v>4</v>
      </c>
      <c r="E125" s="52"/>
      <c r="F125" s="52"/>
      <c r="G125" s="52"/>
      <c r="H125" s="52"/>
      <c r="I125" s="52"/>
      <c r="J125" s="46" t="s">
        <v>35</v>
      </c>
    </row>
    <row r="126" spans="2:10" x14ac:dyDescent="0.3">
      <c r="B126" s="76"/>
      <c r="C126" s="53" t="s">
        <v>999</v>
      </c>
      <c r="D126" s="48">
        <v>6</v>
      </c>
      <c r="E126" s="52"/>
      <c r="F126" s="52"/>
      <c r="G126" s="52"/>
      <c r="H126" s="52"/>
      <c r="I126" s="52"/>
      <c r="J126" s="46" t="s">
        <v>35</v>
      </c>
    </row>
    <row r="127" spans="2:10" x14ac:dyDescent="0.3">
      <c r="B127" s="76"/>
      <c r="C127" s="53" t="s">
        <v>75</v>
      </c>
      <c r="D127" s="48">
        <v>1</v>
      </c>
      <c r="E127" s="52"/>
      <c r="F127" s="52"/>
      <c r="G127" s="52"/>
      <c r="H127" s="52"/>
      <c r="I127" s="52"/>
      <c r="J127" s="46" t="s">
        <v>35</v>
      </c>
    </row>
    <row r="128" spans="2:10" x14ac:dyDescent="0.3">
      <c r="B128" s="76"/>
      <c r="C128" s="54" t="s">
        <v>76</v>
      </c>
      <c r="D128" s="48">
        <v>2</v>
      </c>
      <c r="E128" s="52"/>
      <c r="F128" s="52"/>
      <c r="G128" s="52"/>
      <c r="H128" s="52"/>
      <c r="I128" s="52"/>
      <c r="J128" s="46" t="s">
        <v>35</v>
      </c>
    </row>
    <row r="129" spans="2:10" x14ac:dyDescent="0.3">
      <c r="B129" s="76"/>
      <c r="C129" s="53" t="s">
        <v>77</v>
      </c>
      <c r="D129" s="48">
        <v>1</v>
      </c>
      <c r="E129" s="52"/>
      <c r="F129" s="52"/>
      <c r="G129" s="52"/>
      <c r="H129" s="52"/>
      <c r="I129" s="52"/>
      <c r="J129" s="46" t="s">
        <v>35</v>
      </c>
    </row>
    <row r="130" spans="2:10" x14ac:dyDescent="0.3">
      <c r="B130" s="76"/>
      <c r="C130" s="53" t="s">
        <v>78</v>
      </c>
      <c r="D130" s="48">
        <v>4</v>
      </c>
      <c r="E130" s="52"/>
      <c r="F130" s="52"/>
      <c r="G130" s="52"/>
      <c r="H130" s="52"/>
      <c r="I130" s="52"/>
      <c r="J130" s="46" t="s">
        <v>35</v>
      </c>
    </row>
    <row r="131" spans="2:10" x14ac:dyDescent="0.3">
      <c r="B131" s="76"/>
      <c r="C131" s="53" t="s">
        <v>79</v>
      </c>
      <c r="D131" s="48">
        <v>2</v>
      </c>
      <c r="E131" s="52"/>
      <c r="F131" s="52"/>
      <c r="G131" s="52"/>
      <c r="H131" s="52"/>
      <c r="I131" s="52"/>
      <c r="J131" s="46" t="s">
        <v>35</v>
      </c>
    </row>
    <row r="132" spans="2:10" x14ac:dyDescent="0.3">
      <c r="B132" s="76"/>
      <c r="C132" s="53" t="s">
        <v>80</v>
      </c>
      <c r="D132" s="48">
        <v>5</v>
      </c>
      <c r="E132" s="52"/>
      <c r="F132" s="52"/>
      <c r="G132" s="52"/>
      <c r="H132" s="52"/>
      <c r="I132" s="52"/>
      <c r="J132" s="46" t="s">
        <v>82</v>
      </c>
    </row>
    <row r="133" spans="2:10" x14ac:dyDescent="0.3">
      <c r="B133" s="76"/>
      <c r="C133" s="53" t="s">
        <v>81</v>
      </c>
      <c r="D133" s="48">
        <v>5</v>
      </c>
      <c r="E133" s="52"/>
      <c r="F133" s="52"/>
      <c r="G133" s="52"/>
      <c r="H133" s="52"/>
      <c r="I133" s="52"/>
      <c r="J133" s="46" t="s">
        <v>82</v>
      </c>
    </row>
    <row r="134" spans="2:10" x14ac:dyDescent="0.3">
      <c r="B134" s="76"/>
      <c r="C134" s="53"/>
      <c r="D134" s="48"/>
      <c r="E134" s="52"/>
      <c r="F134" s="52"/>
      <c r="G134" s="52"/>
      <c r="H134" s="52"/>
      <c r="I134" s="52"/>
      <c r="J134" s="46"/>
    </row>
    <row r="135" spans="2:10" x14ac:dyDescent="0.3">
      <c r="B135" s="77" t="s">
        <v>126</v>
      </c>
      <c r="C135" s="62" t="s">
        <v>53</v>
      </c>
      <c r="D135" s="48"/>
      <c r="E135" s="48"/>
      <c r="F135" s="48"/>
      <c r="G135" s="48"/>
      <c r="H135" s="48"/>
      <c r="I135" s="48"/>
      <c r="J135" s="49"/>
    </row>
    <row r="136" spans="2:10" ht="15" customHeight="1" x14ac:dyDescent="0.3">
      <c r="B136" s="75" t="s">
        <v>127</v>
      </c>
      <c r="C136" s="69" t="s">
        <v>83</v>
      </c>
      <c r="D136" s="70"/>
      <c r="E136" s="70"/>
      <c r="F136" s="70"/>
      <c r="G136" s="70"/>
      <c r="H136" s="70"/>
      <c r="I136" s="62">
        <f>SUM(H137)*$E$62</f>
        <v>1</v>
      </c>
      <c r="J136" s="59" t="str">
        <f>+J137</f>
        <v>GBL</v>
      </c>
    </row>
    <row r="137" spans="2:10" x14ac:dyDescent="0.3">
      <c r="B137" s="76"/>
      <c r="C137" s="53" t="s">
        <v>84</v>
      </c>
      <c r="D137" s="48">
        <v>1</v>
      </c>
      <c r="E137" s="52"/>
      <c r="F137" s="52"/>
      <c r="G137" s="52"/>
      <c r="H137" s="52">
        <f>+D137</f>
        <v>1</v>
      </c>
      <c r="I137" s="52"/>
      <c r="J137" s="46" t="s">
        <v>4</v>
      </c>
    </row>
    <row r="138" spans="2:10" x14ac:dyDescent="0.3">
      <c r="B138" s="76"/>
      <c r="C138" s="53"/>
      <c r="D138" s="48"/>
      <c r="E138" s="52"/>
      <c r="F138" s="52"/>
      <c r="G138" s="52"/>
      <c r="H138" s="52"/>
      <c r="I138" s="52"/>
      <c r="J138" s="46"/>
    </row>
    <row r="139" spans="2:10" x14ac:dyDescent="0.3">
      <c r="B139" s="76"/>
      <c r="C139" s="53" t="s">
        <v>85</v>
      </c>
      <c r="D139" s="48">
        <v>1</v>
      </c>
      <c r="E139" s="52"/>
      <c r="F139" s="52"/>
      <c r="G139" s="52"/>
      <c r="H139" s="52"/>
      <c r="I139" s="52"/>
      <c r="J139" s="46" t="s">
        <v>35</v>
      </c>
    </row>
    <row r="140" spans="2:10" x14ac:dyDescent="0.3">
      <c r="B140" s="76"/>
      <c r="C140" s="53" t="s">
        <v>86</v>
      </c>
      <c r="D140" s="48">
        <v>4</v>
      </c>
      <c r="E140" s="52"/>
      <c r="F140" s="52"/>
      <c r="G140" s="52"/>
      <c r="H140" s="52"/>
      <c r="I140" s="52"/>
      <c r="J140" s="46" t="s">
        <v>35</v>
      </c>
    </row>
    <row r="141" spans="2:10" x14ac:dyDescent="0.3">
      <c r="B141" s="76"/>
      <c r="C141" s="53" t="s">
        <v>87</v>
      </c>
      <c r="D141" s="48">
        <v>4</v>
      </c>
      <c r="E141" s="52"/>
      <c r="F141" s="52"/>
      <c r="G141" s="52"/>
      <c r="H141" s="52"/>
      <c r="I141" s="52"/>
      <c r="J141" s="46" t="s">
        <v>35</v>
      </c>
    </row>
    <row r="142" spans="2:10" x14ac:dyDescent="0.3">
      <c r="B142" s="76"/>
      <c r="C142" s="53" t="s">
        <v>88</v>
      </c>
      <c r="D142" s="48">
        <v>3</v>
      </c>
      <c r="E142" s="52"/>
      <c r="F142" s="52"/>
      <c r="G142" s="52"/>
      <c r="H142" s="52"/>
      <c r="I142" s="52"/>
      <c r="J142" s="46" t="s">
        <v>35</v>
      </c>
    </row>
    <row r="143" spans="2:10" x14ac:dyDescent="0.3">
      <c r="B143" s="76"/>
      <c r="C143" s="53" t="s">
        <v>89</v>
      </c>
      <c r="D143" s="48">
        <v>7</v>
      </c>
      <c r="E143" s="52"/>
      <c r="F143" s="52"/>
      <c r="G143" s="52"/>
      <c r="H143" s="52"/>
      <c r="I143" s="52"/>
      <c r="J143" s="46" t="s">
        <v>35</v>
      </c>
    </row>
    <row r="144" spans="2:10" x14ac:dyDescent="0.3">
      <c r="B144" s="76"/>
      <c r="C144" s="53" t="s">
        <v>90</v>
      </c>
      <c r="D144" s="48">
        <v>2</v>
      </c>
      <c r="E144" s="52"/>
      <c r="F144" s="52"/>
      <c r="G144" s="52"/>
      <c r="H144" s="52"/>
      <c r="I144" s="52"/>
      <c r="J144" s="46" t="s">
        <v>35</v>
      </c>
    </row>
    <row r="145" spans="2:10" x14ac:dyDescent="0.3">
      <c r="B145" s="76"/>
      <c r="C145" s="53" t="s">
        <v>91</v>
      </c>
      <c r="D145" s="48">
        <v>2</v>
      </c>
      <c r="E145" s="52"/>
      <c r="F145" s="52"/>
      <c r="G145" s="52"/>
      <c r="H145" s="52"/>
      <c r="I145" s="52"/>
      <c r="J145" s="46" t="s">
        <v>35</v>
      </c>
    </row>
    <row r="146" spans="2:10" x14ac:dyDescent="0.3">
      <c r="B146" s="76"/>
      <c r="C146" s="53" t="s">
        <v>92</v>
      </c>
      <c r="D146" s="48">
        <v>1</v>
      </c>
      <c r="E146" s="52"/>
      <c r="F146" s="52"/>
      <c r="G146" s="52"/>
      <c r="H146" s="52"/>
      <c r="I146" s="52"/>
      <c r="J146" s="46" t="s">
        <v>35</v>
      </c>
    </row>
    <row r="147" spans="2:10" x14ac:dyDescent="0.3">
      <c r="B147" s="76"/>
      <c r="C147" s="53" t="s">
        <v>93</v>
      </c>
      <c r="D147" s="48">
        <v>1</v>
      </c>
      <c r="E147" s="52"/>
      <c r="F147" s="52"/>
      <c r="G147" s="52"/>
      <c r="H147" s="52"/>
      <c r="I147" s="52"/>
      <c r="J147" s="46" t="s">
        <v>35</v>
      </c>
    </row>
    <row r="148" spans="2:10" x14ac:dyDescent="0.3">
      <c r="B148" s="76"/>
      <c r="C148" s="53" t="s">
        <v>94</v>
      </c>
      <c r="D148" s="48">
        <v>5</v>
      </c>
      <c r="E148" s="52"/>
      <c r="F148" s="52"/>
      <c r="G148" s="52"/>
      <c r="H148" s="52"/>
      <c r="I148" s="52"/>
      <c r="J148" s="46" t="s">
        <v>82</v>
      </c>
    </row>
    <row r="149" spans="2:10" x14ac:dyDescent="0.3">
      <c r="B149" s="76"/>
      <c r="C149" s="53" t="s">
        <v>161</v>
      </c>
      <c r="D149" s="48">
        <v>1</v>
      </c>
      <c r="E149" s="52"/>
      <c r="F149" s="52"/>
      <c r="G149" s="52"/>
      <c r="H149" s="52"/>
      <c r="I149" s="52"/>
      <c r="J149" s="46" t="s">
        <v>35</v>
      </c>
    </row>
    <row r="150" spans="2:10" x14ac:dyDescent="0.3">
      <c r="B150" s="76"/>
      <c r="C150" s="53"/>
      <c r="D150" s="48"/>
      <c r="E150" s="52"/>
      <c r="F150" s="52"/>
      <c r="G150" s="52"/>
      <c r="H150" s="52"/>
      <c r="I150" s="52"/>
      <c r="J150" s="46"/>
    </row>
    <row r="151" spans="2:10" hidden="1" x14ac:dyDescent="0.3">
      <c r="B151" s="71" t="s">
        <v>128</v>
      </c>
      <c r="C151" s="71" t="s">
        <v>20</v>
      </c>
      <c r="D151" s="45"/>
      <c r="E151" s="45"/>
      <c r="F151" s="45"/>
      <c r="G151" s="45"/>
      <c r="H151" s="45"/>
      <c r="I151" s="45"/>
      <c r="J151" s="46"/>
    </row>
    <row r="152" spans="2:10" hidden="1" x14ac:dyDescent="0.3">
      <c r="B152" s="75" t="s">
        <v>129</v>
      </c>
      <c r="C152" s="45" t="s">
        <v>95</v>
      </c>
      <c r="D152" s="45"/>
      <c r="E152" s="45"/>
      <c r="F152" s="45"/>
      <c r="G152" s="45"/>
      <c r="H152" s="45"/>
      <c r="I152" s="62">
        <f>SUM(H153)*$E$62</f>
        <v>1</v>
      </c>
      <c r="J152" s="59" t="str">
        <f>+J153</f>
        <v>und</v>
      </c>
    </row>
    <row r="153" spans="2:10" hidden="1" x14ac:dyDescent="0.3">
      <c r="B153" s="75"/>
      <c r="C153" s="44" t="s">
        <v>96</v>
      </c>
      <c r="D153" s="45">
        <v>1</v>
      </c>
      <c r="E153" s="45"/>
      <c r="F153" s="45"/>
      <c r="G153" s="45"/>
      <c r="H153" s="45">
        <f>+D153</f>
        <v>1</v>
      </c>
      <c r="I153" s="45"/>
      <c r="J153" s="46" t="s">
        <v>35</v>
      </c>
    </row>
    <row r="154" spans="2:10" hidden="1" x14ac:dyDescent="0.3">
      <c r="B154" s="75" t="s">
        <v>130</v>
      </c>
      <c r="C154" s="45" t="s">
        <v>97</v>
      </c>
      <c r="D154" s="45"/>
      <c r="E154" s="45"/>
      <c r="F154" s="45"/>
      <c r="G154" s="45"/>
      <c r="H154" s="45"/>
      <c r="I154" s="62">
        <f>SUM(H155:H156)*$E$62</f>
        <v>2</v>
      </c>
      <c r="J154" s="59" t="str">
        <f>+J155</f>
        <v>und</v>
      </c>
    </row>
    <row r="155" spans="2:10" hidden="1" x14ac:dyDescent="0.3">
      <c r="B155" s="75"/>
      <c r="C155" s="44" t="s">
        <v>98</v>
      </c>
      <c r="D155" s="45">
        <v>1</v>
      </c>
      <c r="E155" s="45"/>
      <c r="F155" s="45"/>
      <c r="G155" s="45"/>
      <c r="H155" s="45">
        <f>+D155</f>
        <v>1</v>
      </c>
      <c r="I155" s="45"/>
      <c r="J155" s="46" t="s">
        <v>35</v>
      </c>
    </row>
    <row r="156" spans="2:10" hidden="1" x14ac:dyDescent="0.3">
      <c r="B156" s="75"/>
      <c r="C156" s="44" t="s">
        <v>99</v>
      </c>
      <c r="D156" s="45">
        <v>1</v>
      </c>
      <c r="E156" s="45"/>
      <c r="F156" s="45"/>
      <c r="G156" s="45"/>
      <c r="H156" s="45">
        <f>+D156</f>
        <v>1</v>
      </c>
      <c r="I156" s="45"/>
      <c r="J156" s="46" t="s">
        <v>35</v>
      </c>
    </row>
    <row r="157" spans="2:10" hidden="1" x14ac:dyDescent="0.3">
      <c r="B157" s="71" t="s">
        <v>131</v>
      </c>
      <c r="C157" s="71" t="s">
        <v>101</v>
      </c>
      <c r="D157" s="45"/>
      <c r="E157" s="45"/>
      <c r="F157" s="45"/>
      <c r="G157" s="45"/>
      <c r="H157" s="45"/>
      <c r="I157" s="45"/>
      <c r="J157" s="46"/>
    </row>
    <row r="158" spans="2:10" hidden="1" x14ac:dyDescent="0.3">
      <c r="B158" s="75" t="s">
        <v>132</v>
      </c>
      <c r="C158" s="45" t="s">
        <v>108</v>
      </c>
      <c r="D158" s="45"/>
      <c r="E158" s="45"/>
      <c r="F158" s="45"/>
      <c r="G158" s="45"/>
      <c r="H158" s="45"/>
      <c r="I158" s="62">
        <f>SUM(H159)*$E$62</f>
        <v>3</v>
      </c>
      <c r="J158" s="59" t="str">
        <f>+J159</f>
        <v>und</v>
      </c>
    </row>
    <row r="159" spans="2:10" hidden="1" x14ac:dyDescent="0.3">
      <c r="B159" s="75"/>
      <c r="C159" s="44" t="s">
        <v>100</v>
      </c>
      <c r="D159" s="45">
        <v>3</v>
      </c>
      <c r="E159" s="45"/>
      <c r="F159" s="45"/>
      <c r="G159" s="45"/>
      <c r="H159" s="45">
        <f>+D159</f>
        <v>3</v>
      </c>
      <c r="I159" s="45"/>
      <c r="J159" s="46" t="s">
        <v>35</v>
      </c>
    </row>
    <row r="160" spans="2:10" hidden="1" x14ac:dyDescent="0.3">
      <c r="B160" s="71" t="s">
        <v>133</v>
      </c>
      <c r="C160" s="71" t="s">
        <v>103</v>
      </c>
      <c r="D160" s="45"/>
      <c r="E160" s="45"/>
      <c r="F160" s="45"/>
      <c r="G160" s="45"/>
      <c r="H160" s="45"/>
      <c r="I160" s="45"/>
      <c r="J160" s="46"/>
    </row>
    <row r="161" spans="2:10" hidden="1" x14ac:dyDescent="0.3">
      <c r="B161" s="75" t="s">
        <v>134</v>
      </c>
      <c r="C161" s="45" t="s">
        <v>104</v>
      </c>
      <c r="D161" s="45"/>
      <c r="E161" s="45"/>
      <c r="F161" s="45"/>
      <c r="G161" s="45"/>
      <c r="H161" s="45"/>
      <c r="I161" s="62">
        <f>SUM(H162)*$E$62</f>
        <v>1</v>
      </c>
      <c r="J161" s="59" t="str">
        <f>+J162</f>
        <v>und</v>
      </c>
    </row>
    <row r="162" spans="2:10" hidden="1" x14ac:dyDescent="0.3">
      <c r="B162" s="75"/>
      <c r="C162" s="44" t="s">
        <v>105</v>
      </c>
      <c r="D162" s="45">
        <v>1</v>
      </c>
      <c r="E162" s="45"/>
      <c r="F162" s="45"/>
      <c r="G162" s="45"/>
      <c r="H162" s="45">
        <f>+D162</f>
        <v>1</v>
      </c>
      <c r="I162" s="45"/>
      <c r="J162" s="46" t="s">
        <v>35</v>
      </c>
    </row>
    <row r="163" spans="2:10" hidden="1" x14ac:dyDescent="0.3">
      <c r="B163" s="75"/>
      <c r="C163" s="44" t="s">
        <v>1</v>
      </c>
      <c r="D163" s="45">
        <v>1</v>
      </c>
      <c r="E163" s="45"/>
      <c r="F163" s="45">
        <v>0.6</v>
      </c>
      <c r="G163" s="45">
        <f>1.12+2.1+3.08</f>
        <v>6.3000000000000007</v>
      </c>
      <c r="H163" s="45"/>
      <c r="I163" s="45"/>
      <c r="J163" s="46"/>
    </row>
    <row r="164" spans="2:10" hidden="1" x14ac:dyDescent="0.3">
      <c r="B164" s="71" t="s">
        <v>135</v>
      </c>
      <c r="C164" s="67" t="s">
        <v>110</v>
      </c>
      <c r="D164" s="45"/>
      <c r="E164" s="45"/>
      <c r="F164" s="45"/>
      <c r="G164" s="45"/>
      <c r="H164" s="45"/>
      <c r="I164" s="45"/>
      <c r="J164" s="46"/>
    </row>
    <row r="165" spans="2:10" hidden="1" x14ac:dyDescent="0.3">
      <c r="B165" s="75" t="s">
        <v>136</v>
      </c>
      <c r="C165" s="45" t="s">
        <v>109</v>
      </c>
      <c r="D165" s="45"/>
      <c r="E165" s="45"/>
      <c r="F165" s="45"/>
      <c r="G165" s="45"/>
      <c r="H165" s="45"/>
      <c r="I165" s="62">
        <f>SUM(H166)*$E$62</f>
        <v>1</v>
      </c>
      <c r="J165" s="59" t="str">
        <f>+J166</f>
        <v>und</v>
      </c>
    </row>
    <row r="166" spans="2:10" hidden="1" x14ac:dyDescent="0.3">
      <c r="B166" s="75"/>
      <c r="C166" s="44" t="s">
        <v>109</v>
      </c>
      <c r="D166" s="45">
        <v>1</v>
      </c>
      <c r="E166" s="45"/>
      <c r="F166" s="45"/>
      <c r="G166" s="45"/>
      <c r="H166" s="45">
        <f>+D166</f>
        <v>1</v>
      </c>
      <c r="I166" s="45"/>
      <c r="J166" s="46" t="s">
        <v>35</v>
      </c>
    </row>
    <row r="167" spans="2:10" hidden="1" x14ac:dyDescent="0.3">
      <c r="B167" s="75" t="s">
        <v>137</v>
      </c>
      <c r="C167" s="45" t="s">
        <v>111</v>
      </c>
      <c r="D167" s="45"/>
      <c r="E167" s="45"/>
      <c r="F167" s="45"/>
      <c r="G167" s="45"/>
      <c r="H167" s="45"/>
      <c r="I167" s="62">
        <f>SUM(H168)*$E$62</f>
        <v>1</v>
      </c>
      <c r="J167" s="59" t="str">
        <f>+J168</f>
        <v>und</v>
      </c>
    </row>
    <row r="168" spans="2:10" hidden="1" x14ac:dyDescent="0.3">
      <c r="B168" s="75"/>
      <c r="C168" s="44" t="s">
        <v>112</v>
      </c>
      <c r="D168" s="45">
        <v>1</v>
      </c>
      <c r="E168" s="45"/>
      <c r="F168" s="45"/>
      <c r="G168" s="45"/>
      <c r="H168" s="45">
        <f>+D168</f>
        <v>1</v>
      </c>
      <c r="I168" s="45"/>
      <c r="J168" s="46" t="s">
        <v>35</v>
      </c>
    </row>
    <row r="169" spans="2:10" hidden="1" x14ac:dyDescent="0.3">
      <c r="B169" s="75"/>
      <c r="C169" s="44"/>
      <c r="D169" s="45"/>
      <c r="E169" s="45"/>
      <c r="F169" s="45"/>
      <c r="G169" s="45"/>
      <c r="H169" s="45"/>
      <c r="I169" s="45"/>
      <c r="J169" s="46"/>
    </row>
    <row r="170" spans="2:10" hidden="1" x14ac:dyDescent="0.3">
      <c r="B170" s="71" t="s">
        <v>138</v>
      </c>
      <c r="C170" s="67" t="s">
        <v>21</v>
      </c>
      <c r="D170" s="45"/>
      <c r="E170" s="45"/>
      <c r="F170" s="45"/>
      <c r="G170" s="45"/>
      <c r="H170" s="45"/>
      <c r="I170" s="45"/>
      <c r="J170" s="46"/>
    </row>
    <row r="171" spans="2:10" hidden="1" x14ac:dyDescent="0.3">
      <c r="B171" s="51" t="s">
        <v>139</v>
      </c>
      <c r="C171" s="52" t="s">
        <v>102</v>
      </c>
      <c r="D171" s="70"/>
      <c r="E171" s="70"/>
      <c r="F171" s="70"/>
      <c r="G171" s="70"/>
      <c r="H171" s="70"/>
      <c r="I171" s="62">
        <f>SUM(H172:H177)*$E$62</f>
        <v>86.282499999999999</v>
      </c>
      <c r="J171" s="59" t="str">
        <f>+J172</f>
        <v>m2</v>
      </c>
    </row>
    <row r="172" spans="2:10" hidden="1" x14ac:dyDescent="0.3">
      <c r="B172" s="51"/>
      <c r="C172" s="47" t="s">
        <v>51</v>
      </c>
      <c r="D172" s="52">
        <f t="shared" ref="D172:E177" si="3">+D99</f>
        <v>2</v>
      </c>
      <c r="E172" s="52">
        <f t="shared" si="3"/>
        <v>10.219999999999999</v>
      </c>
      <c r="F172" s="52">
        <f>+F99</f>
        <v>0</v>
      </c>
      <c r="G172" s="52">
        <f>+G99</f>
        <v>2.1</v>
      </c>
      <c r="H172" s="52">
        <f t="shared" ref="H172:H177" si="4">IF(AND(F172=0,G172=0),D172*E172,IF(AND(E172=0,G172=0),D172*F172,IF(AND(E172=0,F172=0),D172*G172,IF(AND(E172=0),D172*F172*G172,IF(AND(F172=0),D172*E172*G172,IF(AND(G172=0),D172*E172*F172,D172*E172*F172*G172))))))</f>
        <v>42.923999999999999</v>
      </c>
      <c r="I172" s="52"/>
      <c r="J172" s="49" t="str">
        <f t="shared" ref="J172:J177" si="5">IF(AND(E172=0,F172&lt;&gt;0,G172&lt;&gt;0),"m2",IF(AND(F172=0,E172&lt;&gt;0,G172&lt;&gt;0),"m2",IF(AND(G172=0,E172&lt;&gt;0,F172&lt;&gt;0),"m2",IF(AND(F172=0,G172=0),"ml",IF(AND(E172=0,G172=0),"ml",IF(AND(E172=0,F172=0),"ml",IF(AND(E172&lt;&gt;0,F172&lt;&gt;0,G172&lt;&gt;0),"m3",0)))))))</f>
        <v>m2</v>
      </c>
    </row>
    <row r="173" spans="2:10" hidden="1" x14ac:dyDescent="0.3">
      <c r="B173" s="51"/>
      <c r="C173" s="47" t="s">
        <v>44</v>
      </c>
      <c r="D173" s="52">
        <f t="shared" si="3"/>
        <v>1</v>
      </c>
      <c r="E173" s="52">
        <f t="shared" si="3"/>
        <v>6.37</v>
      </c>
      <c r="F173" s="52">
        <f t="shared" ref="F173:G177" si="6">+F100</f>
        <v>4.25</v>
      </c>
      <c r="G173" s="52">
        <f t="shared" si="6"/>
        <v>0</v>
      </c>
      <c r="H173" s="52">
        <f t="shared" si="4"/>
        <v>27.072500000000002</v>
      </c>
      <c r="I173" s="52"/>
      <c r="J173" s="49" t="str">
        <f t="shared" si="5"/>
        <v>m2</v>
      </c>
    </row>
    <row r="174" spans="2:10" hidden="1" x14ac:dyDescent="0.3">
      <c r="B174" s="51"/>
      <c r="C174" s="47" t="s">
        <v>48</v>
      </c>
      <c r="D174" s="52">
        <f t="shared" si="3"/>
        <v>2</v>
      </c>
      <c r="E174" s="52">
        <f t="shared" si="3"/>
        <v>10.620000000000001</v>
      </c>
      <c r="F174" s="52">
        <f t="shared" si="6"/>
        <v>0</v>
      </c>
      <c r="G174" s="52">
        <f t="shared" si="6"/>
        <v>0.35</v>
      </c>
      <c r="H174" s="52">
        <f t="shared" si="4"/>
        <v>7.4340000000000002</v>
      </c>
      <c r="I174" s="52"/>
      <c r="J174" s="49" t="str">
        <f t="shared" si="5"/>
        <v>m2</v>
      </c>
    </row>
    <row r="175" spans="2:10" hidden="1" x14ac:dyDescent="0.3">
      <c r="B175" s="51"/>
      <c r="C175" s="47" t="s">
        <v>33</v>
      </c>
      <c r="D175" s="52">
        <f t="shared" si="3"/>
        <v>4</v>
      </c>
      <c r="E175" s="52">
        <f t="shared" si="3"/>
        <v>0.83</v>
      </c>
      <c r="F175" s="52">
        <f t="shared" si="6"/>
        <v>0</v>
      </c>
      <c r="G175" s="52">
        <f t="shared" si="6"/>
        <v>1.1499999999999999</v>
      </c>
      <c r="H175" s="52">
        <f t="shared" si="4"/>
        <v>3.8179999999999996</v>
      </c>
      <c r="I175" s="52"/>
      <c r="J175" s="49" t="str">
        <f t="shared" si="5"/>
        <v>m2</v>
      </c>
    </row>
    <row r="176" spans="2:10" hidden="1" x14ac:dyDescent="0.3">
      <c r="B176" s="51"/>
      <c r="C176" s="47" t="s">
        <v>34</v>
      </c>
      <c r="D176" s="52">
        <f t="shared" si="3"/>
        <v>2</v>
      </c>
      <c r="E176" s="52">
        <f t="shared" si="3"/>
        <v>1.9</v>
      </c>
      <c r="F176" s="52">
        <f t="shared" si="6"/>
        <v>0</v>
      </c>
      <c r="G176" s="52">
        <f t="shared" si="6"/>
        <v>1.1499999999999999</v>
      </c>
      <c r="H176" s="52">
        <f t="shared" si="4"/>
        <v>4.3699999999999992</v>
      </c>
      <c r="I176" s="52"/>
      <c r="J176" s="49" t="str">
        <f t="shared" si="5"/>
        <v>m2</v>
      </c>
    </row>
    <row r="177" spans="2:10" hidden="1" x14ac:dyDescent="0.3">
      <c r="B177" s="51"/>
      <c r="C177" s="47" t="s">
        <v>54</v>
      </c>
      <c r="D177" s="52">
        <f t="shared" si="3"/>
        <v>1</v>
      </c>
      <c r="E177" s="52">
        <f t="shared" si="3"/>
        <v>0.83</v>
      </c>
      <c r="F177" s="52">
        <f t="shared" si="6"/>
        <v>0.8</v>
      </c>
      <c r="G177" s="52">
        <f t="shared" si="6"/>
        <v>0</v>
      </c>
      <c r="H177" s="52">
        <f t="shared" si="4"/>
        <v>0.66400000000000003</v>
      </c>
      <c r="I177" s="52"/>
      <c r="J177" s="49" t="str">
        <f t="shared" si="5"/>
        <v>m2</v>
      </c>
    </row>
    <row r="178" spans="2:10" hidden="1" x14ac:dyDescent="0.3">
      <c r="B178" s="51"/>
      <c r="C178" s="47"/>
      <c r="D178" s="52"/>
      <c r="E178" s="52"/>
      <c r="F178" s="52"/>
      <c r="G178" s="52"/>
      <c r="H178" s="52"/>
      <c r="I178" s="52"/>
      <c r="J178" s="49"/>
    </row>
    <row r="179" spans="2:10" hidden="1" x14ac:dyDescent="0.3">
      <c r="B179" s="51"/>
      <c r="C179" s="47"/>
      <c r="D179" s="52"/>
      <c r="E179" s="52"/>
      <c r="F179" s="52"/>
      <c r="G179" s="52"/>
      <c r="H179" s="52"/>
      <c r="I179" s="52"/>
      <c r="J179" s="49"/>
    </row>
    <row r="180" spans="2:10" hidden="1" x14ac:dyDescent="0.3">
      <c r="B180" s="51"/>
      <c r="C180" s="47"/>
      <c r="D180" s="52"/>
      <c r="E180" s="52"/>
      <c r="F180" s="52"/>
      <c r="G180" s="52"/>
      <c r="H180" s="52"/>
      <c r="I180" s="52"/>
      <c r="J180" s="49"/>
    </row>
    <row r="181" spans="2:10" hidden="1" x14ac:dyDescent="0.3">
      <c r="B181" s="82"/>
      <c r="C181" s="83"/>
      <c r="D181" s="84"/>
      <c r="E181" s="84"/>
      <c r="F181" s="84"/>
      <c r="G181" s="84"/>
      <c r="H181" s="84"/>
      <c r="I181" s="84"/>
      <c r="J181" s="85"/>
    </row>
    <row r="182" spans="2:10" hidden="1" x14ac:dyDescent="0.3">
      <c r="B182" s="82"/>
      <c r="C182" s="83"/>
      <c r="D182" s="84"/>
      <c r="E182" s="84"/>
      <c r="F182" s="84"/>
      <c r="G182" s="84"/>
      <c r="H182" s="84"/>
      <c r="I182" s="84"/>
      <c r="J182" s="85"/>
    </row>
    <row r="183" spans="2:10" hidden="1" x14ac:dyDescent="0.3">
      <c r="B183" s="82"/>
      <c r="C183" s="83"/>
      <c r="D183" s="84"/>
      <c r="E183" s="84"/>
      <c r="F183" s="84"/>
      <c r="G183" s="84"/>
      <c r="H183" s="84"/>
      <c r="I183" s="84"/>
      <c r="J183" s="85"/>
    </row>
    <row r="184" spans="2:10" hidden="1" x14ac:dyDescent="0.3">
      <c r="B184" s="82"/>
      <c r="C184" s="83"/>
      <c r="D184" s="84"/>
      <c r="E184" s="84"/>
      <c r="F184" s="84"/>
      <c r="G184" s="84"/>
      <c r="H184" s="84"/>
      <c r="I184" s="84"/>
      <c r="J184" s="85"/>
    </row>
    <row r="185" spans="2:10" hidden="1" x14ac:dyDescent="0.3">
      <c r="B185" s="82"/>
      <c r="C185" s="83"/>
      <c r="D185" s="84"/>
      <c r="E185" s="84"/>
      <c r="F185" s="84"/>
      <c r="G185" s="84"/>
      <c r="H185" s="84"/>
      <c r="I185" s="84"/>
      <c r="J185" s="85"/>
    </row>
    <row r="186" spans="2:10" hidden="1" x14ac:dyDescent="0.3">
      <c r="B186" s="82"/>
      <c r="C186" s="83"/>
      <c r="D186" s="84"/>
      <c r="E186" s="84"/>
      <c r="F186" s="84"/>
      <c r="G186" s="84"/>
      <c r="H186" s="84"/>
      <c r="I186" s="84"/>
      <c r="J186" s="85"/>
    </row>
    <row r="187" spans="2:10" hidden="1" x14ac:dyDescent="0.3">
      <c r="B187" s="82"/>
      <c r="C187" s="83"/>
      <c r="D187" s="84"/>
      <c r="E187" s="84"/>
      <c r="F187" s="84"/>
      <c r="G187" s="84"/>
      <c r="H187" s="84"/>
      <c r="I187" s="84"/>
      <c r="J187" s="85"/>
    </row>
    <row r="188" spans="2:10" hidden="1" x14ac:dyDescent="0.3">
      <c r="B188" s="82"/>
      <c r="C188" s="83"/>
      <c r="D188" s="84"/>
      <c r="E188" s="84"/>
      <c r="F188" s="84"/>
      <c r="G188" s="84"/>
      <c r="H188" s="84"/>
      <c r="I188" s="84"/>
      <c r="J188" s="85"/>
    </row>
    <row r="189" spans="2:10" hidden="1" x14ac:dyDescent="0.3">
      <c r="B189" s="82"/>
      <c r="C189" s="83"/>
      <c r="D189" s="84"/>
      <c r="E189" s="84"/>
      <c r="F189" s="84"/>
      <c r="G189" s="84"/>
      <c r="H189" s="84"/>
      <c r="I189" s="84"/>
      <c r="J189" s="85"/>
    </row>
    <row r="190" spans="2:10" hidden="1" x14ac:dyDescent="0.3">
      <c r="B190" s="82"/>
      <c r="C190" s="83"/>
      <c r="D190" s="84"/>
      <c r="E190" s="84"/>
      <c r="F190" s="84"/>
      <c r="G190" s="84"/>
      <c r="H190" s="84"/>
      <c r="I190" s="84"/>
      <c r="J190" s="85"/>
    </row>
    <row r="191" spans="2:10" hidden="1" x14ac:dyDescent="0.3">
      <c r="B191" s="82"/>
      <c r="C191" s="83"/>
      <c r="D191" s="84"/>
      <c r="E191" s="84"/>
      <c r="F191" s="84"/>
      <c r="G191" s="84"/>
      <c r="H191" s="84"/>
      <c r="I191" s="84"/>
      <c r="J191" s="85"/>
    </row>
    <row r="192" spans="2:10" hidden="1" x14ac:dyDescent="0.3">
      <c r="B192" s="82"/>
      <c r="C192" s="83"/>
      <c r="D192" s="84"/>
      <c r="E192" s="84"/>
      <c r="F192" s="84"/>
      <c r="G192" s="84"/>
      <c r="H192" s="84"/>
      <c r="I192" s="84"/>
      <c r="J192" s="85"/>
    </row>
    <row r="193" spans="2:10" hidden="1" x14ac:dyDescent="0.3">
      <c r="B193" s="82"/>
      <c r="C193" s="83"/>
      <c r="D193" s="84"/>
      <c r="E193" s="84"/>
      <c r="F193" s="84"/>
      <c r="G193" s="84"/>
      <c r="H193" s="84"/>
      <c r="I193" s="84"/>
      <c r="J193" s="85"/>
    </row>
    <row r="194" spans="2:10" hidden="1" x14ac:dyDescent="0.3">
      <c r="B194" s="82"/>
      <c r="C194" s="83"/>
      <c r="D194" s="84"/>
      <c r="E194" s="84"/>
      <c r="F194" s="84"/>
      <c r="G194" s="84"/>
      <c r="H194" s="84"/>
      <c r="I194" s="84"/>
      <c r="J194" s="85"/>
    </row>
    <row r="195" spans="2:10" hidden="1" x14ac:dyDescent="0.3">
      <c r="B195" s="82"/>
      <c r="C195" s="83"/>
      <c r="D195" s="84"/>
      <c r="E195" s="84"/>
      <c r="F195" s="84"/>
      <c r="G195" s="84"/>
      <c r="H195" s="84"/>
      <c r="I195" s="84"/>
      <c r="J195" s="85"/>
    </row>
    <row r="196" spans="2:10" hidden="1" x14ac:dyDescent="0.3">
      <c r="B196" s="82"/>
      <c r="C196" s="83"/>
      <c r="D196" s="84"/>
      <c r="E196" s="84"/>
      <c r="F196" s="84"/>
      <c r="G196" s="84"/>
      <c r="H196" s="84"/>
      <c r="I196" s="84"/>
      <c r="J196" s="85"/>
    </row>
    <row r="197" spans="2:10" hidden="1" x14ac:dyDescent="0.3">
      <c r="B197" s="82"/>
      <c r="C197" s="83"/>
      <c r="D197" s="84"/>
      <c r="E197" s="84"/>
      <c r="F197" s="84"/>
      <c r="G197" s="84"/>
      <c r="H197" s="84"/>
      <c r="I197" s="84"/>
      <c r="J197" s="85"/>
    </row>
    <row r="198" spans="2:10" hidden="1" x14ac:dyDescent="0.3">
      <c r="B198" s="82"/>
      <c r="C198" s="83"/>
      <c r="D198" s="84"/>
      <c r="E198" s="84"/>
      <c r="F198" s="84"/>
      <c r="G198" s="84"/>
      <c r="H198" s="84"/>
      <c r="I198" s="84"/>
      <c r="J198" s="85"/>
    </row>
    <row r="199" spans="2:10" hidden="1" x14ac:dyDescent="0.3">
      <c r="B199" s="82"/>
      <c r="C199" s="83"/>
      <c r="D199" s="84"/>
      <c r="E199" s="84"/>
      <c r="F199" s="84"/>
      <c r="G199" s="84"/>
      <c r="H199" s="84"/>
      <c r="I199" s="84"/>
      <c r="J199" s="85"/>
    </row>
    <row r="200" spans="2:10" hidden="1" x14ac:dyDescent="0.3">
      <c r="B200" s="82"/>
      <c r="C200" s="83"/>
      <c r="D200" s="84"/>
      <c r="E200" s="84"/>
      <c r="F200" s="84"/>
      <c r="G200" s="84"/>
      <c r="H200" s="84"/>
      <c r="I200" s="84"/>
      <c r="J200" s="85"/>
    </row>
    <row r="201" spans="2:10" hidden="1" x14ac:dyDescent="0.3">
      <c r="B201" s="82"/>
      <c r="C201" s="83"/>
      <c r="D201" s="84"/>
      <c r="E201" s="84"/>
      <c r="F201" s="84"/>
      <c r="G201" s="84"/>
      <c r="H201" s="84"/>
      <c r="I201" s="84"/>
      <c r="J201" s="85"/>
    </row>
    <row r="202" spans="2:10" hidden="1" x14ac:dyDescent="0.3">
      <c r="B202" s="82"/>
      <c r="C202" s="83"/>
      <c r="D202" s="84"/>
      <c r="E202" s="84"/>
      <c r="F202" s="84"/>
      <c r="G202" s="84"/>
      <c r="H202" s="84"/>
      <c r="I202" s="84"/>
      <c r="J202" s="85"/>
    </row>
    <row r="203" spans="2:10" hidden="1" x14ac:dyDescent="0.3">
      <c r="B203" s="82"/>
      <c r="C203" s="83"/>
      <c r="D203" s="84"/>
      <c r="E203" s="84"/>
      <c r="F203" s="84"/>
      <c r="G203" s="84"/>
      <c r="H203" s="84"/>
      <c r="I203" s="84"/>
      <c r="J203" s="85"/>
    </row>
    <row r="204" spans="2:10" hidden="1" x14ac:dyDescent="0.3">
      <c r="B204" s="82"/>
      <c r="C204" s="83"/>
      <c r="D204" s="84"/>
      <c r="E204" s="84"/>
      <c r="F204" s="84"/>
      <c r="G204" s="84"/>
      <c r="H204" s="84"/>
      <c r="I204" s="84"/>
      <c r="J204" s="85"/>
    </row>
    <row r="205" spans="2:10" hidden="1" x14ac:dyDescent="0.3">
      <c r="B205" s="82"/>
      <c r="C205" s="83"/>
      <c r="D205" s="84"/>
      <c r="E205" s="84"/>
      <c r="F205" s="84"/>
      <c r="G205" s="84"/>
      <c r="H205" s="84"/>
      <c r="I205" s="84"/>
      <c r="J205" s="85"/>
    </row>
    <row r="206" spans="2:10" hidden="1" x14ac:dyDescent="0.3">
      <c r="C206" s="158" t="s">
        <v>153</v>
      </c>
      <c r="D206" s="158"/>
      <c r="E206" s="158"/>
      <c r="F206" s="158"/>
      <c r="G206" s="158"/>
      <c r="H206" s="158"/>
    </row>
    <row r="207" spans="2:10" hidden="1" x14ac:dyDescent="0.3">
      <c r="C207" s="158" t="s">
        <v>154</v>
      </c>
      <c r="D207" s="158"/>
      <c r="E207" s="158"/>
      <c r="F207" s="158"/>
      <c r="G207" s="158"/>
      <c r="H207" s="158"/>
    </row>
    <row r="208" spans="2:10" hidden="1" x14ac:dyDescent="0.3">
      <c r="C208" s="158" t="s">
        <v>155</v>
      </c>
      <c r="D208" s="158"/>
      <c r="E208" s="158"/>
      <c r="F208" s="158"/>
      <c r="G208" s="158"/>
      <c r="H208" s="158"/>
    </row>
    <row r="209" spans="2:10" hidden="1" x14ac:dyDescent="0.3">
      <c r="C209" s="159" t="s">
        <v>156</v>
      </c>
      <c r="D209" s="159"/>
      <c r="E209" s="159"/>
      <c r="F209" s="159"/>
      <c r="G209" s="159"/>
      <c r="H209" s="159"/>
    </row>
    <row r="210" spans="2:10" hidden="1" x14ac:dyDescent="0.3">
      <c r="C210" s="2"/>
      <c r="D210" s="2"/>
      <c r="E210" s="2"/>
      <c r="F210" s="2"/>
      <c r="G210" s="2"/>
      <c r="H210" s="2"/>
    </row>
    <row r="211" spans="2:10" hidden="1" x14ac:dyDescent="0.3">
      <c r="B211" s="176" t="s">
        <v>141</v>
      </c>
      <c r="C211" s="176"/>
      <c r="D211" s="176"/>
      <c r="E211" s="176"/>
      <c r="F211" s="176"/>
      <c r="G211" s="176"/>
      <c r="H211" s="176"/>
      <c r="I211" s="176"/>
      <c r="J211" s="176"/>
    </row>
    <row r="212" spans="2:10" hidden="1" x14ac:dyDescent="0.3"/>
    <row r="213" spans="2:10" hidden="1" x14ac:dyDescent="0.3">
      <c r="B213" s="176" t="s">
        <v>163</v>
      </c>
      <c r="C213" s="176"/>
      <c r="D213" s="176"/>
      <c r="E213" s="176"/>
      <c r="F213" s="176"/>
      <c r="G213" s="176"/>
      <c r="H213" s="176"/>
      <c r="I213" s="176"/>
      <c r="J213" s="176"/>
    </row>
    <row r="214" spans="2:10" ht="15" hidden="1" thickBot="1" x14ac:dyDescent="0.35">
      <c r="B214" s="3"/>
      <c r="C214" s="3"/>
      <c r="D214" s="3"/>
      <c r="E214" s="3"/>
      <c r="F214" s="3"/>
      <c r="G214" s="3"/>
      <c r="H214" s="3"/>
      <c r="I214" s="3"/>
      <c r="J214" s="3"/>
    </row>
    <row r="215" spans="2:10" ht="30" hidden="1" customHeight="1" x14ac:dyDescent="0.3">
      <c r="B215" s="153" t="s">
        <v>140</v>
      </c>
      <c r="C215" s="154"/>
      <c r="D215" s="154"/>
      <c r="E215" s="154"/>
      <c r="F215" s="154"/>
      <c r="G215" s="154"/>
      <c r="H215" s="154"/>
      <c r="I215" s="154"/>
      <c r="J215" s="155"/>
    </row>
    <row r="216" spans="2:10" hidden="1" x14ac:dyDescent="0.3">
      <c r="B216" s="4" t="s">
        <v>148</v>
      </c>
      <c r="C216" s="5" t="s">
        <v>149</v>
      </c>
      <c r="D216" s="5"/>
      <c r="E216" s="6"/>
      <c r="F216" s="7"/>
      <c r="G216" s="8" t="s">
        <v>22</v>
      </c>
      <c r="H216" s="156">
        <v>42879</v>
      </c>
      <c r="I216" s="156"/>
      <c r="J216" s="9"/>
    </row>
    <row r="217" spans="2:10" hidden="1" x14ac:dyDescent="0.3">
      <c r="B217" s="4" t="s">
        <v>146</v>
      </c>
      <c r="C217" s="5" t="s">
        <v>142</v>
      </c>
      <c r="D217" s="10"/>
      <c r="E217" s="10"/>
      <c r="F217" s="5"/>
      <c r="G217" s="11" t="s">
        <v>145</v>
      </c>
      <c r="H217" s="6" t="s">
        <v>142</v>
      </c>
      <c r="I217" s="12"/>
      <c r="J217" s="13"/>
    </row>
    <row r="218" spans="2:10" hidden="1" x14ac:dyDescent="0.3">
      <c r="B218" s="4" t="s">
        <v>147</v>
      </c>
      <c r="C218" s="5" t="s">
        <v>142</v>
      </c>
      <c r="D218" s="10"/>
      <c r="E218" s="10"/>
      <c r="F218" s="5"/>
      <c r="G218" s="11" t="s">
        <v>143</v>
      </c>
      <c r="H218" s="6" t="s">
        <v>144</v>
      </c>
      <c r="I218" s="12"/>
      <c r="J218" s="13"/>
    </row>
    <row r="219" spans="2:10" ht="15" hidden="1" thickBot="1" x14ac:dyDescent="0.35">
      <c r="B219" s="14" t="s">
        <v>159</v>
      </c>
      <c r="C219" s="15" t="s">
        <v>160</v>
      </c>
      <c r="D219" s="16"/>
      <c r="E219" s="16"/>
      <c r="F219" s="15"/>
      <c r="G219" s="17" t="s">
        <v>157</v>
      </c>
      <c r="H219" s="18" t="s">
        <v>158</v>
      </c>
      <c r="I219" s="19"/>
      <c r="J219" s="20"/>
    </row>
    <row r="220" spans="2:10" hidden="1" x14ac:dyDescent="0.3">
      <c r="B220" s="3"/>
      <c r="C220" s="3"/>
      <c r="D220" s="3"/>
      <c r="E220" s="3"/>
      <c r="F220" s="3"/>
      <c r="G220" s="3"/>
      <c r="H220" s="3"/>
      <c r="I220" s="3"/>
      <c r="J220" s="3"/>
    </row>
    <row r="221" spans="2:10" hidden="1" x14ac:dyDescent="0.3">
      <c r="B221" s="23" t="s">
        <v>7</v>
      </c>
      <c r="C221" s="24" t="s">
        <v>0</v>
      </c>
      <c r="D221" s="24" t="s">
        <v>23</v>
      </c>
      <c r="E221" s="24" t="s">
        <v>24</v>
      </c>
      <c r="F221" s="24" t="s">
        <v>2</v>
      </c>
      <c r="G221" s="24" t="s">
        <v>3</v>
      </c>
      <c r="H221" s="24" t="s">
        <v>25</v>
      </c>
      <c r="I221" s="24" t="s">
        <v>8</v>
      </c>
      <c r="J221" s="24" t="s">
        <v>9</v>
      </c>
    </row>
    <row r="222" spans="2:10" hidden="1" x14ac:dyDescent="0.3">
      <c r="B222" s="73">
        <v>4.03</v>
      </c>
      <c r="C222" s="55" t="s">
        <v>6</v>
      </c>
      <c r="D222" s="55"/>
      <c r="E222" s="56">
        <v>1</v>
      </c>
      <c r="F222" s="57"/>
      <c r="G222" s="58"/>
      <c r="H222" s="58"/>
      <c r="I222" s="43"/>
      <c r="J222" s="55"/>
    </row>
    <row r="223" spans="2:10" hidden="1" x14ac:dyDescent="0.3">
      <c r="B223" s="74" t="s">
        <v>113</v>
      </c>
      <c r="C223" s="60" t="s">
        <v>36</v>
      </c>
      <c r="D223" s="60"/>
      <c r="E223" s="59"/>
      <c r="F223" s="52"/>
      <c r="G223" s="52"/>
      <c r="H223" s="52"/>
      <c r="I223" s="52"/>
      <c r="J223" s="61"/>
    </row>
    <row r="224" spans="2:10" hidden="1" x14ac:dyDescent="0.3">
      <c r="B224" s="75" t="s">
        <v>114</v>
      </c>
      <c r="C224" s="48" t="s">
        <v>26</v>
      </c>
      <c r="D224" s="45"/>
      <c r="E224" s="45"/>
      <c r="F224" s="45"/>
      <c r="G224" s="45"/>
      <c r="H224" s="45"/>
      <c r="I224" s="62">
        <f>SUM(H225:H226)*$E$62</f>
        <v>26.508499999999998</v>
      </c>
      <c r="J224" s="63" t="str">
        <f>+J225</f>
        <v>m2</v>
      </c>
    </row>
    <row r="225" spans="2:10" hidden="1" x14ac:dyDescent="0.3">
      <c r="B225" s="75"/>
      <c r="C225" s="44" t="s">
        <v>150</v>
      </c>
      <c r="D225" s="45">
        <v>1</v>
      </c>
      <c r="E225" s="45">
        <v>6.17</v>
      </c>
      <c r="F225" s="45">
        <v>4.05</v>
      </c>
      <c r="G225" s="45"/>
      <c r="H225" s="45">
        <f>IF(AND(F225=0,G225=0),D225*E225,IF(AND(E225=0,G225=0),D225*F225,IF(AND(E225=0,F225=0),D225*G225,IF(AND(E225=0),D225*F225*G225,IF(AND(F225=0),D225*E225*G225,IF(AND(G225=0),D225*E225*F225,D225*E225*F225*G225))))))</f>
        <v>24.988499999999998</v>
      </c>
      <c r="I225" s="45"/>
      <c r="J225" s="46" t="str">
        <f>IF(AND(E225=0,F225&lt;&gt;0,G225&lt;&gt;0),"m2",IF(AND(F225=0,E225&lt;&gt;0,G225&lt;&gt;0),"m2",IF(AND(G225=0,E225&lt;&gt;0,F225&lt;&gt;0),"m2",IF(AND(F225=0,G225=0),"ml",IF(AND(E225=0,G225=0),"ml",IF(AND(E225=0,F225=0),"ml",IF(AND(E225&lt;&gt;0,F225&lt;&gt;0,G225&lt;&gt;0),"m3",0)))))))</f>
        <v>m2</v>
      </c>
    </row>
    <row r="226" spans="2:10" hidden="1" x14ac:dyDescent="0.3">
      <c r="B226" s="75"/>
      <c r="C226" s="44" t="s">
        <v>151</v>
      </c>
      <c r="D226" s="45">
        <v>1</v>
      </c>
      <c r="E226" s="45">
        <v>1.9</v>
      </c>
      <c r="F226" s="45">
        <v>0.8</v>
      </c>
      <c r="G226" s="45"/>
      <c r="H226" s="45">
        <f>IF(AND(F226=0,G226=0),D226*E226,IF(AND(E226=0,G226=0),D226*F226,IF(AND(E226=0,F226=0),D226*G226,IF(AND(E226=0),D226*F226*G226,IF(AND(F226=0),D226*E226*G226,IF(AND(G226=0),D226*E226*F226,D226*E226*F226*G226))))))</f>
        <v>1.52</v>
      </c>
      <c r="I226" s="45"/>
      <c r="J226" s="46"/>
    </row>
    <row r="227" spans="2:10" hidden="1" x14ac:dyDescent="0.3">
      <c r="B227" s="74" t="s">
        <v>115</v>
      </c>
      <c r="C227" s="62" t="s">
        <v>10</v>
      </c>
      <c r="D227" s="48"/>
      <c r="E227" s="48"/>
      <c r="F227" s="48"/>
      <c r="G227" s="48"/>
      <c r="H227" s="48"/>
      <c r="I227" s="48"/>
      <c r="J227" s="49"/>
    </row>
    <row r="228" spans="2:10" hidden="1" x14ac:dyDescent="0.3">
      <c r="B228" s="75" t="s">
        <v>116</v>
      </c>
      <c r="C228" s="48" t="s">
        <v>11</v>
      </c>
      <c r="D228" s="64"/>
      <c r="E228" s="64"/>
      <c r="F228" s="64"/>
      <c r="G228" s="64"/>
      <c r="H228" s="64"/>
      <c r="I228" s="62">
        <f>SUM(H229)*$E$62</f>
        <v>2.49885</v>
      </c>
      <c r="J228" s="65" t="str">
        <f>+J229</f>
        <v>m3</v>
      </c>
    </row>
    <row r="229" spans="2:10" hidden="1" x14ac:dyDescent="0.3">
      <c r="B229" s="76"/>
      <c r="C229" s="47" t="s">
        <v>152</v>
      </c>
      <c r="D229" s="48">
        <v>1</v>
      </c>
      <c r="E229" s="48">
        <f>+E225</f>
        <v>6.17</v>
      </c>
      <c r="F229" s="48">
        <f>+F225</f>
        <v>4.05</v>
      </c>
      <c r="G229" s="48">
        <v>0.1</v>
      </c>
      <c r="H229" s="48">
        <f>IF(AND(F229=0,G229=0),D229*E229,IF(AND(E229=0,G229=0),D229*F229,IF(AND(E229=0,F229=0),D229*G229,IF(AND(E229=0),D229*F229*G229,IF(AND(F229=0),D229*E229*G229,IF(AND(G229=0),D229*E229*F229,D229*E229*F229*G229))))))</f>
        <v>2.49885</v>
      </c>
      <c r="I229" s="48"/>
      <c r="J229" s="49" t="str">
        <f>IF(AND(E229=0,F229&lt;&gt;0,G229&lt;&gt;0),"m2",IF(AND(F229=0,E229&lt;&gt;0,G229&lt;&gt;0),"m2",IF(AND(G229=0,E229&lt;&gt;0,F229&lt;&gt;0),"m2",IF(AND(F229=0,G229=0),"ml",IF(AND(E229=0,G229=0),"ml",IF(AND(E229=0,F229=0),"ml",IF(AND(E229&lt;&gt;0,F229&lt;&gt;0,G229&lt;&gt;0),"m3",0)))))))</f>
        <v>m3</v>
      </c>
    </row>
    <row r="230" spans="2:10" hidden="1" x14ac:dyDescent="0.3">
      <c r="B230" s="77" t="s">
        <v>117</v>
      </c>
      <c r="C230" s="62" t="s">
        <v>12</v>
      </c>
      <c r="D230" s="48"/>
      <c r="E230" s="48"/>
      <c r="F230" s="48"/>
      <c r="G230" s="48"/>
      <c r="H230" s="48"/>
      <c r="I230" s="48"/>
      <c r="J230" s="49"/>
    </row>
    <row r="231" spans="2:10" hidden="1" x14ac:dyDescent="0.3">
      <c r="B231" s="76" t="s">
        <v>118</v>
      </c>
      <c r="C231" s="48" t="s">
        <v>13</v>
      </c>
      <c r="D231" s="64"/>
      <c r="E231" s="64"/>
      <c r="F231" s="66"/>
      <c r="G231" s="64"/>
      <c r="H231" s="64"/>
      <c r="I231" s="62">
        <f>SUM(H232:H241)*$E$62</f>
        <v>17.4603</v>
      </c>
      <c r="J231" s="65" t="str">
        <f>+J233</f>
        <v>m3</v>
      </c>
    </row>
    <row r="232" spans="2:10" hidden="1" x14ac:dyDescent="0.3">
      <c r="B232" s="76"/>
      <c r="C232" s="48" t="s">
        <v>38</v>
      </c>
      <c r="D232" s="64"/>
      <c r="E232" s="64"/>
      <c r="F232" s="64"/>
      <c r="G232" s="64"/>
      <c r="H232" s="64"/>
      <c r="I232" s="67"/>
      <c r="J232" s="65"/>
    </row>
    <row r="233" spans="2:10" hidden="1" x14ac:dyDescent="0.3">
      <c r="B233" s="76"/>
      <c r="C233" s="47" t="s">
        <v>52</v>
      </c>
      <c r="D233" s="48">
        <v>1</v>
      </c>
      <c r="E233" s="48">
        <v>0.83</v>
      </c>
      <c r="F233" s="48">
        <v>0.8</v>
      </c>
      <c r="G233" s="48">
        <v>0.15</v>
      </c>
      <c r="H233" s="48">
        <f>IF(AND(F233=0,G233=0),D233*E233,IF(AND(E233=0,G233=0),D233*F233,IF(AND(E233=0,F233=0),D233*G233,IF(AND(E233=0),D233*F233*G233,IF(AND(F233=0),D233*E233*G233,IF(AND(G233=0),D233*E233*F233,D233*E233*F233*G233))))))</f>
        <v>9.9600000000000008E-2</v>
      </c>
      <c r="I233" s="48"/>
      <c r="J233" s="49" t="str">
        <f>IF(AND(E233=0,F233&lt;&gt;0,G233&lt;&gt;0),"m2",IF(AND(F233=0,E233&lt;&gt;0,G233&lt;&gt;0),"m2",IF(AND(G233=0,E233&lt;&gt;0,F233&lt;&gt;0),"m2",IF(AND(F233=0,G233=0),"ml",IF(AND(E233=0,G233=0),"ml",IF(AND(E233=0,F233=0),"ml",IF(AND(E233&lt;&gt;0,F233&lt;&gt;0,G233&lt;&gt;0),"m3",0)))))))</f>
        <v>m3</v>
      </c>
    </row>
    <row r="234" spans="2:10" hidden="1" x14ac:dyDescent="0.3">
      <c r="B234" s="76"/>
      <c r="C234" s="47" t="s">
        <v>39</v>
      </c>
      <c r="D234" s="48">
        <v>2</v>
      </c>
      <c r="E234" s="48">
        <v>0.83</v>
      </c>
      <c r="F234" s="48">
        <v>0.15</v>
      </c>
      <c r="G234" s="48">
        <v>1.1499999999999999</v>
      </c>
      <c r="H234" s="48">
        <f>IF(AND(F234=0,G234=0),D234*E234,IF(AND(E234=0,G234=0),D234*F234,IF(AND(E234=0,F234=0),D234*G234,IF(AND(E234=0),D234*F234*G234,IF(AND(F234=0),D234*E234*G234,IF(AND(G234=0),D234*E234*F234,D234*E234*F234*G234))))))</f>
        <v>0.28634999999999994</v>
      </c>
      <c r="I234" s="48"/>
      <c r="J234" s="49" t="str">
        <f>IF(AND(E234=0,F234&lt;&gt;0,G234&lt;&gt;0),"m2",IF(AND(F234=0,E234&lt;&gt;0,G234&lt;&gt;0),"m2",IF(AND(G234=0,E234&lt;&gt;0,F234&lt;&gt;0),"m2",IF(AND(F234=0,G234=0),"ml",IF(AND(E234=0,G234=0),"ml",IF(AND(E234=0,F234=0),"ml",IF(AND(E234&lt;&gt;0,F234&lt;&gt;0,G234&lt;&gt;0),"m3",0)))))))</f>
        <v>m3</v>
      </c>
    </row>
    <row r="235" spans="2:10" hidden="1" x14ac:dyDescent="0.3">
      <c r="B235" s="76"/>
      <c r="C235" s="47" t="s">
        <v>40</v>
      </c>
      <c r="D235" s="48">
        <v>1</v>
      </c>
      <c r="E235" s="48">
        <v>1.9</v>
      </c>
      <c r="F235" s="48">
        <v>0.15</v>
      </c>
      <c r="G235" s="48">
        <v>1.1499999999999999</v>
      </c>
      <c r="H235" s="48">
        <f>IF(AND(F235=0,G235=0),D235*E235,IF(AND(E235=0,G235=0),D235*F235,IF(AND(E235=0,F235=0),D235*G235,IF(AND(E235=0),D235*F235*G235,IF(AND(F235=0),D235*E235*G235,IF(AND(G235=0),D235*E235*F235,D235*E235*F235*G235))))))</f>
        <v>0.32774999999999993</v>
      </c>
      <c r="I235" s="48"/>
      <c r="J235" s="49" t="str">
        <f>IF(AND(E235=0,F235&lt;&gt;0,G235&lt;&gt;0),"m2",IF(AND(F235=0,E235&lt;&gt;0,G235&lt;&gt;0),"m2",IF(AND(G235=0,E235&lt;&gt;0,F235&lt;&gt;0),"m2",IF(AND(F235=0,G235=0),"ml",IF(AND(E235=0,G235=0),"ml",IF(AND(E235=0,F235=0),"ml",IF(AND(E235&lt;&gt;0,F235&lt;&gt;0,G235&lt;&gt;0),"m3",0)))))))</f>
        <v>m3</v>
      </c>
    </row>
    <row r="236" spans="2:10" hidden="1" x14ac:dyDescent="0.3">
      <c r="B236" s="76"/>
      <c r="C236" s="48" t="s">
        <v>27</v>
      </c>
      <c r="D236" s="48"/>
      <c r="E236" s="48"/>
      <c r="F236" s="48"/>
      <c r="G236" s="48"/>
      <c r="H236" s="48"/>
      <c r="I236" s="48"/>
      <c r="J236" s="49" t="str">
        <f>+J237</f>
        <v>m3</v>
      </c>
    </row>
    <row r="237" spans="2:10" hidden="1" x14ac:dyDescent="0.3">
      <c r="B237" s="76"/>
      <c r="C237" s="47" t="s">
        <v>41</v>
      </c>
      <c r="D237" s="48">
        <v>2</v>
      </c>
      <c r="E237" s="48">
        <f>+E225</f>
        <v>6.17</v>
      </c>
      <c r="F237" s="48">
        <v>0.15</v>
      </c>
      <c r="G237" s="48">
        <v>2.1</v>
      </c>
      <c r="H237" s="48">
        <f>IF(AND(F237=0,G237=0),D237*E237,IF(AND(E237=0,G237=0),D237*F237,IF(AND(E237=0,F237=0),D237*G237,IF(AND(E237=0),D237*F237*G237,IF(AND(F237=0),D237*E237*G237,IF(AND(G237=0),D237*E237*F237,D237*E237*F237*G237))))))</f>
        <v>3.8871000000000002</v>
      </c>
      <c r="I237" s="48"/>
      <c r="J237" s="49" t="str">
        <f>IF(AND(E237=0,F237&lt;&gt;0,G237&lt;&gt;0),"m2",IF(AND(F237=0,E237&lt;&gt;0,G237&lt;&gt;0),"m2",IF(AND(G237=0,E237&lt;&gt;0,F237&lt;&gt;0),"m2",IF(AND(F237=0,G237=0),"ml",IF(AND(E237=0,G237=0),"ml",IF(AND(E237=0,F237=0),"ml",IF(AND(E237&lt;&gt;0,F237&lt;&gt;0,G237&lt;&gt;0),"m3",0)))))))</f>
        <v>m3</v>
      </c>
    </row>
    <row r="238" spans="2:10" hidden="1" x14ac:dyDescent="0.3">
      <c r="B238" s="76"/>
      <c r="C238" s="47" t="s">
        <v>42</v>
      </c>
      <c r="D238" s="48">
        <v>2</v>
      </c>
      <c r="E238" s="48">
        <f>+F225</f>
        <v>4.05</v>
      </c>
      <c r="F238" s="48">
        <v>0.15</v>
      </c>
      <c r="G238" s="48">
        <v>2.1</v>
      </c>
      <c r="H238" s="48">
        <f>IF(AND(F238=0,G238=0),D238*E238,IF(AND(E238=0,G238=0),D238*F238,IF(AND(E238=0,F238=0),D238*G238,IF(AND(E238=0),D238*F238*G238,IF(AND(F238=0),D238*E238*G238,IF(AND(G238=0),D238*E238*F238,D238*E238*F238*G238))))))</f>
        <v>2.5514999999999999</v>
      </c>
      <c r="I238" s="48"/>
      <c r="J238" s="49" t="str">
        <f>IF(AND(E238=0,F238&lt;&gt;0,G238&lt;&gt;0),"m2",IF(AND(F238=0,E238&lt;&gt;0,G238&lt;&gt;0),"m2",IF(AND(G238=0,E238&lt;&gt;0,F238&lt;&gt;0),"m2",IF(AND(F238=0,G238=0),"ml",IF(AND(E238=0,G238=0),"ml",IF(AND(E238=0,F238=0),"ml",IF(AND(E238&lt;&gt;0,F238&lt;&gt;0,G238&lt;&gt;0),"m3",0)))))))</f>
        <v>m3</v>
      </c>
    </row>
    <row r="239" spans="2:10" hidden="1" x14ac:dyDescent="0.3">
      <c r="B239" s="76"/>
      <c r="C239" s="48" t="s">
        <v>28</v>
      </c>
      <c r="D239" s="48"/>
      <c r="E239" s="48"/>
      <c r="F239" s="48"/>
      <c r="G239" s="48"/>
      <c r="H239" s="48"/>
      <c r="I239" s="48"/>
      <c r="J239" s="49" t="str">
        <f>+J240</f>
        <v>m3</v>
      </c>
    </row>
    <row r="240" spans="2:10" hidden="1" x14ac:dyDescent="0.3">
      <c r="B240" s="76"/>
      <c r="C240" s="47" t="s">
        <v>44</v>
      </c>
      <c r="D240" s="48">
        <v>1</v>
      </c>
      <c r="E240" s="48">
        <f>+E225+0.2</f>
        <v>6.37</v>
      </c>
      <c r="F240" s="48">
        <f>+F225+0.2</f>
        <v>4.25</v>
      </c>
      <c r="G240" s="48">
        <v>0.15</v>
      </c>
      <c r="H240" s="48">
        <f>IF(AND(F240=0,G240=0),D240*E240,IF(AND(E240=0,G240=0),D240*F240,IF(AND(E240=0,F240=0),D240*G240,IF(AND(E240=0),D240*F240*G240,IF(AND(F240=0),D240*E240*G240,IF(AND(G240=0),D240*E240*F240,D240*E240*F240*G240))))))</f>
        <v>4.0608750000000002</v>
      </c>
      <c r="I240" s="48"/>
      <c r="J240" s="49" t="str">
        <f>IF(AND(E240=0,F240&lt;&gt;0,G240&lt;&gt;0),"m2",IF(AND(F240=0,E240&lt;&gt;0,G240&lt;&gt;0),"m2",IF(AND(G240=0,E240&lt;&gt;0,F240&lt;&gt;0),"m2",IF(AND(F240=0,G240=0),"ml",IF(AND(E240=0,G240=0),"ml",IF(AND(E240=0,F240=0),"ml",IF(AND(E240&lt;&gt;0,F240&lt;&gt;0,G240&lt;&gt;0),"m3",0)))))))</f>
        <v>m3</v>
      </c>
    </row>
    <row r="241" spans="2:10" hidden="1" x14ac:dyDescent="0.3">
      <c r="B241" s="76"/>
      <c r="C241" s="47" t="s">
        <v>45</v>
      </c>
      <c r="D241" s="48">
        <v>1</v>
      </c>
      <c r="E241" s="48">
        <f>+E225</f>
        <v>6.17</v>
      </c>
      <c r="F241" s="48">
        <f>+F225</f>
        <v>4.05</v>
      </c>
      <c r="G241" s="48">
        <v>0.25</v>
      </c>
      <c r="H241" s="48">
        <f>IF(AND(F241=0,G241=0),D241*E241,IF(AND(E241=0,G241=0),D241*F241,IF(AND(E241=0,F241=0),D241*G241,IF(AND(E241=0),D241*F241*G241,IF(AND(F241=0),D241*E241*G241,IF(AND(G241=0),D241*E241*F241,D241*E241*F241*G241))))))</f>
        <v>6.2471249999999996</v>
      </c>
      <c r="I241" s="48"/>
      <c r="J241" s="49" t="str">
        <f>IF(AND(E241=0,F241&lt;&gt;0,G241&lt;&gt;0),"m2",IF(AND(F241=0,E241&lt;&gt;0,G241&lt;&gt;0),"m2",IF(AND(G241=0,E241&lt;&gt;0,F241&lt;&gt;0),"m2",IF(AND(F241=0,G241=0),"ml",IF(AND(E241=0,G241=0),"ml",IF(AND(E241=0,F241=0),"ml",IF(AND(E241&lt;&gt;0,F241&lt;&gt;0,G241&lt;&gt;0),"m3",0)))))))</f>
        <v>m3</v>
      </c>
    </row>
    <row r="242" spans="2:10" hidden="1" x14ac:dyDescent="0.3">
      <c r="B242" s="76" t="s">
        <v>119</v>
      </c>
      <c r="C242" s="48" t="s">
        <v>14</v>
      </c>
      <c r="D242" s="64"/>
      <c r="E242" s="64"/>
      <c r="F242" s="64"/>
      <c r="G242" s="64"/>
      <c r="H242" s="64"/>
      <c r="I242" s="62">
        <f>SUM(H243:H250)*$E$62</f>
        <v>139.53299999999999</v>
      </c>
      <c r="J242" s="65" t="str">
        <f>+J243</f>
        <v>m2</v>
      </c>
    </row>
    <row r="243" spans="2:10" hidden="1" x14ac:dyDescent="0.3">
      <c r="B243" s="76"/>
      <c r="C243" s="47" t="s">
        <v>51</v>
      </c>
      <c r="D243" s="48">
        <v>2</v>
      </c>
      <c r="E243" s="48">
        <f>+E225+F225</f>
        <v>10.219999999999999</v>
      </c>
      <c r="F243" s="48"/>
      <c r="G243" s="48">
        <f>+G237</f>
        <v>2.1</v>
      </c>
      <c r="H243" s="48">
        <f>IF(AND(F243=0,G243=0),D243*E243,IF(AND(E243=0,G243=0),D243*F243,IF(AND(E243=0,F243=0),D243*G243,IF(AND(E243=0),D243*F243*G243,IF(AND(F243=0),D243*E243*G243,IF(AND(G243=0),D243*E243*F243,D243*E243*F243*G243))))))</f>
        <v>42.923999999999999</v>
      </c>
      <c r="I243" s="48"/>
      <c r="J243" s="49" t="str">
        <f>IF(AND(E243=0,F243&lt;&gt;0,G243&lt;&gt;0),"m2",IF(AND(F243=0,E243&lt;&gt;0,G243&lt;&gt;0),"m2",IF(AND(G243=0,E243&lt;&gt;0,F243&lt;&gt;0),"m2",IF(AND(F243=0,G243=0),"ml",IF(AND(E243=0,G243=0),"ml",IF(AND(E243=0,F243=0),"ml",IF(AND(E243&lt;&gt;0,F243&lt;&gt;0,G243&lt;&gt;0),"m3",0)))))))</f>
        <v>m2</v>
      </c>
    </row>
    <row r="244" spans="2:10" hidden="1" x14ac:dyDescent="0.3">
      <c r="B244" s="76"/>
      <c r="C244" s="47" t="s">
        <v>50</v>
      </c>
      <c r="D244" s="48">
        <v>2</v>
      </c>
      <c r="E244" s="48">
        <f>+E243-1</f>
        <v>9.2199999999999989</v>
      </c>
      <c r="F244" s="48"/>
      <c r="G244" s="48">
        <f>+G243</f>
        <v>2.1</v>
      </c>
      <c r="H244" s="48">
        <f>IF(AND(F244=0,G244=0),D244*E244,IF(AND(E244=0,G244=0),D244*F244,IF(AND(E244=0,F244=0),D244*G244,IF(AND(E244=0),D244*F244*G244,IF(AND(F244=0),D244*E244*G244,IF(AND(G244=0),D244*E244*F244,D244*E244*F244*G244))))))</f>
        <v>38.723999999999997</v>
      </c>
      <c r="I244" s="48"/>
      <c r="J244" s="49" t="str">
        <f>IF(AND(E244=0,F244&lt;&gt;0,G244&lt;&gt;0),"m2",IF(AND(F244=0,E244&lt;&gt;0,G244&lt;&gt;0),"m2",IF(AND(G244=0,E244&lt;&gt;0,F244&lt;&gt;0),"m2",IF(AND(F244=0,G244=0),"ml",IF(AND(E244=0,G244=0),"ml",IF(AND(E244=0,F244=0),"ml",IF(AND(E244&lt;&gt;0,F244&lt;&gt;0,G244&lt;&gt;0),"m3",0)))))))</f>
        <v>m2</v>
      </c>
    </row>
    <row r="245" spans="2:10" hidden="1" x14ac:dyDescent="0.3">
      <c r="B245" s="76"/>
      <c r="C245" s="47" t="s">
        <v>43</v>
      </c>
      <c r="D245" s="48">
        <v>1</v>
      </c>
      <c r="E245" s="48">
        <f>+E234*2+E235</f>
        <v>3.5599999999999996</v>
      </c>
      <c r="F245" s="48"/>
      <c r="G245" s="48">
        <f>+G234</f>
        <v>1.1499999999999999</v>
      </c>
      <c r="H245" s="48">
        <f>IF(AND(F245=0,G245=0),D245*E245,IF(AND(E245=0,G245=0),D245*F245,IF(AND(E245=0,F245=0),D245*G245,IF(AND(E245=0),D245*F245*G245,IF(AND(F245=0),D245*E245*G245,IF(AND(G245=0),D245*E245*F245,D245*E245*F245*G245))))))</f>
        <v>4.0939999999999994</v>
      </c>
      <c r="I245" s="48"/>
      <c r="J245" s="49" t="str">
        <f>IF(AND(E245=0,F245&lt;&gt;0,G245&lt;&gt;0),"m2",IF(AND(F245=0,E245&lt;&gt;0,G245&lt;&gt;0),"m2",IF(AND(G245=0,E245&lt;&gt;0,F245&lt;&gt;0),"m2",IF(AND(F245=0,G245=0),"ml",IF(AND(E245=0,G245=0),"ml",IF(AND(E245=0,F245=0),"ml",IF(AND(E245&lt;&gt;0,F245&lt;&gt;0,G245&lt;&gt;0),"m3",0)))))))</f>
        <v>m2</v>
      </c>
    </row>
    <row r="246" spans="2:10" hidden="1" x14ac:dyDescent="0.3">
      <c r="B246" s="76"/>
      <c r="C246" s="47" t="s">
        <v>29</v>
      </c>
      <c r="D246" s="48">
        <v>1</v>
      </c>
      <c r="E246" s="48">
        <f>+E245-0.6</f>
        <v>2.9599999999999995</v>
      </c>
      <c r="F246" s="48"/>
      <c r="G246" s="48">
        <f>+G245</f>
        <v>1.1499999999999999</v>
      </c>
      <c r="H246" s="48">
        <f>IF(AND(F246=0,G246=0),D246*E246,IF(AND(E246=0,G246=0),D246*F246,IF(AND(E246=0,F246=0),D246*G246,IF(AND(E246=0),D246*F246*G246,IF(AND(F246=0),D246*E246*G246,IF(AND(G246=0),D246*E246*F246,D246*E246*F246*G246))))))</f>
        <v>3.403999999999999</v>
      </c>
      <c r="I246" s="48"/>
      <c r="J246" s="49" t="str">
        <f>IF(AND(E246=0,F246&lt;&gt;0,G246&lt;&gt;0),"m2",IF(AND(F246=0,E246&lt;&gt;0,G246&lt;&gt;0),"m2",IF(AND(G246=0,E246&lt;&gt;0,F246&lt;&gt;0),"m2",IF(AND(F246=0,G246=0),"ml",IF(AND(E246=0,G246=0),"ml",IF(AND(E246=0,F246=0),"ml",IF(AND(E246&lt;&gt;0,F246&lt;&gt;0,G246&lt;&gt;0),"m3",0)))))))</f>
        <v>m2</v>
      </c>
    </row>
    <row r="247" spans="2:10" hidden="1" x14ac:dyDescent="0.3">
      <c r="B247" s="76"/>
      <c r="C247" s="48" t="s">
        <v>30</v>
      </c>
      <c r="D247" s="48"/>
      <c r="E247" s="48"/>
      <c r="F247" s="48"/>
      <c r="G247" s="48"/>
      <c r="H247" s="48"/>
      <c r="I247" s="48"/>
      <c r="J247" s="49" t="str">
        <f>+J248</f>
        <v>m2</v>
      </c>
    </row>
    <row r="248" spans="2:10" hidden="1" x14ac:dyDescent="0.3">
      <c r="B248" s="76"/>
      <c r="C248" s="47" t="s">
        <v>44</v>
      </c>
      <c r="D248" s="48">
        <v>1</v>
      </c>
      <c r="E248" s="48">
        <f>+E240</f>
        <v>6.37</v>
      </c>
      <c r="F248" s="48">
        <f>+F240</f>
        <v>4.25</v>
      </c>
      <c r="G248" s="48"/>
      <c r="H248" s="48">
        <f>IF(AND(F248=0,G248=0),D248*E248,IF(AND(E248=0,G248=0),D248*F248,IF(AND(E248=0,F248=0),D248*G248,IF(AND(E248=0),D248*F248*G248,IF(AND(F248=0),D248*E248*G248,IF(AND(G248=0),D248*E248*F248,D248*E248*F248*G248))))))</f>
        <v>27.072500000000002</v>
      </c>
      <c r="I248" s="48"/>
      <c r="J248" s="49" t="str">
        <f>IF(AND(E248=0,F248&lt;&gt;0,G248&lt;&gt;0),"m2",IF(AND(F248=0,E248&lt;&gt;0,G248&lt;&gt;0),"m2",IF(AND(G248=0,E248&lt;&gt;0,F248&lt;&gt;0),"m2",IF(AND(F248=0,G248=0),"ml",IF(AND(E248=0,G248=0),"ml",IF(AND(E248=0,F248=0),"ml",IF(AND(E248&lt;&gt;0,F248&lt;&gt;0,G248&lt;&gt;0),"m3",0)))))))</f>
        <v>m2</v>
      </c>
    </row>
    <row r="249" spans="2:10" hidden="1" x14ac:dyDescent="0.3">
      <c r="B249" s="76"/>
      <c r="C249" s="47" t="s">
        <v>49</v>
      </c>
      <c r="D249" s="48">
        <v>2</v>
      </c>
      <c r="E249" s="48">
        <f>+E240+F240</f>
        <v>10.620000000000001</v>
      </c>
      <c r="F249" s="48"/>
      <c r="G249" s="48">
        <v>0.15</v>
      </c>
      <c r="H249" s="48">
        <f>IF(AND(F249=0,G249=0),D249*E249,IF(AND(E249=0,G249=0),D249*F249,IF(AND(E249=0,F249=0),D249*G249,IF(AND(E249=0),D249*F249*G249,IF(AND(F249=0),D249*E249*G249,IF(AND(G249=0),D249*E249*F249,D249*E249*F249*G249))))))</f>
        <v>3.1860000000000004</v>
      </c>
      <c r="I249" s="48"/>
      <c r="J249" s="49" t="str">
        <f>IF(AND(E249=0,F249&lt;&gt;0,G249&lt;&gt;0),"m2",IF(AND(F249=0,E249&lt;&gt;0,G249&lt;&gt;0),"m2",IF(AND(G249=0,E249&lt;&gt;0,F249&lt;&gt;0),"m2",IF(AND(F249=0,G249=0),"ml",IF(AND(E249=0,G249=0),"ml",IF(AND(E249=0,F249=0),"ml",IF(AND(E249&lt;&gt;0,F249&lt;&gt;0,G249&lt;&gt;0),"m3",0)))))))</f>
        <v>m2</v>
      </c>
    </row>
    <row r="250" spans="2:10" hidden="1" x14ac:dyDescent="0.3">
      <c r="B250" s="76"/>
      <c r="C250" s="47" t="s">
        <v>45</v>
      </c>
      <c r="D250" s="48">
        <v>1</v>
      </c>
      <c r="E250" s="48">
        <f>+E241-0.5</f>
        <v>5.67</v>
      </c>
      <c r="F250" s="48">
        <f>+F241-0.5</f>
        <v>3.55</v>
      </c>
      <c r="G250" s="48"/>
      <c r="H250" s="48">
        <f>IF(AND(F250=0,G250=0),D250*E250,IF(AND(E250=0,G250=0),D250*F250,IF(AND(E250=0,F250=0),D250*G250,IF(AND(E250=0),D250*F250*G250,IF(AND(F250=0),D250*E250*G250,IF(AND(G250=0),D250*E250*F250,D250*E250*F250*G250))))))</f>
        <v>20.128499999999999</v>
      </c>
      <c r="I250" s="48"/>
      <c r="J250" s="49" t="str">
        <f>IF(AND(E250=0,F250&lt;&gt;0,G250&lt;&gt;0),"m2",IF(AND(F250=0,E250&lt;&gt;0,G250&lt;&gt;0),"m2",IF(AND(G250=0,E250&lt;&gt;0,F250&lt;&gt;0),"m2",IF(AND(F250=0,G250=0),"ml",IF(AND(E250=0,G250=0),"ml",IF(AND(E250=0,F250=0),"ml",IF(AND(E250&lt;&gt;0,F250&lt;&gt;0,G250&lt;&gt;0),"m3",0)))))))</f>
        <v>m2</v>
      </c>
    </row>
    <row r="251" spans="2:10" hidden="1" x14ac:dyDescent="0.3">
      <c r="B251" s="76" t="s">
        <v>120</v>
      </c>
      <c r="C251" s="48" t="s">
        <v>15</v>
      </c>
      <c r="D251" s="64"/>
      <c r="E251" s="64"/>
      <c r="F251" s="64"/>
      <c r="G251" s="64"/>
      <c r="H251" s="64"/>
      <c r="I251" s="62">
        <f>SUM(H252:H253)*$E$62</f>
        <v>0</v>
      </c>
      <c r="J251" s="65" t="str">
        <f>+J252</f>
        <v>kg</v>
      </c>
    </row>
    <row r="252" spans="2:10" hidden="1" x14ac:dyDescent="0.3">
      <c r="B252" s="76"/>
      <c r="C252" s="47" t="s">
        <v>46</v>
      </c>
      <c r="D252" s="48">
        <v>1</v>
      </c>
      <c r="E252" s="50">
        <v>0</v>
      </c>
      <c r="F252" s="48"/>
      <c r="G252" s="48"/>
      <c r="H252" s="48">
        <f>IF(AND(F252=0,G252=0),D252*E252,IF(AND(E252=0,G252=0),D252*F252,IF(AND(E252=0,F252=0),D252*G252,IF(AND(E252=0),D252*F252*G252,IF(AND(F252=0),D252*E252*G252,IF(AND(G252=0),D252*E252*F252,D252*E252*F252*G252))))))</f>
        <v>0</v>
      </c>
      <c r="I252" s="48"/>
      <c r="J252" s="49" t="s">
        <v>31</v>
      </c>
    </row>
    <row r="253" spans="2:10" hidden="1" x14ac:dyDescent="0.3">
      <c r="B253" s="76"/>
      <c r="C253" s="47" t="s">
        <v>32</v>
      </c>
      <c r="D253" s="48">
        <v>1</v>
      </c>
      <c r="E253" s="50">
        <v>0</v>
      </c>
      <c r="F253" s="48"/>
      <c r="G253" s="48"/>
      <c r="H253" s="48">
        <f>IF(AND(F253=0,G253=0),D253*E253,IF(AND(E253=0,G253=0),D253*F253,IF(AND(E253=0,F253=0),D253*G253,IF(AND(E253=0),D253*F253*G253,IF(AND(F253=0),D253*E253*G253,IF(AND(G253=0),D253*E253*F253,D253*E253*F253*G253))))))</f>
        <v>0</v>
      </c>
      <c r="I253" s="48"/>
      <c r="J253" s="49" t="s">
        <v>31</v>
      </c>
    </row>
    <row r="254" spans="2:10" hidden="1" x14ac:dyDescent="0.3">
      <c r="B254" s="78" t="s">
        <v>121</v>
      </c>
      <c r="C254" s="68" t="s">
        <v>16</v>
      </c>
      <c r="D254" s="64"/>
      <c r="E254" s="64"/>
      <c r="F254" s="64"/>
      <c r="G254" s="64"/>
      <c r="H254" s="64"/>
      <c r="I254" s="64"/>
      <c r="J254" s="64"/>
    </row>
    <row r="255" spans="2:10" hidden="1" x14ac:dyDescent="0.3">
      <c r="B255" s="76" t="s">
        <v>122</v>
      </c>
      <c r="C255" s="48" t="s">
        <v>17</v>
      </c>
      <c r="D255" s="64"/>
      <c r="E255" s="64"/>
      <c r="F255" s="64"/>
      <c r="G255" s="64"/>
      <c r="H255" s="64"/>
      <c r="I255" s="62">
        <f>SUM(H256:H257)*$E$62</f>
        <v>40.412499999999994</v>
      </c>
      <c r="J255" s="65" t="str">
        <f>+J256</f>
        <v>m2</v>
      </c>
    </row>
    <row r="256" spans="2:10" hidden="1" x14ac:dyDescent="0.3">
      <c r="B256" s="76"/>
      <c r="C256" s="47" t="s">
        <v>50</v>
      </c>
      <c r="D256" s="48">
        <v>2</v>
      </c>
      <c r="E256" s="48">
        <f>+E244</f>
        <v>9.2199999999999989</v>
      </c>
      <c r="F256" s="48"/>
      <c r="G256" s="48">
        <v>1.1000000000000001</v>
      </c>
      <c r="H256" s="48">
        <f>IF(AND(F256=0,G256=0),D256*E256,IF(AND(E256=0,G256=0),D256*F256,IF(AND(E256=0,F256=0),D256*G256,IF(AND(E256=0),D256*F256*G256,IF(AND(F256=0),D256*E256*G256,IF(AND(G256=0),D256*E256*F256,D256*E256*F256*G256))))))</f>
        <v>20.283999999999999</v>
      </c>
      <c r="I256" s="48"/>
      <c r="J256" s="49" t="str">
        <f>IF(AND(E256=0,F256&lt;&gt;0,G256&lt;&gt;0),"m2",IF(AND(F256=0,E256&lt;&gt;0,G256&lt;&gt;0),"m2",IF(AND(G256=0,E256&lt;&gt;0,F256&lt;&gt;0),"m2",IF(AND(F256=0,G256=0),"ml",IF(AND(E256=0,G256=0),"ml",IF(AND(E256=0,F256=0),"ml",IF(AND(E256&lt;&gt;0,F256&lt;&gt;0,G256&lt;&gt;0),"m3",0)))))))</f>
        <v>m2</v>
      </c>
    </row>
    <row r="257" spans="2:10" hidden="1" x14ac:dyDescent="0.3">
      <c r="B257" s="76"/>
      <c r="C257" s="47" t="s">
        <v>47</v>
      </c>
      <c r="D257" s="48">
        <v>1</v>
      </c>
      <c r="E257" s="48">
        <f>+E250</f>
        <v>5.67</v>
      </c>
      <c r="F257" s="48">
        <f>+F250</f>
        <v>3.55</v>
      </c>
      <c r="G257" s="48"/>
      <c r="H257" s="48">
        <f>IF(AND(F257=0,G257=0),D257*E257,IF(AND(E257=0,G257=0),D257*F257,IF(AND(E257=0,F257=0),D257*G257,IF(AND(E257=0),D257*F257*G257,IF(AND(F257=0),D257*E257*G257,IF(AND(G257=0),D257*E257*F257,D257*E257*F257*G257))))))</f>
        <v>20.128499999999999</v>
      </c>
      <c r="I257" s="48"/>
      <c r="J257" s="49" t="str">
        <f>IF(AND(E257=0,F257&lt;&gt;0,G257&lt;&gt;0),"m2",IF(AND(F257=0,E257&lt;&gt;0,G257&lt;&gt;0),"m2",IF(AND(G257=0,E257&lt;&gt;0,F257&lt;&gt;0),"m2",IF(AND(F257=0,G257=0),"ml",IF(AND(E257=0,G257=0),"ml",IF(AND(E257=0,F257=0),"ml",IF(AND(E257&lt;&gt;0,F257&lt;&gt;0,G257&lt;&gt;0),"m3",0)))))))</f>
        <v>m2</v>
      </c>
    </row>
    <row r="258" spans="2:10" hidden="1" x14ac:dyDescent="0.3">
      <c r="B258" s="76" t="s">
        <v>123</v>
      </c>
      <c r="C258" s="48" t="s">
        <v>18</v>
      </c>
      <c r="D258" s="64"/>
      <c r="E258" s="64"/>
      <c r="F258" s="64"/>
      <c r="G258" s="64"/>
      <c r="H258" s="64"/>
      <c r="I258" s="62">
        <f>SUM(H259:H264)*$E$62</f>
        <v>86.282499999999999</v>
      </c>
      <c r="J258" s="65" t="str">
        <f>+J259</f>
        <v>m2</v>
      </c>
    </row>
    <row r="259" spans="2:10" hidden="1" x14ac:dyDescent="0.3">
      <c r="B259" s="76"/>
      <c r="C259" s="47" t="s">
        <v>51</v>
      </c>
      <c r="D259" s="48">
        <f>+D243</f>
        <v>2</v>
      </c>
      <c r="E259" s="48">
        <f>+E243</f>
        <v>10.219999999999999</v>
      </c>
      <c r="F259" s="48"/>
      <c r="G259" s="48">
        <f>+G243</f>
        <v>2.1</v>
      </c>
      <c r="H259" s="48">
        <f t="shared" ref="H259:H264" si="7">IF(AND(F259=0,G259=0),D259*E259,IF(AND(E259=0,G259=0),D259*F259,IF(AND(E259=0,F259=0),D259*G259,IF(AND(E259=0),D259*F259*G259,IF(AND(F259=0),D259*E259*G259,IF(AND(G259=0),D259*E259*F259,D259*E259*F259*G259))))))</f>
        <v>42.923999999999999</v>
      </c>
      <c r="I259" s="48"/>
      <c r="J259" s="49" t="str">
        <f t="shared" ref="J259:J264" si="8">IF(AND(E259=0,F259&lt;&gt;0,G259&lt;&gt;0),"m2",IF(AND(F259=0,E259&lt;&gt;0,G259&lt;&gt;0),"m2",IF(AND(G259=0,E259&lt;&gt;0,F259&lt;&gt;0),"m2",IF(AND(F259=0,G259=0),"ml",IF(AND(E259=0,G259=0),"ml",IF(AND(E259=0,F259=0),"ml",IF(AND(E259&lt;&gt;0,F259&lt;&gt;0,G259&lt;&gt;0),"m3",0)))))))</f>
        <v>m2</v>
      </c>
    </row>
    <row r="260" spans="2:10" hidden="1" x14ac:dyDescent="0.3">
      <c r="B260" s="76"/>
      <c r="C260" s="47" t="s">
        <v>44</v>
      </c>
      <c r="D260" s="48">
        <v>1</v>
      </c>
      <c r="E260" s="48">
        <f>+E248</f>
        <v>6.37</v>
      </c>
      <c r="F260" s="48">
        <f>+F248</f>
        <v>4.25</v>
      </c>
      <c r="G260" s="48"/>
      <c r="H260" s="48">
        <f t="shared" si="7"/>
        <v>27.072500000000002</v>
      </c>
      <c r="I260" s="48"/>
      <c r="J260" s="49" t="str">
        <f t="shared" si="8"/>
        <v>m2</v>
      </c>
    </row>
    <row r="261" spans="2:10" hidden="1" x14ac:dyDescent="0.3">
      <c r="B261" s="76"/>
      <c r="C261" s="47" t="s">
        <v>48</v>
      </c>
      <c r="D261" s="48">
        <v>2</v>
      </c>
      <c r="E261" s="48">
        <f>+E260+F260</f>
        <v>10.620000000000001</v>
      </c>
      <c r="F261" s="48"/>
      <c r="G261" s="48">
        <v>0.35</v>
      </c>
      <c r="H261" s="48">
        <f t="shared" si="7"/>
        <v>7.4340000000000002</v>
      </c>
      <c r="I261" s="48"/>
      <c r="J261" s="49" t="str">
        <f t="shared" si="8"/>
        <v>m2</v>
      </c>
    </row>
    <row r="262" spans="2:10" hidden="1" x14ac:dyDescent="0.3">
      <c r="B262" s="76"/>
      <c r="C262" s="47" t="s">
        <v>33</v>
      </c>
      <c r="D262" s="48">
        <v>4</v>
      </c>
      <c r="E262" s="48">
        <f>+E234</f>
        <v>0.83</v>
      </c>
      <c r="F262" s="48"/>
      <c r="G262" s="48">
        <f>+G234</f>
        <v>1.1499999999999999</v>
      </c>
      <c r="H262" s="48">
        <f t="shared" si="7"/>
        <v>3.8179999999999996</v>
      </c>
      <c r="I262" s="48"/>
      <c r="J262" s="49" t="str">
        <f t="shared" si="8"/>
        <v>m2</v>
      </c>
    </row>
    <row r="263" spans="2:10" hidden="1" x14ac:dyDescent="0.3">
      <c r="B263" s="76"/>
      <c r="C263" s="47" t="s">
        <v>34</v>
      </c>
      <c r="D263" s="48">
        <v>2</v>
      </c>
      <c r="E263" s="48">
        <f>+E235</f>
        <v>1.9</v>
      </c>
      <c r="F263" s="48"/>
      <c r="G263" s="48">
        <f>+G235</f>
        <v>1.1499999999999999</v>
      </c>
      <c r="H263" s="48">
        <f t="shared" si="7"/>
        <v>4.3699999999999992</v>
      </c>
      <c r="I263" s="48"/>
      <c r="J263" s="49" t="str">
        <f t="shared" si="8"/>
        <v>m2</v>
      </c>
    </row>
    <row r="264" spans="2:10" hidden="1" x14ac:dyDescent="0.3">
      <c r="B264" s="76"/>
      <c r="C264" s="47" t="s">
        <v>54</v>
      </c>
      <c r="D264" s="48">
        <f>+D233</f>
        <v>1</v>
      </c>
      <c r="E264" s="48">
        <f>+E233</f>
        <v>0.83</v>
      </c>
      <c r="F264" s="48">
        <f>+F233</f>
        <v>0.8</v>
      </c>
      <c r="G264" s="48"/>
      <c r="H264" s="48">
        <f t="shared" si="7"/>
        <v>0.66400000000000003</v>
      </c>
      <c r="I264" s="48"/>
      <c r="J264" s="49" t="str">
        <f t="shared" si="8"/>
        <v>m2</v>
      </c>
    </row>
    <row r="265" spans="2:10" hidden="1" x14ac:dyDescent="0.3">
      <c r="B265" s="77" t="s">
        <v>124</v>
      </c>
      <c r="C265" s="62" t="s">
        <v>19</v>
      </c>
      <c r="D265" s="48"/>
      <c r="E265" s="48"/>
      <c r="F265" s="48"/>
      <c r="G265" s="48"/>
      <c r="H265" s="48"/>
      <c r="I265" s="48"/>
      <c r="J265" s="49"/>
    </row>
    <row r="266" spans="2:10" hidden="1" x14ac:dyDescent="0.3">
      <c r="B266" s="76" t="s">
        <v>125</v>
      </c>
      <c r="C266" s="69" t="s">
        <v>55</v>
      </c>
      <c r="D266" s="70"/>
      <c r="E266" s="70"/>
      <c r="F266" s="70"/>
      <c r="G266" s="70"/>
      <c r="H266" s="70"/>
      <c r="I266" s="62">
        <f>SUM(H267)*$E$62</f>
        <v>1</v>
      </c>
      <c r="J266" s="59" t="str">
        <f>+J267</f>
        <v>GLB</v>
      </c>
    </row>
    <row r="267" spans="2:10" hidden="1" x14ac:dyDescent="0.3">
      <c r="B267" s="76"/>
      <c r="C267" s="51" t="s">
        <v>84</v>
      </c>
      <c r="D267" s="48">
        <v>1</v>
      </c>
      <c r="E267" s="52"/>
      <c r="F267" s="52"/>
      <c r="G267" s="52"/>
      <c r="H267" s="52">
        <f>+D267</f>
        <v>1</v>
      </c>
      <c r="I267" s="52"/>
      <c r="J267" s="46" t="s">
        <v>57</v>
      </c>
    </row>
    <row r="268" spans="2:10" hidden="1" x14ac:dyDescent="0.3">
      <c r="B268" s="76"/>
      <c r="C268" s="51"/>
      <c r="D268" s="48"/>
      <c r="E268" s="52"/>
      <c r="F268" s="52"/>
      <c r="G268" s="52"/>
      <c r="H268" s="52"/>
      <c r="I268" s="52"/>
      <c r="J268" s="46"/>
    </row>
    <row r="269" spans="2:10" hidden="1" x14ac:dyDescent="0.3">
      <c r="B269" s="76"/>
      <c r="C269" s="53" t="s">
        <v>56</v>
      </c>
      <c r="D269" s="48">
        <v>2</v>
      </c>
      <c r="E269" s="52"/>
      <c r="F269" s="52"/>
      <c r="G269" s="52"/>
      <c r="H269" s="52"/>
      <c r="I269" s="52"/>
      <c r="J269" s="46" t="s">
        <v>35</v>
      </c>
    </row>
    <row r="270" spans="2:10" hidden="1" x14ac:dyDescent="0.3">
      <c r="B270" s="76"/>
      <c r="C270" s="53" t="s">
        <v>58</v>
      </c>
      <c r="D270" s="48">
        <v>3</v>
      </c>
      <c r="E270" s="52"/>
      <c r="F270" s="52"/>
      <c r="G270" s="52"/>
      <c r="H270" s="52"/>
      <c r="I270" s="52"/>
      <c r="J270" s="46" t="s">
        <v>35</v>
      </c>
    </row>
    <row r="271" spans="2:10" hidden="1" x14ac:dyDescent="0.3">
      <c r="B271" s="76"/>
      <c r="C271" s="53" t="s">
        <v>59</v>
      </c>
      <c r="D271" s="48">
        <v>4</v>
      </c>
      <c r="E271" s="52"/>
      <c r="F271" s="52"/>
      <c r="G271" s="52"/>
      <c r="H271" s="52"/>
      <c r="I271" s="52"/>
      <c r="J271" s="46" t="s">
        <v>35</v>
      </c>
    </row>
    <row r="272" spans="2:10" hidden="1" x14ac:dyDescent="0.3">
      <c r="B272" s="76"/>
      <c r="C272" s="53" t="s">
        <v>60</v>
      </c>
      <c r="D272" s="48">
        <v>6</v>
      </c>
      <c r="E272" s="52"/>
      <c r="F272" s="52"/>
      <c r="G272" s="52"/>
      <c r="H272" s="52"/>
      <c r="I272" s="52"/>
      <c r="J272" s="46" t="s">
        <v>35</v>
      </c>
    </row>
    <row r="273" spans="2:10" hidden="1" x14ac:dyDescent="0.3">
      <c r="B273" s="76"/>
      <c r="C273" s="53" t="s">
        <v>61</v>
      </c>
      <c r="D273" s="48">
        <v>8</v>
      </c>
      <c r="E273" s="52"/>
      <c r="F273" s="52"/>
      <c r="G273" s="52"/>
      <c r="H273" s="52"/>
      <c r="I273" s="52"/>
      <c r="J273" s="46" t="s">
        <v>35</v>
      </c>
    </row>
    <row r="274" spans="2:10" hidden="1" x14ac:dyDescent="0.3">
      <c r="B274" s="76"/>
      <c r="C274" s="53" t="s">
        <v>62</v>
      </c>
      <c r="D274" s="48">
        <v>12</v>
      </c>
      <c r="E274" s="52"/>
      <c r="F274" s="52"/>
      <c r="G274" s="52"/>
      <c r="H274" s="52"/>
      <c r="I274" s="52"/>
      <c r="J274" s="46" t="s">
        <v>35</v>
      </c>
    </row>
    <row r="275" spans="2:10" hidden="1" x14ac:dyDescent="0.3">
      <c r="B275" s="76"/>
      <c r="C275" s="53" t="s">
        <v>63</v>
      </c>
      <c r="D275" s="48">
        <v>4</v>
      </c>
      <c r="E275" s="52"/>
      <c r="F275" s="52"/>
      <c r="G275" s="52"/>
      <c r="H275" s="52"/>
      <c r="I275" s="52"/>
      <c r="J275" s="46" t="s">
        <v>35</v>
      </c>
    </row>
    <row r="276" spans="2:10" hidden="1" x14ac:dyDescent="0.3">
      <c r="B276" s="76"/>
      <c r="C276" s="53" t="s">
        <v>64</v>
      </c>
      <c r="D276" s="48">
        <v>6</v>
      </c>
      <c r="E276" s="52"/>
      <c r="F276" s="52"/>
      <c r="G276" s="52"/>
      <c r="H276" s="52"/>
      <c r="I276" s="52"/>
      <c r="J276" s="46" t="s">
        <v>35</v>
      </c>
    </row>
    <row r="277" spans="2:10" hidden="1" x14ac:dyDescent="0.3">
      <c r="B277" s="76"/>
      <c r="C277" s="53" t="s">
        <v>65</v>
      </c>
      <c r="D277" s="48">
        <v>1</v>
      </c>
      <c r="E277" s="52"/>
      <c r="F277" s="52"/>
      <c r="G277" s="52"/>
      <c r="H277" s="52"/>
      <c r="I277" s="52"/>
      <c r="J277" s="46" t="s">
        <v>35</v>
      </c>
    </row>
    <row r="278" spans="2:10" hidden="1" x14ac:dyDescent="0.3">
      <c r="B278" s="76"/>
      <c r="C278" s="53" t="s">
        <v>66</v>
      </c>
      <c r="D278" s="48">
        <v>1</v>
      </c>
      <c r="E278" s="52"/>
      <c r="F278" s="52"/>
      <c r="G278" s="52"/>
      <c r="H278" s="52"/>
      <c r="I278" s="52"/>
      <c r="J278" s="46" t="s">
        <v>35</v>
      </c>
    </row>
    <row r="279" spans="2:10" hidden="1" x14ac:dyDescent="0.3">
      <c r="B279" s="76"/>
      <c r="C279" s="53" t="s">
        <v>67</v>
      </c>
      <c r="D279" s="48">
        <v>6</v>
      </c>
      <c r="E279" s="52"/>
      <c r="F279" s="52"/>
      <c r="G279" s="52"/>
      <c r="H279" s="52"/>
      <c r="I279" s="52"/>
      <c r="J279" s="46" t="s">
        <v>35</v>
      </c>
    </row>
    <row r="280" spans="2:10" hidden="1" x14ac:dyDescent="0.3">
      <c r="B280" s="76"/>
      <c r="C280" s="53" t="s">
        <v>68</v>
      </c>
      <c r="D280" s="48">
        <v>8</v>
      </c>
      <c r="E280" s="52"/>
      <c r="F280" s="52"/>
      <c r="G280" s="52"/>
      <c r="H280" s="52"/>
      <c r="I280" s="52"/>
      <c r="J280" s="46" t="s">
        <v>35</v>
      </c>
    </row>
    <row r="281" spans="2:10" hidden="1" x14ac:dyDescent="0.3">
      <c r="B281" s="76"/>
      <c r="C281" s="53" t="s">
        <v>69</v>
      </c>
      <c r="D281" s="48">
        <v>2</v>
      </c>
      <c r="E281" s="52"/>
      <c r="F281" s="52"/>
      <c r="G281" s="52"/>
      <c r="H281" s="52"/>
      <c r="I281" s="52"/>
      <c r="J281" s="46" t="s">
        <v>35</v>
      </c>
    </row>
    <row r="282" spans="2:10" hidden="1" x14ac:dyDescent="0.3">
      <c r="B282" s="76"/>
      <c r="C282" s="53" t="s">
        <v>70</v>
      </c>
      <c r="D282" s="48">
        <v>6</v>
      </c>
      <c r="E282" s="52"/>
      <c r="F282" s="52"/>
      <c r="G282" s="52"/>
      <c r="H282" s="52"/>
      <c r="I282" s="52"/>
      <c r="J282" s="46" t="s">
        <v>35</v>
      </c>
    </row>
    <row r="283" spans="2:10" hidden="1" x14ac:dyDescent="0.3">
      <c r="B283" s="76"/>
      <c r="C283" s="53" t="s">
        <v>71</v>
      </c>
      <c r="D283" s="48">
        <v>1</v>
      </c>
      <c r="E283" s="52"/>
      <c r="F283" s="52"/>
      <c r="G283" s="52"/>
      <c r="H283" s="52"/>
      <c r="I283" s="52"/>
      <c r="J283" s="46" t="s">
        <v>35</v>
      </c>
    </row>
    <row r="284" spans="2:10" hidden="1" x14ac:dyDescent="0.3">
      <c r="B284" s="76"/>
      <c r="C284" s="53" t="s">
        <v>72</v>
      </c>
      <c r="D284" s="48">
        <v>3</v>
      </c>
      <c r="E284" s="52"/>
      <c r="F284" s="52"/>
      <c r="G284" s="52"/>
      <c r="H284" s="52"/>
      <c r="I284" s="52"/>
      <c r="J284" s="46" t="s">
        <v>35</v>
      </c>
    </row>
    <row r="285" spans="2:10" hidden="1" x14ac:dyDescent="0.3">
      <c r="B285" s="76"/>
      <c r="C285" s="53" t="s">
        <v>73</v>
      </c>
      <c r="D285" s="48">
        <v>4</v>
      </c>
      <c r="E285" s="52"/>
      <c r="F285" s="52"/>
      <c r="G285" s="52"/>
      <c r="H285" s="52"/>
      <c r="I285" s="52"/>
      <c r="J285" s="46" t="s">
        <v>35</v>
      </c>
    </row>
    <row r="286" spans="2:10" hidden="1" x14ac:dyDescent="0.3">
      <c r="B286" s="76"/>
      <c r="C286" s="53" t="s">
        <v>74</v>
      </c>
      <c r="D286" s="48">
        <v>6</v>
      </c>
      <c r="E286" s="52"/>
      <c r="F286" s="52"/>
      <c r="G286" s="52"/>
      <c r="H286" s="52"/>
      <c r="I286" s="52"/>
      <c r="J286" s="46" t="s">
        <v>35</v>
      </c>
    </row>
    <row r="287" spans="2:10" hidden="1" x14ac:dyDescent="0.3">
      <c r="B287" s="76"/>
      <c r="C287" s="53" t="s">
        <v>75</v>
      </c>
      <c r="D287" s="48">
        <v>1</v>
      </c>
      <c r="E287" s="52"/>
      <c r="F287" s="52"/>
      <c r="G287" s="52"/>
      <c r="H287" s="52"/>
      <c r="I287" s="52"/>
      <c r="J287" s="46" t="s">
        <v>35</v>
      </c>
    </row>
    <row r="288" spans="2:10" hidden="1" x14ac:dyDescent="0.3">
      <c r="B288" s="76"/>
      <c r="C288" s="54" t="s">
        <v>76</v>
      </c>
      <c r="D288" s="48">
        <v>2</v>
      </c>
      <c r="E288" s="52"/>
      <c r="F288" s="52"/>
      <c r="G288" s="52"/>
      <c r="H288" s="52"/>
      <c r="I288" s="52"/>
      <c r="J288" s="46" t="s">
        <v>35</v>
      </c>
    </row>
    <row r="289" spans="2:10" hidden="1" x14ac:dyDescent="0.3">
      <c r="B289" s="76"/>
      <c r="C289" s="53" t="s">
        <v>77</v>
      </c>
      <c r="D289" s="48">
        <v>1</v>
      </c>
      <c r="E289" s="52"/>
      <c r="F289" s="52"/>
      <c r="G289" s="52"/>
      <c r="H289" s="52"/>
      <c r="I289" s="52"/>
      <c r="J289" s="46" t="s">
        <v>35</v>
      </c>
    </row>
    <row r="290" spans="2:10" hidden="1" x14ac:dyDescent="0.3">
      <c r="B290" s="76"/>
      <c r="C290" s="53" t="s">
        <v>78</v>
      </c>
      <c r="D290" s="48">
        <v>4</v>
      </c>
      <c r="E290" s="52"/>
      <c r="F290" s="52"/>
      <c r="G290" s="52"/>
      <c r="H290" s="52"/>
      <c r="I290" s="52"/>
      <c r="J290" s="46" t="s">
        <v>35</v>
      </c>
    </row>
    <row r="291" spans="2:10" hidden="1" x14ac:dyDescent="0.3">
      <c r="B291" s="76"/>
      <c r="C291" s="53" t="s">
        <v>79</v>
      </c>
      <c r="D291" s="48">
        <v>2</v>
      </c>
      <c r="E291" s="52"/>
      <c r="F291" s="52"/>
      <c r="G291" s="52"/>
      <c r="H291" s="52"/>
      <c r="I291" s="52"/>
      <c r="J291" s="46" t="s">
        <v>35</v>
      </c>
    </row>
    <row r="292" spans="2:10" hidden="1" x14ac:dyDescent="0.3">
      <c r="B292" s="76"/>
      <c r="C292" s="53" t="s">
        <v>80</v>
      </c>
      <c r="D292" s="48">
        <v>5</v>
      </c>
      <c r="E292" s="52"/>
      <c r="F292" s="52"/>
      <c r="G292" s="52"/>
      <c r="H292" s="52"/>
      <c r="I292" s="52"/>
      <c r="J292" s="46" t="s">
        <v>82</v>
      </c>
    </row>
    <row r="293" spans="2:10" hidden="1" x14ac:dyDescent="0.3">
      <c r="B293" s="76"/>
      <c r="C293" s="53" t="s">
        <v>81</v>
      </c>
      <c r="D293" s="48">
        <v>5</v>
      </c>
      <c r="E293" s="52"/>
      <c r="F293" s="52"/>
      <c r="G293" s="52"/>
      <c r="H293" s="52"/>
      <c r="I293" s="52"/>
      <c r="J293" s="46" t="s">
        <v>82</v>
      </c>
    </row>
    <row r="294" spans="2:10" hidden="1" x14ac:dyDescent="0.3">
      <c r="B294" s="76"/>
      <c r="C294" s="53"/>
      <c r="D294" s="48"/>
      <c r="E294" s="52"/>
      <c r="F294" s="52"/>
      <c r="G294" s="52"/>
      <c r="H294" s="52"/>
      <c r="I294" s="52"/>
      <c r="J294" s="46"/>
    </row>
    <row r="295" spans="2:10" hidden="1" x14ac:dyDescent="0.3">
      <c r="B295" s="77" t="s">
        <v>126</v>
      </c>
      <c r="C295" s="62" t="s">
        <v>53</v>
      </c>
      <c r="D295" s="48"/>
      <c r="E295" s="48"/>
      <c r="F295" s="48"/>
      <c r="G295" s="48"/>
      <c r="H295" s="48"/>
      <c r="I295" s="48"/>
      <c r="J295" s="49"/>
    </row>
    <row r="296" spans="2:10" hidden="1" x14ac:dyDescent="0.3">
      <c r="B296" s="75" t="s">
        <v>127</v>
      </c>
      <c r="C296" s="69" t="s">
        <v>83</v>
      </c>
      <c r="D296" s="70"/>
      <c r="E296" s="70"/>
      <c r="F296" s="70"/>
      <c r="G296" s="70"/>
      <c r="H296" s="70"/>
      <c r="I296" s="62">
        <f>SUM(H297)*$E$62</f>
        <v>1</v>
      </c>
      <c r="J296" s="59" t="str">
        <f>+J297</f>
        <v>GBL</v>
      </c>
    </row>
    <row r="297" spans="2:10" hidden="1" x14ac:dyDescent="0.3">
      <c r="B297" s="76"/>
      <c r="C297" s="53" t="s">
        <v>84</v>
      </c>
      <c r="D297" s="48">
        <v>1</v>
      </c>
      <c r="E297" s="52"/>
      <c r="F297" s="52"/>
      <c r="G297" s="52"/>
      <c r="H297" s="52">
        <f>+D297</f>
        <v>1</v>
      </c>
      <c r="I297" s="52"/>
      <c r="J297" s="46" t="s">
        <v>4</v>
      </c>
    </row>
    <row r="298" spans="2:10" hidden="1" x14ac:dyDescent="0.3">
      <c r="B298" s="76"/>
      <c r="C298" s="53"/>
      <c r="D298" s="48"/>
      <c r="E298" s="52"/>
      <c r="F298" s="52"/>
      <c r="G298" s="52"/>
      <c r="H298" s="52"/>
      <c r="I298" s="52"/>
      <c r="J298" s="46"/>
    </row>
    <row r="299" spans="2:10" hidden="1" x14ac:dyDescent="0.3">
      <c r="B299" s="76"/>
      <c r="C299" s="53" t="s">
        <v>85</v>
      </c>
      <c r="D299" s="48">
        <v>1</v>
      </c>
      <c r="E299" s="52"/>
      <c r="F299" s="52"/>
      <c r="G299" s="52"/>
      <c r="H299" s="52"/>
      <c r="I299" s="52"/>
      <c r="J299" s="46" t="s">
        <v>35</v>
      </c>
    </row>
    <row r="300" spans="2:10" hidden="1" x14ac:dyDescent="0.3">
      <c r="B300" s="76"/>
      <c r="C300" s="53" t="s">
        <v>86</v>
      </c>
      <c r="D300" s="48">
        <v>4</v>
      </c>
      <c r="E300" s="52"/>
      <c r="F300" s="52"/>
      <c r="G300" s="52"/>
      <c r="H300" s="52"/>
      <c r="I300" s="52"/>
      <c r="J300" s="46" t="s">
        <v>35</v>
      </c>
    </row>
    <row r="301" spans="2:10" hidden="1" x14ac:dyDescent="0.3">
      <c r="B301" s="76"/>
      <c r="C301" s="53" t="s">
        <v>87</v>
      </c>
      <c r="D301" s="48">
        <v>4</v>
      </c>
      <c r="E301" s="52"/>
      <c r="F301" s="52"/>
      <c r="G301" s="52"/>
      <c r="H301" s="52"/>
      <c r="I301" s="52"/>
      <c r="J301" s="46" t="s">
        <v>35</v>
      </c>
    </row>
    <row r="302" spans="2:10" hidden="1" x14ac:dyDescent="0.3">
      <c r="B302" s="76"/>
      <c r="C302" s="53" t="s">
        <v>88</v>
      </c>
      <c r="D302" s="48">
        <v>3</v>
      </c>
      <c r="E302" s="52"/>
      <c r="F302" s="52"/>
      <c r="G302" s="52"/>
      <c r="H302" s="52"/>
      <c r="I302" s="52"/>
      <c r="J302" s="46" t="s">
        <v>35</v>
      </c>
    </row>
    <row r="303" spans="2:10" hidden="1" x14ac:dyDescent="0.3">
      <c r="B303" s="76"/>
      <c r="C303" s="53" t="s">
        <v>89</v>
      </c>
      <c r="D303" s="48">
        <v>7</v>
      </c>
      <c r="E303" s="52"/>
      <c r="F303" s="52"/>
      <c r="G303" s="52"/>
      <c r="H303" s="52"/>
      <c r="I303" s="52"/>
      <c r="J303" s="46" t="s">
        <v>35</v>
      </c>
    </row>
    <row r="304" spans="2:10" hidden="1" x14ac:dyDescent="0.3">
      <c r="B304" s="76"/>
      <c r="C304" s="53" t="s">
        <v>90</v>
      </c>
      <c r="D304" s="48">
        <v>2</v>
      </c>
      <c r="E304" s="52"/>
      <c r="F304" s="52"/>
      <c r="G304" s="52"/>
      <c r="H304" s="52"/>
      <c r="I304" s="52"/>
      <c r="J304" s="46" t="s">
        <v>35</v>
      </c>
    </row>
    <row r="305" spans="2:10" hidden="1" x14ac:dyDescent="0.3">
      <c r="B305" s="76"/>
      <c r="C305" s="53" t="s">
        <v>91</v>
      </c>
      <c r="D305" s="48">
        <v>2</v>
      </c>
      <c r="E305" s="52"/>
      <c r="F305" s="52"/>
      <c r="G305" s="52"/>
      <c r="H305" s="52"/>
      <c r="I305" s="52"/>
      <c r="J305" s="46" t="s">
        <v>35</v>
      </c>
    </row>
    <row r="306" spans="2:10" hidden="1" x14ac:dyDescent="0.3">
      <c r="B306" s="76"/>
      <c r="C306" s="53" t="s">
        <v>92</v>
      </c>
      <c r="D306" s="48">
        <v>1</v>
      </c>
      <c r="E306" s="52"/>
      <c r="F306" s="52"/>
      <c r="G306" s="52"/>
      <c r="H306" s="52"/>
      <c r="I306" s="52"/>
      <c r="J306" s="46" t="s">
        <v>35</v>
      </c>
    </row>
    <row r="307" spans="2:10" hidden="1" x14ac:dyDescent="0.3">
      <c r="B307" s="76"/>
      <c r="C307" s="53" t="s">
        <v>93</v>
      </c>
      <c r="D307" s="48">
        <v>1</v>
      </c>
      <c r="E307" s="52"/>
      <c r="F307" s="52"/>
      <c r="G307" s="52"/>
      <c r="H307" s="52"/>
      <c r="I307" s="52"/>
      <c r="J307" s="46" t="s">
        <v>35</v>
      </c>
    </row>
    <row r="308" spans="2:10" hidden="1" x14ac:dyDescent="0.3">
      <c r="B308" s="76"/>
      <c r="C308" s="53" t="s">
        <v>94</v>
      </c>
      <c r="D308" s="48">
        <v>5</v>
      </c>
      <c r="E308" s="52"/>
      <c r="F308" s="52"/>
      <c r="G308" s="52"/>
      <c r="H308" s="52"/>
      <c r="I308" s="52"/>
      <c r="J308" s="46" t="s">
        <v>82</v>
      </c>
    </row>
    <row r="309" spans="2:10" hidden="1" x14ac:dyDescent="0.3">
      <c r="B309" s="76"/>
      <c r="C309" s="53" t="s">
        <v>161</v>
      </c>
      <c r="D309" s="48">
        <v>1</v>
      </c>
      <c r="E309" s="52"/>
      <c r="F309" s="52"/>
      <c r="G309" s="52"/>
      <c r="H309" s="52"/>
      <c r="I309" s="52"/>
      <c r="J309" s="46" t="s">
        <v>35</v>
      </c>
    </row>
    <row r="310" spans="2:10" hidden="1" x14ac:dyDescent="0.3">
      <c r="B310" s="76"/>
      <c r="C310" s="53"/>
      <c r="D310" s="48"/>
      <c r="E310" s="52"/>
      <c r="F310" s="52"/>
      <c r="G310" s="52"/>
      <c r="H310" s="52"/>
      <c r="I310" s="52"/>
      <c r="J310" s="46"/>
    </row>
    <row r="311" spans="2:10" hidden="1" x14ac:dyDescent="0.3">
      <c r="B311" s="71" t="s">
        <v>128</v>
      </c>
      <c r="C311" s="71" t="s">
        <v>20</v>
      </c>
      <c r="D311" s="45"/>
      <c r="E311" s="45"/>
      <c r="F311" s="45"/>
      <c r="G311" s="45"/>
      <c r="H311" s="45"/>
      <c r="I311" s="45"/>
      <c r="J311" s="46"/>
    </row>
    <row r="312" spans="2:10" hidden="1" x14ac:dyDescent="0.3">
      <c r="B312" s="75" t="s">
        <v>129</v>
      </c>
      <c r="C312" s="45" t="s">
        <v>95</v>
      </c>
      <c r="D312" s="45"/>
      <c r="E312" s="45"/>
      <c r="F312" s="45"/>
      <c r="G312" s="45"/>
      <c r="H312" s="45"/>
      <c r="I312" s="62">
        <f>SUM(H313)*$E$62</f>
        <v>1</v>
      </c>
      <c r="J312" s="59" t="str">
        <f>+J313</f>
        <v>und</v>
      </c>
    </row>
    <row r="313" spans="2:10" hidden="1" x14ac:dyDescent="0.3">
      <c r="B313" s="75"/>
      <c r="C313" s="44" t="s">
        <v>96</v>
      </c>
      <c r="D313" s="45">
        <v>1</v>
      </c>
      <c r="E313" s="45"/>
      <c r="F313" s="45"/>
      <c r="G313" s="45"/>
      <c r="H313" s="45">
        <f>+D313</f>
        <v>1</v>
      </c>
      <c r="I313" s="45"/>
      <c r="J313" s="46" t="s">
        <v>35</v>
      </c>
    </row>
    <row r="314" spans="2:10" hidden="1" x14ac:dyDescent="0.3">
      <c r="B314" s="75" t="s">
        <v>130</v>
      </c>
      <c r="C314" s="45" t="s">
        <v>97</v>
      </c>
      <c r="D314" s="45"/>
      <c r="E314" s="45"/>
      <c r="F314" s="45"/>
      <c r="G314" s="45"/>
      <c r="H314" s="45"/>
      <c r="I314" s="62">
        <f>SUM(H315:H316)*$E$62</f>
        <v>2</v>
      </c>
      <c r="J314" s="59" t="str">
        <f>+J315</f>
        <v>und</v>
      </c>
    </row>
    <row r="315" spans="2:10" hidden="1" x14ac:dyDescent="0.3">
      <c r="B315" s="75"/>
      <c r="C315" s="44" t="s">
        <v>98</v>
      </c>
      <c r="D315" s="45">
        <v>1</v>
      </c>
      <c r="E315" s="45"/>
      <c r="F315" s="45"/>
      <c r="G315" s="45"/>
      <c r="H315" s="45">
        <f>+D315</f>
        <v>1</v>
      </c>
      <c r="I315" s="45"/>
      <c r="J315" s="46" t="s">
        <v>35</v>
      </c>
    </row>
    <row r="316" spans="2:10" hidden="1" x14ac:dyDescent="0.3">
      <c r="B316" s="75"/>
      <c r="C316" s="44" t="s">
        <v>99</v>
      </c>
      <c r="D316" s="45">
        <v>1</v>
      </c>
      <c r="E316" s="45"/>
      <c r="F316" s="45"/>
      <c r="G316" s="45"/>
      <c r="H316" s="45">
        <f>+D316</f>
        <v>1</v>
      </c>
      <c r="I316" s="45"/>
      <c r="J316" s="46" t="s">
        <v>35</v>
      </c>
    </row>
    <row r="317" spans="2:10" hidden="1" x14ac:dyDescent="0.3">
      <c r="B317" s="71" t="s">
        <v>131</v>
      </c>
      <c r="C317" s="71" t="s">
        <v>101</v>
      </c>
      <c r="D317" s="45"/>
      <c r="E317" s="45"/>
      <c r="F317" s="45"/>
      <c r="G317" s="45"/>
      <c r="H317" s="45"/>
      <c r="I317" s="45"/>
      <c r="J317" s="46"/>
    </row>
    <row r="318" spans="2:10" hidden="1" x14ac:dyDescent="0.3">
      <c r="B318" s="75" t="s">
        <v>132</v>
      </c>
      <c r="C318" s="45" t="s">
        <v>108</v>
      </c>
      <c r="D318" s="45"/>
      <c r="E318" s="45"/>
      <c r="F318" s="45"/>
      <c r="G318" s="45"/>
      <c r="H318" s="45"/>
      <c r="I318" s="62">
        <f>SUM(H319)*$E$62</f>
        <v>3</v>
      </c>
      <c r="J318" s="59" t="str">
        <f>+J319</f>
        <v>und</v>
      </c>
    </row>
    <row r="319" spans="2:10" hidden="1" x14ac:dyDescent="0.3">
      <c r="B319" s="75"/>
      <c r="C319" s="44" t="s">
        <v>100</v>
      </c>
      <c r="D319" s="45">
        <v>3</v>
      </c>
      <c r="E319" s="45"/>
      <c r="F319" s="45"/>
      <c r="G319" s="45"/>
      <c r="H319" s="45">
        <f>+D319</f>
        <v>3</v>
      </c>
      <c r="I319" s="45"/>
      <c r="J319" s="46" t="s">
        <v>35</v>
      </c>
    </row>
    <row r="320" spans="2:10" hidden="1" x14ac:dyDescent="0.3">
      <c r="B320" s="71" t="s">
        <v>133</v>
      </c>
      <c r="C320" s="71" t="s">
        <v>103</v>
      </c>
      <c r="D320" s="45"/>
      <c r="E320" s="45"/>
      <c r="F320" s="45"/>
      <c r="G320" s="45"/>
      <c r="H320" s="45"/>
      <c r="I320" s="45"/>
      <c r="J320" s="46"/>
    </row>
    <row r="321" spans="2:10" hidden="1" x14ac:dyDescent="0.3">
      <c r="B321" s="75" t="s">
        <v>134</v>
      </c>
      <c r="C321" s="45" t="s">
        <v>104</v>
      </c>
      <c r="D321" s="45"/>
      <c r="E321" s="45"/>
      <c r="F321" s="45"/>
      <c r="G321" s="45"/>
      <c r="H321" s="45"/>
      <c r="I321" s="62">
        <f>SUM(H322)*$E$62</f>
        <v>1</v>
      </c>
      <c r="J321" s="59" t="str">
        <f>+J322</f>
        <v>und</v>
      </c>
    </row>
    <row r="322" spans="2:10" hidden="1" x14ac:dyDescent="0.3">
      <c r="B322" s="75"/>
      <c r="C322" s="44" t="s">
        <v>105</v>
      </c>
      <c r="D322" s="45">
        <v>1</v>
      </c>
      <c r="E322" s="45"/>
      <c r="F322" s="45"/>
      <c r="G322" s="45"/>
      <c r="H322" s="45">
        <f>+D322</f>
        <v>1</v>
      </c>
      <c r="I322" s="45"/>
      <c r="J322" s="46" t="s">
        <v>35</v>
      </c>
    </row>
    <row r="323" spans="2:10" hidden="1" x14ac:dyDescent="0.3">
      <c r="B323" s="75"/>
      <c r="C323" s="44" t="s">
        <v>1</v>
      </c>
      <c r="D323" s="45">
        <v>1</v>
      </c>
      <c r="E323" s="45"/>
      <c r="F323" s="45">
        <v>0.6</v>
      </c>
      <c r="G323" s="45">
        <f>1.12+2.1+3.08</f>
        <v>6.3000000000000007</v>
      </c>
      <c r="H323" s="45"/>
      <c r="I323" s="45"/>
      <c r="J323" s="46"/>
    </row>
    <row r="324" spans="2:10" hidden="1" x14ac:dyDescent="0.3">
      <c r="B324" s="71" t="s">
        <v>135</v>
      </c>
      <c r="C324" s="67" t="s">
        <v>110</v>
      </c>
      <c r="D324" s="45"/>
      <c r="E324" s="45"/>
      <c r="F324" s="45"/>
      <c r="G324" s="45"/>
      <c r="H324" s="45"/>
      <c r="I324" s="45"/>
      <c r="J324" s="46"/>
    </row>
    <row r="325" spans="2:10" hidden="1" x14ac:dyDescent="0.3">
      <c r="B325" s="75" t="s">
        <v>136</v>
      </c>
      <c r="C325" s="45" t="s">
        <v>109</v>
      </c>
      <c r="D325" s="45"/>
      <c r="E325" s="45"/>
      <c r="F325" s="45"/>
      <c r="G325" s="45"/>
      <c r="H325" s="45"/>
      <c r="I325" s="62">
        <f>SUM(H326)*$E$62</f>
        <v>1</v>
      </c>
      <c r="J325" s="59" t="str">
        <f>+J326</f>
        <v>und</v>
      </c>
    </row>
    <row r="326" spans="2:10" hidden="1" x14ac:dyDescent="0.3">
      <c r="B326" s="75"/>
      <c r="C326" s="44" t="s">
        <v>109</v>
      </c>
      <c r="D326" s="45">
        <v>1</v>
      </c>
      <c r="E326" s="45"/>
      <c r="F326" s="45"/>
      <c r="G326" s="45"/>
      <c r="H326" s="45">
        <f>+D326</f>
        <v>1</v>
      </c>
      <c r="I326" s="45"/>
      <c r="J326" s="46" t="s">
        <v>35</v>
      </c>
    </row>
    <row r="327" spans="2:10" hidden="1" x14ac:dyDescent="0.3">
      <c r="B327" s="75" t="s">
        <v>137</v>
      </c>
      <c r="C327" s="45" t="s">
        <v>111</v>
      </c>
      <c r="D327" s="45"/>
      <c r="E327" s="45"/>
      <c r="F327" s="45"/>
      <c r="G327" s="45"/>
      <c r="H327" s="45"/>
      <c r="I327" s="62">
        <f>SUM(H328)*$E$62</f>
        <v>1</v>
      </c>
      <c r="J327" s="59" t="str">
        <f>+J328</f>
        <v>und</v>
      </c>
    </row>
    <row r="328" spans="2:10" hidden="1" x14ac:dyDescent="0.3">
      <c r="B328" s="75"/>
      <c r="C328" s="44" t="s">
        <v>112</v>
      </c>
      <c r="D328" s="45">
        <v>1</v>
      </c>
      <c r="E328" s="45"/>
      <c r="F328" s="45"/>
      <c r="G328" s="45"/>
      <c r="H328" s="45">
        <f>+D328</f>
        <v>1</v>
      </c>
      <c r="I328" s="45"/>
      <c r="J328" s="46" t="s">
        <v>35</v>
      </c>
    </row>
    <row r="329" spans="2:10" hidden="1" x14ac:dyDescent="0.3">
      <c r="B329" s="75"/>
      <c r="C329" s="44"/>
      <c r="D329" s="45"/>
      <c r="E329" s="45"/>
      <c r="F329" s="45"/>
      <c r="G329" s="45"/>
      <c r="H329" s="45"/>
      <c r="I329" s="45"/>
      <c r="J329" s="46"/>
    </row>
    <row r="330" spans="2:10" hidden="1" x14ac:dyDescent="0.3">
      <c r="B330" s="71" t="s">
        <v>138</v>
      </c>
      <c r="C330" s="67" t="s">
        <v>21</v>
      </c>
      <c r="D330" s="45"/>
      <c r="E330" s="45"/>
      <c r="F330" s="45"/>
      <c r="G330" s="45"/>
      <c r="H330" s="45"/>
      <c r="I330" s="45"/>
      <c r="J330" s="46"/>
    </row>
    <row r="331" spans="2:10" hidden="1" x14ac:dyDescent="0.3">
      <c r="B331" s="51" t="s">
        <v>139</v>
      </c>
      <c r="C331" s="52" t="s">
        <v>102</v>
      </c>
      <c r="D331" s="70"/>
      <c r="E331" s="70"/>
      <c r="F331" s="70"/>
      <c r="G331" s="70"/>
      <c r="H331" s="70"/>
      <c r="I331" s="62">
        <f>SUM(H332:H337)*$E$62</f>
        <v>86.282499999999999</v>
      </c>
      <c r="J331" s="59" t="str">
        <f>+J332</f>
        <v>m2</v>
      </c>
    </row>
    <row r="332" spans="2:10" hidden="1" x14ac:dyDescent="0.3">
      <c r="B332" s="51"/>
      <c r="C332" s="47" t="s">
        <v>51</v>
      </c>
      <c r="D332" s="52">
        <f t="shared" ref="D332:G337" si="9">+D259</f>
        <v>2</v>
      </c>
      <c r="E332" s="52">
        <f t="shared" si="9"/>
        <v>10.219999999999999</v>
      </c>
      <c r="F332" s="52">
        <f t="shared" si="9"/>
        <v>0</v>
      </c>
      <c r="G332" s="52">
        <f t="shared" si="9"/>
        <v>2.1</v>
      </c>
      <c r="H332" s="52">
        <f t="shared" ref="H332:H337" si="10">IF(AND(F332=0,G332=0),D332*E332,IF(AND(E332=0,G332=0),D332*F332,IF(AND(E332=0,F332=0),D332*G332,IF(AND(E332=0),D332*F332*G332,IF(AND(F332=0),D332*E332*G332,IF(AND(G332=0),D332*E332*F332,D332*E332*F332*G332))))))</f>
        <v>42.923999999999999</v>
      </c>
      <c r="I332" s="52"/>
      <c r="J332" s="49" t="str">
        <f t="shared" ref="J332:J337" si="11">IF(AND(E332=0,F332&lt;&gt;0,G332&lt;&gt;0),"m2",IF(AND(F332=0,E332&lt;&gt;0,G332&lt;&gt;0),"m2",IF(AND(G332=0,E332&lt;&gt;0,F332&lt;&gt;0),"m2",IF(AND(F332=0,G332=0),"ml",IF(AND(E332=0,G332=0),"ml",IF(AND(E332=0,F332=0),"ml",IF(AND(E332&lt;&gt;0,F332&lt;&gt;0,G332&lt;&gt;0),"m3",0)))))))</f>
        <v>m2</v>
      </c>
    </row>
    <row r="333" spans="2:10" hidden="1" x14ac:dyDescent="0.3">
      <c r="B333" s="51"/>
      <c r="C333" s="47" t="s">
        <v>44</v>
      </c>
      <c r="D333" s="52">
        <f t="shared" si="9"/>
        <v>1</v>
      </c>
      <c r="E333" s="52">
        <f t="shared" si="9"/>
        <v>6.37</v>
      </c>
      <c r="F333" s="52">
        <f t="shared" si="9"/>
        <v>4.25</v>
      </c>
      <c r="G333" s="52">
        <f t="shared" si="9"/>
        <v>0</v>
      </c>
      <c r="H333" s="52">
        <f t="shared" si="10"/>
        <v>27.072500000000002</v>
      </c>
      <c r="I333" s="52"/>
      <c r="J333" s="49" t="str">
        <f t="shared" si="11"/>
        <v>m2</v>
      </c>
    </row>
    <row r="334" spans="2:10" hidden="1" x14ac:dyDescent="0.3">
      <c r="B334" s="51"/>
      <c r="C334" s="47" t="s">
        <v>48</v>
      </c>
      <c r="D334" s="52">
        <f t="shared" si="9"/>
        <v>2</v>
      </c>
      <c r="E334" s="52">
        <f t="shared" si="9"/>
        <v>10.620000000000001</v>
      </c>
      <c r="F334" s="52">
        <f t="shared" si="9"/>
        <v>0</v>
      </c>
      <c r="G334" s="52">
        <f t="shared" si="9"/>
        <v>0.35</v>
      </c>
      <c r="H334" s="52">
        <f t="shared" si="10"/>
        <v>7.4340000000000002</v>
      </c>
      <c r="I334" s="52"/>
      <c r="J334" s="49" t="str">
        <f t="shared" si="11"/>
        <v>m2</v>
      </c>
    </row>
    <row r="335" spans="2:10" hidden="1" x14ac:dyDescent="0.3">
      <c r="B335" s="51"/>
      <c r="C335" s="47" t="s">
        <v>33</v>
      </c>
      <c r="D335" s="52">
        <f t="shared" si="9"/>
        <v>4</v>
      </c>
      <c r="E335" s="52">
        <f t="shared" si="9"/>
        <v>0.83</v>
      </c>
      <c r="F335" s="52">
        <f t="shared" si="9"/>
        <v>0</v>
      </c>
      <c r="G335" s="52">
        <f t="shared" si="9"/>
        <v>1.1499999999999999</v>
      </c>
      <c r="H335" s="52">
        <f t="shared" si="10"/>
        <v>3.8179999999999996</v>
      </c>
      <c r="I335" s="52"/>
      <c r="J335" s="49" t="str">
        <f t="shared" si="11"/>
        <v>m2</v>
      </c>
    </row>
    <row r="336" spans="2:10" hidden="1" x14ac:dyDescent="0.3">
      <c r="B336" s="51"/>
      <c r="C336" s="47" t="s">
        <v>34</v>
      </c>
      <c r="D336" s="52">
        <f t="shared" si="9"/>
        <v>2</v>
      </c>
      <c r="E336" s="52">
        <f t="shared" si="9"/>
        <v>1.9</v>
      </c>
      <c r="F336" s="52">
        <f t="shared" si="9"/>
        <v>0</v>
      </c>
      <c r="G336" s="52">
        <f t="shared" si="9"/>
        <v>1.1499999999999999</v>
      </c>
      <c r="H336" s="52">
        <f t="shared" si="10"/>
        <v>4.3699999999999992</v>
      </c>
      <c r="I336" s="52"/>
      <c r="J336" s="49" t="str">
        <f t="shared" si="11"/>
        <v>m2</v>
      </c>
    </row>
    <row r="337" spans="2:10" hidden="1" x14ac:dyDescent="0.3">
      <c r="B337" s="51"/>
      <c r="C337" s="47" t="s">
        <v>54</v>
      </c>
      <c r="D337" s="52">
        <f t="shared" si="9"/>
        <v>1</v>
      </c>
      <c r="E337" s="52">
        <f t="shared" si="9"/>
        <v>0.83</v>
      </c>
      <c r="F337" s="52">
        <f t="shared" si="9"/>
        <v>0.8</v>
      </c>
      <c r="G337" s="52">
        <f t="shared" si="9"/>
        <v>0</v>
      </c>
      <c r="H337" s="52">
        <f t="shared" si="10"/>
        <v>0.66400000000000003</v>
      </c>
      <c r="I337" s="52"/>
      <c r="J337" s="49" t="str">
        <f t="shared" si="11"/>
        <v>m2</v>
      </c>
    </row>
    <row r="338" spans="2:10" hidden="1" x14ac:dyDescent="0.3">
      <c r="B338" s="51"/>
      <c r="C338" s="47"/>
      <c r="D338" s="52"/>
      <c r="E338" s="52"/>
      <c r="F338" s="52"/>
      <c r="G338" s="52"/>
      <c r="H338" s="52"/>
      <c r="I338" s="52"/>
      <c r="J338" s="49"/>
    </row>
    <row r="339" spans="2:10" hidden="1" x14ac:dyDescent="0.3"/>
    <row r="340" spans="2:10" hidden="1" x14ac:dyDescent="0.3"/>
    <row r="341" spans="2:10" hidden="1" x14ac:dyDescent="0.3"/>
    <row r="342" spans="2:10" hidden="1" x14ac:dyDescent="0.3"/>
    <row r="343" spans="2:10" hidden="1" x14ac:dyDescent="0.3"/>
    <row r="344" spans="2:10" hidden="1" x14ac:dyDescent="0.3"/>
    <row r="345" spans="2:10" hidden="1" x14ac:dyDescent="0.3"/>
    <row r="346" spans="2:10" hidden="1" x14ac:dyDescent="0.3"/>
    <row r="347" spans="2:10" hidden="1" x14ac:dyDescent="0.3"/>
    <row r="348" spans="2:10" hidden="1" x14ac:dyDescent="0.3"/>
    <row r="349" spans="2:10" hidden="1" x14ac:dyDescent="0.3"/>
    <row r="350" spans="2:10" hidden="1" x14ac:dyDescent="0.3"/>
    <row r="351" spans="2:10" x14ac:dyDescent="0.3">
      <c r="B351" s="51"/>
      <c r="C351" s="47"/>
      <c r="D351" s="52"/>
      <c r="E351" s="52"/>
      <c r="F351" s="52"/>
      <c r="G351" s="52"/>
      <c r="H351" s="52"/>
      <c r="I351" s="52"/>
      <c r="J351" s="49"/>
    </row>
    <row r="352" spans="2:10" x14ac:dyDescent="0.3">
      <c r="B352" s="51"/>
      <c r="C352" s="47"/>
      <c r="D352" s="52"/>
      <c r="E352" s="52"/>
      <c r="F352" s="52"/>
      <c r="G352" s="52"/>
      <c r="H352" s="52"/>
      <c r="I352" s="52"/>
      <c r="J352" s="49"/>
    </row>
    <row r="353" spans="2:10" x14ac:dyDescent="0.3">
      <c r="B353" s="51"/>
      <c r="C353" s="47"/>
      <c r="D353" s="52"/>
      <c r="E353" s="52"/>
      <c r="F353" s="52"/>
      <c r="G353" s="52"/>
      <c r="H353" s="52"/>
      <c r="I353" s="52"/>
      <c r="J353" s="49"/>
    </row>
    <row r="354" spans="2:10" x14ac:dyDescent="0.3">
      <c r="B354" s="51"/>
      <c r="C354" s="47"/>
      <c r="D354" s="52"/>
      <c r="E354" s="52"/>
      <c r="F354" s="52"/>
      <c r="G354" s="52"/>
      <c r="H354" s="52"/>
      <c r="I354" s="52"/>
      <c r="J354" s="49"/>
    </row>
    <row r="355" spans="2:10" x14ac:dyDescent="0.3">
      <c r="B355" s="51"/>
      <c r="C355" s="47"/>
      <c r="D355" s="52"/>
      <c r="E355" s="52"/>
      <c r="F355" s="52"/>
      <c r="G355" s="52"/>
      <c r="H355" s="52"/>
      <c r="I355" s="52"/>
      <c r="J355" s="49"/>
    </row>
    <row r="356" spans="2:10" x14ac:dyDescent="0.3">
      <c r="B356" s="51"/>
      <c r="C356" s="47"/>
      <c r="D356" s="52"/>
      <c r="E356" s="52"/>
      <c r="F356" s="52"/>
      <c r="G356" s="52"/>
      <c r="H356" s="52"/>
      <c r="I356" s="52"/>
      <c r="J356" s="49"/>
    </row>
    <row r="357" spans="2:10" x14ac:dyDescent="0.3">
      <c r="B357" s="51"/>
      <c r="C357" s="47"/>
      <c r="D357" s="52"/>
      <c r="E357" s="52"/>
      <c r="F357" s="52"/>
      <c r="G357" s="52"/>
      <c r="H357" s="52"/>
      <c r="I357" s="52"/>
      <c r="J357" s="49"/>
    </row>
    <row r="358" spans="2:10" x14ac:dyDescent="0.3">
      <c r="B358" s="51"/>
      <c r="C358" s="47"/>
      <c r="D358" s="52"/>
      <c r="E358" s="52"/>
      <c r="F358" s="52"/>
      <c r="G358" s="52"/>
      <c r="H358" s="52"/>
      <c r="I358" s="52"/>
      <c r="J358" s="49"/>
    </row>
    <row r="359" spans="2:10" x14ac:dyDescent="0.3">
      <c r="B359" s="51"/>
      <c r="C359" s="47"/>
      <c r="D359" s="52"/>
      <c r="E359" s="52"/>
      <c r="F359" s="52"/>
      <c r="G359" s="52"/>
      <c r="H359" s="52"/>
      <c r="I359" s="52"/>
      <c r="J359" s="49"/>
    </row>
    <row r="360" spans="2:10" x14ac:dyDescent="0.3">
      <c r="B360" s="51"/>
      <c r="C360" s="47"/>
      <c r="D360" s="52"/>
      <c r="E360" s="52"/>
      <c r="F360" s="52"/>
      <c r="G360" s="52"/>
      <c r="H360" s="52"/>
      <c r="I360" s="52"/>
      <c r="J360" s="49"/>
    </row>
    <row r="361" spans="2:10" x14ac:dyDescent="0.3">
      <c r="B361" s="51"/>
      <c r="C361" s="47"/>
      <c r="D361" s="52"/>
      <c r="E361" s="52"/>
      <c r="F361" s="52"/>
      <c r="G361" s="52"/>
      <c r="H361" s="52"/>
      <c r="I361" s="52"/>
      <c r="J361" s="49"/>
    </row>
    <row r="362" spans="2:10" x14ac:dyDescent="0.3">
      <c r="B362" s="51"/>
      <c r="C362" s="47"/>
      <c r="D362" s="52"/>
      <c r="E362" s="52"/>
      <c r="F362" s="52"/>
      <c r="G362" s="52"/>
      <c r="H362" s="52"/>
      <c r="I362" s="52"/>
      <c r="J362" s="49"/>
    </row>
    <row r="363" spans="2:10" x14ac:dyDescent="0.3">
      <c r="B363" s="51"/>
      <c r="C363" s="47"/>
      <c r="D363" s="52"/>
      <c r="E363" s="52"/>
      <c r="F363" s="52"/>
      <c r="G363" s="52"/>
      <c r="H363" s="52"/>
      <c r="I363" s="52"/>
      <c r="J363" s="49"/>
    </row>
    <row r="364" spans="2:10" x14ac:dyDescent="0.3">
      <c r="B364" s="51"/>
      <c r="C364" s="47"/>
      <c r="D364" s="52"/>
      <c r="E364" s="52"/>
      <c r="F364" s="52"/>
      <c r="G364" s="52"/>
      <c r="H364" s="52"/>
      <c r="I364" s="52"/>
      <c r="J364" s="49"/>
    </row>
    <row r="365" spans="2:10" x14ac:dyDescent="0.3">
      <c r="B365" s="51"/>
      <c r="C365" s="47"/>
      <c r="D365" s="52"/>
      <c r="E365" s="52"/>
      <c r="F365" s="52"/>
      <c r="G365" s="52"/>
      <c r="H365" s="52"/>
      <c r="I365" s="52"/>
      <c r="J365" s="49"/>
    </row>
    <row r="366" spans="2:10" x14ac:dyDescent="0.3">
      <c r="B366" s="51"/>
      <c r="C366" s="47"/>
      <c r="D366" s="52"/>
      <c r="E366" s="52"/>
      <c r="F366" s="52"/>
      <c r="G366" s="52"/>
      <c r="H366" s="52"/>
      <c r="I366" s="52"/>
      <c r="J366" s="49"/>
    </row>
    <row r="367" spans="2:10" x14ac:dyDescent="0.3">
      <c r="B367" s="51"/>
      <c r="C367" s="47"/>
      <c r="D367" s="52"/>
      <c r="E367" s="52"/>
      <c r="F367" s="52"/>
      <c r="G367" s="52"/>
      <c r="H367" s="52"/>
      <c r="I367" s="52"/>
      <c r="J367" s="49"/>
    </row>
  </sheetData>
  <mergeCells count="24">
    <mergeCell ref="C209:H209"/>
    <mergeCell ref="B211:J211"/>
    <mergeCell ref="B213:J213"/>
    <mergeCell ref="B215:J215"/>
    <mergeCell ref="H216:I216"/>
    <mergeCell ref="B55:J55"/>
    <mergeCell ref="H56:I56"/>
    <mergeCell ref="C206:H206"/>
    <mergeCell ref="C207:H207"/>
    <mergeCell ref="C208:H208"/>
    <mergeCell ref="B8:J8"/>
    <mergeCell ref="H11:I11"/>
    <mergeCell ref="B53:J53"/>
    <mergeCell ref="B10:J10"/>
    <mergeCell ref="C46:H46"/>
    <mergeCell ref="C47:H47"/>
    <mergeCell ref="C48:H48"/>
    <mergeCell ref="C49:H49"/>
    <mergeCell ref="B51:J51"/>
    <mergeCell ref="B6:J6"/>
    <mergeCell ref="C1:H1"/>
    <mergeCell ref="C2:H2"/>
    <mergeCell ref="C3:H3"/>
    <mergeCell ref="C4:H4"/>
  </mergeCells>
  <pageMargins left="0.7" right="0.7" top="0.75" bottom="0.75" header="0.3" footer="0.3"/>
  <pageSetup paperSize="9" scale="62" orientation="portrait" r:id="rId1"/>
  <rowBreaks count="1" manualBreakCount="1">
    <brk id="44" min="2" max="9"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B1:M209"/>
  <sheetViews>
    <sheetView view="pageBreakPreview" topLeftCell="A131" zoomScale="70" zoomScaleNormal="70" zoomScaleSheetLayoutView="70" workbookViewId="0">
      <selection activeCell="E163" sqref="E162:E163"/>
    </sheetView>
  </sheetViews>
  <sheetFormatPr baseColWidth="10" defaultRowHeight="14.4" x14ac:dyDescent="0.3"/>
  <cols>
    <col min="1" max="1" width="2.109375" customWidth="1"/>
    <col min="2" max="2" width="13.109375" style="1" customWidth="1"/>
    <col min="3" max="3" width="48.6640625" style="1" customWidth="1"/>
    <col min="4" max="6" width="11.44140625" style="1"/>
    <col min="7" max="7" width="12.44140625" style="1" customWidth="1"/>
    <col min="8" max="8" width="11.44140625" style="1"/>
    <col min="9" max="9" width="10.33203125" style="1" customWidth="1"/>
    <col min="10" max="10" width="8.88671875" style="1" customWidth="1"/>
    <col min="11" max="11" width="11.44140625" style="1"/>
  </cols>
  <sheetData>
    <row r="1" spans="2:10" hidden="1" x14ac:dyDescent="0.3">
      <c r="C1" s="158" t="s">
        <v>153</v>
      </c>
      <c r="D1" s="158"/>
      <c r="E1" s="158"/>
      <c r="F1" s="158"/>
      <c r="G1" s="158"/>
      <c r="H1" s="158"/>
    </row>
    <row r="2" spans="2:10" hidden="1" x14ac:dyDescent="0.3">
      <c r="C2" s="158" t="s">
        <v>154</v>
      </c>
      <c r="D2" s="158"/>
      <c r="E2" s="158"/>
      <c r="F2" s="158"/>
      <c r="G2" s="158"/>
      <c r="H2" s="158"/>
    </row>
    <row r="3" spans="2:10" hidden="1" x14ac:dyDescent="0.3">
      <c r="C3" s="158" t="s">
        <v>155</v>
      </c>
      <c r="D3" s="158"/>
      <c r="E3" s="158"/>
      <c r="F3" s="158"/>
      <c r="G3" s="158"/>
      <c r="H3" s="158"/>
    </row>
    <row r="4" spans="2:10" hidden="1" x14ac:dyDescent="0.3">
      <c r="C4" s="159" t="s">
        <v>156</v>
      </c>
      <c r="D4" s="159"/>
      <c r="E4" s="159"/>
      <c r="F4" s="159"/>
      <c r="G4" s="159"/>
      <c r="H4" s="159"/>
    </row>
    <row r="5" spans="2:10" hidden="1" x14ac:dyDescent="0.3">
      <c r="C5" s="81"/>
      <c r="D5" s="81"/>
      <c r="E5" s="81"/>
      <c r="F5" s="81"/>
      <c r="G5" s="81"/>
      <c r="H5" s="81"/>
    </row>
    <row r="6" spans="2:10" hidden="1" x14ac:dyDescent="0.3">
      <c r="B6" s="173" t="s">
        <v>141</v>
      </c>
      <c r="C6" s="174"/>
      <c r="D6" s="174"/>
      <c r="E6" s="174"/>
      <c r="F6" s="174"/>
      <c r="G6" s="174"/>
      <c r="H6" s="174"/>
      <c r="I6" s="174"/>
      <c r="J6" s="175"/>
    </row>
    <row r="7" spans="2:10" hidden="1" x14ac:dyDescent="0.3"/>
    <row r="8" spans="2:10" hidden="1" x14ac:dyDescent="0.3">
      <c r="B8" s="176" t="s">
        <v>167</v>
      </c>
      <c r="C8" s="176"/>
      <c r="D8" s="176"/>
      <c r="E8" s="176"/>
      <c r="F8" s="176"/>
      <c r="G8" s="176"/>
      <c r="H8" s="176"/>
      <c r="I8" s="176"/>
      <c r="J8" s="176"/>
    </row>
    <row r="9" spans="2:10" ht="15" hidden="1" thickBot="1" x14ac:dyDescent="0.35">
      <c r="B9" s="80"/>
      <c r="C9" s="80"/>
      <c r="D9" s="80"/>
      <c r="E9" s="80"/>
      <c r="F9" s="80"/>
      <c r="G9" s="80"/>
      <c r="H9" s="80"/>
      <c r="I9" s="80"/>
      <c r="J9" s="80"/>
    </row>
    <row r="10" spans="2:10" ht="31.5" hidden="1" customHeight="1" x14ac:dyDescent="0.3">
      <c r="B10" s="153" t="s">
        <v>140</v>
      </c>
      <c r="C10" s="154"/>
      <c r="D10" s="154"/>
      <c r="E10" s="154"/>
      <c r="F10" s="154"/>
      <c r="G10" s="154"/>
      <c r="H10" s="154"/>
      <c r="I10" s="154"/>
      <c r="J10" s="155"/>
    </row>
    <row r="11" spans="2:10" hidden="1" x14ac:dyDescent="0.3">
      <c r="B11" s="4" t="s">
        <v>148</v>
      </c>
      <c r="C11" s="5" t="s">
        <v>149</v>
      </c>
      <c r="D11" s="5"/>
      <c r="E11" s="6"/>
      <c r="F11" s="7"/>
      <c r="G11" s="8" t="s">
        <v>22</v>
      </c>
      <c r="H11" s="156">
        <v>42887</v>
      </c>
      <c r="I11" s="156"/>
      <c r="J11" s="9"/>
    </row>
    <row r="12" spans="2:10" hidden="1" x14ac:dyDescent="0.3">
      <c r="B12" s="4" t="s">
        <v>146</v>
      </c>
      <c r="C12" s="5" t="s">
        <v>142</v>
      </c>
      <c r="D12" s="10"/>
      <c r="E12" s="10"/>
      <c r="F12" s="5"/>
      <c r="G12" s="11" t="s">
        <v>145</v>
      </c>
      <c r="H12" s="6" t="s">
        <v>142</v>
      </c>
      <c r="I12" s="12"/>
      <c r="J12" s="13"/>
    </row>
    <row r="13" spans="2:10" hidden="1" x14ac:dyDescent="0.3">
      <c r="B13" s="4" t="s">
        <v>147</v>
      </c>
      <c r="C13" s="5" t="s">
        <v>142</v>
      </c>
      <c r="D13" s="10"/>
      <c r="E13" s="10"/>
      <c r="F13" s="5"/>
      <c r="G13" s="11" t="s">
        <v>143</v>
      </c>
      <c r="H13" s="6" t="s">
        <v>144</v>
      </c>
      <c r="I13" s="12"/>
      <c r="J13" s="13"/>
    </row>
    <row r="14" spans="2:10" ht="15" hidden="1" thickBot="1" x14ac:dyDescent="0.35">
      <c r="B14" s="14" t="s">
        <v>159</v>
      </c>
      <c r="C14" s="15" t="s">
        <v>160</v>
      </c>
      <c r="D14" s="16"/>
      <c r="E14" s="16"/>
      <c r="F14" s="15"/>
      <c r="G14" s="17" t="s">
        <v>157</v>
      </c>
      <c r="H14" s="18" t="s">
        <v>158</v>
      </c>
      <c r="I14" s="19"/>
      <c r="J14" s="20"/>
    </row>
    <row r="15" spans="2:10" hidden="1" x14ac:dyDescent="0.3">
      <c r="B15" s="21"/>
      <c r="C15" s="5"/>
      <c r="D15" s="10"/>
      <c r="E15" s="10"/>
      <c r="F15" s="5"/>
      <c r="G15" s="11"/>
      <c r="H15" s="6"/>
      <c r="I15" s="12"/>
      <c r="J15" s="22"/>
    </row>
    <row r="16" spans="2:10" hidden="1" x14ac:dyDescent="0.3">
      <c r="B16" s="86" t="s">
        <v>7</v>
      </c>
      <c r="C16" s="87" t="s">
        <v>0</v>
      </c>
      <c r="D16" s="88"/>
      <c r="E16" s="88"/>
      <c r="F16" s="88"/>
      <c r="G16" s="88"/>
      <c r="H16" s="89"/>
      <c r="I16" s="90" t="s">
        <v>8</v>
      </c>
      <c r="J16" s="90" t="s">
        <v>9</v>
      </c>
    </row>
    <row r="17" spans="2:13" hidden="1" x14ac:dyDescent="0.3">
      <c r="B17" s="25">
        <f>+B66</f>
        <v>4.04</v>
      </c>
      <c r="C17" s="26" t="str">
        <f t="shared" ref="C17:C48" si="0">LOOKUP(B17,$B$66:$B$209,$C$66:$C$209)</f>
        <v>TANQUE CISTERNA</v>
      </c>
      <c r="D17" s="27"/>
      <c r="E17" s="27"/>
      <c r="F17" s="27"/>
      <c r="G17" s="27"/>
      <c r="H17" s="28"/>
      <c r="I17" s="29"/>
      <c r="J17" s="30"/>
    </row>
    <row r="18" spans="2:13" hidden="1" x14ac:dyDescent="0.3">
      <c r="B18" s="31" t="str">
        <f>+B67</f>
        <v>04.04.01</v>
      </c>
      <c r="C18" s="26" t="str">
        <f t="shared" si="0"/>
        <v>OBRAS PRELIMINARES</v>
      </c>
      <c r="D18" s="27"/>
      <c r="E18" s="27"/>
      <c r="F18" s="27"/>
      <c r="G18" s="27"/>
      <c r="H18" s="28"/>
      <c r="I18" s="29"/>
      <c r="J18" s="30"/>
    </row>
    <row r="19" spans="2:13" hidden="1" x14ac:dyDescent="0.3">
      <c r="B19" s="29" t="str">
        <f>+B68</f>
        <v>04.04.01.01</v>
      </c>
      <c r="C19" s="32" t="str">
        <f t="shared" si="0"/>
        <v>TRAZO, NIVELES Y REPLANTEO DURANTE LA EJECUCION</v>
      </c>
      <c r="D19" s="27"/>
      <c r="E19" s="27"/>
      <c r="F19" s="27"/>
      <c r="G19" s="27"/>
      <c r="H19" s="28"/>
      <c r="I19" s="29">
        <f ca="1">SUMIF($B$66:$J$209,B19,$I$66:$I$209)</f>
        <v>29.887999999999998</v>
      </c>
      <c r="J19" s="30" t="str">
        <f>VLOOKUP(B19,$B$66:$J$209,9)</f>
        <v>m2</v>
      </c>
      <c r="K19" s="29">
        <v>29.887999999999998</v>
      </c>
      <c r="L19" s="30" t="s">
        <v>162</v>
      </c>
      <c r="M19" s="93" t="e">
        <f>+I68+#REF!</f>
        <v>#REF!</v>
      </c>
    </row>
    <row r="20" spans="2:13" hidden="1" x14ac:dyDescent="0.3">
      <c r="B20" s="31" t="str">
        <f>+B72</f>
        <v>04.04.02</v>
      </c>
      <c r="C20" s="26" t="str">
        <f t="shared" si="0"/>
        <v>MOVIMINETO DE TIERRAS</v>
      </c>
      <c r="D20" s="27"/>
      <c r="E20" s="27"/>
      <c r="F20" s="27"/>
      <c r="G20" s="27"/>
      <c r="H20" s="28"/>
      <c r="I20" s="29"/>
      <c r="J20" s="30"/>
      <c r="K20" s="29"/>
      <c r="L20" s="30"/>
    </row>
    <row r="21" spans="2:13" hidden="1" x14ac:dyDescent="0.3">
      <c r="B21" s="29" t="str">
        <f>+B73</f>
        <v>04.04.02.01</v>
      </c>
      <c r="C21" s="32" t="str">
        <f t="shared" si="0"/>
        <v>CORTE DE MATERIAL PROPIO</v>
      </c>
      <c r="D21" s="27"/>
      <c r="E21" s="27"/>
      <c r="F21" s="27"/>
      <c r="G21" s="27"/>
      <c r="H21" s="28"/>
      <c r="I21" s="29">
        <f ca="1">SUMIF($B$66:$J$209,B21,$I$66:$I$209)</f>
        <v>66.168399999999991</v>
      </c>
      <c r="J21" s="30" t="str">
        <f>VLOOKUP(B21,$B$66:$J$209,9)</f>
        <v>m3</v>
      </c>
      <c r="K21" s="29">
        <v>34.488199999999999</v>
      </c>
      <c r="L21" s="30" t="s">
        <v>5</v>
      </c>
    </row>
    <row r="22" spans="2:13" hidden="1" x14ac:dyDescent="0.3">
      <c r="B22" s="29" t="str">
        <f>+B77</f>
        <v>04.04.02.02</v>
      </c>
      <c r="C22" s="32" t="str">
        <f t="shared" si="0"/>
        <v>NIVELACIÓN INTERIOR Y APISONAMIENTO</v>
      </c>
      <c r="D22" s="27"/>
      <c r="E22" s="27"/>
      <c r="F22" s="27"/>
      <c r="G22" s="27"/>
      <c r="H22" s="28"/>
      <c r="I22" s="29">
        <f ca="1">SUMIF($B$66:$J$209,B22,$I$66:$I$209)</f>
        <v>16.114000000000001</v>
      </c>
      <c r="J22" s="30" t="str">
        <f>VLOOKUP(B22,$B$66:$J$209,9)</f>
        <v>m2</v>
      </c>
      <c r="K22" s="29">
        <v>16.114000000000001</v>
      </c>
      <c r="L22" s="30" t="s">
        <v>162</v>
      </c>
    </row>
    <row r="23" spans="2:13" hidden="1" x14ac:dyDescent="0.3">
      <c r="B23" s="29" t="str">
        <f>+B81</f>
        <v>04.04.02.03</v>
      </c>
      <c r="C23" s="32" t="str">
        <f t="shared" si="0"/>
        <v>ELIMINACION DE MATERIAL EXCEDENTE</v>
      </c>
      <c r="D23" s="27"/>
      <c r="E23" s="27"/>
      <c r="F23" s="27"/>
      <c r="G23" s="27"/>
      <c r="H23" s="28"/>
      <c r="I23" s="29">
        <f ca="1">SUMIF($B$66:$J$209,B23,$I$66:$I$209)</f>
        <v>82.71050000000001</v>
      </c>
      <c r="J23" s="30" t="str">
        <f>VLOOKUP(B23,$B$66:$J$209,9)</f>
        <v>m3</v>
      </c>
      <c r="K23" s="29">
        <v>43.110250000000001</v>
      </c>
      <c r="L23" s="30" t="s">
        <v>5</v>
      </c>
    </row>
    <row r="24" spans="2:13" hidden="1" x14ac:dyDescent="0.3">
      <c r="B24" s="31" t="str">
        <f>+B85</f>
        <v>04.04.03</v>
      </c>
      <c r="C24" s="26" t="str">
        <f t="shared" si="0"/>
        <v>OBRAS DE CONCRETO SIMPLE</v>
      </c>
      <c r="D24" s="27"/>
      <c r="E24" s="27"/>
      <c r="F24" s="27"/>
      <c r="G24" s="27"/>
      <c r="H24" s="28"/>
      <c r="I24" s="29"/>
      <c r="J24" s="30"/>
      <c r="K24" s="29"/>
      <c r="L24" s="30"/>
    </row>
    <row r="25" spans="2:13" hidden="1" x14ac:dyDescent="0.3">
      <c r="B25" s="29" t="str">
        <f>+B86</f>
        <v>04.04.03.01</v>
      </c>
      <c r="C25" s="32" t="str">
        <f t="shared" si="0"/>
        <v xml:space="preserve">CONCRETO F'C= 100 KG/CM2 PARA SOLADO </v>
      </c>
      <c r="D25" s="27"/>
      <c r="E25" s="27"/>
      <c r="F25" s="27"/>
      <c r="G25" s="27"/>
      <c r="H25" s="28"/>
      <c r="I25" s="29">
        <f ca="1">SUMIF($B$66:$J$209,B25,$I$66:$I$209)</f>
        <v>5.5095999999999998</v>
      </c>
      <c r="J25" s="30" t="str">
        <f>VLOOKUP(B25,$B$66:$J$209,9)</f>
        <v>m3</v>
      </c>
      <c r="K25" s="29">
        <v>5.5095999999999998</v>
      </c>
      <c r="L25" s="30" t="s">
        <v>5</v>
      </c>
    </row>
    <row r="26" spans="2:13" hidden="1" x14ac:dyDescent="0.3">
      <c r="B26" s="31" t="str">
        <f>+B90</f>
        <v>04.04.04</v>
      </c>
      <c r="C26" s="26" t="str">
        <f t="shared" si="0"/>
        <v>OBRAS DE CONCRETO ARMADO</v>
      </c>
      <c r="D26" s="27"/>
      <c r="E26" s="27"/>
      <c r="F26" s="27"/>
      <c r="G26" s="27"/>
      <c r="H26" s="28"/>
      <c r="I26" s="29"/>
      <c r="J26" s="30"/>
      <c r="K26" s="29"/>
      <c r="L26" s="30"/>
    </row>
    <row r="27" spans="2:13" hidden="1" x14ac:dyDescent="0.3">
      <c r="B27" s="29" t="str">
        <f>+B91</f>
        <v>04.04.04.01</v>
      </c>
      <c r="C27" s="32" t="str">
        <f t="shared" si="0"/>
        <v>CONCRETO  F'C= 210 KG/CM2</v>
      </c>
      <c r="D27" s="27"/>
      <c r="E27" s="27"/>
      <c r="F27" s="27"/>
      <c r="G27" s="27"/>
      <c r="H27" s="28"/>
      <c r="I27" s="29">
        <f ca="1">SUMIF($B$66:$J$209,B27,$I$66:$I$209)</f>
        <v>27.3445</v>
      </c>
      <c r="J27" s="30" t="str">
        <f>VLOOKUP(B27,$B$66:$J$209,9)</f>
        <v>m3</v>
      </c>
      <c r="K27" s="29">
        <v>27.3445</v>
      </c>
      <c r="L27" s="30" t="s">
        <v>5</v>
      </c>
    </row>
    <row r="28" spans="2:13" hidden="1" x14ac:dyDescent="0.3">
      <c r="B28" s="29" t="str">
        <f>+B102</f>
        <v>04.04.04.02</v>
      </c>
      <c r="C28" s="32" t="str">
        <f t="shared" si="0"/>
        <v>ENCOFRADO Y DESENCOFRADO NORMAL DE MUROS</v>
      </c>
      <c r="D28" s="27"/>
      <c r="E28" s="27"/>
      <c r="F28" s="27"/>
      <c r="G28" s="27"/>
      <c r="H28" s="28"/>
      <c r="I28" s="29">
        <f ca="1">SUMIF($B$66:$J$209,B28,$I$66:$I$209)</f>
        <v>154.88799999999998</v>
      </c>
      <c r="J28" s="30" t="str">
        <f>VLOOKUP(B28,$B$66:$J$209,9)</f>
        <v>m2</v>
      </c>
      <c r="K28" s="29">
        <v>152.93799999999999</v>
      </c>
      <c r="L28" s="30" t="s">
        <v>162</v>
      </c>
    </row>
    <row r="29" spans="2:13" hidden="1" x14ac:dyDescent="0.3">
      <c r="B29" s="29" t="str">
        <f>+B111</f>
        <v>04.04.04.03</v>
      </c>
      <c r="C29" s="32" t="str">
        <f t="shared" si="0"/>
        <v>ACERO CORRUGADO FY= 4,200 KG/CM2 GRADO 60</v>
      </c>
      <c r="D29" s="27"/>
      <c r="E29" s="27"/>
      <c r="F29" s="27"/>
      <c r="G29" s="27"/>
      <c r="H29" s="28"/>
      <c r="I29" s="29">
        <f ca="1">SUMIF($B$66:$J$209,B29,$I$66:$I$209)</f>
        <v>0</v>
      </c>
      <c r="J29" s="30" t="str">
        <f>VLOOKUP(B29,$B$66:$J$209,9)</f>
        <v>kg</v>
      </c>
      <c r="K29" s="29">
        <v>0</v>
      </c>
      <c r="L29" s="30" t="s">
        <v>31</v>
      </c>
    </row>
    <row r="30" spans="2:13" hidden="1" x14ac:dyDescent="0.3">
      <c r="B30" s="31" t="str">
        <f>+B114</f>
        <v>04.04.05</v>
      </c>
      <c r="C30" s="26" t="str">
        <f t="shared" si="0"/>
        <v>REVESTIMIENTOS</v>
      </c>
      <c r="D30" s="33"/>
      <c r="E30" s="33"/>
      <c r="F30" s="33"/>
      <c r="G30" s="33"/>
      <c r="H30" s="34"/>
      <c r="I30" s="31"/>
      <c r="J30" s="35"/>
      <c r="K30" s="31"/>
      <c r="L30" s="35"/>
    </row>
    <row r="31" spans="2:13" hidden="1" x14ac:dyDescent="0.3">
      <c r="B31" s="29" t="str">
        <f>+B115</f>
        <v>04.04.05.01</v>
      </c>
      <c r="C31" s="32" t="str">
        <f t="shared" si="0"/>
        <v>TARRAJEO CON IMPERMEABILIZANTES</v>
      </c>
      <c r="D31" s="27"/>
      <c r="E31" s="27"/>
      <c r="F31" s="27"/>
      <c r="G31" s="27"/>
      <c r="H31" s="28"/>
      <c r="I31" s="29">
        <f ca="1">SUMIF($B$66:$J$209,B31,$I$66:$I$209)</f>
        <v>64.703999999999979</v>
      </c>
      <c r="J31" s="30" t="str">
        <f>VLOOKUP(B31,$B$66:$J$209,9)</f>
        <v>m2</v>
      </c>
      <c r="K31" s="29">
        <v>62.753999999999991</v>
      </c>
      <c r="L31" s="30" t="s">
        <v>162</v>
      </c>
    </row>
    <row r="32" spans="2:13" hidden="1" x14ac:dyDescent="0.3">
      <c r="B32" s="29" t="str">
        <f>+B118</f>
        <v>04.04.05.02</v>
      </c>
      <c r="C32" s="32" t="str">
        <f t="shared" si="0"/>
        <v>TARRAJEO EN EXTERIORES ACABADO CON CEMENTO-ARENA</v>
      </c>
      <c r="D32" s="27"/>
      <c r="E32" s="27"/>
      <c r="F32" s="27"/>
      <c r="G32" s="27"/>
      <c r="H32" s="28"/>
      <c r="I32" s="29">
        <f ca="1">SUMIF($B$66:$J$209,B32,$I$66:$I$209)</f>
        <v>38.670999999999999</v>
      </c>
      <c r="J32" s="30" t="str">
        <f>VLOOKUP(B32,$B$66:$J$209,9)</f>
        <v>m2</v>
      </c>
      <c r="K32" s="29">
        <v>38.670999999999999</v>
      </c>
      <c r="L32" s="30" t="s">
        <v>162</v>
      </c>
    </row>
    <row r="33" spans="2:12" hidden="1" x14ac:dyDescent="0.3">
      <c r="B33" s="31" t="str">
        <f>+B122</f>
        <v>04.04.06</v>
      </c>
      <c r="C33" s="26" t="str">
        <f t="shared" si="0"/>
        <v>ACCESORIOS DE CONTROL Y REGULACION EN CAMARA DE VALVULAS</v>
      </c>
      <c r="D33" s="33"/>
      <c r="E33" s="33"/>
      <c r="F33" s="33"/>
      <c r="G33" s="33"/>
      <c r="H33" s="34"/>
      <c r="I33" s="31"/>
      <c r="J33" s="35"/>
      <c r="K33" s="31"/>
      <c r="L33" s="35"/>
    </row>
    <row r="34" spans="2:12" hidden="1" x14ac:dyDescent="0.3">
      <c r="B34" s="29" t="str">
        <f>+B123</f>
        <v>04.04.06.01</v>
      </c>
      <c r="C34" s="32" t="str">
        <f t="shared" si="0"/>
        <v xml:space="preserve">SUMINISTRO E INSTALACION DE ACCESORIOS DE CONTROL Y REGULACION </v>
      </c>
      <c r="D34" s="27"/>
      <c r="E34" s="27"/>
      <c r="F34" s="27"/>
      <c r="G34" s="27"/>
      <c r="H34" s="28"/>
      <c r="I34" s="29">
        <f ca="1">SUMIF($B$66:$J$209,B34,$I$66:$I$209)</f>
        <v>1</v>
      </c>
      <c r="J34" s="30" t="str">
        <f>VLOOKUP(B34,$B$66:$J$209,9)</f>
        <v>GLB</v>
      </c>
      <c r="K34" s="29">
        <v>1</v>
      </c>
      <c r="L34" s="30" t="s">
        <v>57</v>
      </c>
    </row>
    <row r="35" spans="2:12" hidden="1" x14ac:dyDescent="0.3">
      <c r="B35" s="31" t="str">
        <f>+B150</f>
        <v>04.04.07</v>
      </c>
      <c r="C35" s="26" t="str">
        <f t="shared" si="0"/>
        <v>ACCESORIOS DE LIMPIA, REBOSE Y VENTILACION EN TANQUES CAMARA DE VALVULAS</v>
      </c>
      <c r="D35" s="33"/>
      <c r="E35" s="33"/>
      <c r="F35" s="33"/>
      <c r="G35" s="33"/>
      <c r="H35" s="34"/>
      <c r="I35" s="31"/>
      <c r="J35" s="35"/>
      <c r="K35" s="31"/>
      <c r="L35" s="35"/>
    </row>
    <row r="36" spans="2:12" hidden="1" x14ac:dyDescent="0.3">
      <c r="B36" s="29" t="str">
        <f>+B151</f>
        <v>04.04.07.01</v>
      </c>
      <c r="C36" s="32" t="str">
        <f t="shared" si="0"/>
        <v>SUMINISTRO E INSTALACION DE ACCESORIOS DE LIMPIS, REBOSE Y VENTILACION</v>
      </c>
      <c r="D36" s="27"/>
      <c r="E36" s="27"/>
      <c r="F36" s="27"/>
      <c r="G36" s="27"/>
      <c r="H36" s="28"/>
      <c r="I36" s="29">
        <f ca="1">SUMIF($B$66:$J$209,B36,$I$66:$I$209)</f>
        <v>1</v>
      </c>
      <c r="J36" s="30" t="str">
        <f>VLOOKUP(B36,$B$66:$J$209,9)</f>
        <v>GBL</v>
      </c>
      <c r="K36" s="29">
        <v>1</v>
      </c>
      <c r="L36" s="30" t="s">
        <v>4</v>
      </c>
    </row>
    <row r="37" spans="2:12" hidden="1" x14ac:dyDescent="0.3">
      <c r="B37" s="31" t="str">
        <f>+B166</f>
        <v>04.04.08</v>
      </c>
      <c r="C37" s="26" t="str">
        <f t="shared" si="0"/>
        <v>TAPAS SANITARIAS</v>
      </c>
      <c r="D37" s="33"/>
      <c r="E37" s="33"/>
      <c r="F37" s="33"/>
      <c r="G37" s="33"/>
      <c r="H37" s="34"/>
      <c r="I37" s="31"/>
      <c r="J37" s="35"/>
      <c r="K37" s="31"/>
      <c r="L37" s="35"/>
    </row>
    <row r="38" spans="2:12" hidden="1" x14ac:dyDescent="0.3">
      <c r="B38" s="29" t="str">
        <f>+B167</f>
        <v>04.04.08.01</v>
      </c>
      <c r="C38" s="32" t="str">
        <f t="shared" si="0"/>
        <v>TAPA SANITARIA METALICA 0,80 x 0,80 mts.</v>
      </c>
      <c r="D38" s="27"/>
      <c r="E38" s="27"/>
      <c r="F38" s="27"/>
      <c r="G38" s="27"/>
      <c r="H38" s="28"/>
      <c r="I38" s="29">
        <f ca="1">SUMIF($B$66:$J$209,B38,$I$66:$I$209)</f>
        <v>1</v>
      </c>
      <c r="J38" s="30" t="str">
        <f>VLOOKUP(B38,$B$66:$J$209,9)</f>
        <v>und</v>
      </c>
      <c r="K38" s="29">
        <v>1</v>
      </c>
      <c r="L38" s="30" t="s">
        <v>35</v>
      </c>
    </row>
    <row r="39" spans="2:12" hidden="1" x14ac:dyDescent="0.3">
      <c r="B39" s="29" t="str">
        <f>+B169</f>
        <v>04.04.08.02</v>
      </c>
      <c r="C39" s="32" t="str">
        <f t="shared" si="0"/>
        <v>TAPA SANITARIA METALICA 0,60 x 1.00 mts.</v>
      </c>
      <c r="D39" s="27"/>
      <c r="E39" s="27"/>
      <c r="F39" s="27"/>
      <c r="G39" s="27"/>
      <c r="H39" s="28"/>
      <c r="I39" s="29">
        <f ca="1">SUMIF($B$66:$J$209,B39,$I$66:$I$209)</f>
        <v>2</v>
      </c>
      <c r="J39" s="30" t="str">
        <f>VLOOKUP(B39,$B$66:$J$209,9)</f>
        <v>und</v>
      </c>
      <c r="K39" s="29">
        <v>2</v>
      </c>
      <c r="L39" s="30" t="s">
        <v>35</v>
      </c>
    </row>
    <row r="40" spans="2:12" hidden="1" x14ac:dyDescent="0.3">
      <c r="B40" s="31" t="str">
        <f>+B172</f>
        <v>04.04.09</v>
      </c>
      <c r="C40" s="26" t="str">
        <f t="shared" si="0"/>
        <v>CAJA DE CONTROL DE NIVEL</v>
      </c>
      <c r="D40" s="33"/>
      <c r="E40" s="33"/>
      <c r="F40" s="33"/>
      <c r="G40" s="33"/>
      <c r="H40" s="34"/>
      <c r="I40" s="31"/>
      <c r="J40" s="35"/>
      <c r="K40" s="31"/>
      <c r="L40" s="35"/>
    </row>
    <row r="41" spans="2:12" hidden="1" x14ac:dyDescent="0.3">
      <c r="B41" s="29" t="str">
        <f>+B173</f>
        <v>04.04.09.01</v>
      </c>
      <c r="C41" s="32" t="str">
        <f t="shared" si="0"/>
        <v xml:space="preserve">CAJA DE CONTROL </v>
      </c>
      <c r="D41" s="27"/>
      <c r="E41" s="27"/>
      <c r="F41" s="27"/>
      <c r="G41" s="27"/>
      <c r="H41" s="28"/>
      <c r="I41" s="29">
        <f ca="1">SUMIF($B$66:$J$209,B41,$I$66:$I$209)</f>
        <v>1</v>
      </c>
      <c r="J41" s="30" t="str">
        <f>VLOOKUP(B41,$B$66:$J$209,9)</f>
        <v>und</v>
      </c>
      <c r="K41" s="29">
        <v>1</v>
      </c>
      <c r="L41" s="30" t="s">
        <v>35</v>
      </c>
    </row>
    <row r="42" spans="2:12" hidden="1" x14ac:dyDescent="0.3">
      <c r="B42" s="31" t="str">
        <f>+B175</f>
        <v>04.04.10</v>
      </c>
      <c r="C42" s="26" t="str">
        <f t="shared" si="0"/>
        <v>ESCALERA GATO</v>
      </c>
      <c r="D42" s="33"/>
      <c r="E42" s="33"/>
      <c r="F42" s="33"/>
      <c r="G42" s="33"/>
      <c r="H42" s="34"/>
      <c r="I42" s="31"/>
      <c r="J42" s="35"/>
      <c r="K42" s="31"/>
      <c r="L42" s="35"/>
    </row>
    <row r="43" spans="2:12" hidden="1" x14ac:dyDescent="0.3">
      <c r="B43" s="29" t="str">
        <f>+B176</f>
        <v>04.04.10.01</v>
      </c>
      <c r="C43" s="32" t="str">
        <f t="shared" si="0"/>
        <v xml:space="preserve">ESCALERA GATO </v>
      </c>
      <c r="D43" s="27"/>
      <c r="E43" s="27"/>
      <c r="F43" s="27"/>
      <c r="G43" s="27"/>
      <c r="H43" s="28"/>
      <c r="I43" s="29">
        <f ca="1">SUMIF($B$66:$J$209,B43,$I$66:$I$209)</f>
        <v>1</v>
      </c>
      <c r="J43" s="30" t="str">
        <f>VLOOKUP(B43,$B$66:$J$209,9)</f>
        <v>und</v>
      </c>
      <c r="K43" s="29">
        <v>1</v>
      </c>
      <c r="L43" s="30" t="s">
        <v>35</v>
      </c>
    </row>
    <row r="44" spans="2:12" hidden="1" x14ac:dyDescent="0.3">
      <c r="B44" s="31" t="str">
        <f>+B179</f>
        <v>04.04.11</v>
      </c>
      <c r="C44" s="26" t="str">
        <f t="shared" si="0"/>
        <v>LIMPIEZA Y DESINFECCION Y PRUEBA HIDRAULICA</v>
      </c>
      <c r="D44" s="33"/>
      <c r="E44" s="33"/>
      <c r="F44" s="33"/>
      <c r="G44" s="33"/>
      <c r="H44" s="34"/>
      <c r="I44" s="31"/>
      <c r="J44" s="35"/>
      <c r="K44" s="31"/>
      <c r="L44" s="35"/>
    </row>
    <row r="45" spans="2:12" hidden="1" x14ac:dyDescent="0.3">
      <c r="B45" s="29" t="str">
        <f>+B180</f>
        <v>04.04.11.01</v>
      </c>
      <c r="C45" s="32" t="str">
        <f t="shared" si="0"/>
        <v>LIMPIEZA Y DESINFECCION EN TANQUES</v>
      </c>
      <c r="D45" s="27"/>
      <c r="E45" s="27"/>
      <c r="F45" s="27"/>
      <c r="G45" s="27"/>
      <c r="H45" s="28"/>
      <c r="I45" s="29">
        <f ca="1">SUMIF($B$66:$J$209,B45,$I$66:$I$209)</f>
        <v>1</v>
      </c>
      <c r="J45" s="30" t="str">
        <f>VLOOKUP(B45,$B$66:$J$209,9)</f>
        <v>und</v>
      </c>
      <c r="K45" s="29">
        <v>1</v>
      </c>
      <c r="L45" s="30" t="s">
        <v>35</v>
      </c>
    </row>
    <row r="46" spans="2:12" hidden="1" x14ac:dyDescent="0.3">
      <c r="B46" s="29" t="str">
        <f>+B182</f>
        <v>04.04.11.02</v>
      </c>
      <c r="C46" s="32" t="str">
        <f t="shared" si="0"/>
        <v>PRUEBA HIDRAULICA EN TUBERIAS</v>
      </c>
      <c r="D46" s="27"/>
      <c r="E46" s="27"/>
      <c r="F46" s="27"/>
      <c r="G46" s="27"/>
      <c r="H46" s="28"/>
      <c r="I46" s="29">
        <f ca="1">SUMIF($B$66:$J$209,B46,$I$66:$I$209)</f>
        <v>1</v>
      </c>
      <c r="J46" s="30" t="str">
        <f>VLOOKUP(B46,$B$66:$J$209,9)</f>
        <v>und</v>
      </c>
      <c r="K46" s="29">
        <v>1</v>
      </c>
      <c r="L46" s="30" t="s">
        <v>35</v>
      </c>
    </row>
    <row r="47" spans="2:12" hidden="1" x14ac:dyDescent="0.3">
      <c r="B47" s="31" t="str">
        <f>+B185</f>
        <v>04.04.12</v>
      </c>
      <c r="C47" s="26" t="str">
        <f t="shared" si="0"/>
        <v>PINTURA</v>
      </c>
      <c r="D47" s="33"/>
      <c r="E47" s="33"/>
      <c r="F47" s="33"/>
      <c r="G47" s="33"/>
      <c r="H47" s="34"/>
      <c r="I47" s="31"/>
      <c r="J47" s="35"/>
      <c r="K47" s="31"/>
      <c r="L47" s="35"/>
    </row>
    <row r="48" spans="2:12" hidden="1" x14ac:dyDescent="0.3">
      <c r="B48" s="36" t="str">
        <f>+B186</f>
        <v>04.04.12.01</v>
      </c>
      <c r="C48" s="37" t="str">
        <f t="shared" si="0"/>
        <v>PINTURA LATEX ACRILICO SATINADO EN EXTERIORES 2 MANOS</v>
      </c>
      <c r="D48" s="38"/>
      <c r="E48" s="38"/>
      <c r="F48" s="38"/>
      <c r="G48" s="38"/>
      <c r="H48" s="39"/>
      <c r="I48" s="36">
        <f ca="1">SUMIF($B$66:$J$209,B48,$I$66:$I$209)</f>
        <v>30.311</v>
      </c>
      <c r="J48" s="40" t="str">
        <f>VLOOKUP(B48,$B$66:$J$209,9)</f>
        <v>m2</v>
      </c>
      <c r="K48" s="36">
        <v>30.311</v>
      </c>
      <c r="L48" s="40" t="s">
        <v>162</v>
      </c>
    </row>
    <row r="49" spans="2:10" x14ac:dyDescent="0.3">
      <c r="B49" s="41"/>
      <c r="C49" s="42"/>
      <c r="D49" s="42"/>
      <c r="E49" s="42"/>
      <c r="F49" s="42"/>
      <c r="G49" s="42"/>
      <c r="H49" s="42"/>
      <c r="I49" s="42"/>
      <c r="J49" s="42"/>
    </row>
    <row r="50" spans="2:10" x14ac:dyDescent="0.3">
      <c r="C50" s="158" t="s">
        <v>153</v>
      </c>
      <c r="D50" s="158"/>
      <c r="E50" s="158"/>
      <c r="F50" s="158"/>
      <c r="G50" s="158"/>
      <c r="H50" s="158"/>
    </row>
    <row r="51" spans="2:10" x14ac:dyDescent="0.3">
      <c r="C51" s="158" t="s">
        <v>154</v>
      </c>
      <c r="D51" s="158"/>
      <c r="E51" s="158"/>
      <c r="F51" s="158"/>
      <c r="G51" s="158"/>
      <c r="H51" s="158"/>
    </row>
    <row r="52" spans="2:10" x14ac:dyDescent="0.3">
      <c r="C52" s="158" t="s">
        <v>155</v>
      </c>
      <c r="D52" s="158"/>
      <c r="E52" s="158"/>
      <c r="F52" s="158"/>
      <c r="G52" s="158"/>
      <c r="H52" s="158"/>
    </row>
    <row r="53" spans="2:10" x14ac:dyDescent="0.3">
      <c r="C53" s="159" t="s">
        <v>156</v>
      </c>
      <c r="D53" s="159"/>
      <c r="E53" s="159"/>
      <c r="F53" s="159"/>
      <c r="G53" s="159"/>
      <c r="H53" s="159"/>
    </row>
    <row r="54" spans="2:10" x14ac:dyDescent="0.3">
      <c r="C54" s="81"/>
      <c r="D54" s="81"/>
      <c r="E54" s="81"/>
      <c r="F54" s="81"/>
      <c r="G54" s="81"/>
      <c r="H54" s="81"/>
    </row>
    <row r="55" spans="2:10" x14ac:dyDescent="0.3">
      <c r="B55" s="173" t="s">
        <v>141</v>
      </c>
      <c r="C55" s="174"/>
      <c r="D55" s="174"/>
      <c r="E55" s="174"/>
      <c r="F55" s="174"/>
      <c r="G55" s="174"/>
      <c r="H55" s="174"/>
      <c r="I55" s="174"/>
      <c r="J55" s="175"/>
    </row>
    <row r="57" spans="2:10" x14ac:dyDescent="0.3">
      <c r="B57" s="176" t="s">
        <v>1014</v>
      </c>
      <c r="C57" s="176"/>
      <c r="D57" s="176"/>
      <c r="E57" s="176"/>
      <c r="F57" s="176"/>
      <c r="G57" s="176"/>
      <c r="H57" s="176"/>
      <c r="I57" s="176"/>
      <c r="J57" s="176"/>
    </row>
    <row r="58" spans="2:10" ht="15" thickBot="1" x14ac:dyDescent="0.35">
      <c r="B58" s="80"/>
      <c r="C58" s="80"/>
      <c r="D58" s="80"/>
      <c r="E58" s="80"/>
      <c r="F58" s="80"/>
      <c r="G58" s="80"/>
      <c r="H58" s="80"/>
      <c r="I58" s="80"/>
      <c r="J58" s="80"/>
    </row>
    <row r="59" spans="2:10" ht="24.75" customHeight="1" x14ac:dyDescent="0.3">
      <c r="B59" s="153" t="s">
        <v>140</v>
      </c>
      <c r="C59" s="154"/>
      <c r="D59" s="154"/>
      <c r="E59" s="154"/>
      <c r="F59" s="154"/>
      <c r="G59" s="154"/>
      <c r="H59" s="154"/>
      <c r="I59" s="154"/>
      <c r="J59" s="155"/>
    </row>
    <row r="60" spans="2:10" x14ac:dyDescent="0.3">
      <c r="B60" s="4" t="s">
        <v>148</v>
      </c>
      <c r="C60" s="5" t="s">
        <v>149</v>
      </c>
      <c r="D60" s="5"/>
      <c r="E60" s="6"/>
      <c r="F60" s="7"/>
      <c r="G60" s="8" t="s">
        <v>22</v>
      </c>
      <c r="H60" s="156">
        <v>42879</v>
      </c>
      <c r="I60" s="156"/>
      <c r="J60" s="9"/>
    </row>
    <row r="61" spans="2:10" x14ac:dyDescent="0.3">
      <c r="B61" s="4" t="s">
        <v>146</v>
      </c>
      <c r="C61" s="5" t="s">
        <v>142</v>
      </c>
      <c r="D61" s="10"/>
      <c r="E61" s="10"/>
      <c r="F61" s="5"/>
      <c r="G61" s="11" t="s">
        <v>145</v>
      </c>
      <c r="H61" s="6" t="s">
        <v>142</v>
      </c>
      <c r="I61" s="12"/>
      <c r="J61" s="13"/>
    </row>
    <row r="62" spans="2:10" x14ac:dyDescent="0.3">
      <c r="B62" s="4" t="s">
        <v>147</v>
      </c>
      <c r="C62" s="5" t="s">
        <v>142</v>
      </c>
      <c r="D62" s="10"/>
      <c r="E62" s="10"/>
      <c r="F62" s="5"/>
      <c r="G62" s="11" t="s">
        <v>143</v>
      </c>
      <c r="H62" s="6" t="s">
        <v>144</v>
      </c>
      <c r="I62" s="12"/>
      <c r="J62" s="13"/>
    </row>
    <row r="63" spans="2:10" ht="15" thickBot="1" x14ac:dyDescent="0.35">
      <c r="B63" s="14" t="s">
        <v>159</v>
      </c>
      <c r="C63" s="15" t="s">
        <v>160</v>
      </c>
      <c r="D63" s="16"/>
      <c r="E63" s="16"/>
      <c r="F63" s="15"/>
      <c r="G63" s="17" t="s">
        <v>157</v>
      </c>
      <c r="H63" s="18" t="s">
        <v>158</v>
      </c>
      <c r="I63" s="19"/>
      <c r="J63" s="20"/>
    </row>
    <row r="64" spans="2:10" x14ac:dyDescent="0.3">
      <c r="B64" s="80"/>
      <c r="C64" s="80"/>
      <c r="D64" s="80"/>
      <c r="E64" s="80"/>
      <c r="F64" s="80"/>
      <c r="G64" s="80"/>
      <c r="H64" s="80"/>
      <c r="I64" s="80"/>
      <c r="J64" s="80"/>
    </row>
    <row r="65" spans="2:13" x14ac:dyDescent="0.3">
      <c r="B65" s="23" t="s">
        <v>7</v>
      </c>
      <c r="C65" s="24" t="s">
        <v>0</v>
      </c>
      <c r="D65" s="24" t="s">
        <v>23</v>
      </c>
      <c r="E65" s="24" t="s">
        <v>24</v>
      </c>
      <c r="F65" s="24" t="s">
        <v>2</v>
      </c>
      <c r="G65" s="24" t="s">
        <v>3</v>
      </c>
      <c r="H65" s="24" t="s">
        <v>25</v>
      </c>
      <c r="I65" s="24" t="s">
        <v>8</v>
      </c>
      <c r="J65" s="24" t="s">
        <v>9</v>
      </c>
    </row>
    <row r="66" spans="2:13" hidden="1" x14ac:dyDescent="0.3">
      <c r="B66" s="73">
        <v>4.04</v>
      </c>
      <c r="C66" s="55" t="s">
        <v>164</v>
      </c>
      <c r="D66" s="55"/>
      <c r="E66" s="56">
        <v>1</v>
      </c>
      <c r="F66" s="57"/>
      <c r="G66" s="58"/>
      <c r="H66" s="58"/>
      <c r="I66" s="43"/>
      <c r="J66" s="55"/>
    </row>
    <row r="67" spans="2:13" hidden="1" x14ac:dyDescent="0.3">
      <c r="B67" s="74" t="s">
        <v>165</v>
      </c>
      <c r="C67" s="60" t="s">
        <v>36</v>
      </c>
      <c r="D67" s="60"/>
      <c r="E67" s="59"/>
      <c r="F67" s="52"/>
      <c r="G67" s="52"/>
      <c r="H67" s="52"/>
      <c r="I67" s="52"/>
      <c r="J67" s="61"/>
    </row>
    <row r="68" spans="2:13" hidden="1" x14ac:dyDescent="0.3">
      <c r="B68" s="75" t="s">
        <v>166</v>
      </c>
      <c r="C68" s="48" t="s">
        <v>26</v>
      </c>
      <c r="D68" s="45"/>
      <c r="E68" s="45"/>
      <c r="F68" s="45"/>
      <c r="G68" s="45"/>
      <c r="H68" s="45"/>
      <c r="I68" s="62">
        <f>SUM(H69:H70)*$E$66</f>
        <v>29.887999999999998</v>
      </c>
      <c r="J68" s="63" t="str">
        <f>+J69</f>
        <v>m2</v>
      </c>
    </row>
    <row r="69" spans="2:13" hidden="1" x14ac:dyDescent="0.3">
      <c r="B69" s="75"/>
      <c r="C69" s="44" t="s">
        <v>150</v>
      </c>
      <c r="D69" s="45">
        <v>1</v>
      </c>
      <c r="E69" s="45">
        <v>7.1</v>
      </c>
      <c r="F69" s="45">
        <f>3.18+0.7</f>
        <v>3.88</v>
      </c>
      <c r="G69" s="45"/>
      <c r="H69" s="45">
        <f>IF(AND(F69=0,G69=0),D69*E69,IF(AND(E69=0,G69=0),D69*F69,IF(AND(E69=0,F69=0),D69*G69,IF(AND(E69=0),D69*F69*G69,IF(AND(F69=0),D69*E69*G69,IF(AND(G69=0),D69*E69*F69,D69*E69*F69*G69))))))</f>
        <v>27.547999999999998</v>
      </c>
      <c r="I69" s="45"/>
      <c r="J69" s="46" t="str">
        <f>IF(AND(E69=0,F69&lt;&gt;0,G69&lt;&gt;0),"m2",IF(AND(F69=0,E69&lt;&gt;0,G69&lt;&gt;0),"m2",IF(AND(G69=0,E69&lt;&gt;0,F69&lt;&gt;0),"m2",IF(AND(F69=0,G69=0),"ml",IF(AND(E69=0,G69=0),"ml",IF(AND(E69=0,F69=0),"ml",IF(AND(E69&lt;&gt;0,F69&lt;&gt;0,G69&lt;&gt;0),"m3",0)))))))</f>
        <v>m2</v>
      </c>
    </row>
    <row r="70" spans="2:13" s="1" customFormat="1" hidden="1" x14ac:dyDescent="0.3">
      <c r="B70" s="75"/>
      <c r="C70" s="44" t="s">
        <v>151</v>
      </c>
      <c r="D70" s="45">
        <v>2</v>
      </c>
      <c r="E70" s="45">
        <v>1.3</v>
      </c>
      <c r="F70" s="45">
        <v>0.9</v>
      </c>
      <c r="G70" s="45"/>
      <c r="H70" s="45">
        <f>IF(AND(F70=0,G70=0),D70*E70,IF(AND(E70=0,G70=0),D70*F70,IF(AND(E70=0,F70=0),D70*G70,IF(AND(E70=0),D70*F70*G70,IF(AND(F70=0),D70*E70*G70,IF(AND(G70=0),D70*E70*F70,D70*E70*F70*G70))))))</f>
        <v>2.3400000000000003</v>
      </c>
      <c r="I70" s="45"/>
      <c r="J70" s="46" t="str">
        <f>IF(AND(E70=0,F70&lt;&gt;0,G70&lt;&gt;0),"m2",IF(AND(F70=0,E70&lt;&gt;0,G70&lt;&gt;0),"m2",IF(AND(G70=0,E70&lt;&gt;0,F70&lt;&gt;0),"m2",IF(AND(F70=0,G70=0),"ml",IF(AND(E70=0,G70=0),"ml",IF(AND(E70=0,F70=0),"ml",IF(AND(E70&lt;&gt;0,F70&lt;&gt;0,G70&lt;&gt;0),"m3",0)))))))</f>
        <v>m2</v>
      </c>
      <c r="L70"/>
      <c r="M70"/>
    </row>
    <row r="71" spans="2:13" s="1" customFormat="1" hidden="1" x14ac:dyDescent="0.3">
      <c r="B71" s="75"/>
      <c r="C71" s="44"/>
      <c r="D71" s="45"/>
      <c r="E71" s="45"/>
      <c r="F71" s="45"/>
      <c r="G71" s="45"/>
      <c r="H71" s="45"/>
      <c r="I71" s="45"/>
      <c r="J71" s="46"/>
      <c r="L71"/>
      <c r="M71"/>
    </row>
    <row r="72" spans="2:13" s="1" customFormat="1" hidden="1" x14ac:dyDescent="0.3">
      <c r="B72" s="74" t="s">
        <v>168</v>
      </c>
      <c r="C72" s="60" t="s">
        <v>169</v>
      </c>
      <c r="D72" s="45"/>
      <c r="E72" s="45"/>
      <c r="F72" s="45"/>
      <c r="G72" s="45"/>
      <c r="H72" s="45"/>
      <c r="I72" s="45"/>
      <c r="J72" s="46"/>
      <c r="L72"/>
      <c r="M72"/>
    </row>
    <row r="73" spans="2:13" s="1" customFormat="1" hidden="1" x14ac:dyDescent="0.3">
      <c r="B73" s="75" t="s">
        <v>210</v>
      </c>
      <c r="C73" s="48" t="s">
        <v>237</v>
      </c>
      <c r="D73" s="45"/>
      <c r="E73" s="45"/>
      <c r="F73" s="45"/>
      <c r="G73" s="45"/>
      <c r="H73" s="45"/>
      <c r="I73" s="62">
        <f>SUM(H74:H75)*$E$66</f>
        <v>66.168399999999991</v>
      </c>
      <c r="J73" s="63" t="str">
        <f>+J74</f>
        <v>m3</v>
      </c>
      <c r="L73"/>
      <c r="M73"/>
    </row>
    <row r="74" spans="2:13" s="1" customFormat="1" hidden="1" x14ac:dyDescent="0.3">
      <c r="B74" s="75"/>
      <c r="C74" s="44" t="s">
        <v>150</v>
      </c>
      <c r="D74" s="45">
        <v>1</v>
      </c>
      <c r="E74" s="45">
        <f>+E69</f>
        <v>7.1</v>
      </c>
      <c r="F74" s="45">
        <f>+F69</f>
        <v>3.88</v>
      </c>
      <c r="G74" s="45">
        <v>2.2999999999999998</v>
      </c>
      <c r="H74" s="45">
        <f>IF(AND(F74=0,G74=0),D74*E74,IF(AND(E74=0,G74=0),D74*F74,IF(AND(E74=0,F74=0),D74*G74,IF(AND(E74=0),D74*F74*G74,IF(AND(F74=0),D74*E74*G74,IF(AND(G74=0),D74*E74*F74,D74*E74*F74*G74))))))</f>
        <v>63.360399999999991</v>
      </c>
      <c r="I74" s="45"/>
      <c r="J74" s="46" t="str">
        <f>IF(AND(E74=0,F74&lt;&gt;0,G74&lt;&gt;0),"m2",IF(AND(F74=0,E74&lt;&gt;0,G74&lt;&gt;0),"m2",IF(AND(G74=0,E74&lt;&gt;0,F74&lt;&gt;0),"m2",IF(AND(F74=0,G74=0),"ml",IF(AND(E74=0,G74=0),"ml",IF(AND(E74=0,F74=0),"ml",IF(AND(E74&lt;&gt;0,F74&lt;&gt;0,G74&lt;&gt;0),"m3",0)))))))</f>
        <v>m3</v>
      </c>
      <c r="L74"/>
      <c r="M74"/>
    </row>
    <row r="75" spans="2:13" s="1" customFormat="1" hidden="1" x14ac:dyDescent="0.3">
      <c r="B75" s="75"/>
      <c r="C75" s="44" t="s">
        <v>151</v>
      </c>
      <c r="D75" s="45">
        <v>2</v>
      </c>
      <c r="E75" s="45">
        <f>+E70</f>
        <v>1.3</v>
      </c>
      <c r="F75" s="45">
        <f>+F70</f>
        <v>0.9</v>
      </c>
      <c r="G75" s="45">
        <v>1.2</v>
      </c>
      <c r="H75" s="45">
        <f>IF(AND(F75=0,G75=0),D75*E75,IF(AND(E75=0,G75=0),D75*F75,IF(AND(E75=0,F75=0),D75*G75,IF(AND(E75=0),D75*F75*G75,IF(AND(F75=0),D75*E75*G75,IF(AND(G75=0),D75*E75*F75,D75*E75*F75*G75))))))</f>
        <v>2.8080000000000003</v>
      </c>
      <c r="I75" s="45"/>
      <c r="J75" s="46" t="str">
        <f>IF(AND(E75=0,F75&lt;&gt;0,G75&lt;&gt;0),"m2",IF(AND(F75=0,E75&lt;&gt;0,G75&lt;&gt;0),"m2",IF(AND(G75=0,E75&lt;&gt;0,F75&lt;&gt;0),"m2",IF(AND(F75=0,G75=0),"ml",IF(AND(E75=0,G75=0),"ml",IF(AND(E75=0,F75=0),"ml",IF(AND(E75&lt;&gt;0,F75&lt;&gt;0,G75&lt;&gt;0),"m3",0)))))))</f>
        <v>m3</v>
      </c>
      <c r="L75"/>
      <c r="M75"/>
    </row>
    <row r="76" spans="2:13" s="1" customFormat="1" hidden="1" x14ac:dyDescent="0.3">
      <c r="B76" s="75"/>
      <c r="C76" s="44"/>
      <c r="D76" s="45"/>
      <c r="E76" s="45"/>
      <c r="F76" s="45"/>
      <c r="G76" s="45"/>
      <c r="H76" s="45"/>
      <c r="I76" s="45"/>
      <c r="J76" s="46"/>
      <c r="L76"/>
      <c r="M76"/>
    </row>
    <row r="77" spans="2:13" s="1" customFormat="1" hidden="1" x14ac:dyDescent="0.3">
      <c r="B77" s="75" t="s">
        <v>236</v>
      </c>
      <c r="C77" s="48" t="s">
        <v>238</v>
      </c>
      <c r="D77" s="45"/>
      <c r="E77" s="45"/>
      <c r="F77" s="45"/>
      <c r="G77" s="45"/>
      <c r="H77" s="45"/>
      <c r="I77" s="62">
        <f>SUM(H78:H79)*$E$66</f>
        <v>16.114000000000001</v>
      </c>
      <c r="J77" s="63" t="str">
        <f>+J78</f>
        <v>m2</v>
      </c>
      <c r="L77"/>
      <c r="M77"/>
    </row>
    <row r="78" spans="2:13" s="1" customFormat="1" hidden="1" x14ac:dyDescent="0.3">
      <c r="B78" s="75"/>
      <c r="C78" s="44" t="s">
        <v>150</v>
      </c>
      <c r="D78" s="45">
        <v>0.5</v>
      </c>
      <c r="E78" s="45">
        <f>+E74</f>
        <v>7.1</v>
      </c>
      <c r="F78" s="45">
        <f>+F74</f>
        <v>3.88</v>
      </c>
      <c r="G78" s="45"/>
      <c r="H78" s="45">
        <f>IF(AND(F78=0,G78=0),D78*E78,IF(AND(E78=0,G78=0),D78*F78,IF(AND(E78=0,F78=0),D78*G78,IF(AND(E78=0),D78*F78*G78,IF(AND(F78=0),D78*E78*G78,IF(AND(G78=0),D78*E78*F78,D78*E78*F78*G78))))))</f>
        <v>13.773999999999999</v>
      </c>
      <c r="I78" s="45"/>
      <c r="J78" s="46" t="str">
        <f>IF(AND(E78=0,F78&lt;&gt;0,G78&lt;&gt;0),"m2",IF(AND(F78=0,E78&lt;&gt;0,G78&lt;&gt;0),"m2",IF(AND(G78=0,E78&lt;&gt;0,F78&lt;&gt;0),"m2",IF(AND(F78=0,G78=0),"ml",IF(AND(E78=0,G78=0),"ml",IF(AND(E78=0,F78=0),"ml",IF(AND(E78&lt;&gt;0,F78&lt;&gt;0,G78&lt;&gt;0),"m3",0)))))))</f>
        <v>m2</v>
      </c>
      <c r="L78"/>
      <c r="M78"/>
    </row>
    <row r="79" spans="2:13" s="1" customFormat="1" hidden="1" x14ac:dyDescent="0.3">
      <c r="B79" s="75"/>
      <c r="C79" s="44" t="s">
        <v>151</v>
      </c>
      <c r="D79" s="45">
        <v>2</v>
      </c>
      <c r="E79" s="45">
        <f>+E75</f>
        <v>1.3</v>
      </c>
      <c r="F79" s="45">
        <f>+F75</f>
        <v>0.9</v>
      </c>
      <c r="G79" s="45"/>
      <c r="H79" s="45">
        <f>IF(AND(F79=0,G79=0),D79*E79,IF(AND(E79=0,G79=0),D79*F79,IF(AND(E79=0,F79=0),D79*G79,IF(AND(E79=0),D79*F79*G79,IF(AND(F79=0),D79*E79*G79,IF(AND(G79=0),D79*E79*F79,D79*E79*F79*G79))))))</f>
        <v>2.3400000000000003</v>
      </c>
      <c r="I79" s="45"/>
      <c r="J79" s="46" t="str">
        <f>IF(AND(E79=0,F79&lt;&gt;0,G79&lt;&gt;0),"m2",IF(AND(F79=0,E79&lt;&gt;0,G79&lt;&gt;0),"m2",IF(AND(G79=0,E79&lt;&gt;0,F79&lt;&gt;0),"m2",IF(AND(F79=0,G79=0),"ml",IF(AND(E79=0,G79=0),"ml",IF(AND(E79=0,F79=0),"ml",IF(AND(E79&lt;&gt;0,F79&lt;&gt;0,G79&lt;&gt;0),"m3",0)))))))</f>
        <v>m2</v>
      </c>
      <c r="L79"/>
      <c r="M79"/>
    </row>
    <row r="80" spans="2:13" s="1" customFormat="1" hidden="1" x14ac:dyDescent="0.3">
      <c r="B80" s="75"/>
      <c r="C80" s="44"/>
      <c r="D80" s="45"/>
      <c r="E80" s="45"/>
      <c r="F80" s="45"/>
      <c r="G80" s="45"/>
      <c r="H80" s="45"/>
      <c r="I80" s="45"/>
      <c r="J80" s="46"/>
      <c r="L80"/>
      <c r="M80"/>
    </row>
    <row r="81" spans="2:13" s="1" customFormat="1" hidden="1" x14ac:dyDescent="0.3">
      <c r="B81" s="75" t="s">
        <v>240</v>
      </c>
      <c r="C81" s="48" t="s">
        <v>239</v>
      </c>
      <c r="D81" s="45"/>
      <c r="E81" s="45"/>
      <c r="F81" s="45"/>
      <c r="G81" s="45"/>
      <c r="H81" s="45"/>
      <c r="I81" s="62">
        <f>SUM(H82:H83)*$E$66</f>
        <v>82.71050000000001</v>
      </c>
      <c r="J81" s="63" t="str">
        <f>+J82</f>
        <v>m3</v>
      </c>
      <c r="L81"/>
      <c r="M81"/>
    </row>
    <row r="82" spans="2:13" s="1" customFormat="1" hidden="1" x14ac:dyDescent="0.3">
      <c r="B82" s="75"/>
      <c r="C82" s="44" t="s">
        <v>150</v>
      </c>
      <c r="D82" s="45">
        <v>1.25</v>
      </c>
      <c r="E82" s="45">
        <f t="shared" ref="E82:G83" si="1">+E74</f>
        <v>7.1</v>
      </c>
      <c r="F82" s="45">
        <f t="shared" si="1"/>
        <v>3.88</v>
      </c>
      <c r="G82" s="45">
        <f t="shared" si="1"/>
        <v>2.2999999999999998</v>
      </c>
      <c r="H82" s="45">
        <f>IF(AND(F82=0,G82=0),D82*E82,IF(AND(E82=0,G82=0),D82*F82,IF(AND(E82=0,F82=0),D82*G82,IF(AND(E82=0),D82*F82*G82,IF(AND(F82=0),D82*E82*G82,IF(AND(G82=0),D82*E82*F82,D82*E82*F82*G82))))))</f>
        <v>79.200500000000005</v>
      </c>
      <c r="I82" s="45"/>
      <c r="J82" s="46" t="str">
        <f>IF(AND(E82=0,F82&lt;&gt;0,G82&lt;&gt;0),"m2",IF(AND(F82=0,E82&lt;&gt;0,G82&lt;&gt;0),"m2",IF(AND(G82=0,E82&lt;&gt;0,F82&lt;&gt;0),"m2",IF(AND(F82=0,G82=0),"ml",IF(AND(E82=0,G82=0),"ml",IF(AND(E82=0,F82=0),"ml",IF(AND(E82&lt;&gt;0,F82&lt;&gt;0,G82&lt;&gt;0),"m3",0)))))))</f>
        <v>m3</v>
      </c>
      <c r="L82"/>
      <c r="M82"/>
    </row>
    <row r="83" spans="2:13" s="1" customFormat="1" hidden="1" x14ac:dyDescent="0.3">
      <c r="B83" s="75"/>
      <c r="C83" s="44" t="s">
        <v>151</v>
      </c>
      <c r="D83" s="45">
        <f>1.25*2</f>
        <v>2.5</v>
      </c>
      <c r="E83" s="45">
        <f t="shared" si="1"/>
        <v>1.3</v>
      </c>
      <c r="F83" s="45">
        <f t="shared" si="1"/>
        <v>0.9</v>
      </c>
      <c r="G83" s="45">
        <f t="shared" si="1"/>
        <v>1.2</v>
      </c>
      <c r="H83" s="45">
        <f>IF(AND(F83=0,G83=0),D83*E83,IF(AND(E83=0,G83=0),D83*F83,IF(AND(E83=0,F83=0),D83*G83,IF(AND(E83=0),D83*F83*G83,IF(AND(F83=0),D83*E83*G83,IF(AND(G83=0),D83*E83*F83,D83*E83*F83*G83))))))</f>
        <v>3.5100000000000002</v>
      </c>
      <c r="I83" s="45"/>
      <c r="J83" s="46" t="str">
        <f>IF(AND(E83=0,F83&lt;&gt;0,G83&lt;&gt;0),"m2",IF(AND(F83=0,E83&lt;&gt;0,G83&lt;&gt;0),"m2",IF(AND(G83=0,E83&lt;&gt;0,F83&lt;&gt;0),"m2",IF(AND(F83=0,G83=0),"ml",IF(AND(E83=0,G83=0),"ml",IF(AND(E83=0,F83=0),"ml",IF(AND(E83&lt;&gt;0,F83&lt;&gt;0,G83&lt;&gt;0),"m3",0)))))))</f>
        <v>m3</v>
      </c>
      <c r="L83"/>
      <c r="M83"/>
    </row>
    <row r="84" spans="2:13" s="1" customFormat="1" hidden="1" x14ac:dyDescent="0.3">
      <c r="B84" s="75"/>
      <c r="C84" s="44"/>
      <c r="D84" s="45"/>
      <c r="E84" s="45"/>
      <c r="F84" s="45"/>
      <c r="G84" s="45"/>
      <c r="H84" s="45"/>
      <c r="I84" s="45"/>
      <c r="J84" s="46"/>
      <c r="L84"/>
      <c r="M84"/>
    </row>
    <row r="85" spans="2:13" s="1" customFormat="1" hidden="1" x14ac:dyDescent="0.3">
      <c r="B85" s="74" t="s">
        <v>211</v>
      </c>
      <c r="C85" s="62" t="s">
        <v>10</v>
      </c>
      <c r="D85" s="48"/>
      <c r="E85" s="48"/>
      <c r="F85" s="48"/>
      <c r="G85" s="48"/>
      <c r="H85" s="48"/>
      <c r="I85" s="48"/>
      <c r="J85" s="49"/>
      <c r="L85"/>
      <c r="M85"/>
    </row>
    <row r="86" spans="2:13" s="1" customFormat="1" hidden="1" x14ac:dyDescent="0.3">
      <c r="B86" s="75" t="s">
        <v>212</v>
      </c>
      <c r="C86" s="48" t="s">
        <v>11</v>
      </c>
      <c r="D86" s="64"/>
      <c r="E86" s="64"/>
      <c r="F86" s="64"/>
      <c r="G86" s="64"/>
      <c r="H86" s="64"/>
      <c r="I86" s="62">
        <f>SUM(H87:H88)*$E$66</f>
        <v>5.5095999999999998</v>
      </c>
      <c r="J86" s="65" t="str">
        <f>+J88</f>
        <v>m3</v>
      </c>
      <c r="L86"/>
      <c r="M86"/>
    </row>
    <row r="87" spans="2:13" s="1" customFormat="1" hidden="1" x14ac:dyDescent="0.3">
      <c r="B87" s="75"/>
      <c r="C87" s="47" t="s">
        <v>170</v>
      </c>
      <c r="D87" s="48">
        <v>1</v>
      </c>
      <c r="E87" s="48">
        <f>+E69</f>
        <v>7.1</v>
      </c>
      <c r="F87" s="48">
        <f>+F69</f>
        <v>3.88</v>
      </c>
      <c r="G87" s="48">
        <v>0.1</v>
      </c>
      <c r="H87" s="48">
        <f>IF(AND(F87=0,G87=0),D87*E87,IF(AND(E87=0,G87=0),D87*F87,IF(AND(E87=0,F87=0),D87*G87,IF(AND(E87=0),D87*F87*G87,IF(AND(F87=0),D87*E87*G87,IF(AND(G87=0),D87*E87*F87,D87*E87*F87*G87))))))</f>
        <v>2.7547999999999999</v>
      </c>
      <c r="I87" s="48"/>
      <c r="J87" s="49" t="str">
        <f>IF(AND(E87=0,F87&lt;&gt;0,G87&lt;&gt;0),"m2",IF(AND(F87=0,E87&lt;&gt;0,G87&lt;&gt;0),"m2",IF(AND(G87=0,E87&lt;&gt;0,F87&lt;&gt;0),"m2",IF(AND(F87=0,G87=0),"ml",IF(AND(E87=0,G87=0),"ml",IF(AND(E87=0,F87=0),"ml",IF(AND(E87&lt;&gt;0,F87&lt;&gt;0,G87&lt;&gt;0),"m3",0)))))))</f>
        <v>m3</v>
      </c>
      <c r="L87"/>
      <c r="M87"/>
    </row>
    <row r="88" spans="2:13" s="1" customFormat="1" hidden="1" x14ac:dyDescent="0.3">
      <c r="B88" s="76"/>
      <c r="C88" s="47" t="s">
        <v>152</v>
      </c>
      <c r="D88" s="48">
        <v>1</v>
      </c>
      <c r="E88" s="48">
        <f>+E69</f>
        <v>7.1</v>
      </c>
      <c r="F88" s="48">
        <f>+F69</f>
        <v>3.88</v>
      </c>
      <c r="G88" s="48">
        <v>0.1</v>
      </c>
      <c r="H88" s="48">
        <f>IF(AND(F88=0,G88=0),D88*E88,IF(AND(E88=0,G88=0),D88*F88,IF(AND(E88=0,F88=0),D88*G88,IF(AND(E88=0),D88*F88*G88,IF(AND(F88=0),D88*E88*G88,IF(AND(G88=0),D88*E88*F88,D88*E88*F88*G88))))))</f>
        <v>2.7547999999999999</v>
      </c>
      <c r="I88" s="48"/>
      <c r="J88" s="49" t="str">
        <f>IF(AND(E88=0,F88&lt;&gt;0,G88&lt;&gt;0),"m2",IF(AND(F88=0,E88&lt;&gt;0,G88&lt;&gt;0),"m2",IF(AND(G88=0,E88&lt;&gt;0,F88&lt;&gt;0),"m2",IF(AND(F88=0,G88=0),"ml",IF(AND(E88=0,G88=0),"ml",IF(AND(E88=0,F88=0),"ml",IF(AND(E88&lt;&gt;0,F88&lt;&gt;0,G88&lt;&gt;0),"m3",0)))))))</f>
        <v>m3</v>
      </c>
      <c r="L88"/>
      <c r="M88"/>
    </row>
    <row r="89" spans="2:13" s="1" customFormat="1" hidden="1" x14ac:dyDescent="0.3">
      <c r="B89" s="76"/>
      <c r="C89" s="47"/>
      <c r="D89" s="48"/>
      <c r="E89" s="48"/>
      <c r="F89" s="48"/>
      <c r="G89" s="48"/>
      <c r="H89" s="48"/>
      <c r="I89" s="48"/>
      <c r="J89" s="49"/>
      <c r="L89"/>
      <c r="M89"/>
    </row>
    <row r="90" spans="2:13" s="1" customFormat="1" hidden="1" x14ac:dyDescent="0.3">
      <c r="B90" s="77" t="s">
        <v>213</v>
      </c>
      <c r="C90" s="62" t="s">
        <v>12</v>
      </c>
      <c r="D90" s="48"/>
      <c r="E90" s="48"/>
      <c r="F90" s="48"/>
      <c r="G90" s="48"/>
      <c r="H90" s="48"/>
      <c r="I90" s="48"/>
      <c r="J90" s="49"/>
      <c r="L90"/>
      <c r="M90"/>
    </row>
    <row r="91" spans="2:13" s="1" customFormat="1" hidden="1" x14ac:dyDescent="0.3">
      <c r="B91" s="76" t="s">
        <v>214</v>
      </c>
      <c r="C91" s="48" t="s">
        <v>13</v>
      </c>
      <c r="D91" s="64"/>
      <c r="E91" s="64"/>
      <c r="F91" s="66"/>
      <c r="G91" s="64"/>
      <c r="H91" s="64"/>
      <c r="I91" s="62">
        <f>SUM(H92:H101)*$E$66</f>
        <v>27.3445</v>
      </c>
      <c r="J91" s="65" t="str">
        <f>+J93</f>
        <v>m3</v>
      </c>
      <c r="L91"/>
      <c r="M91"/>
    </row>
    <row r="92" spans="2:13" s="1" customFormat="1" hidden="1" x14ac:dyDescent="0.3">
      <c r="B92" s="76"/>
      <c r="C92" s="48" t="s">
        <v>38</v>
      </c>
      <c r="D92" s="64"/>
      <c r="E92" s="64"/>
      <c r="F92" s="64"/>
      <c r="G92" s="64"/>
      <c r="H92" s="64"/>
      <c r="I92" s="67"/>
      <c r="J92" s="65"/>
      <c r="L92"/>
      <c r="M92"/>
    </row>
    <row r="93" spans="2:13" s="1" customFormat="1" hidden="1" x14ac:dyDescent="0.3">
      <c r="B93" s="76"/>
      <c r="C93" s="47" t="s">
        <v>176</v>
      </c>
      <c r="D93" s="48">
        <v>4</v>
      </c>
      <c r="E93" s="48">
        <f>+E70+F70</f>
        <v>2.2000000000000002</v>
      </c>
      <c r="F93" s="48">
        <v>0.15</v>
      </c>
      <c r="G93" s="48">
        <v>1.1000000000000001</v>
      </c>
      <c r="H93" s="48">
        <f>IF(AND(F93=0,G93=0),D93*E93,IF(AND(E93=0,G93=0),D93*F93,IF(AND(E93=0,F93=0),D93*G93,IF(AND(E93=0),D93*F93*G93,IF(AND(F93=0),D93*E93*G93,IF(AND(G93=0),D93*E93*F93,D93*E93*F93*G93))))))</f>
        <v>1.4520000000000002</v>
      </c>
      <c r="I93" s="48"/>
      <c r="J93" s="49" t="str">
        <f>IF(AND(E93=0,F93&lt;&gt;0,G93&lt;&gt;0),"m2",IF(AND(F93=0,E93&lt;&gt;0,G93&lt;&gt;0),"m2",IF(AND(G93=0,E93&lt;&gt;0,F93&lt;&gt;0),"m2",IF(AND(F93=0,G93=0),"ml",IF(AND(E93=0,G93=0),"ml",IF(AND(E93=0,F93=0),"ml",IF(AND(E93&lt;&gt;0,F93&lt;&gt;0,G93&lt;&gt;0),"m3",0)))))))</f>
        <v>m3</v>
      </c>
      <c r="L93"/>
      <c r="M93"/>
    </row>
    <row r="94" spans="2:13" s="1" customFormat="1" hidden="1" x14ac:dyDescent="0.3">
      <c r="B94" s="76"/>
      <c r="C94" s="47" t="s">
        <v>177</v>
      </c>
      <c r="D94" s="48">
        <v>4</v>
      </c>
      <c r="E94" s="48">
        <f>+E70+F70</f>
        <v>2.2000000000000002</v>
      </c>
      <c r="F94" s="48">
        <v>0.15</v>
      </c>
      <c r="G94" s="48">
        <v>1.1000000000000001</v>
      </c>
      <c r="H94" s="48">
        <f>IF(AND(F94=0,G94=0),D94*E94,IF(AND(E94=0,G94=0),D94*F94,IF(AND(E94=0,F94=0),D94*G94,IF(AND(E94=0),D94*F94*G94,IF(AND(F94=0),D94*E94*G94,IF(AND(G94=0),D94*E94*F94,D94*E94*F94*G94))))))</f>
        <v>1.4520000000000002</v>
      </c>
      <c r="I94" s="48"/>
      <c r="J94" s="49" t="str">
        <f>IF(AND(E94=0,F94&lt;&gt;0,G94&lt;&gt;0),"m2",IF(AND(F94=0,E94&lt;&gt;0,G94&lt;&gt;0),"m2",IF(AND(G94=0,E94&lt;&gt;0,F94&lt;&gt;0),"m2",IF(AND(F94=0,G94=0),"ml",IF(AND(E94=0,G94=0),"ml",IF(AND(E94=0,F94=0),"ml",IF(AND(E94&lt;&gt;0,F94&lt;&gt;0,G94&lt;&gt;0),"m3",0)))))))</f>
        <v>m3</v>
      </c>
      <c r="L94"/>
      <c r="M94"/>
    </row>
    <row r="95" spans="2:13" s="1" customFormat="1" hidden="1" x14ac:dyDescent="0.3">
      <c r="B95" s="76"/>
      <c r="C95" s="47" t="s">
        <v>171</v>
      </c>
      <c r="D95" s="48">
        <v>2</v>
      </c>
      <c r="E95" s="48">
        <f>+E70</f>
        <v>1.3</v>
      </c>
      <c r="F95" s="48">
        <f>+F70</f>
        <v>0.9</v>
      </c>
      <c r="G95" s="48">
        <v>0.15</v>
      </c>
      <c r="H95" s="48">
        <f>IF(AND(F95=0,G95=0),D95*E95,IF(AND(E95=0,G95=0),D95*F95,IF(AND(E95=0,F95=0),D95*G95,IF(AND(E95=0),D95*F95*G95,IF(AND(F95=0),D95*E95*G95,IF(AND(G95=0),D95*E95*F95,D95*E95*F95*G95))))))</f>
        <v>0.35100000000000003</v>
      </c>
      <c r="I95" s="48"/>
      <c r="J95" s="49" t="str">
        <f>IF(AND(E95=0,F95&lt;&gt;0,G95&lt;&gt;0),"m2",IF(AND(F95=0,E95&lt;&gt;0,G95&lt;&gt;0),"m2",IF(AND(G95=0,E95&lt;&gt;0,F95&lt;&gt;0),"m2",IF(AND(F95=0,G95=0),"ml",IF(AND(E95=0,G95=0),"ml",IF(AND(E95=0,F95=0),"ml",IF(AND(E95&lt;&gt;0,F95&lt;&gt;0,G95&lt;&gt;0),"m3",0)))))))</f>
        <v>m3</v>
      </c>
      <c r="L95"/>
      <c r="M95"/>
    </row>
    <row r="96" spans="2:13" s="1" customFormat="1" hidden="1" x14ac:dyDescent="0.3">
      <c r="B96" s="76"/>
      <c r="C96" s="48" t="s">
        <v>27</v>
      </c>
      <c r="D96" s="48"/>
      <c r="E96" s="48"/>
      <c r="F96" s="48"/>
      <c r="G96" s="48"/>
      <c r="H96" s="48"/>
      <c r="I96" s="48"/>
      <c r="J96" s="49" t="str">
        <f>+J97</f>
        <v>m3</v>
      </c>
      <c r="L96"/>
      <c r="M96"/>
    </row>
    <row r="97" spans="2:13" s="1" customFormat="1" hidden="1" x14ac:dyDescent="0.3">
      <c r="B97" s="76"/>
      <c r="C97" s="47" t="s">
        <v>41</v>
      </c>
      <c r="D97" s="48">
        <v>2</v>
      </c>
      <c r="E97" s="48">
        <f>+E69-0.2</f>
        <v>6.8999999999999995</v>
      </c>
      <c r="F97" s="48">
        <v>0.25</v>
      </c>
      <c r="G97" s="48">
        <v>1.95</v>
      </c>
      <c r="H97" s="48">
        <f>IF(AND(F97=0,G97=0),D97*E97,IF(AND(E97=0,G97=0),D97*F97,IF(AND(E97=0,F97=0),D97*G97,IF(AND(E97=0),D97*F97*G97,IF(AND(F97=0),D97*E97*G97,IF(AND(G97=0),D97*E97*F97,D97*E97*F97*G97))))))</f>
        <v>6.7274999999999991</v>
      </c>
      <c r="I97" s="48"/>
      <c r="J97" s="49" t="str">
        <f>IF(AND(E97=0,F97&lt;&gt;0,G97&lt;&gt;0),"m2",IF(AND(F97=0,E97&lt;&gt;0,G97&lt;&gt;0),"m2",IF(AND(G97=0,E97&lt;&gt;0,F97&lt;&gt;0),"m2",IF(AND(F97=0,G97=0),"ml",IF(AND(E97=0,G97=0),"ml",IF(AND(E97=0,F97=0),"ml",IF(AND(E97&lt;&gt;0,F97&lt;&gt;0,G97&lt;&gt;0),"m3",0)))))))</f>
        <v>m3</v>
      </c>
      <c r="L97"/>
      <c r="M97"/>
    </row>
    <row r="98" spans="2:13" s="1" customFormat="1" hidden="1" x14ac:dyDescent="0.3">
      <c r="B98" s="76"/>
      <c r="C98" s="47" t="s">
        <v>173</v>
      </c>
      <c r="D98" s="48">
        <v>2</v>
      </c>
      <c r="E98" s="48">
        <f>+F69-0.2</f>
        <v>3.6799999999999997</v>
      </c>
      <c r="F98" s="48">
        <v>0.25</v>
      </c>
      <c r="G98" s="48">
        <v>1.95</v>
      </c>
      <c r="H98" s="48">
        <f>IF(AND(F98=0,G98=0),D98*E98,IF(AND(E98=0,G98=0),D98*F98,IF(AND(E98=0,F98=0),D98*G98,IF(AND(E98=0),D98*F98*G98,IF(AND(F98=0),D98*E98*G98,IF(AND(G98=0),D98*E98*F98,D98*E98*F98*G98))))))</f>
        <v>3.5879999999999996</v>
      </c>
      <c r="I98" s="48"/>
      <c r="J98" s="49" t="str">
        <f>IF(AND(E98=0,F98&lt;&gt;0,G98&lt;&gt;0),"m2",IF(AND(F98=0,E98&lt;&gt;0,G98&lt;&gt;0),"m2",IF(AND(G98=0,E98&lt;&gt;0,F98&lt;&gt;0),"m2",IF(AND(F98=0,G98=0),"ml",IF(AND(E98=0,G98=0),"ml",IF(AND(E98=0,F98=0),"ml",IF(AND(E98&lt;&gt;0,F98&lt;&gt;0,G98&lt;&gt;0),"m3",0)))))))</f>
        <v>m3</v>
      </c>
      <c r="L98"/>
      <c r="M98"/>
    </row>
    <row r="99" spans="2:13" s="1" customFormat="1" hidden="1" x14ac:dyDescent="0.3">
      <c r="B99" s="76"/>
      <c r="C99" s="48" t="s">
        <v>28</v>
      </c>
      <c r="D99" s="48"/>
      <c r="E99" s="48"/>
      <c r="F99" s="48"/>
      <c r="G99" s="48"/>
      <c r="H99" s="48"/>
      <c r="I99" s="48"/>
      <c r="J99" s="49" t="str">
        <f>+J100</f>
        <v>m3</v>
      </c>
      <c r="L99"/>
      <c r="M99"/>
    </row>
    <row r="100" spans="2:13" s="1" customFormat="1" hidden="1" x14ac:dyDescent="0.3">
      <c r="B100" s="76"/>
      <c r="C100" s="47" t="s">
        <v>44</v>
      </c>
      <c r="D100" s="48">
        <v>1</v>
      </c>
      <c r="E100" s="48">
        <f>+E69</f>
        <v>7.1</v>
      </c>
      <c r="F100" s="48">
        <f>+F69</f>
        <v>3.88</v>
      </c>
      <c r="G100" s="48">
        <v>0.25</v>
      </c>
      <c r="H100" s="48">
        <f>IF(AND(F100=0,G100=0),D100*E100,IF(AND(E100=0,G100=0),D100*F100,IF(AND(E100=0,F100=0),D100*G100,IF(AND(E100=0),D100*F100*G100,IF(AND(F100=0),D100*E100*G100,IF(AND(G100=0),D100*E100*F100,D100*E100*F100*G100))))))</f>
        <v>6.8869999999999996</v>
      </c>
      <c r="I100" s="48"/>
      <c r="J100" s="49" t="str">
        <f>IF(AND(E100=0,F100&lt;&gt;0,G100&lt;&gt;0),"m2",IF(AND(F100=0,E100&lt;&gt;0,G100&lt;&gt;0),"m2",IF(AND(G100=0,E100&lt;&gt;0,F100&lt;&gt;0),"m2",IF(AND(F100=0,G100=0),"ml",IF(AND(E100=0,G100=0),"ml",IF(AND(E100=0,F100=0),"ml",IF(AND(E100&lt;&gt;0,F100&lt;&gt;0,G100&lt;&gt;0),"m3",0)))))))</f>
        <v>m3</v>
      </c>
      <c r="L100"/>
      <c r="M100"/>
    </row>
    <row r="101" spans="2:13" s="1" customFormat="1" hidden="1" x14ac:dyDescent="0.3">
      <c r="B101" s="76"/>
      <c r="C101" s="47" t="s">
        <v>45</v>
      </c>
      <c r="D101" s="48">
        <v>1</v>
      </c>
      <c r="E101" s="48">
        <f>+E69</f>
        <v>7.1</v>
      </c>
      <c r="F101" s="48">
        <f>+F69</f>
        <v>3.88</v>
      </c>
      <c r="G101" s="48">
        <v>0.25</v>
      </c>
      <c r="H101" s="48">
        <f>IF(AND(F101=0,G101=0),D101*E101,IF(AND(E101=0,G101=0),D101*F101,IF(AND(E101=0,F101=0),D101*G101,IF(AND(E101=0),D101*F101*G101,IF(AND(F101=0),D101*E101*G101,IF(AND(G101=0),D101*E101*F101,D101*E101*F101*G101))))))</f>
        <v>6.8869999999999996</v>
      </c>
      <c r="I101" s="48"/>
      <c r="J101" s="49" t="str">
        <f>IF(AND(E101=0,F101&lt;&gt;0,G101&lt;&gt;0),"m2",IF(AND(F101=0,E101&lt;&gt;0,G101&lt;&gt;0),"m2",IF(AND(G101=0,E101&lt;&gt;0,F101&lt;&gt;0),"m2",IF(AND(F101=0,G101=0),"ml",IF(AND(E101=0,G101=0),"ml",IF(AND(E101=0,F101=0),"ml",IF(AND(E101&lt;&gt;0,F101&lt;&gt;0,G101&lt;&gt;0),"m3",0)))))))</f>
        <v>m3</v>
      </c>
      <c r="L101"/>
      <c r="M101"/>
    </row>
    <row r="102" spans="2:13" s="1" customFormat="1" hidden="1" x14ac:dyDescent="0.3">
      <c r="B102" s="76" t="s">
        <v>215</v>
      </c>
      <c r="C102" s="48" t="s">
        <v>14</v>
      </c>
      <c r="D102" s="64"/>
      <c r="E102" s="64"/>
      <c r="F102" s="64"/>
      <c r="G102" s="64"/>
      <c r="H102" s="64"/>
      <c r="I102" s="62">
        <f>SUM(H103:H110)*$E$66</f>
        <v>154.88799999999998</v>
      </c>
      <c r="J102" s="65" t="str">
        <f>+J103</f>
        <v>m2</v>
      </c>
      <c r="L102"/>
      <c r="M102"/>
    </row>
    <row r="103" spans="2:13" s="1" customFormat="1" hidden="1" x14ac:dyDescent="0.3">
      <c r="B103" s="76"/>
      <c r="C103" s="47" t="s">
        <v>51</v>
      </c>
      <c r="D103" s="48">
        <v>2</v>
      </c>
      <c r="E103" s="48">
        <f>+E97+E98</f>
        <v>10.579999999999998</v>
      </c>
      <c r="F103" s="48"/>
      <c r="G103" s="48">
        <f>+G97</f>
        <v>1.95</v>
      </c>
      <c r="H103" s="48">
        <f>IF(AND(F103=0,G103=0),D103*E103,IF(AND(E103=0,G103=0),D103*F103,IF(AND(E103=0,F103=0),D103*G103,IF(AND(E103=0),D103*F103*G103,IF(AND(F103=0),D103*E103*G103,IF(AND(G103=0),D103*E103*F103,D103*E103*F103*G103))))))</f>
        <v>41.261999999999993</v>
      </c>
      <c r="I103" s="48"/>
      <c r="J103" s="49" t="str">
        <f>IF(AND(E103=0,F103&lt;&gt;0,G103&lt;&gt;0),"m2",IF(AND(F103=0,E103&lt;&gt;0,G103&lt;&gt;0),"m2",IF(AND(G103=0,E103&lt;&gt;0,F103&lt;&gt;0),"m2",IF(AND(F103=0,G103=0),"ml",IF(AND(E103=0,G103=0),"ml",IF(AND(E103=0,F103=0),"ml",IF(AND(E103&lt;&gt;0,F103&lt;&gt;0,G103&lt;&gt;0),"m3",0)))))))</f>
        <v>m2</v>
      </c>
      <c r="L103"/>
      <c r="M103"/>
    </row>
    <row r="104" spans="2:13" s="1" customFormat="1" hidden="1" x14ac:dyDescent="0.3">
      <c r="B104" s="76"/>
      <c r="C104" s="47" t="s">
        <v>50</v>
      </c>
      <c r="D104" s="48">
        <v>2</v>
      </c>
      <c r="E104" s="48">
        <f>+E97+E98-0.5</f>
        <v>10.079999999999998</v>
      </c>
      <c r="F104" s="48"/>
      <c r="G104" s="48">
        <f>+G103</f>
        <v>1.95</v>
      </c>
      <c r="H104" s="48">
        <f>IF(AND(F104=0,G104=0),D104*E104,IF(AND(E104=0,G104=0),D104*F104,IF(AND(E104=0,F104=0),D104*G104,IF(AND(E104=0),D104*F104*G104,IF(AND(F104=0),D104*E104*G104,IF(AND(G104=0),D104*E104*F104,D104*E104*F104*G104))))))</f>
        <v>39.311999999999991</v>
      </c>
      <c r="I104" s="48"/>
      <c r="J104" s="49" t="str">
        <f>IF(AND(E104=0,F104&lt;&gt;0,G104&lt;&gt;0),"m2",IF(AND(F104=0,E104&lt;&gt;0,G104&lt;&gt;0),"m2",IF(AND(G104=0,E104&lt;&gt;0,F104&lt;&gt;0),"m2",IF(AND(F104=0,G104=0),"ml",IF(AND(E104=0,G104=0),"ml",IF(AND(E104=0,F104=0),"ml",IF(AND(E104&lt;&gt;0,F104&lt;&gt;0,G104&lt;&gt;0),"m3",0)))))))</f>
        <v>m2</v>
      </c>
      <c r="L104"/>
      <c r="M104"/>
    </row>
    <row r="105" spans="2:13" s="1" customFormat="1" hidden="1" x14ac:dyDescent="0.3">
      <c r="B105" s="76"/>
      <c r="C105" s="47" t="s">
        <v>174</v>
      </c>
      <c r="D105" s="48">
        <v>4</v>
      </c>
      <c r="E105" s="48">
        <f>+E70+F70</f>
        <v>2.2000000000000002</v>
      </c>
      <c r="F105" s="48"/>
      <c r="G105" s="48">
        <f>+G93</f>
        <v>1.1000000000000001</v>
      </c>
      <c r="H105" s="48">
        <f>IF(AND(F105=0,G105=0),D105*E105,IF(AND(E105=0,G105=0),D105*F105,IF(AND(E105=0,F105=0),D105*G105,IF(AND(E105=0),D105*F105*G105,IF(AND(F105=0),D105*E105*G105,IF(AND(G105=0),D105*E105*F105,D105*E105*F105*G105))))))</f>
        <v>9.6800000000000015</v>
      </c>
      <c r="I105" s="48"/>
      <c r="J105" s="49" t="str">
        <f>IF(AND(E105=0,F105&lt;&gt;0,G105&lt;&gt;0),"m2",IF(AND(F105=0,E105&lt;&gt;0,G105&lt;&gt;0),"m2",IF(AND(G105=0,E105&lt;&gt;0,F105&lt;&gt;0),"m2",IF(AND(F105=0,G105=0),"ml",IF(AND(E105=0,G105=0),"ml",IF(AND(E105=0,F105=0),"ml",IF(AND(E105&lt;&gt;0,F105&lt;&gt;0,G105&lt;&gt;0),"m3",0)))))))</f>
        <v>m2</v>
      </c>
      <c r="L105"/>
      <c r="M105"/>
    </row>
    <row r="106" spans="2:13" s="1" customFormat="1" hidden="1" x14ac:dyDescent="0.3">
      <c r="B106" s="76"/>
      <c r="C106" s="47" t="s">
        <v>175</v>
      </c>
      <c r="D106" s="48">
        <v>4</v>
      </c>
      <c r="E106" s="48">
        <f>+E70+F70-0.3</f>
        <v>1.9000000000000001</v>
      </c>
      <c r="F106" s="48"/>
      <c r="G106" s="48">
        <f>+G105</f>
        <v>1.1000000000000001</v>
      </c>
      <c r="H106" s="48">
        <f>IF(AND(F106=0,G106=0),D106*E106,IF(AND(E106=0,G106=0),D106*F106,IF(AND(E106=0,F106=0),D106*G106,IF(AND(E106=0),D106*F106*G106,IF(AND(F106=0),D106*E106*G106,IF(AND(G106=0),D106*E106*F106,D106*E106*F106*G106))))))</f>
        <v>8.3600000000000012</v>
      </c>
      <c r="I106" s="48"/>
      <c r="J106" s="49" t="str">
        <f>IF(AND(E106=0,F106&lt;&gt;0,G106&lt;&gt;0),"m2",IF(AND(F106=0,E106&lt;&gt;0,G106&lt;&gt;0),"m2",IF(AND(G106=0,E106&lt;&gt;0,F106&lt;&gt;0),"m2",IF(AND(F106=0,G106=0),"ml",IF(AND(E106=0,G106=0),"ml",IF(AND(E106=0,F106=0),"ml",IF(AND(E106&lt;&gt;0,F106&lt;&gt;0,G106&lt;&gt;0),"m3",0)))))))</f>
        <v>m2</v>
      </c>
      <c r="L106"/>
      <c r="M106"/>
    </row>
    <row r="107" spans="2:13" s="1" customFormat="1" hidden="1" x14ac:dyDescent="0.3">
      <c r="B107" s="76"/>
      <c r="C107" s="48" t="s">
        <v>30</v>
      </c>
      <c r="D107" s="48"/>
      <c r="E107" s="48"/>
      <c r="F107" s="48"/>
      <c r="G107" s="48"/>
      <c r="H107" s="48"/>
      <c r="I107" s="48"/>
      <c r="J107" s="49" t="str">
        <f>+J108</f>
        <v>m2</v>
      </c>
      <c r="L107"/>
      <c r="M107"/>
    </row>
    <row r="108" spans="2:13" s="1" customFormat="1" hidden="1" x14ac:dyDescent="0.3">
      <c r="B108" s="76"/>
      <c r="C108" s="47" t="s">
        <v>44</v>
      </c>
      <c r="D108" s="48">
        <v>1</v>
      </c>
      <c r="E108" s="48">
        <f>+E97</f>
        <v>6.8999999999999995</v>
      </c>
      <c r="F108" s="48">
        <f>+E98</f>
        <v>3.6799999999999997</v>
      </c>
      <c r="G108" s="48"/>
      <c r="H108" s="48">
        <f>IF(AND(F108=0,G108=0),D108*E108,IF(AND(E108=0,G108=0),D108*F108,IF(AND(E108=0,F108=0),D108*G108,IF(AND(E108=0),D108*F108*G108,IF(AND(F108=0),D108*E108*G108,IF(AND(G108=0),D108*E108*F108,D108*E108*F108*G108))))))</f>
        <v>25.391999999999996</v>
      </c>
      <c r="I108" s="48"/>
      <c r="J108" s="49" t="str">
        <f>IF(AND(E108=0,F108&lt;&gt;0,G108&lt;&gt;0),"m2",IF(AND(F108=0,E108&lt;&gt;0,G108&lt;&gt;0),"m2",IF(AND(G108=0,E108&lt;&gt;0,F108&lt;&gt;0),"m2",IF(AND(F108=0,G108=0),"ml",IF(AND(E108=0,G108=0),"ml",IF(AND(E108=0,F108=0),"ml",IF(AND(E108&lt;&gt;0,F108&lt;&gt;0,G108&lt;&gt;0),"m3",0)))))))</f>
        <v>m2</v>
      </c>
      <c r="L108"/>
      <c r="M108"/>
    </row>
    <row r="109" spans="2:13" s="1" customFormat="1" hidden="1" x14ac:dyDescent="0.3">
      <c r="B109" s="76"/>
      <c r="C109" s="47" t="s">
        <v>172</v>
      </c>
      <c r="D109" s="48">
        <v>2</v>
      </c>
      <c r="E109" s="48">
        <f>+E100+F100</f>
        <v>10.98</v>
      </c>
      <c r="F109" s="48"/>
      <c r="G109" s="48">
        <v>0.25</v>
      </c>
      <c r="H109" s="48">
        <f>IF(AND(F109=0,G109=0),D109*E109,IF(AND(E109=0,G109=0),D109*F109,IF(AND(E109=0,F109=0),D109*G109,IF(AND(E109=0),D109*F109*G109,IF(AND(F109=0),D109*E109*G109,IF(AND(G109=0),D109*E109*F109,D109*E109*F109*G109))))))</f>
        <v>5.49</v>
      </c>
      <c r="I109" s="48"/>
      <c r="J109" s="49" t="str">
        <f>IF(AND(E109=0,F109&lt;&gt;0,G109&lt;&gt;0),"m2",IF(AND(F109=0,E109&lt;&gt;0,G109&lt;&gt;0),"m2",IF(AND(G109=0,E109&lt;&gt;0,F109&lt;&gt;0),"m2",IF(AND(F109=0,G109=0),"ml",IF(AND(E109=0,G109=0),"ml",IF(AND(E109=0,F109=0),"ml",IF(AND(E109&lt;&gt;0,F109&lt;&gt;0,G109&lt;&gt;0),"m3",0)))))))</f>
        <v>m2</v>
      </c>
      <c r="L109"/>
      <c r="M109"/>
    </row>
    <row r="110" spans="2:13" s="1" customFormat="1" hidden="1" x14ac:dyDescent="0.3">
      <c r="B110" s="76"/>
      <c r="C110" s="47" t="s">
        <v>45</v>
      </c>
      <c r="D110" s="48">
        <v>1</v>
      </c>
      <c r="E110" s="48">
        <f>+E97</f>
        <v>6.8999999999999995</v>
      </c>
      <c r="F110" s="48">
        <f>+E98</f>
        <v>3.6799999999999997</v>
      </c>
      <c r="G110" s="48"/>
      <c r="H110" s="48">
        <f>IF(AND(F110=0,G110=0),D110*E110,IF(AND(E110=0,G110=0),D110*F110,IF(AND(E110=0,F110=0),D110*G110,IF(AND(E110=0),D110*F110*G110,IF(AND(F110=0),D110*E110*G110,IF(AND(G110=0),D110*E110*F110,D110*E110*F110*G110))))))</f>
        <v>25.391999999999996</v>
      </c>
      <c r="I110" s="48"/>
      <c r="J110" s="49" t="str">
        <f>IF(AND(E110=0,F110&lt;&gt;0,G110&lt;&gt;0),"m2",IF(AND(F110=0,E110&lt;&gt;0,G110&lt;&gt;0),"m2",IF(AND(G110=0,E110&lt;&gt;0,F110&lt;&gt;0),"m2",IF(AND(F110=0,G110=0),"ml",IF(AND(E110=0,G110=0),"ml",IF(AND(E110=0,F110=0),"ml",IF(AND(E110&lt;&gt;0,F110&lt;&gt;0,G110&lt;&gt;0),"m3",0)))))))</f>
        <v>m2</v>
      </c>
      <c r="L110"/>
      <c r="M110"/>
    </row>
    <row r="111" spans="2:13" s="1" customFormat="1" hidden="1" x14ac:dyDescent="0.3">
      <c r="B111" s="76" t="s">
        <v>216</v>
      </c>
      <c r="C111" s="48" t="s">
        <v>15</v>
      </c>
      <c r="D111" s="64"/>
      <c r="E111" s="64"/>
      <c r="F111" s="64"/>
      <c r="G111" s="64"/>
      <c r="H111" s="64"/>
      <c r="I111" s="62">
        <f>SUM(H112:H113)*$E$66</f>
        <v>0</v>
      </c>
      <c r="J111" s="65" t="str">
        <f>+J112</f>
        <v>kg</v>
      </c>
      <c r="L111"/>
      <c r="M111"/>
    </row>
    <row r="112" spans="2:13" s="1" customFormat="1" hidden="1" x14ac:dyDescent="0.3">
      <c r="B112" s="76"/>
      <c r="C112" s="47" t="s">
        <v>46</v>
      </c>
      <c r="D112" s="48">
        <v>1</v>
      </c>
      <c r="E112" s="50">
        <v>0</v>
      </c>
      <c r="F112" s="48"/>
      <c r="G112" s="48"/>
      <c r="H112" s="48">
        <f>IF(AND(F112=0,G112=0),D112*E112,IF(AND(E112=0,G112=0),D112*F112,IF(AND(E112=0,F112=0),D112*G112,IF(AND(E112=0),D112*F112*G112,IF(AND(F112=0),D112*E112*G112,IF(AND(G112=0),D112*E112*F112,D112*E112*F112*G112))))))</f>
        <v>0</v>
      </c>
      <c r="I112" s="48"/>
      <c r="J112" s="49" t="s">
        <v>31</v>
      </c>
      <c r="L112"/>
      <c r="M112"/>
    </row>
    <row r="113" spans="2:13" s="1" customFormat="1" hidden="1" x14ac:dyDescent="0.3">
      <c r="B113" s="76"/>
      <c r="C113" s="47" t="s">
        <v>32</v>
      </c>
      <c r="D113" s="48">
        <v>1</v>
      </c>
      <c r="E113" s="50">
        <v>0</v>
      </c>
      <c r="F113" s="48"/>
      <c r="G113" s="48"/>
      <c r="H113" s="48">
        <f>IF(AND(F113=0,G113=0),D113*E113,IF(AND(E113=0,G113=0),D113*F113,IF(AND(E113=0,F113=0),D113*G113,IF(AND(E113=0),D113*F113*G113,IF(AND(F113=0),D113*E113*G113,IF(AND(G113=0),D113*E113*F113,D113*E113*F113*G113))))))</f>
        <v>0</v>
      </c>
      <c r="I113" s="48"/>
      <c r="J113" s="49" t="s">
        <v>31</v>
      </c>
      <c r="L113"/>
      <c r="M113"/>
    </row>
    <row r="114" spans="2:13" s="1" customFormat="1" hidden="1" x14ac:dyDescent="0.3">
      <c r="B114" s="78" t="s">
        <v>217</v>
      </c>
      <c r="C114" s="68" t="s">
        <v>16</v>
      </c>
      <c r="D114" s="64"/>
      <c r="E114" s="64"/>
      <c r="F114" s="64"/>
      <c r="G114" s="64"/>
      <c r="H114" s="64"/>
      <c r="I114" s="64"/>
      <c r="J114" s="64"/>
      <c r="L114"/>
      <c r="M114"/>
    </row>
    <row r="115" spans="2:13" s="1" customFormat="1" hidden="1" x14ac:dyDescent="0.3">
      <c r="B115" s="76" t="s">
        <v>218</v>
      </c>
      <c r="C115" s="48" t="s">
        <v>17</v>
      </c>
      <c r="D115" s="64"/>
      <c r="E115" s="64"/>
      <c r="F115" s="64"/>
      <c r="G115" s="64"/>
      <c r="H115" s="64"/>
      <c r="I115" s="62">
        <f>SUM(H116:H117)*$E$66</f>
        <v>64.703999999999979</v>
      </c>
      <c r="J115" s="65" t="str">
        <f>+J116</f>
        <v>m2</v>
      </c>
      <c r="L115"/>
      <c r="M115"/>
    </row>
    <row r="116" spans="2:13" s="1" customFormat="1" hidden="1" x14ac:dyDescent="0.3">
      <c r="B116" s="76"/>
      <c r="C116" s="47" t="s">
        <v>50</v>
      </c>
      <c r="D116" s="48">
        <v>2</v>
      </c>
      <c r="E116" s="48">
        <f>+E104</f>
        <v>10.079999999999998</v>
      </c>
      <c r="F116" s="48"/>
      <c r="G116" s="48">
        <f>+G104</f>
        <v>1.95</v>
      </c>
      <c r="H116" s="48">
        <f>IF(AND(F116=0,G116=0),D116*E116,IF(AND(E116=0,G116=0),D116*F116,IF(AND(E116=0,F116=0),D116*G116,IF(AND(E116=0),D116*F116*G116,IF(AND(F116=0),D116*E116*G116,IF(AND(G116=0),D116*E116*F116,D116*E116*F116*G116))))))</f>
        <v>39.311999999999991</v>
      </c>
      <c r="I116" s="48"/>
      <c r="J116" s="49" t="str">
        <f>IF(AND(E116=0,F116&lt;&gt;0,G116&lt;&gt;0),"m2",IF(AND(F116=0,E116&lt;&gt;0,G116&lt;&gt;0),"m2",IF(AND(G116=0,E116&lt;&gt;0,F116&lt;&gt;0),"m2",IF(AND(F116=0,G116=0),"ml",IF(AND(E116=0,G116=0),"ml",IF(AND(E116=0,F116=0),"ml",IF(AND(E116&lt;&gt;0,F116&lt;&gt;0,G116&lt;&gt;0),"m3",0)))))))</f>
        <v>m2</v>
      </c>
      <c r="L116"/>
      <c r="M116"/>
    </row>
    <row r="117" spans="2:13" s="1" customFormat="1" hidden="1" x14ac:dyDescent="0.3">
      <c r="B117" s="76"/>
      <c r="C117" s="47" t="s">
        <v>47</v>
      </c>
      <c r="D117" s="48">
        <v>1</v>
      </c>
      <c r="E117" s="48">
        <f>+E110</f>
        <v>6.8999999999999995</v>
      </c>
      <c r="F117" s="48">
        <f>+F110</f>
        <v>3.6799999999999997</v>
      </c>
      <c r="G117" s="48"/>
      <c r="H117" s="48">
        <f>IF(AND(F117=0,G117=0),D117*E117,IF(AND(E117=0,G117=0),D117*F117,IF(AND(E117=0,F117=0),D117*G117,IF(AND(E117=0),D117*F117*G117,IF(AND(F117=0),D117*E117*G117,IF(AND(G117=0),D117*E117*F117,D117*E117*F117*G117))))))</f>
        <v>25.391999999999996</v>
      </c>
      <c r="I117" s="48"/>
      <c r="J117" s="49" t="str">
        <f>IF(AND(E117=0,F117&lt;&gt;0,G117&lt;&gt;0),"m2",IF(AND(F117=0,E117&lt;&gt;0,G117&lt;&gt;0),"m2",IF(AND(G117=0,E117&lt;&gt;0,F117&lt;&gt;0),"m2",IF(AND(F117=0,G117=0),"ml",IF(AND(E117=0,G117=0),"ml",IF(AND(E117=0,F117=0),"ml",IF(AND(E117&lt;&gt;0,F117&lt;&gt;0,G117&lt;&gt;0),"m3",0)))))))</f>
        <v>m2</v>
      </c>
      <c r="L117"/>
      <c r="M117"/>
    </row>
    <row r="118" spans="2:13" s="1" customFormat="1" hidden="1" x14ac:dyDescent="0.3">
      <c r="B118" s="76" t="s">
        <v>219</v>
      </c>
      <c r="C118" s="48" t="s">
        <v>18</v>
      </c>
      <c r="D118" s="64"/>
      <c r="E118" s="64"/>
      <c r="F118" s="64"/>
      <c r="G118" s="64"/>
      <c r="H118" s="64"/>
      <c r="I118" s="62">
        <f>SUM(H119:H121)*$E$66</f>
        <v>38.670999999999999</v>
      </c>
      <c r="J118" s="65" t="str">
        <f>+J119</f>
        <v>m2</v>
      </c>
      <c r="L118"/>
      <c r="M118"/>
    </row>
    <row r="119" spans="2:13" s="1" customFormat="1" hidden="1" x14ac:dyDescent="0.3">
      <c r="B119" s="76"/>
      <c r="C119" s="47" t="s">
        <v>51</v>
      </c>
      <c r="D119" s="48">
        <v>1</v>
      </c>
      <c r="E119" s="48">
        <f>+E103</f>
        <v>10.579999999999998</v>
      </c>
      <c r="F119" s="48"/>
      <c r="G119" s="48">
        <f>+G103</f>
        <v>1.95</v>
      </c>
      <c r="H119" s="48">
        <f>IF(AND(F119=0,G119=0),D119*E119,IF(AND(E119=0,G119=0),D119*F119,IF(AND(E119=0,F119=0),D119*G119,IF(AND(E119=0),D119*F119*G119,IF(AND(F119=0),D119*E119*G119,IF(AND(G119=0),D119*E119*F119,D119*E119*F119*G119))))))</f>
        <v>20.630999999999997</v>
      </c>
      <c r="I119" s="48"/>
      <c r="J119" s="49" t="str">
        <f>IF(AND(E119=0,F119&lt;&gt;0,G119&lt;&gt;0),"m2",IF(AND(F119=0,E119&lt;&gt;0,G119&lt;&gt;0),"m2",IF(AND(G119=0,E119&lt;&gt;0,F119&lt;&gt;0),"m2",IF(AND(F119=0,G119=0),"ml",IF(AND(E119=0,G119=0),"ml",IF(AND(E119=0,F119=0),"ml",IF(AND(E119&lt;&gt;0,F119&lt;&gt;0,G119&lt;&gt;0),"m3",0)))))))</f>
        <v>m2</v>
      </c>
      <c r="L119"/>
      <c r="M119"/>
    </row>
    <row r="120" spans="2:13" s="1" customFormat="1" hidden="1" x14ac:dyDescent="0.3">
      <c r="B120" s="76"/>
      <c r="C120" s="47" t="s">
        <v>43</v>
      </c>
      <c r="D120" s="48">
        <v>4</v>
      </c>
      <c r="E120" s="48">
        <f>+E93</f>
        <v>2.2000000000000002</v>
      </c>
      <c r="F120" s="48"/>
      <c r="G120" s="48">
        <f>+G93</f>
        <v>1.1000000000000001</v>
      </c>
      <c r="H120" s="48">
        <f>IF(AND(F120=0,G120=0),D120*E120,IF(AND(E120=0,G120=0),D120*F120,IF(AND(E120=0,F120=0),D120*G120,IF(AND(E120=0),D120*F120*G120,IF(AND(F120=0),D120*E120*G120,IF(AND(G120=0),D120*E120*F120,D120*E120*F120*G120))))))</f>
        <v>9.6800000000000015</v>
      </c>
      <c r="I120" s="48"/>
      <c r="J120" s="49" t="str">
        <f>IF(AND(E120=0,F120&lt;&gt;0,G120&lt;&gt;0),"m2",IF(AND(F120=0,E120&lt;&gt;0,G120&lt;&gt;0),"m2",IF(AND(G120=0,E120&lt;&gt;0,F120&lt;&gt;0),"m2",IF(AND(F120=0,G120=0),"ml",IF(AND(E120=0,G120=0),"ml",IF(AND(E120=0,F120=0),"ml",IF(AND(E120&lt;&gt;0,F120&lt;&gt;0,G120&lt;&gt;0),"m3",0)))))))</f>
        <v>m2</v>
      </c>
      <c r="L120"/>
      <c r="M120"/>
    </row>
    <row r="121" spans="2:13" s="1" customFormat="1" hidden="1" x14ac:dyDescent="0.3">
      <c r="B121" s="76"/>
      <c r="C121" s="47" t="s">
        <v>29</v>
      </c>
      <c r="D121" s="48">
        <v>4</v>
      </c>
      <c r="E121" s="48">
        <f>+E106</f>
        <v>1.9000000000000001</v>
      </c>
      <c r="F121" s="48"/>
      <c r="G121" s="48">
        <f>+G94</f>
        <v>1.1000000000000001</v>
      </c>
      <c r="H121" s="48">
        <f>IF(AND(F121=0,G121=0),D121*E121,IF(AND(E121=0,G121=0),D121*F121,IF(AND(E121=0,F121=0),D121*G121,IF(AND(E121=0),D121*F121*G121,IF(AND(F121=0),D121*E121*G121,IF(AND(G121=0),D121*E121*F121,D121*E121*F121*G121))))))</f>
        <v>8.3600000000000012</v>
      </c>
      <c r="I121" s="48"/>
      <c r="J121" s="49" t="str">
        <f>IF(AND(E121=0,F121&lt;&gt;0,G121&lt;&gt;0),"m2",IF(AND(F121=0,E121&lt;&gt;0,G121&lt;&gt;0),"m2",IF(AND(G121=0,E121&lt;&gt;0,F121&lt;&gt;0),"m2",IF(AND(F121=0,G121=0),"ml",IF(AND(E121=0,G121=0),"ml",IF(AND(E121=0,F121=0),"ml",IF(AND(E121&lt;&gt;0,F121&lt;&gt;0,G121&lt;&gt;0),"m3",0)))))))</f>
        <v>m2</v>
      </c>
      <c r="L121"/>
      <c r="M121"/>
    </row>
    <row r="122" spans="2:13" s="1" customFormat="1" x14ac:dyDescent="0.3">
      <c r="B122" s="77" t="s">
        <v>221</v>
      </c>
      <c r="C122" s="62" t="s">
        <v>19</v>
      </c>
      <c r="D122" s="48"/>
      <c r="E122" s="48"/>
      <c r="F122" s="48"/>
      <c r="G122" s="48"/>
      <c r="H122" s="48"/>
      <c r="I122" s="48"/>
      <c r="J122" s="49"/>
      <c r="L122"/>
      <c r="M122"/>
    </row>
    <row r="123" spans="2:13" s="1" customFormat="1" x14ac:dyDescent="0.3">
      <c r="B123" s="76" t="s">
        <v>220</v>
      </c>
      <c r="C123" s="69" t="s">
        <v>55</v>
      </c>
      <c r="D123" s="70"/>
      <c r="E123" s="70"/>
      <c r="F123" s="70"/>
      <c r="G123" s="70"/>
      <c r="H123" s="70"/>
      <c r="I123" s="62">
        <f>SUM(H124)*$E$66</f>
        <v>1</v>
      </c>
      <c r="J123" s="59" t="str">
        <f>+J124</f>
        <v>GLB</v>
      </c>
      <c r="L123"/>
      <c r="M123"/>
    </row>
    <row r="124" spans="2:13" s="1" customFormat="1" x14ac:dyDescent="0.3">
      <c r="B124" s="76"/>
      <c r="C124" s="51" t="s">
        <v>84</v>
      </c>
      <c r="D124" s="48">
        <v>1</v>
      </c>
      <c r="E124" s="52"/>
      <c r="F124" s="52"/>
      <c r="G124" s="52"/>
      <c r="H124" s="52">
        <f>+D124</f>
        <v>1</v>
      </c>
      <c r="I124" s="52"/>
      <c r="J124" s="46" t="s">
        <v>57</v>
      </c>
      <c r="L124"/>
      <c r="M124"/>
    </row>
    <row r="125" spans="2:13" s="1" customFormat="1" x14ac:dyDescent="0.3">
      <c r="B125" s="76"/>
      <c r="C125" s="51"/>
      <c r="D125" s="48"/>
      <c r="E125" s="52"/>
      <c r="F125" s="52"/>
      <c r="G125" s="52"/>
      <c r="H125" s="52"/>
      <c r="I125" s="52"/>
      <c r="J125" s="46"/>
      <c r="L125"/>
      <c r="M125"/>
    </row>
    <row r="126" spans="2:13" s="1" customFormat="1" x14ac:dyDescent="0.3">
      <c r="B126" s="76"/>
      <c r="C126" s="53" t="s">
        <v>178</v>
      </c>
      <c r="D126" s="48">
        <v>1</v>
      </c>
      <c r="E126" s="52"/>
      <c r="F126" s="52"/>
      <c r="G126" s="52"/>
      <c r="H126" s="52"/>
      <c r="I126" s="52"/>
      <c r="J126" s="46" t="s">
        <v>35</v>
      </c>
      <c r="L126"/>
      <c r="M126"/>
    </row>
    <row r="127" spans="2:13" s="1" customFormat="1" x14ac:dyDescent="0.3">
      <c r="B127" s="76"/>
      <c r="C127" s="53" t="s">
        <v>179</v>
      </c>
      <c r="D127" s="48">
        <v>2</v>
      </c>
      <c r="E127" s="52"/>
      <c r="F127" s="52"/>
      <c r="G127" s="52"/>
      <c r="H127" s="52"/>
      <c r="I127" s="52"/>
      <c r="J127" s="46" t="s">
        <v>35</v>
      </c>
      <c r="L127"/>
      <c r="M127"/>
    </row>
    <row r="128" spans="2:13" s="1" customFormat="1" x14ac:dyDescent="0.3">
      <c r="B128" s="76"/>
      <c r="C128" s="53" t="s">
        <v>180</v>
      </c>
      <c r="D128" s="48">
        <v>2</v>
      </c>
      <c r="E128" s="52"/>
      <c r="F128" s="52"/>
      <c r="G128" s="52"/>
      <c r="H128" s="52"/>
      <c r="I128" s="52"/>
      <c r="J128" s="46" t="s">
        <v>35</v>
      </c>
      <c r="L128"/>
      <c r="M128"/>
    </row>
    <row r="129" spans="2:13" s="1" customFormat="1" x14ac:dyDescent="0.3">
      <c r="B129" s="76"/>
      <c r="C129" s="53" t="s">
        <v>181</v>
      </c>
      <c r="D129" s="48">
        <v>2</v>
      </c>
      <c r="E129" s="52"/>
      <c r="F129" s="52"/>
      <c r="G129" s="52"/>
      <c r="H129" s="52"/>
      <c r="I129" s="52"/>
      <c r="J129" s="46" t="s">
        <v>35</v>
      </c>
      <c r="L129"/>
      <c r="M129"/>
    </row>
    <row r="130" spans="2:13" s="1" customFormat="1" x14ac:dyDescent="0.3">
      <c r="B130" s="76"/>
      <c r="C130" s="53" t="s">
        <v>182</v>
      </c>
      <c r="D130" s="48">
        <v>2</v>
      </c>
      <c r="E130" s="52"/>
      <c r="F130" s="52"/>
      <c r="G130" s="52"/>
      <c r="H130" s="52"/>
      <c r="I130" s="52"/>
      <c r="J130" s="46" t="s">
        <v>35</v>
      </c>
      <c r="L130"/>
      <c r="M130"/>
    </row>
    <row r="131" spans="2:13" s="1" customFormat="1" x14ac:dyDescent="0.3">
      <c r="B131" s="76"/>
      <c r="C131" s="53" t="s">
        <v>183</v>
      </c>
      <c r="D131" s="48">
        <v>1</v>
      </c>
      <c r="E131" s="52"/>
      <c r="F131" s="52"/>
      <c r="G131" s="52"/>
      <c r="H131" s="52"/>
      <c r="I131" s="52"/>
      <c r="J131" s="46" t="s">
        <v>35</v>
      </c>
      <c r="L131"/>
      <c r="M131"/>
    </row>
    <row r="132" spans="2:13" s="1" customFormat="1" x14ac:dyDescent="0.3">
      <c r="B132" s="76"/>
      <c r="C132" s="53" t="s">
        <v>184</v>
      </c>
      <c r="D132" s="48">
        <v>1</v>
      </c>
      <c r="E132" s="52"/>
      <c r="F132" s="52"/>
      <c r="G132" s="52"/>
      <c r="H132" s="52"/>
      <c r="I132" s="52"/>
      <c r="J132" s="46" t="s">
        <v>35</v>
      </c>
      <c r="L132"/>
      <c r="M132"/>
    </row>
    <row r="133" spans="2:13" s="1" customFormat="1" x14ac:dyDescent="0.3">
      <c r="B133" s="76"/>
      <c r="C133" s="53" t="s">
        <v>1000</v>
      </c>
      <c r="D133" s="48">
        <v>2</v>
      </c>
      <c r="E133" s="52"/>
      <c r="F133" s="52"/>
      <c r="G133" s="52"/>
      <c r="H133" s="52"/>
      <c r="I133" s="52"/>
      <c r="J133" s="46" t="s">
        <v>35</v>
      </c>
      <c r="L133"/>
      <c r="M133"/>
    </row>
    <row r="134" spans="2:13" s="1" customFormat="1" x14ac:dyDescent="0.3">
      <c r="B134" s="76"/>
      <c r="C134" s="53" t="s">
        <v>1001</v>
      </c>
      <c r="D134" s="48">
        <v>10</v>
      </c>
      <c r="E134" s="52"/>
      <c r="F134" s="52"/>
      <c r="G134" s="52"/>
      <c r="H134" s="52"/>
      <c r="I134" s="52"/>
      <c r="J134" s="46" t="s">
        <v>82</v>
      </c>
      <c r="L134"/>
      <c r="M134"/>
    </row>
    <row r="135" spans="2:13" s="1" customFormat="1" x14ac:dyDescent="0.3">
      <c r="B135" s="76"/>
      <c r="C135" s="53" t="s">
        <v>1002</v>
      </c>
      <c r="D135" s="48">
        <v>2</v>
      </c>
      <c r="E135" s="52"/>
      <c r="F135" s="52"/>
      <c r="G135" s="52"/>
      <c r="H135" s="52"/>
      <c r="I135" s="52"/>
      <c r="J135" s="46" t="s">
        <v>35</v>
      </c>
      <c r="L135"/>
      <c r="M135"/>
    </row>
    <row r="136" spans="2:13" s="1" customFormat="1" x14ac:dyDescent="0.3">
      <c r="B136" s="76"/>
      <c r="C136" s="53" t="s">
        <v>1003</v>
      </c>
      <c r="D136" s="48">
        <v>2</v>
      </c>
      <c r="E136" s="52"/>
      <c r="F136" s="52"/>
      <c r="G136" s="52"/>
      <c r="H136" s="52"/>
      <c r="I136" s="52"/>
      <c r="J136" s="46" t="s">
        <v>35</v>
      </c>
      <c r="L136"/>
      <c r="M136"/>
    </row>
    <row r="137" spans="2:13" s="1" customFormat="1" x14ac:dyDescent="0.3">
      <c r="B137" s="76"/>
      <c r="C137" s="53" t="s">
        <v>185</v>
      </c>
      <c r="D137" s="48">
        <v>2</v>
      </c>
      <c r="E137" s="52"/>
      <c r="F137" s="52"/>
      <c r="G137" s="52"/>
      <c r="H137" s="52"/>
      <c r="I137" s="52"/>
      <c r="J137" s="46" t="s">
        <v>35</v>
      </c>
      <c r="L137"/>
      <c r="M137"/>
    </row>
    <row r="138" spans="2:13" s="1" customFormat="1" x14ac:dyDescent="0.3">
      <c r="B138" s="76"/>
      <c r="C138" s="53"/>
      <c r="D138" s="48"/>
      <c r="E138" s="52"/>
      <c r="F138" s="52"/>
      <c r="G138" s="52"/>
      <c r="H138" s="52"/>
      <c r="I138" s="52"/>
      <c r="J138" s="46"/>
      <c r="L138"/>
      <c r="M138"/>
    </row>
    <row r="139" spans="2:13" s="1" customFormat="1" x14ac:dyDescent="0.3">
      <c r="B139" s="76"/>
      <c r="C139" s="53"/>
      <c r="D139" s="48"/>
      <c r="E139" s="52"/>
      <c r="F139" s="52"/>
      <c r="G139" s="52"/>
      <c r="H139" s="52"/>
      <c r="I139" s="52"/>
      <c r="J139" s="46"/>
      <c r="L139"/>
      <c r="M139"/>
    </row>
    <row r="140" spans="2:13" s="1" customFormat="1" x14ac:dyDescent="0.3">
      <c r="B140" s="76"/>
      <c r="C140" s="53" t="s">
        <v>186</v>
      </c>
      <c r="D140" s="48">
        <v>3</v>
      </c>
      <c r="E140" s="52"/>
      <c r="F140" s="52"/>
      <c r="G140" s="52"/>
      <c r="H140" s="52"/>
      <c r="I140" s="52"/>
      <c r="J140" s="46" t="s">
        <v>35</v>
      </c>
      <c r="L140"/>
      <c r="M140"/>
    </row>
    <row r="141" spans="2:13" s="1" customFormat="1" x14ac:dyDescent="0.3">
      <c r="B141" s="76"/>
      <c r="C141" s="53" t="s">
        <v>187</v>
      </c>
      <c r="D141" s="48">
        <v>2</v>
      </c>
      <c r="E141" s="52"/>
      <c r="F141" s="52"/>
      <c r="G141" s="52"/>
      <c r="H141" s="52"/>
      <c r="I141" s="52"/>
      <c r="J141" s="46" t="s">
        <v>35</v>
      </c>
      <c r="L141"/>
      <c r="M141"/>
    </row>
    <row r="142" spans="2:13" s="1" customFormat="1" x14ac:dyDescent="0.3">
      <c r="B142" s="76"/>
      <c r="C142" s="53" t="s">
        <v>188</v>
      </c>
      <c r="D142" s="48">
        <v>2</v>
      </c>
      <c r="E142" s="52"/>
      <c r="F142" s="52"/>
      <c r="G142" s="52"/>
      <c r="H142" s="52"/>
      <c r="I142" s="52"/>
      <c r="J142" s="46" t="s">
        <v>35</v>
      </c>
      <c r="L142"/>
      <c r="M142"/>
    </row>
    <row r="143" spans="2:13" s="1" customFormat="1" x14ac:dyDescent="0.3">
      <c r="B143" s="76"/>
      <c r="C143" s="53" t="s">
        <v>189</v>
      </c>
      <c r="D143" s="48">
        <v>2</v>
      </c>
      <c r="E143" s="52"/>
      <c r="F143" s="52"/>
      <c r="G143" s="52"/>
      <c r="H143" s="52"/>
      <c r="I143" s="52"/>
      <c r="J143" s="46" t="s">
        <v>35</v>
      </c>
      <c r="L143"/>
      <c r="M143"/>
    </row>
    <row r="144" spans="2:13" s="1" customFormat="1" x14ac:dyDescent="0.3">
      <c r="B144" s="76"/>
      <c r="C144" s="53" t="s">
        <v>190</v>
      </c>
      <c r="D144" s="48">
        <v>2</v>
      </c>
      <c r="E144" s="52"/>
      <c r="F144" s="52"/>
      <c r="G144" s="52"/>
      <c r="H144" s="52"/>
      <c r="I144" s="52"/>
      <c r="J144" s="46" t="s">
        <v>35</v>
      </c>
      <c r="L144"/>
      <c r="M144"/>
    </row>
    <row r="145" spans="2:13" s="1" customFormat="1" x14ac:dyDescent="0.3">
      <c r="B145" s="76"/>
      <c r="C145" s="53" t="s">
        <v>191</v>
      </c>
      <c r="D145" s="48">
        <v>2</v>
      </c>
      <c r="E145" s="52"/>
      <c r="F145" s="52"/>
      <c r="G145" s="52"/>
      <c r="H145" s="52"/>
      <c r="I145" s="52"/>
      <c r="J145" s="46" t="s">
        <v>35</v>
      </c>
      <c r="L145"/>
      <c r="M145"/>
    </row>
    <row r="146" spans="2:13" s="1" customFormat="1" x14ac:dyDescent="0.3">
      <c r="B146" s="76"/>
      <c r="C146" s="53" t="s">
        <v>192</v>
      </c>
      <c r="D146" s="48">
        <v>2</v>
      </c>
      <c r="E146" s="52"/>
      <c r="F146" s="52"/>
      <c r="G146" s="52"/>
      <c r="H146" s="52"/>
      <c r="I146" s="52"/>
      <c r="J146" s="46" t="s">
        <v>35</v>
      </c>
      <c r="L146"/>
      <c r="M146"/>
    </row>
    <row r="147" spans="2:13" s="1" customFormat="1" x14ac:dyDescent="0.3">
      <c r="B147" s="76"/>
      <c r="C147" s="54" t="s">
        <v>193</v>
      </c>
      <c r="D147" s="48">
        <v>10</v>
      </c>
      <c r="E147" s="52"/>
      <c r="F147" s="52"/>
      <c r="G147" s="52"/>
      <c r="H147" s="52"/>
      <c r="I147" s="52"/>
      <c r="J147" s="46" t="s">
        <v>82</v>
      </c>
      <c r="L147"/>
      <c r="M147"/>
    </row>
    <row r="148" spans="2:13" s="1" customFormat="1" x14ac:dyDescent="0.3">
      <c r="B148" s="76"/>
      <c r="C148" s="53" t="s">
        <v>194</v>
      </c>
      <c r="D148" s="48">
        <v>8</v>
      </c>
      <c r="E148" s="52"/>
      <c r="F148" s="52"/>
      <c r="G148" s="52"/>
      <c r="H148" s="52"/>
      <c r="I148" s="52"/>
      <c r="J148" s="46" t="s">
        <v>35</v>
      </c>
      <c r="L148"/>
      <c r="M148"/>
    </row>
    <row r="149" spans="2:13" s="1" customFormat="1" x14ac:dyDescent="0.3">
      <c r="B149" s="76"/>
      <c r="C149" s="53"/>
      <c r="D149" s="48"/>
      <c r="E149" s="52"/>
      <c r="F149" s="52"/>
      <c r="G149" s="52"/>
      <c r="H149" s="52"/>
      <c r="I149" s="52"/>
      <c r="J149" s="46"/>
      <c r="L149"/>
      <c r="M149"/>
    </row>
    <row r="150" spans="2:13" s="1" customFormat="1" x14ac:dyDescent="0.3">
      <c r="B150" s="77" t="s">
        <v>223</v>
      </c>
      <c r="C150" s="62" t="s">
        <v>53</v>
      </c>
      <c r="D150" s="48"/>
      <c r="E150" s="48"/>
      <c r="F150" s="48"/>
      <c r="G150" s="48"/>
      <c r="H150" s="48"/>
      <c r="I150" s="48"/>
      <c r="J150" s="49"/>
      <c r="L150"/>
      <c r="M150"/>
    </row>
    <row r="151" spans="2:13" s="1" customFormat="1" ht="15" customHeight="1" x14ac:dyDescent="0.3">
      <c r="B151" s="75" t="s">
        <v>222</v>
      </c>
      <c r="C151" s="69" t="s">
        <v>83</v>
      </c>
      <c r="D151" s="70"/>
      <c r="E151" s="70"/>
      <c r="F151" s="70"/>
      <c r="G151" s="70"/>
      <c r="H151" s="70"/>
      <c r="I151" s="62">
        <f>SUM(H152)*$E$66</f>
        <v>1</v>
      </c>
      <c r="J151" s="59" t="str">
        <f>+J152</f>
        <v>GBL</v>
      </c>
      <c r="L151"/>
      <c r="M151"/>
    </row>
    <row r="152" spans="2:13" s="1" customFormat="1" x14ac:dyDescent="0.3">
      <c r="B152" s="76"/>
      <c r="C152" s="53" t="s">
        <v>84</v>
      </c>
      <c r="D152" s="48">
        <v>1</v>
      </c>
      <c r="E152" s="52"/>
      <c r="F152" s="52"/>
      <c r="G152" s="52"/>
      <c r="H152" s="52">
        <f>+D152</f>
        <v>1</v>
      </c>
      <c r="I152" s="52"/>
      <c r="J152" s="46" t="s">
        <v>4</v>
      </c>
      <c r="L152"/>
      <c r="M152"/>
    </row>
    <row r="153" spans="2:13" s="1" customFormat="1" x14ac:dyDescent="0.3">
      <c r="B153" s="76"/>
      <c r="C153" s="53"/>
      <c r="D153" s="48"/>
      <c r="E153" s="52"/>
      <c r="F153" s="52"/>
      <c r="G153" s="52"/>
      <c r="H153" s="52"/>
      <c r="I153" s="52"/>
      <c r="J153" s="46"/>
      <c r="L153"/>
      <c r="M153"/>
    </row>
    <row r="154" spans="2:13" s="1" customFormat="1" x14ac:dyDescent="0.3">
      <c r="B154" s="76"/>
      <c r="C154" s="53" t="s">
        <v>195</v>
      </c>
      <c r="D154" s="48">
        <v>1</v>
      </c>
      <c r="E154" s="52"/>
      <c r="F154" s="52"/>
      <c r="G154" s="52"/>
      <c r="H154" s="52"/>
      <c r="I154" s="52"/>
      <c r="J154" s="46" t="s">
        <v>35</v>
      </c>
      <c r="L154"/>
      <c r="M154"/>
    </row>
    <row r="155" spans="2:13" s="1" customFormat="1" x14ac:dyDescent="0.3">
      <c r="B155" s="76"/>
      <c r="C155" s="53" t="s">
        <v>196</v>
      </c>
      <c r="D155" s="48">
        <v>10</v>
      </c>
      <c r="E155" s="52"/>
      <c r="F155" s="52"/>
      <c r="G155" s="52"/>
      <c r="H155" s="52"/>
      <c r="I155" s="52"/>
      <c r="J155" s="46" t="s">
        <v>35</v>
      </c>
      <c r="L155"/>
      <c r="M155"/>
    </row>
    <row r="156" spans="2:13" s="1" customFormat="1" x14ac:dyDescent="0.3">
      <c r="B156" s="76"/>
      <c r="C156" s="53" t="s">
        <v>197</v>
      </c>
      <c r="D156" s="48">
        <v>11</v>
      </c>
      <c r="E156" s="52"/>
      <c r="F156" s="52"/>
      <c r="G156" s="52"/>
      <c r="H156" s="52"/>
      <c r="I156" s="52"/>
      <c r="J156" s="46" t="s">
        <v>35</v>
      </c>
      <c r="L156"/>
      <c r="M156"/>
    </row>
    <row r="157" spans="2:13" s="1" customFormat="1" x14ac:dyDescent="0.3">
      <c r="B157" s="76"/>
      <c r="C157" s="53" t="s">
        <v>198</v>
      </c>
      <c r="D157" s="48">
        <v>6</v>
      </c>
      <c r="E157" s="52"/>
      <c r="F157" s="52"/>
      <c r="G157" s="52"/>
      <c r="H157" s="52"/>
      <c r="I157" s="52"/>
      <c r="J157" s="46" t="s">
        <v>35</v>
      </c>
      <c r="L157"/>
      <c r="M157"/>
    </row>
    <row r="158" spans="2:13" s="1" customFormat="1" x14ac:dyDescent="0.3">
      <c r="B158" s="76"/>
      <c r="C158" s="53" t="s">
        <v>199</v>
      </c>
      <c r="D158" s="48">
        <v>3</v>
      </c>
      <c r="E158" s="52"/>
      <c r="F158" s="52"/>
      <c r="G158" s="52"/>
      <c r="H158" s="52"/>
      <c r="I158" s="52"/>
      <c r="J158" s="46" t="s">
        <v>35</v>
      </c>
      <c r="L158"/>
      <c r="M158"/>
    </row>
    <row r="159" spans="2:13" s="1" customFormat="1" x14ac:dyDescent="0.3">
      <c r="B159" s="76"/>
      <c r="C159" s="53" t="s">
        <v>200</v>
      </c>
      <c r="D159" s="48">
        <v>1</v>
      </c>
      <c r="E159" s="52"/>
      <c r="F159" s="52"/>
      <c r="G159" s="52"/>
      <c r="H159" s="52"/>
      <c r="I159" s="52"/>
      <c r="J159" s="46" t="s">
        <v>35</v>
      </c>
      <c r="L159"/>
      <c r="M159"/>
    </row>
    <row r="160" spans="2:13" s="1" customFormat="1" x14ac:dyDescent="0.3">
      <c r="B160" s="76"/>
      <c r="C160" s="53" t="s">
        <v>201</v>
      </c>
      <c r="D160" s="48">
        <v>2</v>
      </c>
      <c r="E160" s="52"/>
      <c r="F160" s="52"/>
      <c r="G160" s="52"/>
      <c r="H160" s="52"/>
      <c r="I160" s="52"/>
      <c r="J160" s="46" t="s">
        <v>35</v>
      </c>
      <c r="L160"/>
      <c r="M160"/>
    </row>
    <row r="161" spans="2:13" s="1" customFormat="1" x14ac:dyDescent="0.3">
      <c r="B161" s="76"/>
      <c r="C161" s="53" t="s">
        <v>202</v>
      </c>
      <c r="D161" s="48">
        <v>1</v>
      </c>
      <c r="E161" s="52"/>
      <c r="F161" s="52"/>
      <c r="G161" s="52"/>
      <c r="H161" s="52"/>
      <c r="I161" s="52"/>
      <c r="J161" s="46" t="s">
        <v>35</v>
      </c>
      <c r="L161"/>
      <c r="M161"/>
    </row>
    <row r="162" spans="2:13" s="1" customFormat="1" x14ac:dyDescent="0.3">
      <c r="B162" s="76"/>
      <c r="C162" s="53" t="s">
        <v>203</v>
      </c>
      <c r="D162" s="48">
        <v>2</v>
      </c>
      <c r="E162" s="52"/>
      <c r="F162" s="52"/>
      <c r="G162" s="52"/>
      <c r="H162" s="52"/>
      <c r="I162" s="52"/>
      <c r="J162" s="46" t="s">
        <v>35</v>
      </c>
      <c r="L162"/>
      <c r="M162"/>
    </row>
    <row r="163" spans="2:13" s="1" customFormat="1" x14ac:dyDescent="0.3">
      <c r="B163" s="76"/>
      <c r="C163" s="53" t="s">
        <v>204</v>
      </c>
      <c r="D163" s="48">
        <v>1</v>
      </c>
      <c r="E163" s="52"/>
      <c r="F163" s="52"/>
      <c r="G163" s="52"/>
      <c r="H163" s="52"/>
      <c r="I163" s="52"/>
      <c r="J163" s="46" t="s">
        <v>82</v>
      </c>
      <c r="L163"/>
      <c r="M163"/>
    </row>
    <row r="164" spans="2:13" s="1" customFormat="1" x14ac:dyDescent="0.3">
      <c r="B164" s="76"/>
      <c r="C164" s="53" t="s">
        <v>161</v>
      </c>
      <c r="D164" s="48">
        <v>1</v>
      </c>
      <c r="E164" s="52"/>
      <c r="F164" s="52"/>
      <c r="G164" s="52"/>
      <c r="H164" s="52"/>
      <c r="I164" s="52"/>
      <c r="J164" s="46" t="s">
        <v>35</v>
      </c>
      <c r="L164"/>
      <c r="M164"/>
    </row>
    <row r="165" spans="2:13" s="1" customFormat="1" x14ac:dyDescent="0.3">
      <c r="B165" s="76"/>
      <c r="C165" s="53"/>
      <c r="D165" s="48"/>
      <c r="E165" s="52"/>
      <c r="F165" s="52"/>
      <c r="G165" s="52"/>
      <c r="H165" s="52"/>
      <c r="I165" s="52"/>
      <c r="J165" s="46"/>
      <c r="L165"/>
      <c r="M165"/>
    </row>
    <row r="166" spans="2:13" s="1" customFormat="1" hidden="1" x14ac:dyDescent="0.3">
      <c r="B166" s="71" t="s">
        <v>224</v>
      </c>
      <c r="C166" s="71" t="s">
        <v>20</v>
      </c>
      <c r="D166" s="45"/>
      <c r="E166" s="45"/>
      <c r="F166" s="45"/>
      <c r="G166" s="45"/>
      <c r="H166" s="45"/>
      <c r="I166" s="45"/>
      <c r="J166" s="46"/>
      <c r="L166"/>
      <c r="M166"/>
    </row>
    <row r="167" spans="2:13" s="1" customFormat="1" hidden="1" x14ac:dyDescent="0.3">
      <c r="B167" s="75" t="s">
        <v>225</v>
      </c>
      <c r="C167" s="45" t="s">
        <v>95</v>
      </c>
      <c r="D167" s="45"/>
      <c r="E167" s="45"/>
      <c r="F167" s="45"/>
      <c r="G167" s="45"/>
      <c r="H167" s="45"/>
      <c r="I167" s="62">
        <f>SUM(H168)*$E$66</f>
        <v>1</v>
      </c>
      <c r="J167" s="59" t="str">
        <f>+J168</f>
        <v>und</v>
      </c>
      <c r="L167"/>
      <c r="M167"/>
    </row>
    <row r="168" spans="2:13" s="1" customFormat="1" hidden="1" x14ac:dyDescent="0.3">
      <c r="B168" s="75"/>
      <c r="C168" s="44" t="s">
        <v>208</v>
      </c>
      <c r="D168" s="45">
        <v>1</v>
      </c>
      <c r="E168" s="45"/>
      <c r="F168" s="45"/>
      <c r="G168" s="45"/>
      <c r="H168" s="45">
        <f>+D168</f>
        <v>1</v>
      </c>
      <c r="I168" s="45"/>
      <c r="J168" s="46" t="s">
        <v>35</v>
      </c>
      <c r="L168"/>
      <c r="M168"/>
    </row>
    <row r="169" spans="2:13" s="1" customFormat="1" hidden="1" x14ac:dyDescent="0.3">
      <c r="B169" s="75" t="s">
        <v>226</v>
      </c>
      <c r="C169" s="45" t="s">
        <v>205</v>
      </c>
      <c r="D169" s="45"/>
      <c r="E169" s="45"/>
      <c r="F169" s="45"/>
      <c r="G169" s="45"/>
      <c r="H169" s="45"/>
      <c r="I169" s="62">
        <f>SUM(H170:H171)*$E$66</f>
        <v>2</v>
      </c>
      <c r="J169" s="59" t="str">
        <f>+J170</f>
        <v>und</v>
      </c>
      <c r="L169"/>
      <c r="M169"/>
    </row>
    <row r="170" spans="2:13" s="1" customFormat="1" hidden="1" x14ac:dyDescent="0.3">
      <c r="B170" s="75"/>
      <c r="C170" s="44" t="s">
        <v>206</v>
      </c>
      <c r="D170" s="45">
        <v>1</v>
      </c>
      <c r="E170" s="45"/>
      <c r="F170" s="45"/>
      <c r="G170" s="45"/>
      <c r="H170" s="45">
        <f>+D170</f>
        <v>1</v>
      </c>
      <c r="I170" s="45"/>
      <c r="J170" s="46" t="s">
        <v>35</v>
      </c>
      <c r="L170"/>
      <c r="M170"/>
    </row>
    <row r="171" spans="2:13" s="1" customFormat="1" hidden="1" x14ac:dyDescent="0.3">
      <c r="B171" s="75"/>
      <c r="C171" s="44" t="s">
        <v>207</v>
      </c>
      <c r="D171" s="45">
        <v>1</v>
      </c>
      <c r="E171" s="45"/>
      <c r="F171" s="45"/>
      <c r="G171" s="45"/>
      <c r="H171" s="45">
        <f>+D171</f>
        <v>1</v>
      </c>
      <c r="I171" s="45"/>
      <c r="J171" s="46" t="s">
        <v>35</v>
      </c>
      <c r="L171"/>
      <c r="M171"/>
    </row>
    <row r="172" spans="2:13" s="1" customFormat="1" hidden="1" x14ac:dyDescent="0.3">
      <c r="B172" s="71" t="s">
        <v>227</v>
      </c>
      <c r="C172" s="71" t="s">
        <v>101</v>
      </c>
      <c r="D172" s="45"/>
      <c r="E172" s="45"/>
      <c r="F172" s="45"/>
      <c r="G172" s="45"/>
      <c r="H172" s="45"/>
      <c r="I172" s="45"/>
      <c r="J172" s="46"/>
      <c r="L172"/>
      <c r="M172"/>
    </row>
    <row r="173" spans="2:13" s="1" customFormat="1" hidden="1" x14ac:dyDescent="0.3">
      <c r="B173" s="75" t="s">
        <v>228</v>
      </c>
      <c r="C173" s="45" t="s">
        <v>108</v>
      </c>
      <c r="D173" s="45"/>
      <c r="E173" s="45"/>
      <c r="F173" s="45"/>
      <c r="G173" s="45"/>
      <c r="H173" s="45"/>
      <c r="I173" s="62">
        <f>SUM(H174)*$E$66</f>
        <v>1</v>
      </c>
      <c r="J173" s="59" t="str">
        <f>+J174</f>
        <v>und</v>
      </c>
      <c r="L173"/>
      <c r="M173"/>
    </row>
    <row r="174" spans="2:13" s="1" customFormat="1" hidden="1" x14ac:dyDescent="0.3">
      <c r="B174" s="75"/>
      <c r="C174" s="44" t="s">
        <v>100</v>
      </c>
      <c r="D174" s="45">
        <v>1</v>
      </c>
      <c r="E174" s="45"/>
      <c r="F174" s="45"/>
      <c r="G174" s="45"/>
      <c r="H174" s="45">
        <f>+D174</f>
        <v>1</v>
      </c>
      <c r="I174" s="45"/>
      <c r="J174" s="46" t="s">
        <v>35</v>
      </c>
      <c r="L174"/>
      <c r="M174"/>
    </row>
    <row r="175" spans="2:13" s="1" customFormat="1" hidden="1" x14ac:dyDescent="0.3">
      <c r="B175" s="71" t="s">
        <v>229</v>
      </c>
      <c r="C175" s="71" t="s">
        <v>103</v>
      </c>
      <c r="D175" s="45"/>
      <c r="E175" s="45"/>
      <c r="F175" s="45"/>
      <c r="G175" s="45"/>
      <c r="H175" s="45"/>
      <c r="I175" s="45"/>
      <c r="J175" s="46"/>
      <c r="L175"/>
      <c r="M175"/>
    </row>
    <row r="176" spans="2:13" s="1" customFormat="1" hidden="1" x14ac:dyDescent="0.3">
      <c r="B176" s="75" t="s">
        <v>230</v>
      </c>
      <c r="C176" s="45" t="s">
        <v>104</v>
      </c>
      <c r="D176" s="45"/>
      <c r="E176" s="45"/>
      <c r="F176" s="45"/>
      <c r="G176" s="45"/>
      <c r="H176" s="45"/>
      <c r="I176" s="62">
        <f>SUM(H177)*$E$66</f>
        <v>1</v>
      </c>
      <c r="J176" s="59" t="str">
        <f>+J177</f>
        <v>und</v>
      </c>
      <c r="L176"/>
      <c r="M176"/>
    </row>
    <row r="177" spans="2:13" s="1" customFormat="1" hidden="1" x14ac:dyDescent="0.3">
      <c r="B177" s="75"/>
      <c r="C177" s="44" t="s">
        <v>209</v>
      </c>
      <c r="D177" s="45">
        <v>1</v>
      </c>
      <c r="E177" s="45"/>
      <c r="F177" s="45"/>
      <c r="G177" s="45"/>
      <c r="H177" s="45">
        <f>+D177</f>
        <v>1</v>
      </c>
      <c r="I177" s="45"/>
      <c r="J177" s="46" t="s">
        <v>35</v>
      </c>
      <c r="L177"/>
      <c r="M177"/>
    </row>
    <row r="178" spans="2:13" s="1" customFormat="1" hidden="1" x14ac:dyDescent="0.3">
      <c r="B178" s="75"/>
      <c r="C178" s="44" t="s">
        <v>1</v>
      </c>
      <c r="D178" s="45">
        <v>1</v>
      </c>
      <c r="E178" s="45"/>
      <c r="F178" s="45">
        <v>0.6</v>
      </c>
      <c r="G178" s="45">
        <v>1.95</v>
      </c>
      <c r="H178" s="45"/>
      <c r="I178" s="45"/>
      <c r="J178" s="46"/>
      <c r="L178"/>
      <c r="M178"/>
    </row>
    <row r="179" spans="2:13" s="1" customFormat="1" hidden="1" x14ac:dyDescent="0.3">
      <c r="B179" s="71" t="s">
        <v>231</v>
      </c>
      <c r="C179" s="67" t="s">
        <v>110</v>
      </c>
      <c r="D179" s="45"/>
      <c r="E179" s="45"/>
      <c r="F179" s="45"/>
      <c r="G179" s="45"/>
      <c r="H179" s="45"/>
      <c r="I179" s="45"/>
      <c r="J179" s="46"/>
      <c r="L179"/>
      <c r="M179"/>
    </row>
    <row r="180" spans="2:13" s="1" customFormat="1" hidden="1" x14ac:dyDescent="0.3">
      <c r="B180" s="75" t="s">
        <v>232</v>
      </c>
      <c r="C180" s="45" t="s">
        <v>109</v>
      </c>
      <c r="D180" s="45"/>
      <c r="E180" s="45"/>
      <c r="F180" s="45"/>
      <c r="G180" s="45"/>
      <c r="H180" s="45"/>
      <c r="I180" s="62">
        <f>SUM(H181)*$E$66</f>
        <v>1</v>
      </c>
      <c r="J180" s="59" t="str">
        <f>+J181</f>
        <v>und</v>
      </c>
      <c r="L180"/>
      <c r="M180"/>
    </row>
    <row r="181" spans="2:13" s="1" customFormat="1" hidden="1" x14ac:dyDescent="0.3">
      <c r="B181" s="75"/>
      <c r="C181" s="44" t="s">
        <v>109</v>
      </c>
      <c r="D181" s="45">
        <v>1</v>
      </c>
      <c r="E181" s="45"/>
      <c r="F181" s="45"/>
      <c r="G181" s="45"/>
      <c r="H181" s="45">
        <f>+D181</f>
        <v>1</v>
      </c>
      <c r="I181" s="45"/>
      <c r="J181" s="46" t="s">
        <v>35</v>
      </c>
      <c r="L181"/>
      <c r="M181"/>
    </row>
    <row r="182" spans="2:13" s="1" customFormat="1" hidden="1" x14ac:dyDescent="0.3">
      <c r="B182" s="75" t="s">
        <v>233</v>
      </c>
      <c r="C182" s="45" t="s">
        <v>111</v>
      </c>
      <c r="D182" s="45"/>
      <c r="E182" s="45"/>
      <c r="F182" s="45"/>
      <c r="G182" s="45"/>
      <c r="H182" s="45"/>
      <c r="I182" s="62">
        <f>SUM(H183)*$E$66</f>
        <v>1</v>
      </c>
      <c r="J182" s="59" t="str">
        <f>+J183</f>
        <v>und</v>
      </c>
      <c r="L182"/>
      <c r="M182"/>
    </row>
    <row r="183" spans="2:13" s="1" customFormat="1" hidden="1" x14ac:dyDescent="0.3">
      <c r="B183" s="75"/>
      <c r="C183" s="44" t="s">
        <v>112</v>
      </c>
      <c r="D183" s="45">
        <v>1</v>
      </c>
      <c r="E183" s="45"/>
      <c r="F183" s="45"/>
      <c r="G183" s="45"/>
      <c r="H183" s="45">
        <f>+D183</f>
        <v>1</v>
      </c>
      <c r="I183" s="45"/>
      <c r="J183" s="46" t="s">
        <v>35</v>
      </c>
      <c r="L183"/>
      <c r="M183"/>
    </row>
    <row r="184" spans="2:13" s="1" customFormat="1" hidden="1" x14ac:dyDescent="0.3">
      <c r="B184" s="75"/>
      <c r="C184" s="44"/>
      <c r="D184" s="45"/>
      <c r="E184" s="45"/>
      <c r="F184" s="45"/>
      <c r="G184" s="45"/>
      <c r="H184" s="45"/>
      <c r="I184" s="45"/>
      <c r="J184" s="46"/>
      <c r="L184"/>
      <c r="M184"/>
    </row>
    <row r="185" spans="2:13" s="1" customFormat="1" hidden="1" x14ac:dyDescent="0.3">
      <c r="B185" s="71" t="s">
        <v>234</v>
      </c>
      <c r="C185" s="67" t="s">
        <v>21</v>
      </c>
      <c r="D185" s="45"/>
      <c r="E185" s="45"/>
      <c r="F185" s="45"/>
      <c r="G185" s="45"/>
      <c r="H185" s="45"/>
      <c r="I185" s="45"/>
      <c r="J185" s="46"/>
      <c r="L185"/>
      <c r="M185"/>
    </row>
    <row r="186" spans="2:13" s="1" customFormat="1" hidden="1" x14ac:dyDescent="0.3">
      <c r="B186" s="51" t="s">
        <v>235</v>
      </c>
      <c r="C186" s="52" t="s">
        <v>102</v>
      </c>
      <c r="D186" s="70"/>
      <c r="E186" s="70"/>
      <c r="F186" s="70"/>
      <c r="G186" s="70"/>
      <c r="H186" s="70"/>
      <c r="I186" s="62">
        <f>SUM(H187:H188)*$E$66</f>
        <v>30.311</v>
      </c>
      <c r="J186" s="59" t="str">
        <f>+J187</f>
        <v>m2</v>
      </c>
      <c r="L186"/>
      <c r="M186"/>
    </row>
    <row r="187" spans="2:13" s="1" customFormat="1" hidden="1" x14ac:dyDescent="0.3">
      <c r="B187" s="51"/>
      <c r="C187" s="47" t="s">
        <v>51</v>
      </c>
      <c r="D187" s="52">
        <f>+D119</f>
        <v>1</v>
      </c>
      <c r="E187" s="52">
        <f>+E119</f>
        <v>10.579999999999998</v>
      </c>
      <c r="F187" s="52"/>
      <c r="G187" s="52">
        <f>+G119</f>
        <v>1.95</v>
      </c>
      <c r="H187" s="52">
        <f>IF(AND(F187=0,G187=0),D187*E187,IF(AND(E187=0,G187=0),D187*F187,IF(AND(E187=0,F187=0),D187*G187,IF(AND(E187=0),D187*F187*G187,IF(AND(F187=0),D187*E187*G187,IF(AND(G187=0),D187*E187*F187,D187*E187*F187*G187))))))</f>
        <v>20.630999999999997</v>
      </c>
      <c r="I187" s="52"/>
      <c r="J187" s="49" t="str">
        <f>IF(AND(E187=0,F187&lt;&gt;0,G187&lt;&gt;0),"m2",IF(AND(F187=0,E187&lt;&gt;0,G187&lt;&gt;0),"m2",IF(AND(G187=0,E187&lt;&gt;0,F187&lt;&gt;0),"m2",IF(AND(F187=0,G187=0),"ml",IF(AND(E187=0,G187=0),"ml",IF(AND(E187=0,F187=0),"ml",IF(AND(E187&lt;&gt;0,F187&lt;&gt;0,G187&lt;&gt;0),"m3",0)))))))</f>
        <v>m2</v>
      </c>
      <c r="L187"/>
      <c r="M187"/>
    </row>
    <row r="188" spans="2:13" s="1" customFormat="1" hidden="1" x14ac:dyDescent="0.3">
      <c r="B188" s="51"/>
      <c r="C188" s="47" t="s">
        <v>43</v>
      </c>
      <c r="D188" s="52">
        <f>+D120</f>
        <v>4</v>
      </c>
      <c r="E188" s="52">
        <f>+E120</f>
        <v>2.2000000000000002</v>
      </c>
      <c r="F188" s="52">
        <f>+F120</f>
        <v>0</v>
      </c>
      <c r="G188" s="52">
        <f>+G120</f>
        <v>1.1000000000000001</v>
      </c>
      <c r="H188" s="52">
        <f>IF(AND(F188=0,G188=0),D188*E188,IF(AND(E188=0,G188=0),D188*F188,IF(AND(E188=0,F188=0),D188*G188,IF(AND(E188=0),D188*F188*G188,IF(AND(F188=0),D188*E188*G188,IF(AND(G188=0),D188*E188*F188,D188*E188*F188*G188))))))</f>
        <v>9.6800000000000015</v>
      </c>
      <c r="I188" s="52"/>
      <c r="J188" s="49" t="str">
        <f>IF(AND(E188=0,F188&lt;&gt;0,G188&lt;&gt;0),"m2",IF(AND(F188=0,E188&lt;&gt;0,G188&lt;&gt;0),"m2",IF(AND(G188=0,E188&lt;&gt;0,F188&lt;&gt;0),"m2",IF(AND(F188=0,G188=0),"ml",IF(AND(E188=0,G188=0),"ml",IF(AND(E188=0,F188=0),"ml",IF(AND(E188&lt;&gt;0,F188&lt;&gt;0,G188&lt;&gt;0),"m3",0)))))))</f>
        <v>m2</v>
      </c>
      <c r="L188"/>
      <c r="M188"/>
    </row>
    <row r="189" spans="2:13" s="1" customFormat="1" hidden="1" x14ac:dyDescent="0.3">
      <c r="B189" s="51"/>
      <c r="C189" s="47"/>
      <c r="D189" s="52"/>
      <c r="E189" s="52"/>
      <c r="F189" s="52"/>
      <c r="G189" s="52"/>
      <c r="H189" s="52"/>
      <c r="I189" s="52"/>
      <c r="J189" s="49"/>
      <c r="L189"/>
      <c r="M189"/>
    </row>
    <row r="190" spans="2:13" s="1" customFormat="1" hidden="1" x14ac:dyDescent="0.3">
      <c r="B190" s="51"/>
      <c r="C190" s="47"/>
      <c r="D190" s="52"/>
      <c r="E190" s="52"/>
      <c r="F190" s="52"/>
      <c r="G190" s="52"/>
      <c r="H190" s="52"/>
      <c r="I190" s="52"/>
      <c r="J190" s="49"/>
      <c r="L190"/>
      <c r="M190"/>
    </row>
    <row r="191" spans="2:13" s="1" customFormat="1" hidden="1" x14ac:dyDescent="0.3">
      <c r="B191" s="51"/>
      <c r="C191" s="47"/>
      <c r="D191" s="52"/>
      <c r="E191" s="52"/>
      <c r="F191" s="52"/>
      <c r="G191" s="52"/>
      <c r="H191" s="52"/>
      <c r="I191" s="52"/>
      <c r="J191" s="49"/>
      <c r="L191"/>
      <c r="M191"/>
    </row>
    <row r="192" spans="2:13" hidden="1" x14ac:dyDescent="0.3">
      <c r="B192" s="51"/>
      <c r="C192" s="47"/>
      <c r="D192" s="52"/>
      <c r="E192" s="52"/>
      <c r="F192" s="52"/>
      <c r="G192" s="52"/>
      <c r="H192" s="52"/>
      <c r="I192" s="52"/>
      <c r="J192" s="49"/>
    </row>
    <row r="193" spans="2:10" hidden="1" x14ac:dyDescent="0.3">
      <c r="B193" s="51"/>
      <c r="C193" s="47"/>
      <c r="D193" s="52"/>
      <c r="E193" s="52"/>
      <c r="F193" s="52"/>
      <c r="G193" s="52"/>
      <c r="H193" s="52"/>
      <c r="I193" s="52"/>
      <c r="J193" s="49"/>
    </row>
    <row r="194" spans="2:10" hidden="1" x14ac:dyDescent="0.3">
      <c r="B194" s="51"/>
      <c r="C194" s="47"/>
      <c r="D194" s="52"/>
      <c r="E194" s="52"/>
      <c r="F194" s="52"/>
      <c r="G194" s="52"/>
      <c r="H194" s="52"/>
      <c r="I194" s="52"/>
      <c r="J194" s="49"/>
    </row>
    <row r="195" spans="2:10" x14ac:dyDescent="0.3">
      <c r="B195" s="51"/>
      <c r="C195" s="47"/>
      <c r="D195" s="52"/>
      <c r="E195" s="52"/>
      <c r="F195" s="52"/>
      <c r="G195" s="52"/>
      <c r="H195" s="52"/>
      <c r="I195" s="52"/>
      <c r="J195" s="49"/>
    </row>
    <row r="196" spans="2:10" x14ac:dyDescent="0.3">
      <c r="B196" s="51"/>
      <c r="C196" s="47"/>
      <c r="D196" s="52"/>
      <c r="E196" s="52"/>
      <c r="F196" s="52"/>
      <c r="G196" s="52"/>
      <c r="H196" s="52"/>
      <c r="I196" s="52"/>
      <c r="J196" s="49"/>
    </row>
    <row r="197" spans="2:10" x14ac:dyDescent="0.3">
      <c r="B197" s="51"/>
      <c r="C197" s="47"/>
      <c r="D197" s="52"/>
      <c r="E197" s="52"/>
      <c r="F197" s="52"/>
      <c r="G197" s="52"/>
      <c r="H197" s="52"/>
      <c r="I197" s="52"/>
      <c r="J197" s="49"/>
    </row>
    <row r="198" spans="2:10" x14ac:dyDescent="0.3">
      <c r="B198" s="51"/>
      <c r="C198" s="47"/>
      <c r="D198" s="52"/>
      <c r="E198" s="52"/>
      <c r="F198" s="52"/>
      <c r="G198" s="52"/>
      <c r="H198" s="52"/>
      <c r="I198" s="52"/>
      <c r="J198" s="49"/>
    </row>
    <row r="199" spans="2:10" x14ac:dyDescent="0.3">
      <c r="B199" s="51"/>
      <c r="C199" s="47"/>
      <c r="D199" s="52"/>
      <c r="E199" s="52"/>
      <c r="F199" s="52"/>
      <c r="G199" s="52"/>
      <c r="H199" s="52"/>
      <c r="I199" s="52"/>
      <c r="J199" s="49"/>
    </row>
    <row r="200" spans="2:10" x14ac:dyDescent="0.3">
      <c r="B200" s="51"/>
      <c r="C200" s="47"/>
      <c r="D200" s="52"/>
      <c r="E200" s="52"/>
      <c r="F200" s="52"/>
      <c r="G200" s="52"/>
      <c r="H200" s="52"/>
      <c r="I200" s="52"/>
      <c r="J200" s="49"/>
    </row>
    <row r="201" spans="2:10" x14ac:dyDescent="0.3">
      <c r="B201" s="51"/>
      <c r="C201" s="47"/>
      <c r="D201" s="52"/>
      <c r="E201" s="52"/>
      <c r="F201" s="52"/>
      <c r="G201" s="52"/>
      <c r="H201" s="52"/>
      <c r="I201" s="52"/>
      <c r="J201" s="49"/>
    </row>
    <row r="202" spans="2:10" x14ac:dyDescent="0.3">
      <c r="B202" s="51"/>
      <c r="C202" s="47"/>
      <c r="D202" s="52"/>
      <c r="E202" s="52"/>
      <c r="F202" s="52"/>
      <c r="G202" s="52"/>
      <c r="H202" s="52"/>
      <c r="I202" s="52"/>
      <c r="J202" s="49"/>
    </row>
    <row r="203" spans="2:10" x14ac:dyDescent="0.3">
      <c r="B203" s="51"/>
      <c r="C203" s="47"/>
      <c r="D203" s="52"/>
      <c r="E203" s="52"/>
      <c r="F203" s="52"/>
      <c r="G203" s="52"/>
      <c r="H203" s="52"/>
      <c r="I203" s="52"/>
      <c r="J203" s="49"/>
    </row>
    <row r="204" spans="2:10" x14ac:dyDescent="0.3">
      <c r="B204" s="51"/>
      <c r="C204" s="47"/>
      <c r="D204" s="52"/>
      <c r="E204" s="52"/>
      <c r="F204" s="52"/>
      <c r="G204" s="52"/>
      <c r="H204" s="52"/>
      <c r="I204" s="52"/>
      <c r="J204" s="49"/>
    </row>
    <row r="205" spans="2:10" x14ac:dyDescent="0.3">
      <c r="B205" s="51"/>
      <c r="C205" s="47"/>
      <c r="D205" s="52"/>
      <c r="E205" s="52"/>
      <c r="F205" s="52"/>
      <c r="G205" s="52"/>
      <c r="H205" s="52"/>
      <c r="I205" s="52"/>
      <c r="J205" s="49"/>
    </row>
    <row r="206" spans="2:10" x14ac:dyDescent="0.3">
      <c r="B206" s="51"/>
      <c r="C206" s="47"/>
      <c r="D206" s="52"/>
      <c r="E206" s="52"/>
      <c r="F206" s="52"/>
      <c r="G206" s="52"/>
      <c r="H206" s="52"/>
      <c r="I206" s="52"/>
      <c r="J206" s="49"/>
    </row>
    <row r="207" spans="2:10" x14ac:dyDescent="0.3">
      <c r="B207" s="51"/>
      <c r="C207" s="47"/>
      <c r="D207" s="52"/>
      <c r="E207" s="52"/>
      <c r="F207" s="52"/>
      <c r="G207" s="52"/>
      <c r="H207" s="52"/>
      <c r="I207" s="52"/>
      <c r="J207" s="49"/>
    </row>
    <row r="208" spans="2:10" x14ac:dyDescent="0.3">
      <c r="B208" s="51"/>
      <c r="C208" s="47"/>
      <c r="D208" s="52"/>
      <c r="E208" s="52"/>
      <c r="F208" s="52"/>
      <c r="G208" s="52"/>
      <c r="H208" s="52"/>
      <c r="I208" s="52"/>
      <c r="J208" s="49"/>
    </row>
    <row r="209" spans="2:10" x14ac:dyDescent="0.3">
      <c r="B209" s="51"/>
      <c r="C209" s="47"/>
      <c r="D209" s="52"/>
      <c r="E209" s="52"/>
      <c r="F209" s="52"/>
      <c r="G209" s="52"/>
      <c r="H209" s="52"/>
      <c r="I209" s="52"/>
      <c r="J209" s="49"/>
    </row>
  </sheetData>
  <mergeCells count="16">
    <mergeCell ref="B8:J8"/>
    <mergeCell ref="B55:J55"/>
    <mergeCell ref="B57:J57"/>
    <mergeCell ref="B59:J59"/>
    <mergeCell ref="H60:I60"/>
    <mergeCell ref="B10:J10"/>
    <mergeCell ref="H11:I11"/>
    <mergeCell ref="C50:H50"/>
    <mergeCell ref="C51:H51"/>
    <mergeCell ref="C52:H52"/>
    <mergeCell ref="C53:H53"/>
    <mergeCell ref="C1:H1"/>
    <mergeCell ref="C2:H2"/>
    <mergeCell ref="C3:H3"/>
    <mergeCell ref="C4:H4"/>
    <mergeCell ref="B6:J6"/>
  </mergeCells>
  <pageMargins left="0.7" right="0.7" top="0.75" bottom="0.75" header="0.3" footer="0.3"/>
  <pageSetup paperSize="9" scale="62" orientation="portrait" r:id="rId1"/>
  <rowBreaks count="1" manualBreakCount="1">
    <brk id="48" min="1" max="9"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J136"/>
  <sheetViews>
    <sheetView view="pageBreakPreview" zoomScale="85" zoomScaleNormal="70" zoomScaleSheetLayoutView="85" workbookViewId="0">
      <selection activeCell="H26" sqref="H26"/>
    </sheetView>
  </sheetViews>
  <sheetFormatPr baseColWidth="10" defaultRowHeight="14.4" x14ac:dyDescent="0.3"/>
  <cols>
    <col min="1" max="2" width="13.109375" customWidth="1"/>
    <col min="3" max="3" width="48.6640625" customWidth="1"/>
    <col min="7" max="7" width="12.44140625" customWidth="1"/>
    <col min="9" max="9" width="10.33203125" customWidth="1"/>
    <col min="10" max="10" width="8.88671875" customWidth="1"/>
  </cols>
  <sheetData>
    <row r="4" spans="2:10" x14ac:dyDescent="0.3">
      <c r="B4" s="41"/>
      <c r="C4" s="42"/>
      <c r="D4" s="42"/>
      <c r="E4" s="42"/>
      <c r="F4" s="42"/>
      <c r="G4" s="42"/>
      <c r="H4" s="42"/>
      <c r="I4" s="42"/>
      <c r="J4" s="42"/>
    </row>
    <row r="5" spans="2:10" x14ac:dyDescent="0.3">
      <c r="B5" s="1"/>
      <c r="C5" s="158" t="s">
        <v>153</v>
      </c>
      <c r="D5" s="158"/>
      <c r="E5" s="158"/>
      <c r="F5" s="158"/>
      <c r="G5" s="158"/>
      <c r="H5" s="158"/>
      <c r="I5" s="1"/>
      <c r="J5" s="1"/>
    </row>
    <row r="6" spans="2:10" x14ac:dyDescent="0.3">
      <c r="B6" s="1"/>
      <c r="C6" s="158" t="s">
        <v>154</v>
      </c>
      <c r="D6" s="158"/>
      <c r="E6" s="158"/>
      <c r="F6" s="158"/>
      <c r="G6" s="158"/>
      <c r="H6" s="158"/>
      <c r="I6" s="1"/>
      <c r="J6" s="1"/>
    </row>
    <row r="7" spans="2:10" x14ac:dyDescent="0.3">
      <c r="B7" s="1"/>
      <c r="C7" s="158" t="s">
        <v>155</v>
      </c>
      <c r="D7" s="158"/>
      <c r="E7" s="158"/>
      <c r="F7" s="158"/>
      <c r="G7" s="158"/>
      <c r="H7" s="158"/>
      <c r="I7" s="1"/>
      <c r="J7" s="1"/>
    </row>
    <row r="8" spans="2:10" x14ac:dyDescent="0.3">
      <c r="B8" s="1"/>
      <c r="C8" s="159" t="s">
        <v>156</v>
      </c>
      <c r="D8" s="159"/>
      <c r="E8" s="159"/>
      <c r="F8" s="159"/>
      <c r="G8" s="159"/>
      <c r="H8" s="159"/>
      <c r="I8" s="1"/>
      <c r="J8" s="1"/>
    </row>
    <row r="9" spans="2:10" x14ac:dyDescent="0.3">
      <c r="B9" s="1"/>
      <c r="C9" s="2"/>
      <c r="D9" s="2"/>
      <c r="E9" s="2"/>
      <c r="F9" s="2"/>
      <c r="G9" s="2"/>
      <c r="H9" s="2"/>
      <c r="I9" s="1"/>
      <c r="J9" s="1"/>
    </row>
    <row r="10" spans="2:10" x14ac:dyDescent="0.3">
      <c r="B10" s="176" t="s">
        <v>141</v>
      </c>
      <c r="C10" s="176"/>
      <c r="D10" s="176"/>
      <c r="E10" s="176"/>
      <c r="F10" s="176"/>
      <c r="G10" s="176"/>
      <c r="H10" s="176"/>
      <c r="I10" s="176"/>
      <c r="J10" s="176"/>
    </row>
    <row r="11" spans="2:10" x14ac:dyDescent="0.3">
      <c r="B11" s="1"/>
      <c r="C11" s="1"/>
      <c r="D11" s="1"/>
      <c r="E11" s="1"/>
      <c r="F11" s="1"/>
      <c r="G11" s="1"/>
      <c r="H11" s="1"/>
      <c r="I11" s="1"/>
      <c r="J11" s="1"/>
    </row>
    <row r="12" spans="2:10" x14ac:dyDescent="0.3">
      <c r="B12" s="176" t="s">
        <v>107</v>
      </c>
      <c r="C12" s="176"/>
      <c r="D12" s="176"/>
      <c r="E12" s="176"/>
      <c r="F12" s="176"/>
      <c r="G12" s="176"/>
      <c r="H12" s="176"/>
      <c r="I12" s="176"/>
      <c r="J12" s="176"/>
    </row>
    <row r="13" spans="2:10" ht="15" thickBot="1" x14ac:dyDescent="0.35">
      <c r="B13" s="3"/>
      <c r="C13" s="3"/>
      <c r="D13" s="3"/>
      <c r="E13" s="3"/>
      <c r="F13" s="3"/>
      <c r="G13" s="3"/>
      <c r="H13" s="3"/>
      <c r="I13" s="3"/>
      <c r="J13" s="3"/>
    </row>
    <row r="14" spans="2:10" ht="35.25" customHeight="1" x14ac:dyDescent="0.3">
      <c r="B14" s="153" t="s">
        <v>140</v>
      </c>
      <c r="C14" s="154"/>
      <c r="D14" s="154"/>
      <c r="E14" s="154"/>
      <c r="F14" s="154"/>
      <c r="G14" s="154"/>
      <c r="H14" s="154"/>
      <c r="I14" s="154"/>
      <c r="J14" s="155"/>
    </row>
    <row r="15" spans="2:10" x14ac:dyDescent="0.3">
      <c r="B15" s="4" t="s">
        <v>148</v>
      </c>
      <c r="C15" s="5" t="s">
        <v>149</v>
      </c>
      <c r="D15" s="5"/>
      <c r="E15" s="6"/>
      <c r="F15" s="7"/>
      <c r="G15" s="8" t="s">
        <v>22</v>
      </c>
      <c r="H15" s="156">
        <v>42879</v>
      </c>
      <c r="I15" s="156"/>
      <c r="J15" s="9"/>
    </row>
    <row r="16" spans="2:10" x14ac:dyDescent="0.3">
      <c r="B16" s="4" t="s">
        <v>146</v>
      </c>
      <c r="C16" s="5" t="s">
        <v>142</v>
      </c>
      <c r="D16" s="10"/>
      <c r="E16" s="10"/>
      <c r="F16" s="5"/>
      <c r="G16" s="11" t="s">
        <v>145</v>
      </c>
      <c r="H16" s="6" t="s">
        <v>142</v>
      </c>
      <c r="I16" s="12"/>
      <c r="J16" s="13"/>
    </row>
    <row r="17" spans="2:10" x14ac:dyDescent="0.3">
      <c r="B17" s="4" t="s">
        <v>147</v>
      </c>
      <c r="C17" s="5" t="s">
        <v>142</v>
      </c>
      <c r="D17" s="10"/>
      <c r="E17" s="10"/>
      <c r="F17" s="5"/>
      <c r="G17" s="11" t="s">
        <v>143</v>
      </c>
      <c r="H17" s="6" t="s">
        <v>144</v>
      </c>
      <c r="I17" s="12"/>
      <c r="J17" s="13"/>
    </row>
    <row r="18" spans="2:10" ht="15" thickBot="1" x14ac:dyDescent="0.35">
      <c r="B18" s="14" t="s">
        <v>159</v>
      </c>
      <c r="C18" s="15" t="s">
        <v>160</v>
      </c>
      <c r="D18" s="16"/>
      <c r="E18" s="16"/>
      <c r="F18" s="15"/>
      <c r="G18" s="17" t="s">
        <v>157</v>
      </c>
      <c r="H18" s="18" t="s">
        <v>158</v>
      </c>
      <c r="I18" s="19"/>
      <c r="J18" s="20"/>
    </row>
    <row r="19" spans="2:10" x14ac:dyDescent="0.3">
      <c r="B19" s="3"/>
      <c r="C19" s="3"/>
      <c r="D19" s="3"/>
      <c r="E19" s="3"/>
      <c r="F19" s="3"/>
      <c r="G19" s="3"/>
      <c r="H19" s="3"/>
      <c r="I19" s="3"/>
      <c r="J19" s="3"/>
    </row>
    <row r="20" spans="2:10" x14ac:dyDescent="0.3">
      <c r="B20" s="23" t="s">
        <v>7</v>
      </c>
      <c r="C20" s="24" t="s">
        <v>0</v>
      </c>
      <c r="D20" s="24" t="s">
        <v>23</v>
      </c>
      <c r="E20" s="24" t="s">
        <v>24</v>
      </c>
      <c r="F20" s="24" t="s">
        <v>2</v>
      </c>
      <c r="G20" s="24" t="s">
        <v>3</v>
      </c>
      <c r="H20" s="24" t="s">
        <v>25</v>
      </c>
      <c r="I20" s="24" t="s">
        <v>8</v>
      </c>
      <c r="J20" s="24" t="s">
        <v>9</v>
      </c>
    </row>
    <row r="21" spans="2:10" x14ac:dyDescent="0.3">
      <c r="B21" s="73">
        <v>4.03</v>
      </c>
      <c r="C21" s="55" t="s">
        <v>6</v>
      </c>
      <c r="D21" s="55"/>
      <c r="E21" s="56">
        <v>1</v>
      </c>
      <c r="F21" s="57"/>
      <c r="G21" s="58"/>
      <c r="H21" s="58"/>
      <c r="I21" s="43"/>
      <c r="J21" s="55"/>
    </row>
    <row r="22" spans="2:10" x14ac:dyDescent="0.3">
      <c r="B22" s="74" t="s">
        <v>113</v>
      </c>
      <c r="C22" s="60" t="s">
        <v>36</v>
      </c>
      <c r="D22" s="60"/>
      <c r="E22" s="59"/>
      <c r="F22" s="52"/>
      <c r="G22" s="52"/>
      <c r="H22" s="52"/>
      <c r="I22" s="52"/>
      <c r="J22" s="61"/>
    </row>
    <row r="23" spans="2:10" x14ac:dyDescent="0.3">
      <c r="B23" s="75" t="s">
        <v>114</v>
      </c>
      <c r="C23" s="48" t="s">
        <v>26</v>
      </c>
      <c r="D23" s="45"/>
      <c r="E23" s="45"/>
      <c r="F23" s="45"/>
      <c r="G23" s="45"/>
      <c r="H23" s="45"/>
      <c r="I23" s="62">
        <f>SUM(H24:H25)*$E$21</f>
        <v>26.508499999999998</v>
      </c>
      <c r="J23" s="63" t="str">
        <f>+J24</f>
        <v>m2</v>
      </c>
    </row>
    <row r="24" spans="2:10" x14ac:dyDescent="0.3">
      <c r="B24" s="75"/>
      <c r="C24" s="44" t="s">
        <v>150</v>
      </c>
      <c r="D24" s="45">
        <v>1</v>
      </c>
      <c r="E24" s="45">
        <v>6.17</v>
      </c>
      <c r="F24" s="45">
        <v>4.05</v>
      </c>
      <c r="G24" s="45"/>
      <c r="H24" s="45">
        <f>IF(AND(F24=0,G24=0),D24*E24,IF(AND(E24=0,G24=0),D24*F24,IF(AND(E24=0,F24=0),D24*G24,IF(AND(E24=0),D24*F24*G24,IF(AND(F24=0),D24*E24*G24,IF(AND(G24=0),D24*E24*F24,D24*E24*F24*G24))))))</f>
        <v>24.988499999999998</v>
      </c>
      <c r="I24" s="45"/>
      <c r="J24" s="46" t="str">
        <f>IF(AND(E24=0,F24&lt;&gt;0,G24&lt;&gt;0),"m2",IF(AND(F24=0,E24&lt;&gt;0,G24&lt;&gt;0),"m2",IF(AND(G24=0,E24&lt;&gt;0,F24&lt;&gt;0),"m2",IF(AND(F24=0,G24=0),"ml",IF(AND(E24=0,G24=0),"ml",IF(AND(E24=0,F24=0),"ml",IF(AND(E24&lt;&gt;0,F24&lt;&gt;0,G24&lt;&gt;0),"m3",0)))))))</f>
        <v>m2</v>
      </c>
    </row>
    <row r="25" spans="2:10" x14ac:dyDescent="0.3">
      <c r="B25" s="75"/>
      <c r="C25" s="44" t="s">
        <v>151</v>
      </c>
      <c r="D25" s="45">
        <v>1</v>
      </c>
      <c r="E25" s="45">
        <v>1.9</v>
      </c>
      <c r="F25" s="45">
        <v>0.8</v>
      </c>
      <c r="G25" s="45"/>
      <c r="H25" s="45">
        <f>IF(AND(F25=0,G25=0),D25*E25,IF(AND(E25=0,G25=0),D25*F25,IF(AND(E25=0,F25=0),D25*G25,IF(AND(E25=0),D25*F25*G25,IF(AND(F25=0),D25*E25*G25,IF(AND(G25=0),D25*E25*F25,D25*E25*F25*G25))))))</f>
        <v>1.52</v>
      </c>
      <c r="I25" s="45"/>
      <c r="J25" s="46"/>
    </row>
    <row r="26" spans="2:10" x14ac:dyDescent="0.3">
      <c r="B26" s="74" t="s">
        <v>115</v>
      </c>
      <c r="C26" s="62" t="s">
        <v>10</v>
      </c>
      <c r="D26" s="48"/>
      <c r="E26" s="48"/>
      <c r="F26" s="48"/>
      <c r="G26" s="48"/>
      <c r="H26" s="48"/>
      <c r="I26" s="48"/>
      <c r="J26" s="49"/>
    </row>
    <row r="27" spans="2:10" x14ac:dyDescent="0.3">
      <c r="B27" s="75" t="s">
        <v>116</v>
      </c>
      <c r="C27" s="48" t="s">
        <v>37</v>
      </c>
      <c r="D27" s="64"/>
      <c r="E27" s="64"/>
      <c r="F27" s="64"/>
      <c r="G27" s="64"/>
      <c r="H27" s="64"/>
      <c r="I27" s="62">
        <f>SUM(H28)*$E$21</f>
        <v>2.49885</v>
      </c>
      <c r="J27" s="65" t="str">
        <f>+J28</f>
        <v>m3</v>
      </c>
    </row>
    <row r="28" spans="2:10" x14ac:dyDescent="0.3">
      <c r="B28" s="76"/>
      <c r="C28" s="47" t="s">
        <v>152</v>
      </c>
      <c r="D28" s="48">
        <v>1</v>
      </c>
      <c r="E28" s="48">
        <f>+E24</f>
        <v>6.17</v>
      </c>
      <c r="F28" s="48">
        <f>+F24</f>
        <v>4.05</v>
      </c>
      <c r="G28" s="48">
        <v>0.1</v>
      </c>
      <c r="H28" s="48">
        <f>IF(AND(F28=0,G28=0),D28*E28,IF(AND(E28=0,G28=0),D28*F28,IF(AND(E28=0,F28=0),D28*G28,IF(AND(E28=0),D28*F28*G28,IF(AND(F28=0),D28*E28*G28,IF(AND(G28=0),D28*E28*F28,D28*E28*F28*G28))))))</f>
        <v>2.49885</v>
      </c>
      <c r="I28" s="48"/>
      <c r="J28" s="49" t="str">
        <f>IF(AND(E28=0,F28&lt;&gt;0,G28&lt;&gt;0),"m2",IF(AND(F28=0,E28&lt;&gt;0,G28&lt;&gt;0),"m2",IF(AND(G28=0,E28&lt;&gt;0,F28&lt;&gt;0),"m2",IF(AND(F28=0,G28=0),"ml",IF(AND(E28=0,G28=0),"ml",IF(AND(E28=0,F28=0),"ml",IF(AND(E28&lt;&gt;0,F28&lt;&gt;0,G28&lt;&gt;0),"m3",0)))))))</f>
        <v>m3</v>
      </c>
    </row>
    <row r="29" spans="2:10" x14ac:dyDescent="0.3">
      <c r="B29" s="77" t="s">
        <v>117</v>
      </c>
      <c r="C29" s="62" t="s">
        <v>12</v>
      </c>
      <c r="D29" s="48"/>
      <c r="E29" s="48"/>
      <c r="F29" s="48"/>
      <c r="G29" s="48"/>
      <c r="H29" s="48"/>
      <c r="I29" s="48"/>
      <c r="J29" s="49"/>
    </row>
    <row r="30" spans="2:10" x14ac:dyDescent="0.3">
      <c r="B30" s="76" t="s">
        <v>118</v>
      </c>
      <c r="C30" s="48" t="s">
        <v>13</v>
      </c>
      <c r="D30" s="64"/>
      <c r="E30" s="64"/>
      <c r="F30" s="66"/>
      <c r="G30" s="64"/>
      <c r="H30" s="64"/>
      <c r="I30" s="62">
        <f>SUM(H31:H40)*$E$21</f>
        <v>17.4603</v>
      </c>
      <c r="J30" s="65" t="str">
        <f>+J32</f>
        <v>m3</v>
      </c>
    </row>
    <row r="31" spans="2:10" x14ac:dyDescent="0.3">
      <c r="B31" s="76"/>
      <c r="C31" s="48" t="s">
        <v>38</v>
      </c>
      <c r="D31" s="64"/>
      <c r="E31" s="64"/>
      <c r="F31" s="64"/>
      <c r="G31" s="64"/>
      <c r="H31" s="64"/>
      <c r="I31" s="67"/>
      <c r="J31" s="65"/>
    </row>
    <row r="32" spans="2:10" x14ac:dyDescent="0.3">
      <c r="B32" s="76"/>
      <c r="C32" s="47" t="s">
        <v>52</v>
      </c>
      <c r="D32" s="48">
        <v>1</v>
      </c>
      <c r="E32" s="48">
        <v>0.83</v>
      </c>
      <c r="F32" s="48">
        <v>0.8</v>
      </c>
      <c r="G32" s="48">
        <v>0.15</v>
      </c>
      <c r="H32" s="48">
        <f>IF(AND(F32=0,G32=0),D32*E32,IF(AND(E32=0,G32=0),D32*F32,IF(AND(E32=0,F32=0),D32*G32,IF(AND(E32=0),D32*F32*G32,IF(AND(F32=0),D32*E32*G32,IF(AND(G32=0),D32*E32*F32,D32*E32*F32*G32))))))</f>
        <v>9.9600000000000008E-2</v>
      </c>
      <c r="I32" s="48"/>
      <c r="J32" s="49" t="str">
        <f>IF(AND(E32=0,F32&lt;&gt;0,G32&lt;&gt;0),"m2",IF(AND(F32=0,E32&lt;&gt;0,G32&lt;&gt;0),"m2",IF(AND(G32=0,E32&lt;&gt;0,F32&lt;&gt;0),"m2",IF(AND(F32=0,G32=0),"ml",IF(AND(E32=0,G32=0),"ml",IF(AND(E32=0,F32=0),"ml",IF(AND(E32&lt;&gt;0,F32&lt;&gt;0,G32&lt;&gt;0),"m3",0)))))))</f>
        <v>m3</v>
      </c>
    </row>
    <row r="33" spans="2:10" x14ac:dyDescent="0.3">
      <c r="B33" s="76"/>
      <c r="C33" s="47" t="s">
        <v>39</v>
      </c>
      <c r="D33" s="48">
        <v>2</v>
      </c>
      <c r="E33" s="48">
        <v>0.83</v>
      </c>
      <c r="F33" s="48">
        <v>0.15</v>
      </c>
      <c r="G33" s="48">
        <v>1.1499999999999999</v>
      </c>
      <c r="H33" s="48">
        <f>IF(AND(F33=0,G33=0),D33*E33,IF(AND(E33=0,G33=0),D33*F33,IF(AND(E33=0,F33=0),D33*G33,IF(AND(E33=0),D33*F33*G33,IF(AND(F33=0),D33*E33*G33,IF(AND(G33=0),D33*E33*F33,D33*E33*F33*G33))))))</f>
        <v>0.28634999999999994</v>
      </c>
      <c r="I33" s="48"/>
      <c r="J33" s="49" t="str">
        <f>IF(AND(E33=0,F33&lt;&gt;0,G33&lt;&gt;0),"m2",IF(AND(F33=0,E33&lt;&gt;0,G33&lt;&gt;0),"m2",IF(AND(G33=0,E33&lt;&gt;0,F33&lt;&gt;0),"m2",IF(AND(F33=0,G33=0),"ml",IF(AND(E33=0,G33=0),"ml",IF(AND(E33=0,F33=0),"ml",IF(AND(E33&lt;&gt;0,F33&lt;&gt;0,G33&lt;&gt;0),"m3",0)))))))</f>
        <v>m3</v>
      </c>
    </row>
    <row r="34" spans="2:10" x14ac:dyDescent="0.3">
      <c r="B34" s="76"/>
      <c r="C34" s="47" t="s">
        <v>40</v>
      </c>
      <c r="D34" s="48">
        <v>1</v>
      </c>
      <c r="E34" s="48">
        <v>1.9</v>
      </c>
      <c r="F34" s="48">
        <v>0.15</v>
      </c>
      <c r="G34" s="48">
        <v>1.1499999999999999</v>
      </c>
      <c r="H34" s="48">
        <f>IF(AND(F34=0,G34=0),D34*E34,IF(AND(E34=0,G34=0),D34*F34,IF(AND(E34=0,F34=0),D34*G34,IF(AND(E34=0),D34*F34*G34,IF(AND(F34=0),D34*E34*G34,IF(AND(G34=0),D34*E34*F34,D34*E34*F34*G34))))))</f>
        <v>0.32774999999999993</v>
      </c>
      <c r="I34" s="48"/>
      <c r="J34" s="49" t="str">
        <f>IF(AND(E34=0,F34&lt;&gt;0,G34&lt;&gt;0),"m2",IF(AND(F34=0,E34&lt;&gt;0,G34&lt;&gt;0),"m2",IF(AND(G34=0,E34&lt;&gt;0,F34&lt;&gt;0),"m2",IF(AND(F34=0,G34=0),"ml",IF(AND(E34=0,G34=0),"ml",IF(AND(E34=0,F34=0),"ml",IF(AND(E34&lt;&gt;0,F34&lt;&gt;0,G34&lt;&gt;0),"m3",0)))))))</f>
        <v>m3</v>
      </c>
    </row>
    <row r="35" spans="2:10" x14ac:dyDescent="0.3">
      <c r="B35" s="76"/>
      <c r="C35" s="48" t="s">
        <v>27</v>
      </c>
      <c r="D35" s="48"/>
      <c r="E35" s="48"/>
      <c r="F35" s="48"/>
      <c r="G35" s="48"/>
      <c r="H35" s="48"/>
      <c r="I35" s="48"/>
      <c r="J35" s="49" t="str">
        <f>+J36</f>
        <v>m3</v>
      </c>
    </row>
    <row r="36" spans="2:10" x14ac:dyDescent="0.3">
      <c r="B36" s="76"/>
      <c r="C36" s="47" t="s">
        <v>41</v>
      </c>
      <c r="D36" s="48">
        <v>2</v>
      </c>
      <c r="E36" s="48">
        <f>+E24</f>
        <v>6.17</v>
      </c>
      <c r="F36" s="48">
        <v>0.15</v>
      </c>
      <c r="G36" s="48">
        <v>2.1</v>
      </c>
      <c r="H36" s="48">
        <f>IF(AND(F36=0,G36=0),D36*E36,IF(AND(E36=0,G36=0),D36*F36,IF(AND(E36=0,F36=0),D36*G36,IF(AND(E36=0),D36*F36*G36,IF(AND(F36=0),D36*E36*G36,IF(AND(G36=0),D36*E36*F36,D36*E36*F36*G36))))))</f>
        <v>3.8871000000000002</v>
      </c>
      <c r="I36" s="48"/>
      <c r="J36" s="49" t="str">
        <f>IF(AND(E36=0,F36&lt;&gt;0,G36&lt;&gt;0),"m2",IF(AND(F36=0,E36&lt;&gt;0,G36&lt;&gt;0),"m2",IF(AND(G36=0,E36&lt;&gt;0,F36&lt;&gt;0),"m2",IF(AND(F36=0,G36=0),"ml",IF(AND(E36=0,G36=0),"ml",IF(AND(E36=0,F36=0),"ml",IF(AND(E36&lt;&gt;0,F36&lt;&gt;0,G36&lt;&gt;0),"m3",0)))))))</f>
        <v>m3</v>
      </c>
    </row>
    <row r="37" spans="2:10" x14ac:dyDescent="0.3">
      <c r="B37" s="76"/>
      <c r="C37" s="47" t="s">
        <v>42</v>
      </c>
      <c r="D37" s="48">
        <v>2</v>
      </c>
      <c r="E37" s="48">
        <f>+F24</f>
        <v>4.05</v>
      </c>
      <c r="F37" s="48">
        <v>0.15</v>
      </c>
      <c r="G37" s="48">
        <v>2.1</v>
      </c>
      <c r="H37" s="48">
        <f>IF(AND(F37=0,G37=0),D37*E37,IF(AND(E37=0,G37=0),D37*F37,IF(AND(E37=0,F37=0),D37*G37,IF(AND(E37=0),D37*F37*G37,IF(AND(F37=0),D37*E37*G37,IF(AND(G37=0),D37*E37*F37,D37*E37*F37*G37))))))</f>
        <v>2.5514999999999999</v>
      </c>
      <c r="I37" s="48"/>
      <c r="J37" s="49" t="str">
        <f>IF(AND(E37=0,F37&lt;&gt;0,G37&lt;&gt;0),"m2",IF(AND(F37=0,E37&lt;&gt;0,G37&lt;&gt;0),"m2",IF(AND(G37=0,E37&lt;&gt;0,F37&lt;&gt;0),"m2",IF(AND(F37=0,G37=0),"ml",IF(AND(E37=0,G37=0),"ml",IF(AND(E37=0,F37=0),"ml",IF(AND(E37&lt;&gt;0,F37&lt;&gt;0,G37&lt;&gt;0),"m3",0)))))))</f>
        <v>m3</v>
      </c>
    </row>
    <row r="38" spans="2:10" x14ac:dyDescent="0.3">
      <c r="B38" s="76"/>
      <c r="C38" s="48" t="s">
        <v>28</v>
      </c>
      <c r="D38" s="48"/>
      <c r="E38" s="48"/>
      <c r="F38" s="48"/>
      <c r="G38" s="48"/>
      <c r="H38" s="48"/>
      <c r="I38" s="48"/>
      <c r="J38" s="49" t="str">
        <f>+J39</f>
        <v>m3</v>
      </c>
    </row>
    <row r="39" spans="2:10" x14ac:dyDescent="0.3">
      <c r="B39" s="76"/>
      <c r="C39" s="47" t="s">
        <v>44</v>
      </c>
      <c r="D39" s="48">
        <v>1</v>
      </c>
      <c r="E39" s="48">
        <f>+E24+0.2</f>
        <v>6.37</v>
      </c>
      <c r="F39" s="48">
        <f>+F24+0.2</f>
        <v>4.25</v>
      </c>
      <c r="G39" s="48">
        <v>0.15</v>
      </c>
      <c r="H39" s="48">
        <f>IF(AND(F39=0,G39=0),D39*E39,IF(AND(E39=0,G39=0),D39*F39,IF(AND(E39=0,F39=0),D39*G39,IF(AND(E39=0),D39*F39*G39,IF(AND(F39=0),D39*E39*G39,IF(AND(G39=0),D39*E39*F39,D39*E39*F39*G39))))))</f>
        <v>4.0608750000000002</v>
      </c>
      <c r="I39" s="48"/>
      <c r="J39" s="49" t="str">
        <f>IF(AND(E39=0,F39&lt;&gt;0,G39&lt;&gt;0),"m2",IF(AND(F39=0,E39&lt;&gt;0,G39&lt;&gt;0),"m2",IF(AND(G39=0,E39&lt;&gt;0,F39&lt;&gt;0),"m2",IF(AND(F39=0,G39=0),"ml",IF(AND(E39=0,G39=0),"ml",IF(AND(E39=0,F39=0),"ml",IF(AND(E39&lt;&gt;0,F39&lt;&gt;0,G39&lt;&gt;0),"m3",0)))))))</f>
        <v>m3</v>
      </c>
    </row>
    <row r="40" spans="2:10" x14ac:dyDescent="0.3">
      <c r="B40" s="76"/>
      <c r="C40" s="47" t="s">
        <v>45</v>
      </c>
      <c r="D40" s="48">
        <v>1</v>
      </c>
      <c r="E40" s="48">
        <f>+E24</f>
        <v>6.17</v>
      </c>
      <c r="F40" s="48">
        <f>+F24</f>
        <v>4.05</v>
      </c>
      <c r="G40" s="48">
        <v>0.25</v>
      </c>
      <c r="H40" s="48">
        <f>IF(AND(F40=0,G40=0),D40*E40,IF(AND(E40=0,G40=0),D40*F40,IF(AND(E40=0,F40=0),D40*G40,IF(AND(E40=0),D40*F40*G40,IF(AND(F40=0),D40*E40*G40,IF(AND(G40=0),D40*E40*F40,D40*E40*F40*G40))))))</f>
        <v>6.2471249999999996</v>
      </c>
      <c r="I40" s="48"/>
      <c r="J40" s="49" t="str">
        <f>IF(AND(E40=0,F40&lt;&gt;0,G40&lt;&gt;0),"m2",IF(AND(F40=0,E40&lt;&gt;0,G40&lt;&gt;0),"m2",IF(AND(G40=0,E40&lt;&gt;0,F40&lt;&gt;0),"m2",IF(AND(F40=0,G40=0),"ml",IF(AND(E40=0,G40=0),"ml",IF(AND(E40=0,F40=0),"ml",IF(AND(E40&lt;&gt;0,F40&lt;&gt;0,G40&lt;&gt;0),"m3",0)))))))</f>
        <v>m3</v>
      </c>
    </row>
    <row r="41" spans="2:10" x14ac:dyDescent="0.3">
      <c r="B41" s="76" t="s">
        <v>119</v>
      </c>
      <c r="C41" s="48" t="s">
        <v>14</v>
      </c>
      <c r="D41" s="64"/>
      <c r="E41" s="64"/>
      <c r="F41" s="64"/>
      <c r="G41" s="64"/>
      <c r="H41" s="64"/>
      <c r="I41" s="62">
        <f>SUM(H42:H49)*$E$21</f>
        <v>139.53299999999999</v>
      </c>
      <c r="J41" s="65" t="str">
        <f>+J42</f>
        <v>m2</v>
      </c>
    </row>
    <row r="42" spans="2:10" x14ac:dyDescent="0.3">
      <c r="B42" s="76"/>
      <c r="C42" s="47" t="s">
        <v>51</v>
      </c>
      <c r="D42" s="48">
        <v>2</v>
      </c>
      <c r="E42" s="48">
        <f>+E24+F24</f>
        <v>10.219999999999999</v>
      </c>
      <c r="F42" s="48"/>
      <c r="G42" s="48">
        <f>+G36</f>
        <v>2.1</v>
      </c>
      <c r="H42" s="48">
        <f>IF(AND(F42=0,G42=0),D42*E42,IF(AND(E42=0,G42=0),D42*F42,IF(AND(E42=0,F42=0),D42*G42,IF(AND(E42=0),D42*F42*G42,IF(AND(F42=0),D42*E42*G42,IF(AND(G42=0),D42*E42*F42,D42*E42*F42*G42))))))</f>
        <v>42.923999999999999</v>
      </c>
      <c r="I42" s="48"/>
      <c r="J42" s="49" t="str">
        <f>IF(AND(E42=0,F42&lt;&gt;0,G42&lt;&gt;0),"m2",IF(AND(F42=0,E42&lt;&gt;0,G42&lt;&gt;0),"m2",IF(AND(G42=0,E42&lt;&gt;0,F42&lt;&gt;0),"m2",IF(AND(F42=0,G42=0),"ml",IF(AND(E42=0,G42=0),"ml",IF(AND(E42=0,F42=0),"ml",IF(AND(E42&lt;&gt;0,F42&lt;&gt;0,G42&lt;&gt;0),"m3",0)))))))</f>
        <v>m2</v>
      </c>
    </row>
    <row r="43" spans="2:10" x14ac:dyDescent="0.3">
      <c r="B43" s="76"/>
      <c r="C43" s="47" t="s">
        <v>50</v>
      </c>
      <c r="D43" s="48">
        <v>2</v>
      </c>
      <c r="E43" s="48">
        <f>+E42-1</f>
        <v>9.2199999999999989</v>
      </c>
      <c r="F43" s="48"/>
      <c r="G43" s="48">
        <f>+G42</f>
        <v>2.1</v>
      </c>
      <c r="H43" s="48">
        <f>IF(AND(F43=0,G43=0),D43*E43,IF(AND(E43=0,G43=0),D43*F43,IF(AND(E43=0,F43=0),D43*G43,IF(AND(E43=0),D43*F43*G43,IF(AND(F43=0),D43*E43*G43,IF(AND(G43=0),D43*E43*F43,D43*E43*F43*G43))))))</f>
        <v>38.723999999999997</v>
      </c>
      <c r="I43" s="48"/>
      <c r="J43" s="49" t="str">
        <f>IF(AND(E43=0,F43&lt;&gt;0,G43&lt;&gt;0),"m2",IF(AND(F43=0,E43&lt;&gt;0,G43&lt;&gt;0),"m2",IF(AND(G43=0,E43&lt;&gt;0,F43&lt;&gt;0),"m2",IF(AND(F43=0,G43=0),"ml",IF(AND(E43=0,G43=0),"ml",IF(AND(E43=0,F43=0),"ml",IF(AND(E43&lt;&gt;0,F43&lt;&gt;0,G43&lt;&gt;0),"m3",0)))))))</f>
        <v>m2</v>
      </c>
    </row>
    <row r="44" spans="2:10" x14ac:dyDescent="0.3">
      <c r="B44" s="76"/>
      <c r="C44" s="47" t="s">
        <v>43</v>
      </c>
      <c r="D44" s="48">
        <v>1</v>
      </c>
      <c r="E44" s="48">
        <f>+E33*2+E34</f>
        <v>3.5599999999999996</v>
      </c>
      <c r="F44" s="48"/>
      <c r="G44" s="48">
        <f>+G33</f>
        <v>1.1499999999999999</v>
      </c>
      <c r="H44" s="48">
        <f>IF(AND(F44=0,G44=0),D44*E44,IF(AND(E44=0,G44=0),D44*F44,IF(AND(E44=0,F44=0),D44*G44,IF(AND(E44=0),D44*F44*G44,IF(AND(F44=0),D44*E44*G44,IF(AND(G44=0),D44*E44*F44,D44*E44*F44*G44))))))</f>
        <v>4.0939999999999994</v>
      </c>
      <c r="I44" s="48"/>
      <c r="J44" s="49" t="str">
        <f>IF(AND(E44=0,F44&lt;&gt;0,G44&lt;&gt;0),"m2",IF(AND(F44=0,E44&lt;&gt;0,G44&lt;&gt;0),"m2",IF(AND(G44=0,E44&lt;&gt;0,F44&lt;&gt;0),"m2",IF(AND(F44=0,G44=0),"ml",IF(AND(E44=0,G44=0),"ml",IF(AND(E44=0,F44=0),"ml",IF(AND(E44&lt;&gt;0,F44&lt;&gt;0,G44&lt;&gt;0),"m3",0)))))))</f>
        <v>m2</v>
      </c>
    </row>
    <row r="45" spans="2:10" x14ac:dyDescent="0.3">
      <c r="B45" s="76"/>
      <c r="C45" s="47" t="s">
        <v>29</v>
      </c>
      <c r="D45" s="48">
        <v>1</v>
      </c>
      <c r="E45" s="48">
        <f>+E44-0.6</f>
        <v>2.9599999999999995</v>
      </c>
      <c r="F45" s="48"/>
      <c r="G45" s="48">
        <f>+G44</f>
        <v>1.1499999999999999</v>
      </c>
      <c r="H45" s="48">
        <f>IF(AND(F45=0,G45=0),D45*E45,IF(AND(E45=0,G45=0),D45*F45,IF(AND(E45=0,F45=0),D45*G45,IF(AND(E45=0),D45*F45*G45,IF(AND(F45=0),D45*E45*G45,IF(AND(G45=0),D45*E45*F45,D45*E45*F45*G45))))))</f>
        <v>3.403999999999999</v>
      </c>
      <c r="I45" s="48"/>
      <c r="J45" s="49" t="str">
        <f>IF(AND(E45=0,F45&lt;&gt;0,G45&lt;&gt;0),"m2",IF(AND(F45=0,E45&lt;&gt;0,G45&lt;&gt;0),"m2",IF(AND(G45=0,E45&lt;&gt;0,F45&lt;&gt;0),"m2",IF(AND(F45=0,G45=0),"ml",IF(AND(E45=0,G45=0),"ml",IF(AND(E45=0,F45=0),"ml",IF(AND(E45&lt;&gt;0,F45&lt;&gt;0,G45&lt;&gt;0),"m3",0)))))))</f>
        <v>m2</v>
      </c>
    </row>
    <row r="46" spans="2:10" x14ac:dyDescent="0.3">
      <c r="B46" s="76"/>
      <c r="C46" s="48" t="s">
        <v>30</v>
      </c>
      <c r="D46" s="48"/>
      <c r="E46" s="48"/>
      <c r="F46" s="48"/>
      <c r="G46" s="48"/>
      <c r="H46" s="48"/>
      <c r="I46" s="48"/>
      <c r="J46" s="49" t="str">
        <f>+J47</f>
        <v>m2</v>
      </c>
    </row>
    <row r="47" spans="2:10" x14ac:dyDescent="0.3">
      <c r="B47" s="76"/>
      <c r="C47" s="47" t="s">
        <v>44</v>
      </c>
      <c r="D47" s="48">
        <v>1</v>
      </c>
      <c r="E47" s="48">
        <f>+E39</f>
        <v>6.37</v>
      </c>
      <c r="F47" s="48">
        <f>+F39</f>
        <v>4.25</v>
      </c>
      <c r="G47" s="48"/>
      <c r="H47" s="48">
        <f>IF(AND(F47=0,G47=0),D47*E47,IF(AND(E47=0,G47=0),D47*F47,IF(AND(E47=0,F47=0),D47*G47,IF(AND(E47=0),D47*F47*G47,IF(AND(F47=0),D47*E47*G47,IF(AND(G47=0),D47*E47*F47,D47*E47*F47*G47))))))</f>
        <v>27.072500000000002</v>
      </c>
      <c r="I47" s="48"/>
      <c r="J47" s="49" t="str">
        <f>IF(AND(E47=0,F47&lt;&gt;0,G47&lt;&gt;0),"m2",IF(AND(F47=0,E47&lt;&gt;0,G47&lt;&gt;0),"m2",IF(AND(G47=0,E47&lt;&gt;0,F47&lt;&gt;0),"m2",IF(AND(F47=0,G47=0),"ml",IF(AND(E47=0,G47=0),"ml",IF(AND(E47=0,F47=0),"ml",IF(AND(E47&lt;&gt;0,F47&lt;&gt;0,G47&lt;&gt;0),"m3",0)))))))</f>
        <v>m2</v>
      </c>
    </row>
    <row r="48" spans="2:10" x14ac:dyDescent="0.3">
      <c r="B48" s="76"/>
      <c r="C48" s="47" t="s">
        <v>49</v>
      </c>
      <c r="D48" s="48">
        <v>2</v>
      </c>
      <c r="E48" s="48">
        <f>+E39+F39</f>
        <v>10.620000000000001</v>
      </c>
      <c r="F48" s="48"/>
      <c r="G48" s="48">
        <v>0.15</v>
      </c>
      <c r="H48" s="48">
        <f>IF(AND(F48=0,G48=0),D48*E48,IF(AND(E48=0,G48=0),D48*F48,IF(AND(E48=0,F48=0),D48*G48,IF(AND(E48=0),D48*F48*G48,IF(AND(F48=0),D48*E48*G48,IF(AND(G48=0),D48*E48*F48,D48*E48*F48*G48))))))</f>
        <v>3.1860000000000004</v>
      </c>
      <c r="I48" s="48"/>
      <c r="J48" s="49" t="str">
        <f>IF(AND(E48=0,F48&lt;&gt;0,G48&lt;&gt;0),"m2",IF(AND(F48=0,E48&lt;&gt;0,G48&lt;&gt;0),"m2",IF(AND(G48=0,E48&lt;&gt;0,F48&lt;&gt;0),"m2",IF(AND(F48=0,G48=0),"ml",IF(AND(E48=0,G48=0),"ml",IF(AND(E48=0,F48=0),"ml",IF(AND(E48&lt;&gt;0,F48&lt;&gt;0,G48&lt;&gt;0),"m3",0)))))))</f>
        <v>m2</v>
      </c>
    </row>
    <row r="49" spans="2:10" x14ac:dyDescent="0.3">
      <c r="B49" s="76"/>
      <c r="C49" s="47" t="s">
        <v>45</v>
      </c>
      <c r="D49" s="48">
        <v>1</v>
      </c>
      <c r="E49" s="48">
        <f>+E40-0.5</f>
        <v>5.67</v>
      </c>
      <c r="F49" s="48">
        <f>+F40-0.5</f>
        <v>3.55</v>
      </c>
      <c r="G49" s="48"/>
      <c r="H49" s="48">
        <f>IF(AND(F49=0,G49=0),D49*E49,IF(AND(E49=0,G49=0),D49*F49,IF(AND(E49=0,F49=0),D49*G49,IF(AND(E49=0),D49*F49*G49,IF(AND(F49=0),D49*E49*G49,IF(AND(G49=0),D49*E49*F49,D49*E49*F49*G49))))))</f>
        <v>20.128499999999999</v>
      </c>
      <c r="I49" s="48"/>
      <c r="J49" s="49" t="str">
        <f>IF(AND(E49=0,F49&lt;&gt;0,G49&lt;&gt;0),"m2",IF(AND(F49=0,E49&lt;&gt;0,G49&lt;&gt;0),"m2",IF(AND(G49=0,E49&lt;&gt;0,F49&lt;&gt;0),"m2",IF(AND(F49=0,G49=0),"ml",IF(AND(E49=0,G49=0),"ml",IF(AND(E49=0,F49=0),"ml",IF(AND(E49&lt;&gt;0,F49&lt;&gt;0,G49&lt;&gt;0),"m3",0)))))))</f>
        <v>m2</v>
      </c>
    </row>
    <row r="50" spans="2:10" x14ac:dyDescent="0.3">
      <c r="B50" s="76" t="s">
        <v>120</v>
      </c>
      <c r="C50" s="48" t="s">
        <v>15</v>
      </c>
      <c r="D50" s="64"/>
      <c r="E50" s="64"/>
      <c r="F50" s="64"/>
      <c r="G50" s="64"/>
      <c r="H50" s="64"/>
      <c r="I50" s="62">
        <f>SUM(H51:H52)*$E$21</f>
        <v>0</v>
      </c>
      <c r="J50" s="65" t="str">
        <f>+J51</f>
        <v>kg</v>
      </c>
    </row>
    <row r="51" spans="2:10" x14ac:dyDescent="0.3">
      <c r="B51" s="76"/>
      <c r="C51" s="47" t="s">
        <v>46</v>
      </c>
      <c r="D51" s="48">
        <v>1</v>
      </c>
      <c r="E51" s="50">
        <v>0</v>
      </c>
      <c r="F51" s="48"/>
      <c r="G51" s="48"/>
      <c r="H51" s="48">
        <f>IF(AND(F51=0,G51=0),D51*E51,IF(AND(E51=0,G51=0),D51*F51,IF(AND(E51=0,F51=0),D51*G51,IF(AND(E51=0),D51*F51*G51,IF(AND(F51=0),D51*E51*G51,IF(AND(G51=0),D51*E51*F51,D51*E51*F51*G51))))))</f>
        <v>0</v>
      </c>
      <c r="I51" s="48"/>
      <c r="J51" s="49" t="s">
        <v>31</v>
      </c>
    </row>
    <row r="52" spans="2:10" x14ac:dyDescent="0.3">
      <c r="B52" s="76"/>
      <c r="C52" s="47" t="s">
        <v>32</v>
      </c>
      <c r="D52" s="48">
        <v>1</v>
      </c>
      <c r="E52" s="50">
        <v>0</v>
      </c>
      <c r="F52" s="48"/>
      <c r="G52" s="48"/>
      <c r="H52" s="48">
        <f>IF(AND(F52=0,G52=0),D52*E52,IF(AND(E52=0,G52=0),D52*F52,IF(AND(E52=0,F52=0),D52*G52,IF(AND(E52=0),D52*F52*G52,IF(AND(F52=0),D52*E52*G52,IF(AND(G52=0),D52*E52*F52,D52*E52*F52*G52))))))</f>
        <v>0</v>
      </c>
      <c r="I52" s="48"/>
      <c r="J52" s="49" t="s">
        <v>31</v>
      </c>
    </row>
    <row r="53" spans="2:10" x14ac:dyDescent="0.3">
      <c r="B53" s="78" t="s">
        <v>121</v>
      </c>
      <c r="C53" s="68" t="s">
        <v>16</v>
      </c>
      <c r="D53" s="64"/>
      <c r="E53" s="64"/>
      <c r="F53" s="64"/>
      <c r="G53" s="64"/>
      <c r="H53" s="64"/>
      <c r="I53" s="64"/>
      <c r="J53" s="64"/>
    </row>
    <row r="54" spans="2:10" x14ac:dyDescent="0.3">
      <c r="B54" s="76" t="s">
        <v>122</v>
      </c>
      <c r="C54" s="48" t="s">
        <v>17</v>
      </c>
      <c r="D54" s="64"/>
      <c r="E54" s="64"/>
      <c r="F54" s="64"/>
      <c r="G54" s="64"/>
      <c r="H54" s="64"/>
      <c r="I54" s="62">
        <f>SUM(H55:H56)*$E$21</f>
        <v>40.412499999999994</v>
      </c>
      <c r="J54" s="65" t="str">
        <f>+J55</f>
        <v>m2</v>
      </c>
    </row>
    <row r="55" spans="2:10" x14ac:dyDescent="0.3">
      <c r="B55" s="76"/>
      <c r="C55" s="47" t="s">
        <v>50</v>
      </c>
      <c r="D55" s="48">
        <v>2</v>
      </c>
      <c r="E55" s="48">
        <f>+E43</f>
        <v>9.2199999999999989</v>
      </c>
      <c r="F55" s="48"/>
      <c r="G55" s="48">
        <v>1.1000000000000001</v>
      </c>
      <c r="H55" s="48">
        <f>IF(AND(F55=0,G55=0),D55*E55,IF(AND(E55=0,G55=0),D55*F55,IF(AND(E55=0,F55=0),D55*G55,IF(AND(E55=0),D55*F55*G55,IF(AND(F55=0),D55*E55*G55,IF(AND(G55=0),D55*E55*F55,D55*E55*F55*G55))))))</f>
        <v>20.283999999999999</v>
      </c>
      <c r="I55" s="48"/>
      <c r="J55" s="49" t="str">
        <f>IF(AND(E55=0,F55&lt;&gt;0,G55&lt;&gt;0),"m2",IF(AND(F55=0,E55&lt;&gt;0,G55&lt;&gt;0),"m2",IF(AND(G55=0,E55&lt;&gt;0,F55&lt;&gt;0),"m2",IF(AND(F55=0,G55=0),"ml",IF(AND(E55=0,G55=0),"ml",IF(AND(E55=0,F55=0),"ml",IF(AND(E55&lt;&gt;0,F55&lt;&gt;0,G55&lt;&gt;0),"m3",0)))))))</f>
        <v>m2</v>
      </c>
    </row>
    <row r="56" spans="2:10" x14ac:dyDescent="0.3">
      <c r="B56" s="76"/>
      <c r="C56" s="47" t="s">
        <v>47</v>
      </c>
      <c r="D56" s="48">
        <v>1</v>
      </c>
      <c r="E56" s="48">
        <f>+E49</f>
        <v>5.67</v>
      </c>
      <c r="F56" s="48">
        <f>+F49</f>
        <v>3.55</v>
      </c>
      <c r="G56" s="48"/>
      <c r="H56" s="48">
        <f>IF(AND(F56=0,G56=0),D56*E56,IF(AND(E56=0,G56=0),D56*F56,IF(AND(E56=0,F56=0),D56*G56,IF(AND(E56=0),D56*F56*G56,IF(AND(F56=0),D56*E56*G56,IF(AND(G56=0),D56*E56*F56,D56*E56*F56*G56))))))</f>
        <v>20.128499999999999</v>
      </c>
      <c r="I56" s="48"/>
      <c r="J56" s="49" t="str">
        <f>IF(AND(E56=0,F56&lt;&gt;0,G56&lt;&gt;0),"m2",IF(AND(F56=0,E56&lt;&gt;0,G56&lt;&gt;0),"m2",IF(AND(G56=0,E56&lt;&gt;0,F56&lt;&gt;0),"m2",IF(AND(F56=0,G56=0),"ml",IF(AND(E56=0,G56=0),"ml",IF(AND(E56=0,F56=0),"ml",IF(AND(E56&lt;&gt;0,F56&lt;&gt;0,G56&lt;&gt;0),"m3",0)))))))</f>
        <v>m2</v>
      </c>
    </row>
    <row r="57" spans="2:10" x14ac:dyDescent="0.3">
      <c r="B57" s="76" t="s">
        <v>123</v>
      </c>
      <c r="C57" s="48" t="s">
        <v>18</v>
      </c>
      <c r="D57" s="64"/>
      <c r="E57" s="64"/>
      <c r="F57" s="64"/>
      <c r="G57" s="64"/>
      <c r="H57" s="64"/>
      <c r="I57" s="62">
        <f>SUM(H58:H63)*$E$21</f>
        <v>86.282499999999999</v>
      </c>
      <c r="J57" s="65" t="str">
        <f>+J58</f>
        <v>m2</v>
      </c>
    </row>
    <row r="58" spans="2:10" x14ac:dyDescent="0.3">
      <c r="B58" s="76"/>
      <c r="C58" s="47" t="s">
        <v>51</v>
      </c>
      <c r="D58" s="48">
        <f>+D42</f>
        <v>2</v>
      </c>
      <c r="E58" s="48">
        <f>+E42</f>
        <v>10.219999999999999</v>
      </c>
      <c r="F58" s="48"/>
      <c r="G58" s="48">
        <f>+G42</f>
        <v>2.1</v>
      </c>
      <c r="H58" s="48">
        <f t="shared" ref="H58:H63" si="0">IF(AND(F58=0,G58=0),D58*E58,IF(AND(E58=0,G58=0),D58*F58,IF(AND(E58=0,F58=0),D58*G58,IF(AND(E58=0),D58*F58*G58,IF(AND(F58=0),D58*E58*G58,IF(AND(G58=0),D58*E58*F58,D58*E58*F58*G58))))))</f>
        <v>42.923999999999999</v>
      </c>
      <c r="I58" s="48"/>
      <c r="J58" s="49" t="str">
        <f t="shared" ref="J58:J63" si="1">IF(AND(E58=0,F58&lt;&gt;0,G58&lt;&gt;0),"m2",IF(AND(F58=0,E58&lt;&gt;0,G58&lt;&gt;0),"m2",IF(AND(G58=0,E58&lt;&gt;0,F58&lt;&gt;0),"m2",IF(AND(F58=0,G58=0),"ml",IF(AND(E58=0,G58=0),"ml",IF(AND(E58=0,F58=0),"ml",IF(AND(E58&lt;&gt;0,F58&lt;&gt;0,G58&lt;&gt;0),"m3",0)))))))</f>
        <v>m2</v>
      </c>
    </row>
    <row r="59" spans="2:10" x14ac:dyDescent="0.3">
      <c r="B59" s="76"/>
      <c r="C59" s="47" t="s">
        <v>44</v>
      </c>
      <c r="D59" s="48">
        <v>1</v>
      </c>
      <c r="E59" s="48">
        <f>+E47</f>
        <v>6.37</v>
      </c>
      <c r="F59" s="48">
        <f>+F47</f>
        <v>4.25</v>
      </c>
      <c r="G59" s="48"/>
      <c r="H59" s="48">
        <f t="shared" si="0"/>
        <v>27.072500000000002</v>
      </c>
      <c r="I59" s="48"/>
      <c r="J59" s="49" t="str">
        <f t="shared" si="1"/>
        <v>m2</v>
      </c>
    </row>
    <row r="60" spans="2:10" x14ac:dyDescent="0.3">
      <c r="B60" s="76"/>
      <c r="C60" s="47" t="s">
        <v>48</v>
      </c>
      <c r="D60" s="48">
        <v>2</v>
      </c>
      <c r="E60" s="48">
        <f>+E59+F59</f>
        <v>10.620000000000001</v>
      </c>
      <c r="F60" s="48"/>
      <c r="G60" s="48">
        <v>0.35</v>
      </c>
      <c r="H60" s="48">
        <f t="shared" si="0"/>
        <v>7.4340000000000002</v>
      </c>
      <c r="I60" s="48"/>
      <c r="J60" s="49" t="str">
        <f t="shared" si="1"/>
        <v>m2</v>
      </c>
    </row>
    <row r="61" spans="2:10" x14ac:dyDescent="0.3">
      <c r="B61" s="76"/>
      <c r="C61" s="47" t="s">
        <v>33</v>
      </c>
      <c r="D61" s="48">
        <v>4</v>
      </c>
      <c r="E61" s="48">
        <f>+E33</f>
        <v>0.83</v>
      </c>
      <c r="F61" s="48"/>
      <c r="G61" s="48">
        <f>+G33</f>
        <v>1.1499999999999999</v>
      </c>
      <c r="H61" s="48">
        <f t="shared" si="0"/>
        <v>3.8179999999999996</v>
      </c>
      <c r="I61" s="48"/>
      <c r="J61" s="49" t="str">
        <f t="shared" si="1"/>
        <v>m2</v>
      </c>
    </row>
    <row r="62" spans="2:10" x14ac:dyDescent="0.3">
      <c r="B62" s="76"/>
      <c r="C62" s="47" t="s">
        <v>34</v>
      </c>
      <c r="D62" s="48">
        <v>2</v>
      </c>
      <c r="E62" s="48">
        <f>+E34</f>
        <v>1.9</v>
      </c>
      <c r="F62" s="48"/>
      <c r="G62" s="48">
        <f>+G34</f>
        <v>1.1499999999999999</v>
      </c>
      <c r="H62" s="48">
        <f t="shared" si="0"/>
        <v>4.3699999999999992</v>
      </c>
      <c r="I62" s="48"/>
      <c r="J62" s="49" t="str">
        <f t="shared" si="1"/>
        <v>m2</v>
      </c>
    </row>
    <row r="63" spans="2:10" x14ac:dyDescent="0.3">
      <c r="B63" s="76"/>
      <c r="C63" s="47" t="s">
        <v>54</v>
      </c>
      <c r="D63" s="48">
        <f>+D32</f>
        <v>1</v>
      </c>
      <c r="E63" s="48">
        <f>+E32</f>
        <v>0.83</v>
      </c>
      <c r="F63" s="48">
        <f>+F32</f>
        <v>0.8</v>
      </c>
      <c r="G63" s="48"/>
      <c r="H63" s="48">
        <f t="shared" si="0"/>
        <v>0.66400000000000003</v>
      </c>
      <c r="I63" s="48"/>
      <c r="J63" s="49" t="str">
        <f t="shared" si="1"/>
        <v>m2</v>
      </c>
    </row>
    <row r="64" spans="2:10" x14ac:dyDescent="0.3">
      <c r="B64" s="77" t="s">
        <v>124</v>
      </c>
      <c r="C64" s="62" t="s">
        <v>19</v>
      </c>
      <c r="D64" s="48"/>
      <c r="E64" s="48"/>
      <c r="F64" s="48"/>
      <c r="G64" s="48"/>
      <c r="H64" s="48"/>
      <c r="I64" s="48"/>
      <c r="J64" s="49"/>
    </row>
    <row r="65" spans="2:10" x14ac:dyDescent="0.3">
      <c r="B65" s="76" t="s">
        <v>125</v>
      </c>
      <c r="C65" s="69" t="s">
        <v>55</v>
      </c>
      <c r="D65" s="70"/>
      <c r="E65" s="70"/>
      <c r="F65" s="70"/>
      <c r="G65" s="70"/>
      <c r="H65" s="70"/>
      <c r="I65" s="62">
        <f>SUM(H66)*$E$21</f>
        <v>1</v>
      </c>
      <c r="J65" s="59" t="str">
        <f>+J66</f>
        <v>GLB</v>
      </c>
    </row>
    <row r="66" spans="2:10" x14ac:dyDescent="0.3">
      <c r="B66" s="76"/>
      <c r="C66" s="51" t="s">
        <v>84</v>
      </c>
      <c r="D66" s="48">
        <v>1</v>
      </c>
      <c r="E66" s="52"/>
      <c r="F66" s="52"/>
      <c r="G66" s="52"/>
      <c r="H66" s="52">
        <f>+D66</f>
        <v>1</v>
      </c>
      <c r="I66" s="52"/>
      <c r="J66" s="46" t="s">
        <v>57</v>
      </c>
    </row>
    <row r="67" spans="2:10" x14ac:dyDescent="0.3">
      <c r="B67" s="76"/>
      <c r="C67" s="51"/>
      <c r="D67" s="48"/>
      <c r="E67" s="52"/>
      <c r="F67" s="52"/>
      <c r="G67" s="52"/>
      <c r="H67" s="52"/>
      <c r="I67" s="52"/>
      <c r="J67" s="46"/>
    </row>
    <row r="68" spans="2:10" x14ac:dyDescent="0.3">
      <c r="B68" s="76"/>
      <c r="C68" s="53" t="s">
        <v>56</v>
      </c>
      <c r="D68" s="48">
        <v>2</v>
      </c>
      <c r="E68" s="52"/>
      <c r="F68" s="52"/>
      <c r="G68" s="52"/>
      <c r="H68" s="52"/>
      <c r="I68" s="52"/>
      <c r="J68" s="46" t="s">
        <v>35</v>
      </c>
    </row>
    <row r="69" spans="2:10" x14ac:dyDescent="0.3">
      <c r="B69" s="76"/>
      <c r="C69" s="53" t="s">
        <v>58</v>
      </c>
      <c r="D69" s="48">
        <v>3</v>
      </c>
      <c r="E69" s="52"/>
      <c r="F69" s="52"/>
      <c r="G69" s="52"/>
      <c r="H69" s="52"/>
      <c r="I69" s="52"/>
      <c r="J69" s="46" t="s">
        <v>35</v>
      </c>
    </row>
    <row r="70" spans="2:10" x14ac:dyDescent="0.3">
      <c r="B70" s="76"/>
      <c r="C70" s="53" t="s">
        <v>59</v>
      </c>
      <c r="D70" s="48">
        <v>4</v>
      </c>
      <c r="E70" s="52"/>
      <c r="F70" s="52"/>
      <c r="G70" s="52"/>
      <c r="H70" s="52"/>
      <c r="I70" s="52"/>
      <c r="J70" s="46" t="s">
        <v>35</v>
      </c>
    </row>
    <row r="71" spans="2:10" x14ac:dyDescent="0.3">
      <c r="B71" s="76"/>
      <c r="C71" s="53" t="s">
        <v>60</v>
      </c>
      <c r="D71" s="48">
        <v>6</v>
      </c>
      <c r="E71" s="52"/>
      <c r="F71" s="52"/>
      <c r="G71" s="52"/>
      <c r="H71" s="52"/>
      <c r="I71" s="52"/>
      <c r="J71" s="46" t="s">
        <v>35</v>
      </c>
    </row>
    <row r="72" spans="2:10" x14ac:dyDescent="0.3">
      <c r="B72" s="76"/>
      <c r="C72" s="53" t="s">
        <v>61</v>
      </c>
      <c r="D72" s="48">
        <v>8</v>
      </c>
      <c r="E72" s="52"/>
      <c r="F72" s="52"/>
      <c r="G72" s="52"/>
      <c r="H72" s="52"/>
      <c r="I72" s="52"/>
      <c r="J72" s="46" t="s">
        <v>35</v>
      </c>
    </row>
    <row r="73" spans="2:10" x14ac:dyDescent="0.3">
      <c r="B73" s="76"/>
      <c r="C73" s="53" t="s">
        <v>62</v>
      </c>
      <c r="D73" s="48">
        <v>12</v>
      </c>
      <c r="E73" s="52"/>
      <c r="F73" s="52"/>
      <c r="G73" s="52"/>
      <c r="H73" s="52"/>
      <c r="I73" s="52"/>
      <c r="J73" s="46" t="s">
        <v>35</v>
      </c>
    </row>
    <row r="74" spans="2:10" x14ac:dyDescent="0.3">
      <c r="B74" s="76"/>
      <c r="C74" s="53" t="s">
        <v>63</v>
      </c>
      <c r="D74" s="48">
        <v>4</v>
      </c>
      <c r="E74" s="52"/>
      <c r="F74" s="52"/>
      <c r="G74" s="52"/>
      <c r="H74" s="52"/>
      <c r="I74" s="52"/>
      <c r="J74" s="46" t="s">
        <v>35</v>
      </c>
    </row>
    <row r="75" spans="2:10" x14ac:dyDescent="0.3">
      <c r="B75" s="76"/>
      <c r="C75" s="53" t="s">
        <v>64</v>
      </c>
      <c r="D75" s="48">
        <v>6</v>
      </c>
      <c r="E75" s="52"/>
      <c r="F75" s="52"/>
      <c r="G75" s="52"/>
      <c r="H75" s="52"/>
      <c r="I75" s="52"/>
      <c r="J75" s="46" t="s">
        <v>35</v>
      </c>
    </row>
    <row r="76" spans="2:10" x14ac:dyDescent="0.3">
      <c r="B76" s="76"/>
      <c r="C76" s="53" t="s">
        <v>65</v>
      </c>
      <c r="D76" s="48">
        <v>1</v>
      </c>
      <c r="E76" s="52"/>
      <c r="F76" s="52"/>
      <c r="G76" s="52"/>
      <c r="H76" s="52"/>
      <c r="I76" s="52"/>
      <c r="J76" s="46" t="s">
        <v>35</v>
      </c>
    </row>
    <row r="77" spans="2:10" x14ac:dyDescent="0.3">
      <c r="B77" s="76"/>
      <c r="C77" s="53" t="s">
        <v>66</v>
      </c>
      <c r="D77" s="48">
        <v>1</v>
      </c>
      <c r="E77" s="52"/>
      <c r="F77" s="52"/>
      <c r="G77" s="52"/>
      <c r="H77" s="52"/>
      <c r="I77" s="52"/>
      <c r="J77" s="46" t="s">
        <v>35</v>
      </c>
    </row>
    <row r="78" spans="2:10" x14ac:dyDescent="0.3">
      <c r="B78" s="76"/>
      <c r="C78" s="53" t="s">
        <v>67</v>
      </c>
      <c r="D78" s="48">
        <v>6</v>
      </c>
      <c r="E78" s="52"/>
      <c r="F78" s="52"/>
      <c r="G78" s="52"/>
      <c r="H78" s="52"/>
      <c r="I78" s="52"/>
      <c r="J78" s="46" t="s">
        <v>35</v>
      </c>
    </row>
    <row r="79" spans="2:10" x14ac:dyDescent="0.3">
      <c r="B79" s="76"/>
      <c r="C79" s="53" t="s">
        <v>68</v>
      </c>
      <c r="D79" s="48">
        <v>8</v>
      </c>
      <c r="E79" s="52"/>
      <c r="F79" s="52"/>
      <c r="G79" s="52"/>
      <c r="H79" s="52"/>
      <c r="I79" s="52"/>
      <c r="J79" s="46" t="s">
        <v>35</v>
      </c>
    </row>
    <row r="80" spans="2:10" x14ac:dyDescent="0.3">
      <c r="B80" s="76"/>
      <c r="C80" s="53" t="s">
        <v>69</v>
      </c>
      <c r="D80" s="48">
        <v>2</v>
      </c>
      <c r="E80" s="52"/>
      <c r="F80" s="52"/>
      <c r="G80" s="52"/>
      <c r="H80" s="52"/>
      <c r="I80" s="52"/>
      <c r="J80" s="46" t="s">
        <v>35</v>
      </c>
    </row>
    <row r="81" spans="2:10" x14ac:dyDescent="0.3">
      <c r="B81" s="76"/>
      <c r="C81" s="53" t="s">
        <v>70</v>
      </c>
      <c r="D81" s="48">
        <v>6</v>
      </c>
      <c r="E81" s="52"/>
      <c r="F81" s="52"/>
      <c r="G81" s="52"/>
      <c r="H81" s="52"/>
      <c r="I81" s="52"/>
      <c r="J81" s="46" t="s">
        <v>35</v>
      </c>
    </row>
    <row r="82" spans="2:10" x14ac:dyDescent="0.3">
      <c r="B82" s="76"/>
      <c r="C82" s="53" t="s">
        <v>71</v>
      </c>
      <c r="D82" s="48">
        <v>1</v>
      </c>
      <c r="E82" s="52"/>
      <c r="F82" s="52"/>
      <c r="G82" s="52"/>
      <c r="H82" s="52"/>
      <c r="I82" s="52"/>
      <c r="J82" s="46" t="s">
        <v>35</v>
      </c>
    </row>
    <row r="83" spans="2:10" x14ac:dyDescent="0.3">
      <c r="B83" s="76"/>
      <c r="C83" s="53" t="s">
        <v>72</v>
      </c>
      <c r="D83" s="48">
        <v>3</v>
      </c>
      <c r="E83" s="52"/>
      <c r="F83" s="52"/>
      <c r="G83" s="52"/>
      <c r="H83" s="52"/>
      <c r="I83" s="52"/>
      <c r="J83" s="46" t="s">
        <v>35</v>
      </c>
    </row>
    <row r="84" spans="2:10" x14ac:dyDescent="0.3">
      <c r="B84" s="76"/>
      <c r="C84" s="53" t="s">
        <v>73</v>
      </c>
      <c r="D84" s="48">
        <v>4</v>
      </c>
      <c r="E84" s="52"/>
      <c r="F84" s="52"/>
      <c r="G84" s="52"/>
      <c r="H84" s="52"/>
      <c r="I84" s="52"/>
      <c r="J84" s="46" t="s">
        <v>35</v>
      </c>
    </row>
    <row r="85" spans="2:10" x14ac:dyDescent="0.3">
      <c r="B85" s="76"/>
      <c r="C85" s="53" t="s">
        <v>74</v>
      </c>
      <c r="D85" s="48">
        <v>6</v>
      </c>
      <c r="E85" s="52"/>
      <c r="F85" s="52"/>
      <c r="G85" s="52"/>
      <c r="H85" s="52"/>
      <c r="I85" s="52"/>
      <c r="J85" s="46" t="s">
        <v>35</v>
      </c>
    </row>
    <row r="86" spans="2:10" x14ac:dyDescent="0.3">
      <c r="B86" s="76"/>
      <c r="C86" s="53" t="s">
        <v>75</v>
      </c>
      <c r="D86" s="48">
        <v>1</v>
      </c>
      <c r="E86" s="52"/>
      <c r="F86" s="52"/>
      <c r="G86" s="52"/>
      <c r="H86" s="52"/>
      <c r="I86" s="52"/>
      <c r="J86" s="46" t="s">
        <v>35</v>
      </c>
    </row>
    <row r="87" spans="2:10" x14ac:dyDescent="0.3">
      <c r="B87" s="76"/>
      <c r="C87" s="54" t="s">
        <v>76</v>
      </c>
      <c r="D87" s="48">
        <v>2</v>
      </c>
      <c r="E87" s="52"/>
      <c r="F87" s="52"/>
      <c r="G87" s="52"/>
      <c r="H87" s="52"/>
      <c r="I87" s="52"/>
      <c r="J87" s="46" t="s">
        <v>35</v>
      </c>
    </row>
    <row r="88" spans="2:10" x14ac:dyDescent="0.3">
      <c r="B88" s="76"/>
      <c r="C88" s="53" t="s">
        <v>77</v>
      </c>
      <c r="D88" s="48">
        <v>1</v>
      </c>
      <c r="E88" s="52"/>
      <c r="F88" s="52"/>
      <c r="G88" s="52"/>
      <c r="H88" s="52"/>
      <c r="I88" s="52"/>
      <c r="J88" s="46" t="s">
        <v>35</v>
      </c>
    </row>
    <row r="89" spans="2:10" x14ac:dyDescent="0.3">
      <c r="B89" s="76"/>
      <c r="C89" s="53" t="s">
        <v>78</v>
      </c>
      <c r="D89" s="48">
        <v>4</v>
      </c>
      <c r="E89" s="52"/>
      <c r="F89" s="52"/>
      <c r="G89" s="52"/>
      <c r="H89" s="52"/>
      <c r="I89" s="52"/>
      <c r="J89" s="46" t="s">
        <v>35</v>
      </c>
    </row>
    <row r="90" spans="2:10" x14ac:dyDescent="0.3">
      <c r="B90" s="76"/>
      <c r="C90" s="53" t="s">
        <v>79</v>
      </c>
      <c r="D90" s="48">
        <v>2</v>
      </c>
      <c r="E90" s="52"/>
      <c r="F90" s="52"/>
      <c r="G90" s="52"/>
      <c r="H90" s="52"/>
      <c r="I90" s="52"/>
      <c r="J90" s="46" t="s">
        <v>35</v>
      </c>
    </row>
    <row r="91" spans="2:10" x14ac:dyDescent="0.3">
      <c r="B91" s="76"/>
      <c r="C91" s="53" t="s">
        <v>80</v>
      </c>
      <c r="D91" s="48">
        <v>5</v>
      </c>
      <c r="E91" s="52"/>
      <c r="F91" s="52"/>
      <c r="G91" s="52"/>
      <c r="H91" s="52"/>
      <c r="I91" s="52"/>
      <c r="J91" s="46" t="s">
        <v>82</v>
      </c>
    </row>
    <row r="92" spans="2:10" x14ac:dyDescent="0.3">
      <c r="B92" s="76"/>
      <c r="C92" s="53" t="s">
        <v>81</v>
      </c>
      <c r="D92" s="48">
        <v>5</v>
      </c>
      <c r="E92" s="52"/>
      <c r="F92" s="52"/>
      <c r="G92" s="52"/>
      <c r="H92" s="52"/>
      <c r="I92" s="52"/>
      <c r="J92" s="46" t="s">
        <v>82</v>
      </c>
    </row>
    <row r="93" spans="2:10" x14ac:dyDescent="0.3">
      <c r="B93" s="76"/>
      <c r="C93" s="53"/>
      <c r="D93" s="48"/>
      <c r="E93" s="52"/>
      <c r="F93" s="52"/>
      <c r="G93" s="52"/>
      <c r="H93" s="52"/>
      <c r="I93" s="52"/>
      <c r="J93" s="46"/>
    </row>
    <row r="94" spans="2:10" x14ac:dyDescent="0.3">
      <c r="B94" s="77" t="s">
        <v>126</v>
      </c>
      <c r="C94" s="62" t="s">
        <v>53</v>
      </c>
      <c r="D94" s="48"/>
      <c r="E94" s="48"/>
      <c r="F94" s="48"/>
      <c r="G94" s="48"/>
      <c r="H94" s="48"/>
      <c r="I94" s="48"/>
      <c r="J94" s="49"/>
    </row>
    <row r="95" spans="2:10" x14ac:dyDescent="0.3">
      <c r="B95" s="75" t="s">
        <v>127</v>
      </c>
      <c r="C95" s="69" t="s">
        <v>83</v>
      </c>
      <c r="D95" s="70"/>
      <c r="E95" s="70"/>
      <c r="F95" s="70"/>
      <c r="G95" s="70"/>
      <c r="H95" s="70"/>
      <c r="I95" s="62">
        <f>SUM(H96)*$E$21</f>
        <v>1</v>
      </c>
      <c r="J95" s="59" t="str">
        <f>+J96</f>
        <v>GBL</v>
      </c>
    </row>
    <row r="96" spans="2:10" x14ac:dyDescent="0.3">
      <c r="B96" s="76"/>
      <c r="C96" s="53" t="s">
        <v>84</v>
      </c>
      <c r="D96" s="48">
        <v>1</v>
      </c>
      <c r="E96" s="52"/>
      <c r="F96" s="52"/>
      <c r="G96" s="52"/>
      <c r="H96" s="52">
        <f>+D96</f>
        <v>1</v>
      </c>
      <c r="I96" s="52"/>
      <c r="J96" s="46" t="s">
        <v>4</v>
      </c>
    </row>
    <row r="97" spans="2:10" x14ac:dyDescent="0.3">
      <c r="B97" s="76"/>
      <c r="C97" s="53"/>
      <c r="D97" s="48"/>
      <c r="E97" s="52"/>
      <c r="F97" s="52"/>
      <c r="G97" s="52"/>
      <c r="H97" s="52"/>
      <c r="I97" s="52"/>
      <c r="J97" s="46"/>
    </row>
    <row r="98" spans="2:10" x14ac:dyDescent="0.3">
      <c r="B98" s="76"/>
      <c r="C98" s="53" t="s">
        <v>85</v>
      </c>
      <c r="D98" s="48">
        <v>1</v>
      </c>
      <c r="E98" s="52"/>
      <c r="F98" s="52"/>
      <c r="G98" s="52"/>
      <c r="H98" s="52"/>
      <c r="I98" s="52"/>
      <c r="J98" s="46" t="s">
        <v>35</v>
      </c>
    </row>
    <row r="99" spans="2:10" x14ac:dyDescent="0.3">
      <c r="B99" s="76"/>
      <c r="C99" s="53" t="s">
        <v>86</v>
      </c>
      <c r="D99" s="48">
        <v>4</v>
      </c>
      <c r="E99" s="52"/>
      <c r="F99" s="52"/>
      <c r="G99" s="52"/>
      <c r="H99" s="52"/>
      <c r="I99" s="52"/>
      <c r="J99" s="46" t="s">
        <v>35</v>
      </c>
    </row>
    <row r="100" spans="2:10" x14ac:dyDescent="0.3">
      <c r="B100" s="76"/>
      <c r="C100" s="53" t="s">
        <v>87</v>
      </c>
      <c r="D100" s="48">
        <v>4</v>
      </c>
      <c r="E100" s="52"/>
      <c r="F100" s="52"/>
      <c r="G100" s="52"/>
      <c r="H100" s="52"/>
      <c r="I100" s="52"/>
      <c r="J100" s="46" t="s">
        <v>35</v>
      </c>
    </row>
    <row r="101" spans="2:10" x14ac:dyDescent="0.3">
      <c r="B101" s="76"/>
      <c r="C101" s="53" t="s">
        <v>88</v>
      </c>
      <c r="D101" s="48">
        <v>3</v>
      </c>
      <c r="E101" s="52"/>
      <c r="F101" s="52"/>
      <c r="G101" s="52"/>
      <c r="H101" s="52"/>
      <c r="I101" s="52"/>
      <c r="J101" s="46" t="s">
        <v>35</v>
      </c>
    </row>
    <row r="102" spans="2:10" x14ac:dyDescent="0.3">
      <c r="B102" s="76"/>
      <c r="C102" s="53" t="s">
        <v>89</v>
      </c>
      <c r="D102" s="48">
        <v>7</v>
      </c>
      <c r="E102" s="52"/>
      <c r="F102" s="52"/>
      <c r="G102" s="52"/>
      <c r="H102" s="52"/>
      <c r="I102" s="52"/>
      <c r="J102" s="46" t="s">
        <v>35</v>
      </c>
    </row>
    <row r="103" spans="2:10" x14ac:dyDescent="0.3">
      <c r="B103" s="76"/>
      <c r="C103" s="53" t="s">
        <v>90</v>
      </c>
      <c r="D103" s="48">
        <v>2</v>
      </c>
      <c r="E103" s="52"/>
      <c r="F103" s="52"/>
      <c r="G103" s="52"/>
      <c r="H103" s="52"/>
      <c r="I103" s="52"/>
      <c r="J103" s="46" t="s">
        <v>35</v>
      </c>
    </row>
    <row r="104" spans="2:10" x14ac:dyDescent="0.3">
      <c r="B104" s="76"/>
      <c r="C104" s="53" t="s">
        <v>91</v>
      </c>
      <c r="D104" s="48">
        <v>2</v>
      </c>
      <c r="E104" s="52"/>
      <c r="F104" s="52"/>
      <c r="G104" s="52"/>
      <c r="H104" s="52"/>
      <c r="I104" s="52"/>
      <c r="J104" s="46" t="s">
        <v>35</v>
      </c>
    </row>
    <row r="105" spans="2:10" x14ac:dyDescent="0.3">
      <c r="B105" s="76"/>
      <c r="C105" s="53" t="s">
        <v>92</v>
      </c>
      <c r="D105" s="48">
        <v>1</v>
      </c>
      <c r="E105" s="52"/>
      <c r="F105" s="52"/>
      <c r="G105" s="52"/>
      <c r="H105" s="52"/>
      <c r="I105" s="52"/>
      <c r="J105" s="46" t="s">
        <v>35</v>
      </c>
    </row>
    <row r="106" spans="2:10" x14ac:dyDescent="0.3">
      <c r="B106" s="76"/>
      <c r="C106" s="53" t="s">
        <v>93</v>
      </c>
      <c r="D106" s="48">
        <v>1</v>
      </c>
      <c r="E106" s="52"/>
      <c r="F106" s="52"/>
      <c r="G106" s="52"/>
      <c r="H106" s="52"/>
      <c r="I106" s="52"/>
      <c r="J106" s="46" t="s">
        <v>35</v>
      </c>
    </row>
    <row r="107" spans="2:10" x14ac:dyDescent="0.3">
      <c r="B107" s="76"/>
      <c r="C107" s="53" t="s">
        <v>94</v>
      </c>
      <c r="D107" s="48">
        <v>5</v>
      </c>
      <c r="E107" s="52"/>
      <c r="F107" s="52"/>
      <c r="G107" s="52"/>
      <c r="H107" s="52"/>
      <c r="I107" s="52"/>
      <c r="J107" s="46" t="s">
        <v>82</v>
      </c>
    </row>
    <row r="108" spans="2:10" x14ac:dyDescent="0.3">
      <c r="B108" s="71" t="s">
        <v>128</v>
      </c>
      <c r="C108" s="71" t="s">
        <v>20</v>
      </c>
      <c r="D108" s="45"/>
      <c r="E108" s="45"/>
      <c r="F108" s="45"/>
      <c r="G108" s="45"/>
      <c r="H108" s="45"/>
      <c r="I108" s="45"/>
      <c r="J108" s="46"/>
    </row>
    <row r="109" spans="2:10" x14ac:dyDescent="0.3">
      <c r="B109" s="75" t="s">
        <v>129</v>
      </c>
      <c r="C109" s="45" t="s">
        <v>95</v>
      </c>
      <c r="D109" s="45"/>
      <c r="E109" s="45"/>
      <c r="F109" s="45"/>
      <c r="G109" s="45"/>
      <c r="H109" s="45"/>
      <c r="I109" s="62">
        <f>SUM(H110)*$E$21</f>
        <v>1</v>
      </c>
      <c r="J109" s="59" t="str">
        <f>+J110</f>
        <v>und</v>
      </c>
    </row>
    <row r="110" spans="2:10" x14ac:dyDescent="0.3">
      <c r="B110" s="75"/>
      <c r="C110" s="44" t="s">
        <v>96</v>
      </c>
      <c r="D110" s="45">
        <v>1</v>
      </c>
      <c r="E110" s="45"/>
      <c r="F110" s="45"/>
      <c r="G110" s="45"/>
      <c r="H110" s="45">
        <f>+D110</f>
        <v>1</v>
      </c>
      <c r="I110" s="45"/>
      <c r="J110" s="46" t="s">
        <v>35</v>
      </c>
    </row>
    <row r="111" spans="2:10" x14ac:dyDescent="0.3">
      <c r="B111" s="75" t="s">
        <v>130</v>
      </c>
      <c r="C111" s="45" t="s">
        <v>97</v>
      </c>
      <c r="D111" s="45"/>
      <c r="E111" s="45"/>
      <c r="F111" s="45"/>
      <c r="G111" s="45"/>
      <c r="H111" s="45"/>
      <c r="I111" s="62">
        <f>SUM(H112:H113)*$E$21</f>
        <v>2</v>
      </c>
      <c r="J111" s="59" t="str">
        <f>+J112</f>
        <v>und</v>
      </c>
    </row>
    <row r="112" spans="2:10" x14ac:dyDescent="0.3">
      <c r="B112" s="75"/>
      <c r="C112" s="44" t="s">
        <v>98</v>
      </c>
      <c r="D112" s="45">
        <v>1</v>
      </c>
      <c r="E112" s="45"/>
      <c r="F112" s="45"/>
      <c r="G112" s="45"/>
      <c r="H112" s="45">
        <f>+D112</f>
        <v>1</v>
      </c>
      <c r="I112" s="45"/>
      <c r="J112" s="46" t="s">
        <v>35</v>
      </c>
    </row>
    <row r="113" spans="2:10" x14ac:dyDescent="0.3">
      <c r="B113" s="75"/>
      <c r="C113" s="44" t="s">
        <v>99</v>
      </c>
      <c r="D113" s="45">
        <v>1</v>
      </c>
      <c r="E113" s="45"/>
      <c r="F113" s="45"/>
      <c r="G113" s="45"/>
      <c r="H113" s="45">
        <f>+D113</f>
        <v>1</v>
      </c>
      <c r="I113" s="45"/>
      <c r="J113" s="46" t="s">
        <v>35</v>
      </c>
    </row>
    <row r="114" spans="2:10" x14ac:dyDescent="0.3">
      <c r="B114" s="71" t="s">
        <v>131</v>
      </c>
      <c r="C114" s="71" t="s">
        <v>101</v>
      </c>
      <c r="D114" s="45"/>
      <c r="E114" s="45"/>
      <c r="F114" s="45"/>
      <c r="G114" s="45"/>
      <c r="H114" s="45"/>
      <c r="I114" s="45"/>
      <c r="J114" s="46"/>
    </row>
    <row r="115" spans="2:10" x14ac:dyDescent="0.3">
      <c r="B115" s="75" t="s">
        <v>132</v>
      </c>
      <c r="C115" s="45" t="s">
        <v>108</v>
      </c>
      <c r="D115" s="45"/>
      <c r="E115" s="45"/>
      <c r="F115" s="45"/>
      <c r="G115" s="45"/>
      <c r="H115" s="45"/>
      <c r="I115" s="62">
        <f>SUM(H116)*$E$21</f>
        <v>3</v>
      </c>
      <c r="J115" s="59" t="str">
        <f>+J116</f>
        <v>und</v>
      </c>
    </row>
    <row r="116" spans="2:10" x14ac:dyDescent="0.3">
      <c r="B116" s="75"/>
      <c r="C116" s="44" t="s">
        <v>100</v>
      </c>
      <c r="D116" s="45">
        <v>3</v>
      </c>
      <c r="E116" s="45"/>
      <c r="F116" s="45"/>
      <c r="G116" s="45"/>
      <c r="H116" s="45">
        <f>+D116</f>
        <v>3</v>
      </c>
      <c r="I116" s="45"/>
      <c r="J116" s="46" t="s">
        <v>35</v>
      </c>
    </row>
    <row r="117" spans="2:10" x14ac:dyDescent="0.3">
      <c r="B117" s="71" t="s">
        <v>133</v>
      </c>
      <c r="C117" s="71" t="s">
        <v>103</v>
      </c>
      <c r="D117" s="45"/>
      <c r="E117" s="45"/>
      <c r="F117" s="45"/>
      <c r="G117" s="45"/>
      <c r="H117" s="45"/>
      <c r="I117" s="45"/>
      <c r="J117" s="46"/>
    </row>
    <row r="118" spans="2:10" x14ac:dyDescent="0.3">
      <c r="B118" s="75" t="s">
        <v>134</v>
      </c>
      <c r="C118" s="45" t="s">
        <v>104</v>
      </c>
      <c r="D118" s="45"/>
      <c r="E118" s="45"/>
      <c r="F118" s="45"/>
      <c r="G118" s="45"/>
      <c r="H118" s="45"/>
      <c r="I118" s="62">
        <f>SUM(H119)*$E$21</f>
        <v>1</v>
      </c>
      <c r="J118" s="59" t="str">
        <f>+J119</f>
        <v>und</v>
      </c>
    </row>
    <row r="119" spans="2:10" x14ac:dyDescent="0.3">
      <c r="B119" s="75"/>
      <c r="C119" s="44" t="s">
        <v>105</v>
      </c>
      <c r="D119" s="45">
        <v>1</v>
      </c>
      <c r="E119" s="45"/>
      <c r="F119" s="45"/>
      <c r="G119" s="45"/>
      <c r="H119" s="45">
        <f>+D119</f>
        <v>1</v>
      </c>
      <c r="I119" s="45"/>
      <c r="J119" s="46" t="s">
        <v>35</v>
      </c>
    </row>
    <row r="120" spans="2:10" x14ac:dyDescent="0.3">
      <c r="B120" s="75"/>
      <c r="C120" s="44" t="s">
        <v>1</v>
      </c>
      <c r="D120" s="45">
        <v>1</v>
      </c>
      <c r="E120" s="45"/>
      <c r="F120" s="45">
        <v>0.6</v>
      </c>
      <c r="G120" s="45">
        <f>1.12+2.1+3.08</f>
        <v>6.3000000000000007</v>
      </c>
      <c r="H120" s="45"/>
      <c r="I120" s="45"/>
      <c r="J120" s="46"/>
    </row>
    <row r="121" spans="2:10" x14ac:dyDescent="0.3">
      <c r="B121" s="71" t="s">
        <v>135</v>
      </c>
      <c r="C121" s="67" t="s">
        <v>110</v>
      </c>
      <c r="D121" s="45"/>
      <c r="E121" s="45"/>
      <c r="F121" s="45"/>
      <c r="G121" s="45"/>
      <c r="H121" s="45"/>
      <c r="I121" s="45"/>
      <c r="J121" s="46"/>
    </row>
    <row r="122" spans="2:10" x14ac:dyDescent="0.3">
      <c r="B122" s="75" t="s">
        <v>136</v>
      </c>
      <c r="C122" s="45" t="s">
        <v>109</v>
      </c>
      <c r="D122" s="45"/>
      <c r="E122" s="45"/>
      <c r="F122" s="45"/>
      <c r="G122" s="45"/>
      <c r="H122" s="45"/>
      <c r="I122" s="62">
        <f>SUM(H123)*$E$21</f>
        <v>1</v>
      </c>
      <c r="J122" s="59" t="str">
        <f>+J123</f>
        <v>und</v>
      </c>
    </row>
    <row r="123" spans="2:10" x14ac:dyDescent="0.3">
      <c r="B123" s="75"/>
      <c r="C123" s="44" t="s">
        <v>109</v>
      </c>
      <c r="D123" s="45">
        <v>1</v>
      </c>
      <c r="E123" s="45"/>
      <c r="F123" s="45"/>
      <c r="G123" s="45"/>
      <c r="H123" s="45">
        <f>+D123</f>
        <v>1</v>
      </c>
      <c r="I123" s="45"/>
      <c r="J123" s="46" t="s">
        <v>35</v>
      </c>
    </row>
    <row r="124" spans="2:10" x14ac:dyDescent="0.3">
      <c r="B124" s="75" t="s">
        <v>137</v>
      </c>
      <c r="C124" s="45" t="s">
        <v>111</v>
      </c>
      <c r="D124" s="45"/>
      <c r="E124" s="45"/>
      <c r="F124" s="45"/>
      <c r="G124" s="45"/>
      <c r="H124" s="45"/>
      <c r="I124" s="62">
        <f>SUM(H125)*$E$21</f>
        <v>1</v>
      </c>
      <c r="J124" s="59" t="str">
        <f>+J125</f>
        <v>und</v>
      </c>
    </row>
    <row r="125" spans="2:10" x14ac:dyDescent="0.3">
      <c r="B125" s="75"/>
      <c r="C125" s="44" t="s">
        <v>112</v>
      </c>
      <c r="D125" s="45">
        <v>1</v>
      </c>
      <c r="E125" s="45"/>
      <c r="F125" s="45"/>
      <c r="G125" s="45"/>
      <c r="H125" s="45">
        <f>+D125</f>
        <v>1</v>
      </c>
      <c r="I125" s="45"/>
      <c r="J125" s="46" t="s">
        <v>35</v>
      </c>
    </row>
    <row r="126" spans="2:10" x14ac:dyDescent="0.3">
      <c r="B126" s="75"/>
      <c r="C126" s="44"/>
      <c r="D126" s="45"/>
      <c r="E126" s="45"/>
      <c r="F126" s="45"/>
      <c r="G126" s="45"/>
      <c r="H126" s="45"/>
      <c r="I126" s="45"/>
      <c r="J126" s="46"/>
    </row>
    <row r="127" spans="2:10" x14ac:dyDescent="0.3">
      <c r="B127" s="71" t="s">
        <v>138</v>
      </c>
      <c r="C127" s="67" t="s">
        <v>21</v>
      </c>
      <c r="D127" s="45"/>
      <c r="E127" s="45"/>
      <c r="F127" s="45"/>
      <c r="G127" s="45"/>
      <c r="H127" s="45"/>
      <c r="I127" s="45"/>
      <c r="J127" s="46"/>
    </row>
    <row r="128" spans="2:10" x14ac:dyDescent="0.3">
      <c r="B128" s="51" t="s">
        <v>139</v>
      </c>
      <c r="C128" s="52" t="s">
        <v>102</v>
      </c>
      <c r="D128" s="70"/>
      <c r="E128" s="70"/>
      <c r="F128" s="70"/>
      <c r="G128" s="70"/>
      <c r="H128" s="70"/>
      <c r="I128" s="62">
        <f>SUM(H129:H134)*$E$21</f>
        <v>86.282499999999999</v>
      </c>
      <c r="J128" s="59" t="str">
        <f>+J129</f>
        <v>m2</v>
      </c>
    </row>
    <row r="129" spans="2:10" x14ac:dyDescent="0.3">
      <c r="B129" s="51"/>
      <c r="C129" s="47" t="s">
        <v>51</v>
      </c>
      <c r="D129" s="52">
        <f t="shared" ref="D129:E134" si="2">+D58</f>
        <v>2</v>
      </c>
      <c r="E129" s="52">
        <f t="shared" si="2"/>
        <v>10.219999999999999</v>
      </c>
      <c r="F129" s="52">
        <f>+F58</f>
        <v>0</v>
      </c>
      <c r="G129" s="52">
        <f>+G58</f>
        <v>2.1</v>
      </c>
      <c r="H129" s="52">
        <f t="shared" ref="H129:H134" si="3">IF(AND(F129=0,G129=0),D129*E129,IF(AND(E129=0,G129=0),D129*F129,IF(AND(E129=0,F129=0),D129*G129,IF(AND(E129=0),D129*F129*G129,IF(AND(F129=0),D129*E129*G129,IF(AND(G129=0),D129*E129*F129,D129*E129*F129*G129))))))</f>
        <v>42.923999999999999</v>
      </c>
      <c r="I129" s="52"/>
      <c r="J129" s="49" t="str">
        <f t="shared" ref="J129:J134" si="4">IF(AND(E129=0,F129&lt;&gt;0,G129&lt;&gt;0),"m2",IF(AND(F129=0,E129&lt;&gt;0,G129&lt;&gt;0),"m2",IF(AND(G129=0,E129&lt;&gt;0,F129&lt;&gt;0),"m2",IF(AND(F129=0,G129=0),"ml",IF(AND(E129=0,G129=0),"ml",IF(AND(E129=0,F129=0),"ml",IF(AND(E129&lt;&gt;0,F129&lt;&gt;0,G129&lt;&gt;0),"m3",0)))))))</f>
        <v>m2</v>
      </c>
    </row>
    <row r="130" spans="2:10" x14ac:dyDescent="0.3">
      <c r="B130" s="51"/>
      <c r="C130" s="47" t="s">
        <v>44</v>
      </c>
      <c r="D130" s="52">
        <f t="shared" si="2"/>
        <v>1</v>
      </c>
      <c r="E130" s="52">
        <f t="shared" si="2"/>
        <v>6.37</v>
      </c>
      <c r="F130" s="52">
        <f t="shared" ref="F130:G134" si="5">+F59</f>
        <v>4.25</v>
      </c>
      <c r="G130" s="52">
        <f t="shared" si="5"/>
        <v>0</v>
      </c>
      <c r="H130" s="52">
        <f t="shared" si="3"/>
        <v>27.072500000000002</v>
      </c>
      <c r="I130" s="52"/>
      <c r="J130" s="49" t="str">
        <f t="shared" si="4"/>
        <v>m2</v>
      </c>
    </row>
    <row r="131" spans="2:10" x14ac:dyDescent="0.3">
      <c r="B131" s="51"/>
      <c r="C131" s="47" t="s">
        <v>48</v>
      </c>
      <c r="D131" s="52">
        <f t="shared" si="2"/>
        <v>2</v>
      </c>
      <c r="E131" s="52">
        <f t="shared" si="2"/>
        <v>10.620000000000001</v>
      </c>
      <c r="F131" s="52">
        <f t="shared" si="5"/>
        <v>0</v>
      </c>
      <c r="G131" s="52">
        <f t="shared" si="5"/>
        <v>0.35</v>
      </c>
      <c r="H131" s="52">
        <f t="shared" si="3"/>
        <v>7.4340000000000002</v>
      </c>
      <c r="I131" s="52"/>
      <c r="J131" s="49" t="str">
        <f t="shared" si="4"/>
        <v>m2</v>
      </c>
    </row>
    <row r="132" spans="2:10" x14ac:dyDescent="0.3">
      <c r="B132" s="51"/>
      <c r="C132" s="47" t="s">
        <v>33</v>
      </c>
      <c r="D132" s="52">
        <f t="shared" si="2"/>
        <v>4</v>
      </c>
      <c r="E132" s="52">
        <f t="shared" si="2"/>
        <v>0.83</v>
      </c>
      <c r="F132" s="52">
        <f t="shared" si="5"/>
        <v>0</v>
      </c>
      <c r="G132" s="52">
        <f t="shared" si="5"/>
        <v>1.1499999999999999</v>
      </c>
      <c r="H132" s="52">
        <f t="shared" si="3"/>
        <v>3.8179999999999996</v>
      </c>
      <c r="I132" s="52"/>
      <c r="J132" s="49" t="str">
        <f t="shared" si="4"/>
        <v>m2</v>
      </c>
    </row>
    <row r="133" spans="2:10" x14ac:dyDescent="0.3">
      <c r="B133" s="51"/>
      <c r="C133" s="47" t="s">
        <v>34</v>
      </c>
      <c r="D133" s="52">
        <f t="shared" si="2"/>
        <v>2</v>
      </c>
      <c r="E133" s="52">
        <f t="shared" si="2"/>
        <v>1.9</v>
      </c>
      <c r="F133" s="52">
        <f t="shared" si="5"/>
        <v>0</v>
      </c>
      <c r="G133" s="52">
        <f t="shared" si="5"/>
        <v>1.1499999999999999</v>
      </c>
      <c r="H133" s="52">
        <f t="shared" si="3"/>
        <v>4.3699999999999992</v>
      </c>
      <c r="I133" s="52"/>
      <c r="J133" s="49" t="str">
        <f t="shared" si="4"/>
        <v>m2</v>
      </c>
    </row>
    <row r="134" spans="2:10" x14ac:dyDescent="0.3">
      <c r="B134" s="51"/>
      <c r="C134" s="47" t="s">
        <v>54</v>
      </c>
      <c r="D134" s="52">
        <f t="shared" si="2"/>
        <v>1</v>
      </c>
      <c r="E134" s="52">
        <f t="shared" si="2"/>
        <v>0.83</v>
      </c>
      <c r="F134" s="52">
        <f t="shared" si="5"/>
        <v>0.8</v>
      </c>
      <c r="G134" s="52">
        <f t="shared" si="5"/>
        <v>0</v>
      </c>
      <c r="H134" s="52">
        <f t="shared" si="3"/>
        <v>0.66400000000000003</v>
      </c>
      <c r="I134" s="52"/>
      <c r="J134" s="49" t="str">
        <f t="shared" si="4"/>
        <v>m2</v>
      </c>
    </row>
    <row r="135" spans="2:10" x14ac:dyDescent="0.3">
      <c r="B135" s="51"/>
      <c r="C135" s="53"/>
      <c r="D135" s="52"/>
      <c r="E135" s="52"/>
      <c r="F135" s="52"/>
      <c r="G135" s="52"/>
      <c r="H135" s="52"/>
      <c r="I135" s="52"/>
      <c r="J135" s="49"/>
    </row>
    <row r="136" spans="2:10" x14ac:dyDescent="0.3">
      <c r="B136" s="79"/>
      <c r="C136" s="72"/>
      <c r="D136" s="72"/>
      <c r="E136" s="72"/>
      <c r="F136" s="72"/>
      <c r="G136" s="72"/>
      <c r="H136" s="72"/>
      <c r="I136" s="72"/>
      <c r="J136" s="72"/>
    </row>
  </sheetData>
  <mergeCells count="8">
    <mergeCell ref="B14:J14"/>
    <mergeCell ref="H15:I15"/>
    <mergeCell ref="C5:H5"/>
    <mergeCell ref="C6:H6"/>
    <mergeCell ref="C7:H7"/>
    <mergeCell ref="C8:H8"/>
    <mergeCell ref="B10:J10"/>
    <mergeCell ref="B12:J12"/>
  </mergeCells>
  <pageMargins left="0.7" right="0.7" top="0.75" bottom="0.75" header="0.3" footer="0.3"/>
  <pageSetup paperSize="9" scale="57" orientation="portrait" horizontalDpi="4294967292"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V109"/>
  <sheetViews>
    <sheetView workbookViewId="0">
      <selection activeCell="X34" sqref="X34"/>
    </sheetView>
  </sheetViews>
  <sheetFormatPr baseColWidth="10" defaultRowHeight="14.4" x14ac:dyDescent="0.3"/>
  <cols>
    <col min="1" max="1" width="4.88671875" customWidth="1"/>
    <col min="2" max="2" width="6.109375" customWidth="1"/>
    <col min="3" max="3" width="2" customWidth="1"/>
    <col min="4" max="4" width="1.44140625" customWidth="1"/>
    <col min="5" max="5" width="5.6640625" customWidth="1"/>
    <col min="6" max="6" width="12.88671875" customWidth="1"/>
    <col min="7" max="7" width="12" customWidth="1"/>
    <col min="8" max="8" width="11.6640625" customWidth="1"/>
    <col min="9" max="9" width="1" customWidth="1"/>
    <col min="10" max="10" width="2.33203125" customWidth="1"/>
    <col min="11" max="11" width="3.109375" customWidth="1"/>
    <col min="12" max="12" width="6.88671875" customWidth="1"/>
    <col min="13" max="13" width="3.109375" customWidth="1"/>
    <col min="14" max="14" width="1.109375" customWidth="1"/>
    <col min="15" max="15" width="1" customWidth="1"/>
    <col min="16" max="16" width="1.6640625" customWidth="1"/>
    <col min="17" max="17" width="4" customWidth="1"/>
    <col min="18" max="18" width="1" customWidth="1"/>
    <col min="19" max="20" width="1.33203125" customWidth="1"/>
    <col min="21" max="21" width="3.33203125" customWidth="1"/>
    <col min="22" max="22" width="6.6640625" customWidth="1"/>
  </cols>
  <sheetData>
    <row r="3" spans="1:22" x14ac:dyDescent="0.3">
      <c r="A3" s="180" t="s">
        <v>842</v>
      </c>
      <c r="B3" s="180"/>
      <c r="C3" s="180"/>
      <c r="D3" s="135"/>
      <c r="E3" s="181" t="s">
        <v>242</v>
      </c>
      <c r="F3" s="181"/>
      <c r="G3" s="181"/>
      <c r="H3" s="181"/>
      <c r="I3" s="135"/>
      <c r="J3" s="135"/>
      <c r="K3" s="135"/>
      <c r="L3" s="135"/>
      <c r="M3" s="135"/>
      <c r="N3" s="135"/>
      <c r="O3" s="135"/>
      <c r="P3" s="135"/>
      <c r="Q3" s="135"/>
      <c r="R3" s="135"/>
      <c r="S3" s="135"/>
      <c r="T3" s="135"/>
      <c r="U3" s="135"/>
      <c r="V3" s="135"/>
    </row>
    <row r="4" spans="1:22" x14ac:dyDescent="0.3">
      <c r="A4" s="135"/>
      <c r="B4" s="135"/>
      <c r="C4" s="135"/>
      <c r="D4" s="135"/>
      <c r="E4" s="135"/>
      <c r="F4" s="135"/>
      <c r="G4" s="135"/>
      <c r="H4" s="135"/>
      <c r="I4" s="135"/>
      <c r="J4" s="135"/>
      <c r="K4" s="135"/>
      <c r="L4" s="135"/>
      <c r="M4" s="135"/>
      <c r="N4" s="135"/>
      <c r="O4" s="135"/>
      <c r="P4" s="135"/>
      <c r="Q4" s="135"/>
      <c r="R4" s="135"/>
      <c r="S4" s="135"/>
      <c r="T4" s="135"/>
      <c r="U4" s="135"/>
      <c r="V4" s="135"/>
    </row>
    <row r="5" spans="1:22" x14ac:dyDescent="0.3">
      <c r="A5" s="180" t="s">
        <v>843</v>
      </c>
      <c r="B5" s="180"/>
      <c r="C5" s="180"/>
      <c r="D5" s="135"/>
      <c r="E5" s="181" t="s">
        <v>844</v>
      </c>
      <c r="F5" s="181"/>
      <c r="G5" s="181"/>
      <c r="H5" s="181"/>
      <c r="I5" s="135"/>
      <c r="J5" s="135"/>
      <c r="K5" s="135"/>
      <c r="L5" s="135"/>
      <c r="M5" s="135"/>
      <c r="N5" s="135"/>
      <c r="O5" s="135"/>
      <c r="P5" s="135"/>
      <c r="Q5" s="135"/>
      <c r="R5" s="135"/>
      <c r="S5" s="135"/>
      <c r="T5" s="135"/>
      <c r="U5" s="182">
        <v>5135.04</v>
      </c>
      <c r="V5" s="182"/>
    </row>
    <row r="6" spans="1:22" x14ac:dyDescent="0.3">
      <c r="A6" s="135"/>
      <c r="B6" s="135"/>
      <c r="C6" s="135"/>
      <c r="D6" s="135"/>
      <c r="E6" s="135"/>
      <c r="F6" s="135"/>
      <c r="G6" s="135"/>
      <c r="H6" s="135"/>
      <c r="I6" s="135"/>
      <c r="J6" s="135"/>
      <c r="K6" s="135"/>
      <c r="L6" s="135"/>
      <c r="M6" s="135"/>
      <c r="N6" s="135"/>
      <c r="O6" s="135"/>
      <c r="P6" s="135"/>
      <c r="Q6" s="135"/>
      <c r="R6" s="135"/>
      <c r="S6" s="135"/>
      <c r="T6" s="135"/>
      <c r="U6" s="135"/>
      <c r="V6" s="135"/>
    </row>
    <row r="7" spans="1:22" x14ac:dyDescent="0.3">
      <c r="A7" s="177" t="s">
        <v>845</v>
      </c>
      <c r="B7" s="177"/>
      <c r="C7" s="177"/>
      <c r="D7" s="135"/>
      <c r="E7" s="178" t="s">
        <v>846</v>
      </c>
      <c r="F7" s="178"/>
      <c r="G7" s="178"/>
      <c r="H7" s="178"/>
      <c r="I7" s="135"/>
      <c r="J7" s="177" t="s">
        <v>847</v>
      </c>
      <c r="K7" s="177"/>
      <c r="L7" s="179">
        <v>12</v>
      </c>
      <c r="M7" s="179"/>
      <c r="N7" s="135"/>
      <c r="O7" s="179">
        <v>211.86</v>
      </c>
      <c r="P7" s="179"/>
      <c r="Q7" s="179"/>
      <c r="R7" s="179"/>
      <c r="S7" s="179"/>
      <c r="T7" s="179"/>
      <c r="U7" s="179">
        <v>2542.3200000000002</v>
      </c>
      <c r="V7" s="179"/>
    </row>
    <row r="8" spans="1:22" x14ac:dyDescent="0.3">
      <c r="A8" s="135"/>
      <c r="B8" s="135"/>
      <c r="C8" s="135"/>
      <c r="D8" s="135"/>
      <c r="E8" s="135"/>
      <c r="F8" s="135"/>
      <c r="G8" s="135"/>
      <c r="H8" s="135"/>
      <c r="I8" s="135"/>
      <c r="J8" s="135"/>
      <c r="K8" s="135"/>
      <c r="L8" s="135"/>
      <c r="M8" s="135"/>
      <c r="N8" s="135"/>
      <c r="O8" s="135"/>
      <c r="P8" s="135"/>
      <c r="Q8" s="135"/>
      <c r="R8" s="135"/>
      <c r="S8" s="135"/>
      <c r="T8" s="135"/>
      <c r="U8" s="135"/>
      <c r="V8" s="135"/>
    </row>
    <row r="9" spans="1:22" x14ac:dyDescent="0.3">
      <c r="A9" s="177" t="s">
        <v>848</v>
      </c>
      <c r="B9" s="177"/>
      <c r="C9" s="177"/>
      <c r="D9" s="135"/>
      <c r="E9" s="178" t="s">
        <v>849</v>
      </c>
      <c r="F9" s="178"/>
      <c r="G9" s="178"/>
      <c r="H9" s="178"/>
      <c r="I9" s="135"/>
      <c r="J9" s="177" t="s">
        <v>847</v>
      </c>
      <c r="K9" s="177"/>
      <c r="L9" s="179">
        <v>12</v>
      </c>
      <c r="M9" s="179"/>
      <c r="N9" s="135"/>
      <c r="O9" s="179">
        <v>216.06</v>
      </c>
      <c r="P9" s="179"/>
      <c r="Q9" s="179"/>
      <c r="R9" s="179"/>
      <c r="S9" s="179"/>
      <c r="T9" s="179"/>
      <c r="U9" s="179">
        <v>2592.7200000000003</v>
      </c>
      <c r="V9" s="179"/>
    </row>
    <row r="10" spans="1:22" x14ac:dyDescent="0.3">
      <c r="A10" s="135"/>
      <c r="B10" s="135"/>
      <c r="C10" s="135"/>
      <c r="D10" s="135"/>
      <c r="E10" s="135"/>
      <c r="F10" s="135"/>
      <c r="G10" s="135"/>
      <c r="H10" s="135"/>
      <c r="I10" s="135"/>
      <c r="J10" s="135"/>
      <c r="K10" s="135"/>
      <c r="L10" s="135"/>
      <c r="M10" s="135"/>
      <c r="N10" s="135"/>
      <c r="O10" s="135"/>
      <c r="P10" s="135"/>
      <c r="Q10" s="135"/>
      <c r="R10" s="135"/>
      <c r="S10" s="135"/>
      <c r="T10" s="135"/>
      <c r="U10" s="135"/>
      <c r="V10" s="135"/>
    </row>
    <row r="11" spans="1:22" x14ac:dyDescent="0.3">
      <c r="A11" s="180" t="s">
        <v>850</v>
      </c>
      <c r="B11" s="180"/>
      <c r="C11" s="180"/>
      <c r="D11" s="135"/>
      <c r="E11" s="181" t="s">
        <v>851</v>
      </c>
      <c r="F11" s="181"/>
      <c r="G11" s="181"/>
      <c r="H11" s="181"/>
      <c r="I11" s="135"/>
      <c r="J11" s="135"/>
      <c r="K11" s="135"/>
      <c r="L11" s="135"/>
      <c r="M11" s="135"/>
      <c r="N11" s="135"/>
      <c r="O11" s="135"/>
      <c r="P11" s="135"/>
      <c r="Q11" s="135"/>
      <c r="R11" s="135"/>
      <c r="S11" s="135"/>
      <c r="T11" s="135"/>
      <c r="U11" s="182">
        <v>630</v>
      </c>
      <c r="V11" s="182"/>
    </row>
    <row r="12" spans="1:22" x14ac:dyDescent="0.3">
      <c r="A12" s="135"/>
      <c r="B12" s="135"/>
      <c r="C12" s="135"/>
      <c r="D12" s="135"/>
      <c r="E12" s="135"/>
      <c r="F12" s="135"/>
      <c r="G12" s="135"/>
      <c r="H12" s="135"/>
      <c r="I12" s="135"/>
      <c r="J12" s="135"/>
      <c r="K12" s="135"/>
      <c r="L12" s="135"/>
      <c r="M12" s="135"/>
      <c r="N12" s="135"/>
      <c r="O12" s="135"/>
      <c r="P12" s="135"/>
      <c r="Q12" s="135"/>
      <c r="R12" s="135"/>
      <c r="S12" s="135"/>
      <c r="T12" s="135"/>
      <c r="U12" s="135"/>
      <c r="V12" s="135"/>
    </row>
    <row r="13" spans="1:22" x14ac:dyDescent="0.3">
      <c r="A13" s="177" t="s">
        <v>852</v>
      </c>
      <c r="B13" s="177"/>
      <c r="C13" s="177"/>
      <c r="D13" s="135"/>
      <c r="E13" s="178" t="s">
        <v>853</v>
      </c>
      <c r="F13" s="178"/>
      <c r="G13" s="178"/>
      <c r="H13" s="178"/>
      <c r="I13" s="135"/>
      <c r="J13" s="177" t="s">
        <v>847</v>
      </c>
      <c r="K13" s="177"/>
      <c r="L13" s="179">
        <v>12</v>
      </c>
      <c r="M13" s="179"/>
      <c r="N13" s="135"/>
      <c r="O13" s="179">
        <v>30.5</v>
      </c>
      <c r="P13" s="179"/>
      <c r="Q13" s="179"/>
      <c r="R13" s="179"/>
      <c r="S13" s="179"/>
      <c r="T13" s="179"/>
      <c r="U13" s="179">
        <v>366</v>
      </c>
      <c r="V13" s="179"/>
    </row>
    <row r="14" spans="1:22" x14ac:dyDescent="0.3">
      <c r="A14" s="135"/>
      <c r="B14" s="135"/>
      <c r="C14" s="135"/>
      <c r="D14" s="135"/>
      <c r="E14" s="135"/>
      <c r="F14" s="135"/>
      <c r="G14" s="135"/>
      <c r="H14" s="135"/>
      <c r="I14" s="135"/>
      <c r="J14" s="135"/>
      <c r="K14" s="135"/>
      <c r="L14" s="135"/>
      <c r="M14" s="135"/>
      <c r="N14" s="135"/>
      <c r="O14" s="135"/>
      <c r="P14" s="135"/>
      <c r="Q14" s="135"/>
      <c r="R14" s="135"/>
      <c r="S14" s="135"/>
      <c r="T14" s="135"/>
      <c r="U14" s="135"/>
      <c r="V14" s="135"/>
    </row>
    <row r="15" spans="1:22" x14ac:dyDescent="0.3">
      <c r="A15" s="177" t="s">
        <v>854</v>
      </c>
      <c r="B15" s="177"/>
      <c r="C15" s="177"/>
      <c r="D15" s="135"/>
      <c r="E15" s="178" t="s">
        <v>855</v>
      </c>
      <c r="F15" s="178"/>
      <c r="G15" s="178"/>
      <c r="H15" s="178"/>
      <c r="I15" s="135"/>
      <c r="J15" s="177" t="s">
        <v>847</v>
      </c>
      <c r="K15" s="177"/>
      <c r="L15" s="179">
        <v>12</v>
      </c>
      <c r="M15" s="179"/>
      <c r="N15" s="135"/>
      <c r="O15" s="179">
        <v>22</v>
      </c>
      <c r="P15" s="179"/>
      <c r="Q15" s="179"/>
      <c r="R15" s="179"/>
      <c r="S15" s="179"/>
      <c r="T15" s="179"/>
      <c r="U15" s="179">
        <v>264</v>
      </c>
      <c r="V15" s="179"/>
    </row>
    <row r="16" spans="1:22" x14ac:dyDescent="0.3">
      <c r="A16" s="135"/>
      <c r="B16" s="135"/>
      <c r="C16" s="135"/>
      <c r="D16" s="135"/>
      <c r="E16" s="135"/>
      <c r="F16" s="135"/>
      <c r="G16" s="135"/>
      <c r="H16" s="135"/>
      <c r="I16" s="135"/>
      <c r="J16" s="135"/>
      <c r="K16" s="135"/>
      <c r="L16" s="135"/>
      <c r="M16" s="135"/>
      <c r="N16" s="135"/>
      <c r="O16" s="135"/>
      <c r="P16" s="135"/>
      <c r="Q16" s="135"/>
      <c r="R16" s="135"/>
      <c r="S16" s="135"/>
      <c r="T16" s="135"/>
      <c r="U16" s="135"/>
      <c r="V16" s="135"/>
    </row>
    <row r="17" spans="1:22" x14ac:dyDescent="0.3">
      <c r="A17" s="180" t="s">
        <v>856</v>
      </c>
      <c r="B17" s="180"/>
      <c r="C17" s="180"/>
      <c r="D17" s="135"/>
      <c r="E17" s="181" t="s">
        <v>857</v>
      </c>
      <c r="F17" s="181"/>
      <c r="G17" s="181"/>
      <c r="H17" s="181"/>
      <c r="I17" s="135"/>
      <c r="J17" s="135"/>
      <c r="K17" s="135"/>
      <c r="L17" s="135"/>
      <c r="M17" s="135"/>
      <c r="N17" s="135"/>
      <c r="O17" s="135"/>
      <c r="P17" s="135"/>
      <c r="Q17" s="135"/>
      <c r="R17" s="135"/>
      <c r="S17" s="135"/>
      <c r="T17" s="135"/>
      <c r="U17" s="182">
        <v>1486.46</v>
      </c>
      <c r="V17" s="182"/>
    </row>
    <row r="18" spans="1:22" x14ac:dyDescent="0.3">
      <c r="A18" s="135"/>
      <c r="B18" s="135"/>
      <c r="C18" s="135"/>
      <c r="D18" s="135"/>
      <c r="E18" s="135"/>
      <c r="F18" s="135"/>
      <c r="G18" s="135"/>
      <c r="H18" s="135"/>
      <c r="I18" s="135"/>
      <c r="J18" s="135"/>
      <c r="K18" s="135"/>
      <c r="L18" s="135"/>
      <c r="M18" s="135"/>
      <c r="N18" s="135"/>
      <c r="O18" s="135"/>
      <c r="P18" s="135"/>
      <c r="Q18" s="135"/>
      <c r="R18" s="135"/>
      <c r="S18" s="135"/>
      <c r="T18" s="135"/>
      <c r="U18" s="135"/>
      <c r="V18" s="135"/>
    </row>
    <row r="19" spans="1:22" x14ac:dyDescent="0.3">
      <c r="A19" s="177" t="s">
        <v>858</v>
      </c>
      <c r="B19" s="177"/>
      <c r="C19" s="177"/>
      <c r="D19" s="135"/>
      <c r="E19" s="178" t="s">
        <v>859</v>
      </c>
      <c r="F19" s="178"/>
      <c r="G19" s="178"/>
      <c r="H19" s="178"/>
      <c r="I19" s="135"/>
      <c r="J19" s="177" t="s">
        <v>35</v>
      </c>
      <c r="K19" s="177"/>
      <c r="L19" s="179">
        <v>12</v>
      </c>
      <c r="M19" s="179"/>
      <c r="N19" s="135"/>
      <c r="O19" s="179">
        <v>26.54</v>
      </c>
      <c r="P19" s="179"/>
      <c r="Q19" s="179"/>
      <c r="R19" s="179"/>
      <c r="S19" s="179"/>
      <c r="T19" s="179"/>
      <c r="U19" s="179">
        <v>318.48</v>
      </c>
      <c r="V19" s="179"/>
    </row>
    <row r="20" spans="1:22" x14ac:dyDescent="0.3">
      <c r="A20" s="135"/>
      <c r="B20" s="135"/>
      <c r="C20" s="135"/>
      <c r="D20" s="135"/>
      <c r="E20" s="135"/>
      <c r="F20" s="135"/>
      <c r="G20" s="135"/>
      <c r="H20" s="135"/>
      <c r="I20" s="135"/>
      <c r="J20" s="135"/>
      <c r="K20" s="135"/>
      <c r="L20" s="135"/>
      <c r="M20" s="135"/>
      <c r="N20" s="135"/>
      <c r="O20" s="135"/>
      <c r="P20" s="135"/>
      <c r="Q20" s="135"/>
      <c r="R20" s="135"/>
      <c r="S20" s="135"/>
      <c r="T20" s="135"/>
      <c r="U20" s="135"/>
      <c r="V20" s="135"/>
    </row>
    <row r="21" spans="1:22" x14ac:dyDescent="0.3">
      <c r="A21" s="177" t="s">
        <v>860</v>
      </c>
      <c r="B21" s="177"/>
      <c r="C21" s="177"/>
      <c r="D21" s="135"/>
      <c r="E21" s="178" t="s">
        <v>861</v>
      </c>
      <c r="F21" s="178"/>
      <c r="G21" s="178"/>
      <c r="H21" s="178"/>
      <c r="I21" s="135"/>
      <c r="J21" s="177" t="s">
        <v>847</v>
      </c>
      <c r="K21" s="177"/>
      <c r="L21" s="179">
        <v>12</v>
      </c>
      <c r="M21" s="179"/>
      <c r="N21" s="135"/>
      <c r="O21" s="179">
        <v>53.09</v>
      </c>
      <c r="P21" s="179"/>
      <c r="Q21" s="179"/>
      <c r="R21" s="179"/>
      <c r="S21" s="179"/>
      <c r="T21" s="179"/>
      <c r="U21" s="179">
        <v>637.08000000000004</v>
      </c>
      <c r="V21" s="179"/>
    </row>
    <row r="22" spans="1:22" x14ac:dyDescent="0.3">
      <c r="A22" s="135"/>
      <c r="B22" s="135"/>
      <c r="C22" s="135"/>
      <c r="D22" s="135"/>
      <c r="E22" s="135"/>
      <c r="F22" s="135"/>
      <c r="G22" s="135"/>
      <c r="H22" s="135"/>
      <c r="I22" s="135"/>
      <c r="J22" s="135"/>
      <c r="K22" s="135"/>
      <c r="L22" s="135"/>
      <c r="M22" s="135"/>
      <c r="N22" s="135"/>
      <c r="O22" s="135"/>
      <c r="P22" s="135"/>
      <c r="Q22" s="135"/>
      <c r="R22" s="135"/>
      <c r="S22" s="135"/>
      <c r="T22" s="135"/>
      <c r="U22" s="135"/>
      <c r="V22" s="135"/>
    </row>
    <row r="23" spans="1:22" x14ac:dyDescent="0.3">
      <c r="A23" s="177" t="s">
        <v>862</v>
      </c>
      <c r="B23" s="177"/>
      <c r="C23" s="177"/>
      <c r="D23" s="135"/>
      <c r="E23" s="178" t="s">
        <v>863</v>
      </c>
      <c r="F23" s="178"/>
      <c r="G23" s="178"/>
      <c r="H23" s="178"/>
      <c r="I23" s="135"/>
      <c r="J23" s="177" t="s">
        <v>847</v>
      </c>
      <c r="K23" s="177"/>
      <c r="L23" s="179">
        <v>5</v>
      </c>
      <c r="M23" s="179"/>
      <c r="N23" s="135"/>
      <c r="O23" s="179">
        <v>53.09</v>
      </c>
      <c r="P23" s="179"/>
      <c r="Q23" s="179"/>
      <c r="R23" s="179"/>
      <c r="S23" s="179"/>
      <c r="T23" s="179"/>
      <c r="U23" s="179">
        <v>265.45</v>
      </c>
      <c r="V23" s="179"/>
    </row>
    <row r="24" spans="1:22" x14ac:dyDescent="0.3">
      <c r="A24" s="135"/>
      <c r="B24" s="135"/>
      <c r="C24" s="135"/>
      <c r="D24" s="135"/>
      <c r="E24" s="135"/>
      <c r="F24" s="135"/>
      <c r="G24" s="135"/>
      <c r="H24" s="135"/>
      <c r="I24" s="135"/>
      <c r="J24" s="135"/>
      <c r="K24" s="135"/>
      <c r="L24" s="135"/>
      <c r="M24" s="135"/>
      <c r="N24" s="135"/>
      <c r="O24" s="135"/>
      <c r="P24" s="135"/>
      <c r="Q24" s="135"/>
      <c r="R24" s="135"/>
      <c r="S24" s="135"/>
      <c r="T24" s="135"/>
      <c r="U24" s="135"/>
      <c r="V24" s="135"/>
    </row>
    <row r="25" spans="1:22" x14ac:dyDescent="0.3">
      <c r="A25" s="177" t="s">
        <v>864</v>
      </c>
      <c r="B25" s="177"/>
      <c r="C25" s="177"/>
      <c r="D25" s="135"/>
      <c r="E25" s="178" t="s">
        <v>865</v>
      </c>
      <c r="F25" s="178"/>
      <c r="G25" s="178"/>
      <c r="H25" s="178"/>
      <c r="I25" s="135"/>
      <c r="J25" s="177" t="s">
        <v>847</v>
      </c>
      <c r="K25" s="177"/>
      <c r="L25" s="179">
        <v>5</v>
      </c>
      <c r="M25" s="179"/>
      <c r="N25" s="135"/>
      <c r="O25" s="179">
        <v>53.09</v>
      </c>
      <c r="P25" s="179"/>
      <c r="Q25" s="179"/>
      <c r="R25" s="179"/>
      <c r="S25" s="179"/>
      <c r="T25" s="179"/>
      <c r="U25" s="179">
        <v>265.45</v>
      </c>
      <c r="V25" s="179"/>
    </row>
    <row r="26" spans="1:22" x14ac:dyDescent="0.3">
      <c r="A26" s="135"/>
      <c r="B26" s="135"/>
      <c r="C26" s="135"/>
      <c r="D26" s="135"/>
      <c r="E26" s="135"/>
      <c r="F26" s="135"/>
      <c r="G26" s="135"/>
      <c r="H26" s="135"/>
      <c r="I26" s="135"/>
      <c r="J26" s="135"/>
      <c r="K26" s="135"/>
      <c r="L26" s="135"/>
      <c r="M26" s="135"/>
      <c r="N26" s="135"/>
      <c r="O26" s="135"/>
      <c r="P26" s="135"/>
      <c r="Q26" s="135"/>
      <c r="R26" s="135"/>
      <c r="S26" s="135"/>
      <c r="T26" s="135"/>
      <c r="U26" s="135"/>
      <c r="V26" s="135"/>
    </row>
    <row r="27" spans="1:22" x14ac:dyDescent="0.3">
      <c r="A27" s="180" t="s">
        <v>866</v>
      </c>
      <c r="B27" s="180"/>
      <c r="C27" s="180"/>
      <c r="D27" s="135"/>
      <c r="E27" s="181" t="s">
        <v>867</v>
      </c>
      <c r="F27" s="181"/>
      <c r="G27" s="181"/>
      <c r="H27" s="181"/>
      <c r="I27" s="135"/>
      <c r="J27" s="135"/>
      <c r="K27" s="135"/>
      <c r="L27" s="135"/>
      <c r="M27" s="135"/>
      <c r="N27" s="135"/>
      <c r="O27" s="135"/>
      <c r="P27" s="135"/>
      <c r="Q27" s="135"/>
      <c r="R27" s="135"/>
      <c r="S27" s="135"/>
      <c r="T27" s="135"/>
      <c r="U27" s="182">
        <v>2238.2400000000002</v>
      </c>
      <c r="V27" s="182"/>
    </row>
    <row r="28" spans="1:22" x14ac:dyDescent="0.3">
      <c r="A28" s="135"/>
      <c r="B28" s="135"/>
      <c r="C28" s="135"/>
      <c r="D28" s="135"/>
      <c r="E28" s="135"/>
      <c r="F28" s="135"/>
      <c r="G28" s="135"/>
      <c r="H28" s="135"/>
      <c r="I28" s="135"/>
      <c r="J28" s="135"/>
      <c r="K28" s="135"/>
      <c r="L28" s="135"/>
      <c r="M28" s="135"/>
      <c r="N28" s="135"/>
      <c r="O28" s="135"/>
      <c r="P28" s="135"/>
      <c r="Q28" s="135"/>
      <c r="R28" s="135"/>
      <c r="S28" s="135"/>
      <c r="T28" s="135"/>
      <c r="U28" s="135"/>
      <c r="V28" s="135"/>
    </row>
    <row r="29" spans="1:22" x14ac:dyDescent="0.3">
      <c r="A29" s="177" t="s">
        <v>868</v>
      </c>
      <c r="B29" s="177"/>
      <c r="C29" s="177"/>
      <c r="D29" s="135"/>
      <c r="E29" s="178" t="s">
        <v>869</v>
      </c>
      <c r="F29" s="178"/>
      <c r="G29" s="178"/>
      <c r="H29" s="178"/>
      <c r="I29" s="135"/>
      <c r="J29" s="177" t="s">
        <v>870</v>
      </c>
      <c r="K29" s="177"/>
      <c r="L29" s="179">
        <v>21</v>
      </c>
      <c r="M29" s="179"/>
      <c r="N29" s="135"/>
      <c r="O29" s="179">
        <v>57.53</v>
      </c>
      <c r="P29" s="179"/>
      <c r="Q29" s="179"/>
      <c r="R29" s="179"/>
      <c r="S29" s="179"/>
      <c r="T29" s="179"/>
      <c r="U29" s="179">
        <v>1208.1300000000001</v>
      </c>
      <c r="V29" s="179"/>
    </row>
    <row r="30" spans="1:22" x14ac:dyDescent="0.3">
      <c r="A30" s="135"/>
      <c r="B30" s="135"/>
      <c r="C30" s="135"/>
      <c r="D30" s="135"/>
      <c r="E30" s="135"/>
      <c r="F30" s="135"/>
      <c r="G30" s="135"/>
      <c r="H30" s="135"/>
      <c r="I30" s="135"/>
      <c r="J30" s="135"/>
      <c r="K30" s="135"/>
      <c r="L30" s="135"/>
      <c r="M30" s="135"/>
      <c r="N30" s="135"/>
      <c r="O30" s="135"/>
      <c r="P30" s="135"/>
      <c r="Q30" s="135"/>
      <c r="R30" s="135"/>
      <c r="S30" s="135"/>
      <c r="T30" s="135"/>
      <c r="U30" s="135"/>
      <c r="V30" s="135"/>
    </row>
    <row r="31" spans="1:22" x14ac:dyDescent="0.3">
      <c r="A31" s="177" t="s">
        <v>871</v>
      </c>
      <c r="B31" s="177"/>
      <c r="C31" s="177"/>
      <c r="D31" s="135"/>
      <c r="E31" s="178" t="s">
        <v>872</v>
      </c>
      <c r="F31" s="178"/>
      <c r="G31" s="178"/>
      <c r="H31" s="178"/>
      <c r="I31" s="135"/>
      <c r="J31" s="177" t="s">
        <v>870</v>
      </c>
      <c r="K31" s="177"/>
      <c r="L31" s="179">
        <v>15</v>
      </c>
      <c r="M31" s="179"/>
      <c r="N31" s="135"/>
      <c r="O31" s="179">
        <v>58.07</v>
      </c>
      <c r="P31" s="179"/>
      <c r="Q31" s="179"/>
      <c r="R31" s="179"/>
      <c r="S31" s="179"/>
      <c r="T31" s="179"/>
      <c r="U31" s="179">
        <v>871.05000000000007</v>
      </c>
      <c r="V31" s="179"/>
    </row>
    <row r="32" spans="1:22" x14ac:dyDescent="0.3">
      <c r="A32" s="135"/>
      <c r="B32" s="135"/>
      <c r="C32" s="135"/>
      <c r="D32" s="135"/>
      <c r="E32" s="135"/>
      <c r="F32" s="135"/>
      <c r="G32" s="135"/>
      <c r="H32" s="135"/>
      <c r="I32" s="135"/>
      <c r="J32" s="135"/>
      <c r="K32" s="135"/>
      <c r="L32" s="135"/>
      <c r="M32" s="135"/>
      <c r="N32" s="135"/>
      <c r="O32" s="135"/>
      <c r="P32" s="135"/>
      <c r="Q32" s="135"/>
      <c r="R32" s="135"/>
      <c r="S32" s="135"/>
      <c r="T32" s="135"/>
      <c r="U32" s="135"/>
      <c r="V32" s="135"/>
    </row>
    <row r="33" spans="1:22" x14ac:dyDescent="0.3">
      <c r="A33" s="177" t="s">
        <v>873</v>
      </c>
      <c r="B33" s="177"/>
      <c r="C33" s="177"/>
      <c r="D33" s="135"/>
      <c r="E33" s="178" t="s">
        <v>874</v>
      </c>
      <c r="F33" s="178"/>
      <c r="G33" s="178"/>
      <c r="H33" s="178"/>
      <c r="I33" s="135"/>
      <c r="J33" s="177" t="s">
        <v>870</v>
      </c>
      <c r="K33" s="177"/>
      <c r="L33" s="179">
        <v>2</v>
      </c>
      <c r="M33" s="179"/>
      <c r="N33" s="135"/>
      <c r="O33" s="179">
        <v>68.320000000000007</v>
      </c>
      <c r="P33" s="179"/>
      <c r="Q33" s="179"/>
      <c r="R33" s="179"/>
      <c r="S33" s="179"/>
      <c r="T33" s="179"/>
      <c r="U33" s="179">
        <v>136.64000000000001</v>
      </c>
      <c r="V33" s="179"/>
    </row>
    <row r="34" spans="1:22" x14ac:dyDescent="0.3">
      <c r="A34" s="135"/>
      <c r="B34" s="135"/>
      <c r="C34" s="135"/>
      <c r="D34" s="135"/>
      <c r="E34" s="135"/>
      <c r="F34" s="135"/>
      <c r="G34" s="135"/>
      <c r="H34" s="135"/>
      <c r="I34" s="135"/>
      <c r="J34" s="135"/>
      <c r="K34" s="135"/>
      <c r="L34" s="135"/>
      <c r="M34" s="135"/>
      <c r="N34" s="135"/>
      <c r="O34" s="135"/>
      <c r="P34" s="135"/>
      <c r="Q34" s="135"/>
      <c r="R34" s="135"/>
      <c r="S34" s="135"/>
      <c r="T34" s="135"/>
      <c r="U34" s="135"/>
      <c r="V34" s="135"/>
    </row>
    <row r="35" spans="1:22" x14ac:dyDescent="0.3">
      <c r="A35" s="177" t="s">
        <v>875</v>
      </c>
      <c r="B35" s="177"/>
      <c r="C35" s="177"/>
      <c r="D35" s="135"/>
      <c r="E35" s="178" t="s">
        <v>876</v>
      </c>
      <c r="F35" s="178"/>
      <c r="G35" s="178"/>
      <c r="H35" s="178"/>
      <c r="I35" s="135"/>
      <c r="J35" s="177" t="s">
        <v>847</v>
      </c>
      <c r="K35" s="177"/>
      <c r="L35" s="179">
        <v>2</v>
      </c>
      <c r="M35" s="179"/>
      <c r="N35" s="135"/>
      <c r="O35" s="179">
        <v>11.21</v>
      </c>
      <c r="P35" s="179"/>
      <c r="Q35" s="179"/>
      <c r="R35" s="179"/>
      <c r="S35" s="179"/>
      <c r="T35" s="179"/>
      <c r="U35" s="179">
        <v>22.42</v>
      </c>
      <c r="V35" s="179"/>
    </row>
    <row r="36" spans="1:22" x14ac:dyDescent="0.3">
      <c r="A36" s="135"/>
      <c r="B36" s="135"/>
      <c r="C36" s="135"/>
      <c r="D36" s="135"/>
      <c r="E36" s="135"/>
      <c r="F36" s="135"/>
      <c r="G36" s="135"/>
      <c r="H36" s="135"/>
      <c r="I36" s="135"/>
      <c r="J36" s="135"/>
      <c r="K36" s="135"/>
      <c r="L36" s="135"/>
      <c r="M36" s="135"/>
      <c r="N36" s="135"/>
      <c r="O36" s="135"/>
      <c r="P36" s="135"/>
      <c r="Q36" s="135"/>
      <c r="R36" s="135"/>
      <c r="S36" s="135"/>
      <c r="T36" s="135"/>
      <c r="U36" s="135"/>
      <c r="V36" s="135"/>
    </row>
    <row r="37" spans="1:22" x14ac:dyDescent="0.3">
      <c r="A37" s="180" t="s">
        <v>877</v>
      </c>
      <c r="B37" s="180"/>
      <c r="C37" s="180"/>
      <c r="D37" s="135"/>
      <c r="E37" s="181" t="s">
        <v>878</v>
      </c>
      <c r="F37" s="181"/>
      <c r="G37" s="181"/>
      <c r="H37" s="181"/>
      <c r="I37" s="135"/>
      <c r="J37" s="135"/>
      <c r="K37" s="135"/>
      <c r="L37" s="135"/>
      <c r="M37" s="135"/>
      <c r="N37" s="135"/>
      <c r="O37" s="135"/>
      <c r="P37" s="135"/>
      <c r="Q37" s="135"/>
      <c r="R37" s="135"/>
      <c r="S37" s="135"/>
      <c r="T37" s="135"/>
      <c r="U37" s="182">
        <v>4218.09</v>
      </c>
      <c r="V37" s="182"/>
    </row>
    <row r="38" spans="1:22" x14ac:dyDescent="0.3">
      <c r="A38" s="135"/>
      <c r="B38" s="135"/>
      <c r="C38" s="135"/>
      <c r="D38" s="135"/>
      <c r="E38" s="135"/>
      <c r="F38" s="135"/>
      <c r="G38" s="135"/>
      <c r="H38" s="135"/>
      <c r="I38" s="135"/>
      <c r="J38" s="135"/>
      <c r="K38" s="135"/>
      <c r="L38" s="135"/>
      <c r="M38" s="135"/>
      <c r="N38" s="135"/>
      <c r="O38" s="135"/>
      <c r="P38" s="135"/>
      <c r="Q38" s="135"/>
      <c r="R38" s="135"/>
      <c r="S38" s="135"/>
      <c r="T38" s="135"/>
      <c r="U38" s="135"/>
      <c r="V38" s="135"/>
    </row>
    <row r="39" spans="1:22" x14ac:dyDescent="0.3">
      <c r="A39" s="177" t="s">
        <v>879</v>
      </c>
      <c r="B39" s="177"/>
      <c r="C39" s="177"/>
      <c r="D39" s="135"/>
      <c r="E39" s="178" t="s">
        <v>880</v>
      </c>
      <c r="F39" s="178"/>
      <c r="G39" s="178"/>
      <c r="H39" s="178"/>
      <c r="I39" s="135"/>
      <c r="J39" s="177" t="s">
        <v>881</v>
      </c>
      <c r="K39" s="177"/>
      <c r="L39" s="179">
        <v>68.850000000000009</v>
      </c>
      <c r="M39" s="179"/>
      <c r="N39" s="135"/>
      <c r="O39" s="179">
        <v>17.09</v>
      </c>
      <c r="P39" s="179"/>
      <c r="Q39" s="179"/>
      <c r="R39" s="179"/>
      <c r="S39" s="179"/>
      <c r="T39" s="179"/>
      <c r="U39" s="179">
        <v>1176.6500000000001</v>
      </c>
      <c r="V39" s="179"/>
    </row>
    <row r="40" spans="1:22" x14ac:dyDescent="0.3">
      <c r="A40" s="135"/>
      <c r="B40" s="135"/>
      <c r="C40" s="135"/>
      <c r="D40" s="135"/>
      <c r="E40" s="135"/>
      <c r="F40" s="135"/>
      <c r="G40" s="135"/>
      <c r="H40" s="135"/>
      <c r="I40" s="135"/>
      <c r="J40" s="135"/>
      <c r="K40" s="135"/>
      <c r="L40" s="135"/>
      <c r="M40" s="135"/>
      <c r="N40" s="135"/>
      <c r="O40" s="135"/>
      <c r="P40" s="135"/>
      <c r="Q40" s="135"/>
      <c r="R40" s="135"/>
      <c r="S40" s="135"/>
      <c r="T40" s="135"/>
      <c r="U40" s="135"/>
      <c r="V40" s="135"/>
    </row>
    <row r="41" spans="1:22" x14ac:dyDescent="0.3">
      <c r="A41" s="177" t="s">
        <v>882</v>
      </c>
      <c r="B41" s="177"/>
      <c r="C41" s="177"/>
      <c r="D41" s="135"/>
      <c r="E41" s="178" t="s">
        <v>883</v>
      </c>
      <c r="F41" s="178"/>
      <c r="G41" s="178"/>
      <c r="H41" s="178"/>
      <c r="I41" s="135"/>
      <c r="J41" s="177" t="s">
        <v>881</v>
      </c>
      <c r="K41" s="177"/>
      <c r="L41" s="179">
        <v>53.76</v>
      </c>
      <c r="M41" s="179"/>
      <c r="N41" s="135"/>
      <c r="O41" s="179">
        <v>24.810000000000002</v>
      </c>
      <c r="P41" s="179"/>
      <c r="Q41" s="179"/>
      <c r="R41" s="179"/>
      <c r="S41" s="179"/>
      <c r="T41" s="179"/>
      <c r="U41" s="179">
        <v>1333.79</v>
      </c>
      <c r="V41" s="179"/>
    </row>
    <row r="42" spans="1:22" x14ac:dyDescent="0.3">
      <c r="A42" s="135"/>
      <c r="B42" s="135"/>
      <c r="C42" s="135"/>
      <c r="D42" s="135"/>
      <c r="E42" s="135"/>
      <c r="F42" s="135"/>
      <c r="G42" s="135"/>
      <c r="H42" s="135"/>
      <c r="I42" s="135"/>
      <c r="J42" s="135"/>
      <c r="K42" s="135"/>
      <c r="L42" s="135"/>
      <c r="M42" s="135"/>
      <c r="N42" s="135"/>
      <c r="O42" s="135"/>
      <c r="P42" s="135"/>
      <c r="Q42" s="135"/>
      <c r="R42" s="135"/>
      <c r="S42" s="135"/>
      <c r="T42" s="135"/>
      <c r="U42" s="135"/>
      <c r="V42" s="135"/>
    </row>
    <row r="43" spans="1:22" x14ac:dyDescent="0.3">
      <c r="A43" s="177" t="s">
        <v>884</v>
      </c>
      <c r="B43" s="177"/>
      <c r="C43" s="177"/>
      <c r="D43" s="135"/>
      <c r="E43" s="178" t="s">
        <v>885</v>
      </c>
      <c r="F43" s="178"/>
      <c r="G43" s="178"/>
      <c r="H43" s="178"/>
      <c r="I43" s="135"/>
      <c r="J43" s="177" t="s">
        <v>5</v>
      </c>
      <c r="K43" s="177"/>
      <c r="L43" s="179">
        <v>28.740000000000002</v>
      </c>
      <c r="M43" s="179"/>
      <c r="N43" s="135"/>
      <c r="O43" s="179">
        <v>32.58</v>
      </c>
      <c r="P43" s="179"/>
      <c r="Q43" s="179"/>
      <c r="R43" s="179"/>
      <c r="S43" s="179"/>
      <c r="T43" s="179"/>
      <c r="U43" s="179">
        <v>936.35</v>
      </c>
      <c r="V43" s="179"/>
    </row>
    <row r="44" spans="1:22" x14ac:dyDescent="0.3">
      <c r="A44" s="135"/>
      <c r="B44" s="135"/>
      <c r="C44" s="135"/>
      <c r="D44" s="135"/>
      <c r="E44" s="135"/>
      <c r="F44" s="135"/>
      <c r="G44" s="135"/>
      <c r="H44" s="135"/>
      <c r="I44" s="135"/>
      <c r="J44" s="135"/>
      <c r="K44" s="135"/>
      <c r="L44" s="135"/>
      <c r="M44" s="135"/>
      <c r="N44" s="135"/>
      <c r="O44" s="135"/>
      <c r="P44" s="135"/>
      <c r="Q44" s="135"/>
      <c r="R44" s="135"/>
      <c r="S44" s="135"/>
      <c r="T44" s="135"/>
      <c r="U44" s="135"/>
      <c r="V44" s="135"/>
    </row>
    <row r="45" spans="1:22" x14ac:dyDescent="0.3">
      <c r="A45" s="177" t="s">
        <v>886</v>
      </c>
      <c r="B45" s="177"/>
      <c r="C45" s="177"/>
      <c r="D45" s="135"/>
      <c r="E45" s="178" t="s">
        <v>887</v>
      </c>
      <c r="F45" s="178"/>
      <c r="G45" s="178"/>
      <c r="H45" s="178"/>
      <c r="I45" s="135"/>
      <c r="J45" s="177" t="s">
        <v>5</v>
      </c>
      <c r="K45" s="177"/>
      <c r="L45" s="179">
        <v>18.68</v>
      </c>
      <c r="M45" s="179"/>
      <c r="N45" s="135"/>
      <c r="O45" s="179">
        <v>41.29</v>
      </c>
      <c r="P45" s="179"/>
      <c r="Q45" s="179"/>
      <c r="R45" s="179"/>
      <c r="S45" s="179"/>
      <c r="T45" s="179"/>
      <c r="U45" s="179">
        <v>771.30000000000007</v>
      </c>
      <c r="V45" s="179"/>
    </row>
    <row r="46" spans="1:22" x14ac:dyDescent="0.3">
      <c r="A46" s="135"/>
      <c r="B46" s="135"/>
      <c r="C46" s="135"/>
      <c r="D46" s="135"/>
      <c r="E46" s="135"/>
      <c r="F46" s="135"/>
      <c r="G46" s="135"/>
      <c r="H46" s="135"/>
      <c r="I46" s="135"/>
      <c r="J46" s="135"/>
      <c r="K46" s="135"/>
      <c r="L46" s="135"/>
      <c r="M46" s="135"/>
      <c r="N46" s="135"/>
      <c r="O46" s="135"/>
      <c r="P46" s="135"/>
      <c r="Q46" s="135"/>
      <c r="R46" s="135"/>
      <c r="S46" s="135"/>
      <c r="T46" s="135"/>
      <c r="U46" s="135"/>
      <c r="V46" s="135"/>
    </row>
    <row r="47" spans="1:22" x14ac:dyDescent="0.3">
      <c r="A47" s="180" t="s">
        <v>888</v>
      </c>
      <c r="B47" s="180"/>
      <c r="C47" s="180"/>
      <c r="D47" s="135"/>
      <c r="E47" s="181" t="s">
        <v>889</v>
      </c>
      <c r="F47" s="181"/>
      <c r="G47" s="181"/>
      <c r="H47" s="181"/>
      <c r="I47" s="135"/>
      <c r="J47" s="135"/>
      <c r="K47" s="135"/>
      <c r="L47" s="135"/>
      <c r="M47" s="135"/>
      <c r="N47" s="135"/>
      <c r="O47" s="135"/>
      <c r="P47" s="135"/>
      <c r="Q47" s="135"/>
      <c r="R47" s="135"/>
      <c r="S47" s="135"/>
      <c r="T47" s="135"/>
      <c r="U47" s="182">
        <v>1150.82</v>
      </c>
      <c r="V47" s="182"/>
    </row>
    <row r="48" spans="1:22" x14ac:dyDescent="0.3">
      <c r="A48" s="135"/>
      <c r="B48" s="135"/>
      <c r="C48" s="135"/>
      <c r="D48" s="135"/>
      <c r="E48" s="135"/>
      <c r="F48" s="135"/>
      <c r="G48" s="135"/>
      <c r="H48" s="135"/>
      <c r="I48" s="135"/>
      <c r="J48" s="135"/>
      <c r="K48" s="135"/>
      <c r="L48" s="135"/>
      <c r="M48" s="135"/>
      <c r="N48" s="135"/>
      <c r="O48" s="135"/>
      <c r="P48" s="135"/>
      <c r="Q48" s="135"/>
      <c r="R48" s="135"/>
      <c r="S48" s="135"/>
      <c r="T48" s="135"/>
      <c r="U48" s="135"/>
      <c r="V48" s="135"/>
    </row>
    <row r="49" spans="1:22" x14ac:dyDescent="0.3">
      <c r="A49" s="177" t="s">
        <v>890</v>
      </c>
      <c r="B49" s="177"/>
      <c r="C49" s="177"/>
      <c r="D49" s="135"/>
      <c r="E49" s="178" t="s">
        <v>891</v>
      </c>
      <c r="F49" s="178"/>
      <c r="G49" s="178"/>
      <c r="H49" s="178"/>
      <c r="I49" s="135"/>
      <c r="J49" s="177" t="s">
        <v>847</v>
      </c>
      <c r="K49" s="177"/>
      <c r="L49" s="179">
        <v>15</v>
      </c>
      <c r="M49" s="179"/>
      <c r="N49" s="135"/>
      <c r="O49" s="179">
        <v>26.560000000000002</v>
      </c>
      <c r="P49" s="179"/>
      <c r="Q49" s="179"/>
      <c r="R49" s="179"/>
      <c r="S49" s="179"/>
      <c r="T49" s="179"/>
      <c r="U49" s="179">
        <v>398.40000000000003</v>
      </c>
      <c r="V49" s="179"/>
    </row>
    <row r="50" spans="1:22" x14ac:dyDescent="0.3">
      <c r="A50" s="135"/>
      <c r="B50" s="135"/>
      <c r="C50" s="135"/>
      <c r="D50" s="135"/>
      <c r="E50" s="135"/>
      <c r="F50" s="135"/>
      <c r="G50" s="135"/>
      <c r="H50" s="135"/>
      <c r="I50" s="135"/>
      <c r="J50" s="135"/>
      <c r="K50" s="135"/>
      <c r="L50" s="135"/>
      <c r="M50" s="135"/>
      <c r="N50" s="135"/>
      <c r="O50" s="135"/>
      <c r="P50" s="135"/>
      <c r="Q50" s="135"/>
      <c r="R50" s="135"/>
      <c r="S50" s="135"/>
      <c r="T50" s="135"/>
      <c r="U50" s="135"/>
      <c r="V50" s="135"/>
    </row>
    <row r="51" spans="1:22" x14ac:dyDescent="0.3">
      <c r="A51" s="177" t="s">
        <v>892</v>
      </c>
      <c r="B51" s="177"/>
      <c r="C51" s="177"/>
      <c r="D51" s="135"/>
      <c r="E51" s="178" t="s">
        <v>893</v>
      </c>
      <c r="F51" s="178"/>
      <c r="G51" s="178"/>
      <c r="H51" s="178"/>
      <c r="I51" s="135"/>
      <c r="J51" s="177" t="s">
        <v>847</v>
      </c>
      <c r="K51" s="177"/>
      <c r="L51" s="179">
        <v>17</v>
      </c>
      <c r="M51" s="179"/>
      <c r="N51" s="135"/>
      <c r="O51" s="179">
        <v>44.26</v>
      </c>
      <c r="P51" s="179"/>
      <c r="Q51" s="179"/>
      <c r="R51" s="179"/>
      <c r="S51" s="179"/>
      <c r="T51" s="179"/>
      <c r="U51" s="179">
        <v>752.42</v>
      </c>
      <c r="V51" s="179"/>
    </row>
    <row r="52" spans="1:22" x14ac:dyDescent="0.3">
      <c r="A52" s="135"/>
      <c r="B52" s="135"/>
      <c r="C52" s="135"/>
      <c r="D52" s="135"/>
      <c r="E52" s="135"/>
      <c r="F52" s="135"/>
      <c r="G52" s="135"/>
      <c r="H52" s="135"/>
      <c r="I52" s="135"/>
      <c r="J52" s="135"/>
      <c r="K52" s="135"/>
      <c r="L52" s="135"/>
      <c r="M52" s="135"/>
      <c r="N52" s="135"/>
      <c r="O52" s="135"/>
      <c r="P52" s="135"/>
      <c r="Q52" s="135"/>
      <c r="R52" s="135"/>
      <c r="S52" s="135"/>
      <c r="T52" s="135"/>
      <c r="U52" s="135"/>
      <c r="V52" s="135"/>
    </row>
    <row r="53" spans="1:22" x14ac:dyDescent="0.3">
      <c r="A53" s="180" t="s">
        <v>894</v>
      </c>
      <c r="B53" s="180"/>
      <c r="C53" s="180"/>
      <c r="D53" s="135"/>
      <c r="E53" s="181" t="s">
        <v>895</v>
      </c>
      <c r="F53" s="181"/>
      <c r="G53" s="181"/>
      <c r="H53" s="181"/>
      <c r="I53" s="135"/>
      <c r="J53" s="135"/>
      <c r="K53" s="135"/>
      <c r="L53" s="135"/>
      <c r="M53" s="135"/>
      <c r="N53" s="135"/>
      <c r="O53" s="135"/>
      <c r="P53" s="135"/>
      <c r="Q53" s="135"/>
      <c r="R53" s="135"/>
      <c r="S53" s="135"/>
      <c r="T53" s="135"/>
      <c r="U53" s="182">
        <v>495.84000000000003</v>
      </c>
      <c r="V53" s="182"/>
    </row>
    <row r="54" spans="1:22" x14ac:dyDescent="0.3">
      <c r="A54" s="135"/>
      <c r="B54" s="135"/>
      <c r="C54" s="135"/>
      <c r="D54" s="135"/>
      <c r="E54" s="135"/>
      <c r="F54" s="135"/>
      <c r="G54" s="135"/>
      <c r="H54" s="135"/>
      <c r="I54" s="135"/>
      <c r="J54" s="135"/>
      <c r="K54" s="135"/>
      <c r="L54" s="135"/>
      <c r="M54" s="135"/>
      <c r="N54" s="135"/>
      <c r="O54" s="135"/>
      <c r="P54" s="135"/>
      <c r="Q54" s="135"/>
      <c r="R54" s="135"/>
      <c r="S54" s="135"/>
      <c r="T54" s="135"/>
      <c r="U54" s="135"/>
      <c r="V54" s="135"/>
    </row>
    <row r="55" spans="1:22" x14ac:dyDescent="0.3">
      <c r="A55" s="177" t="s">
        <v>896</v>
      </c>
      <c r="B55" s="177"/>
      <c r="C55" s="177"/>
      <c r="D55" s="135"/>
      <c r="E55" s="178" t="s">
        <v>897</v>
      </c>
      <c r="F55" s="178"/>
      <c r="G55" s="178"/>
      <c r="H55" s="178"/>
      <c r="I55" s="135"/>
      <c r="J55" s="177" t="s">
        <v>847</v>
      </c>
      <c r="K55" s="177"/>
      <c r="L55" s="179">
        <v>4</v>
      </c>
      <c r="M55" s="179"/>
      <c r="N55" s="135"/>
      <c r="O55" s="179">
        <v>123.96000000000001</v>
      </c>
      <c r="P55" s="179"/>
      <c r="Q55" s="179"/>
      <c r="R55" s="179"/>
      <c r="S55" s="179"/>
      <c r="T55" s="179"/>
      <c r="U55" s="179">
        <v>495.84000000000003</v>
      </c>
      <c r="V55" s="179"/>
    </row>
    <row r="56" spans="1:22" x14ac:dyDescent="0.3">
      <c r="A56" s="135"/>
      <c r="B56" s="135"/>
      <c r="C56" s="135"/>
      <c r="D56" s="135"/>
      <c r="E56" s="135"/>
      <c r="F56" s="135"/>
      <c r="G56" s="135"/>
      <c r="H56" s="135"/>
      <c r="I56" s="135"/>
      <c r="J56" s="135"/>
      <c r="K56" s="135"/>
      <c r="L56" s="135"/>
      <c r="M56" s="135"/>
      <c r="N56" s="135"/>
      <c r="O56" s="135"/>
      <c r="P56" s="135"/>
      <c r="Q56" s="135"/>
      <c r="R56" s="135"/>
      <c r="S56" s="135"/>
      <c r="T56" s="135"/>
      <c r="U56" s="135"/>
      <c r="V56" s="135"/>
    </row>
    <row r="57" spans="1:22" x14ac:dyDescent="0.3">
      <c r="A57" s="180" t="s">
        <v>898</v>
      </c>
      <c r="B57" s="180"/>
      <c r="C57" s="180"/>
      <c r="D57" s="135"/>
      <c r="E57" s="181" t="s">
        <v>899</v>
      </c>
      <c r="F57" s="181"/>
      <c r="G57" s="181"/>
      <c r="H57" s="181"/>
      <c r="I57" s="135"/>
      <c r="J57" s="135"/>
      <c r="K57" s="135"/>
      <c r="L57" s="135"/>
      <c r="M57" s="135"/>
      <c r="N57" s="135"/>
      <c r="O57" s="135"/>
      <c r="P57" s="135"/>
      <c r="Q57" s="135"/>
      <c r="R57" s="135"/>
      <c r="S57" s="135"/>
      <c r="T57" s="135"/>
      <c r="U57" s="135"/>
      <c r="V57" s="135"/>
    </row>
    <row r="58" spans="1:22" x14ac:dyDescent="0.3">
      <c r="A58" s="135"/>
      <c r="B58" s="135"/>
      <c r="C58" s="135"/>
      <c r="D58" s="135"/>
      <c r="E58" s="135"/>
      <c r="F58" s="135"/>
      <c r="G58" s="135"/>
      <c r="H58" s="135"/>
      <c r="I58" s="135"/>
      <c r="J58" s="135"/>
      <c r="K58" s="135"/>
      <c r="L58" s="135"/>
      <c r="M58" s="135"/>
      <c r="N58" s="135"/>
      <c r="O58" s="135"/>
      <c r="P58" s="135"/>
      <c r="Q58" s="135"/>
      <c r="R58" s="135"/>
      <c r="S58" s="135"/>
      <c r="T58" s="135"/>
      <c r="U58" s="135"/>
      <c r="V58" s="135"/>
    </row>
    <row r="59" spans="1:22" x14ac:dyDescent="0.3">
      <c r="A59" s="180" t="s">
        <v>900</v>
      </c>
      <c r="B59" s="180"/>
      <c r="C59" s="180"/>
      <c r="D59" s="135"/>
      <c r="E59" s="181" t="s">
        <v>901</v>
      </c>
      <c r="F59" s="181"/>
      <c r="G59" s="181"/>
      <c r="H59" s="181"/>
      <c r="I59" s="135"/>
      <c r="J59" s="135"/>
      <c r="K59" s="135"/>
      <c r="L59" s="135"/>
      <c r="M59" s="135"/>
      <c r="N59" s="135"/>
      <c r="O59" s="135"/>
      <c r="P59" s="135"/>
      <c r="Q59" s="135"/>
      <c r="R59" s="135"/>
      <c r="S59" s="135"/>
      <c r="T59" s="135"/>
      <c r="U59" s="182">
        <v>1427.28</v>
      </c>
      <c r="V59" s="182"/>
    </row>
    <row r="60" spans="1:22" x14ac:dyDescent="0.3">
      <c r="A60" s="135"/>
      <c r="B60" s="135"/>
      <c r="C60" s="135"/>
      <c r="D60" s="135"/>
      <c r="E60" s="135"/>
      <c r="F60" s="135"/>
      <c r="G60" s="135"/>
      <c r="H60" s="135"/>
      <c r="I60" s="135"/>
      <c r="J60" s="135"/>
      <c r="K60" s="135"/>
      <c r="L60" s="135"/>
      <c r="M60" s="135"/>
      <c r="N60" s="135"/>
      <c r="O60" s="135"/>
      <c r="P60" s="135"/>
      <c r="Q60" s="135"/>
      <c r="R60" s="135"/>
      <c r="S60" s="135"/>
      <c r="T60" s="135"/>
      <c r="U60" s="135"/>
      <c r="V60" s="135"/>
    </row>
    <row r="61" spans="1:22" x14ac:dyDescent="0.3">
      <c r="A61" s="177" t="s">
        <v>902</v>
      </c>
      <c r="B61" s="177"/>
      <c r="C61" s="177"/>
      <c r="D61" s="135"/>
      <c r="E61" s="178" t="s">
        <v>903</v>
      </c>
      <c r="F61" s="178"/>
      <c r="G61" s="178"/>
      <c r="H61" s="178"/>
      <c r="I61" s="135"/>
      <c r="J61" s="177" t="s">
        <v>870</v>
      </c>
      <c r="K61" s="177"/>
      <c r="L61" s="179">
        <v>24</v>
      </c>
      <c r="M61" s="179"/>
      <c r="N61" s="135"/>
      <c r="O61" s="179">
        <v>59.47</v>
      </c>
      <c r="P61" s="179"/>
      <c r="Q61" s="179"/>
      <c r="R61" s="179"/>
      <c r="S61" s="179"/>
      <c r="T61" s="179"/>
      <c r="U61" s="179">
        <v>1427.28</v>
      </c>
      <c r="V61" s="179"/>
    </row>
    <row r="62" spans="1:22" x14ac:dyDescent="0.3">
      <c r="A62" s="135"/>
      <c r="B62" s="135"/>
      <c r="C62" s="135"/>
      <c r="D62" s="135"/>
      <c r="E62" s="135"/>
      <c r="F62" s="135"/>
      <c r="G62" s="135"/>
      <c r="H62" s="135"/>
      <c r="I62" s="135"/>
      <c r="J62" s="135"/>
      <c r="K62" s="135"/>
      <c r="L62" s="135"/>
      <c r="M62" s="135"/>
      <c r="N62" s="135"/>
      <c r="O62" s="135"/>
      <c r="P62" s="135"/>
      <c r="Q62" s="135"/>
      <c r="R62" s="135"/>
      <c r="S62" s="135"/>
      <c r="T62" s="135"/>
      <c r="U62" s="135"/>
      <c r="V62" s="135"/>
    </row>
    <row r="63" spans="1:22" x14ac:dyDescent="0.3">
      <c r="A63" s="180" t="s">
        <v>904</v>
      </c>
      <c r="B63" s="180"/>
      <c r="C63" s="180"/>
      <c r="D63" s="135"/>
      <c r="E63" s="181" t="s">
        <v>905</v>
      </c>
      <c r="F63" s="181"/>
      <c r="G63" s="181"/>
      <c r="H63" s="181"/>
      <c r="I63" s="135"/>
      <c r="J63" s="135"/>
      <c r="K63" s="135"/>
      <c r="L63" s="135"/>
      <c r="M63" s="135"/>
      <c r="N63" s="135"/>
      <c r="O63" s="135"/>
      <c r="P63" s="135"/>
      <c r="Q63" s="135"/>
      <c r="R63" s="135"/>
      <c r="S63" s="135"/>
      <c r="T63" s="135"/>
      <c r="U63" s="182">
        <v>1785.82</v>
      </c>
      <c r="V63" s="182"/>
    </row>
    <row r="64" spans="1:22" x14ac:dyDescent="0.3">
      <c r="A64" s="135"/>
      <c r="B64" s="135"/>
      <c r="C64" s="135"/>
      <c r="D64" s="135"/>
      <c r="E64" s="135"/>
      <c r="F64" s="135"/>
      <c r="G64" s="135"/>
      <c r="H64" s="135"/>
      <c r="I64" s="135"/>
      <c r="J64" s="135"/>
      <c r="K64" s="135"/>
      <c r="L64" s="135"/>
      <c r="M64" s="135"/>
      <c r="N64" s="135"/>
      <c r="O64" s="135"/>
      <c r="P64" s="135"/>
      <c r="Q64" s="135"/>
      <c r="R64" s="135"/>
      <c r="S64" s="135"/>
      <c r="T64" s="135"/>
      <c r="U64" s="135"/>
      <c r="V64" s="135"/>
    </row>
    <row r="65" spans="1:22" x14ac:dyDescent="0.3">
      <c r="A65" s="177" t="s">
        <v>906</v>
      </c>
      <c r="B65" s="177"/>
      <c r="C65" s="177"/>
      <c r="D65" s="135"/>
      <c r="E65" s="178" t="s">
        <v>907</v>
      </c>
      <c r="F65" s="178"/>
      <c r="G65" s="178"/>
      <c r="H65" s="178"/>
      <c r="I65" s="135"/>
      <c r="J65" s="177" t="s">
        <v>908</v>
      </c>
      <c r="K65" s="177"/>
      <c r="L65" s="179">
        <v>53.04</v>
      </c>
      <c r="M65" s="179"/>
      <c r="N65" s="135"/>
      <c r="O65" s="179">
        <v>4.82</v>
      </c>
      <c r="P65" s="179"/>
      <c r="Q65" s="179"/>
      <c r="R65" s="179"/>
      <c r="S65" s="179"/>
      <c r="T65" s="179"/>
      <c r="U65" s="179">
        <v>255.65</v>
      </c>
      <c r="V65" s="179"/>
    </row>
    <row r="66" spans="1:22" x14ac:dyDescent="0.3">
      <c r="A66" s="135"/>
      <c r="B66" s="135"/>
      <c r="C66" s="135"/>
      <c r="D66" s="135"/>
      <c r="E66" s="135"/>
      <c r="F66" s="135"/>
      <c r="G66" s="135"/>
      <c r="H66" s="135"/>
      <c r="I66" s="135"/>
      <c r="J66" s="135"/>
      <c r="K66" s="135"/>
      <c r="L66" s="135"/>
      <c r="M66" s="135"/>
      <c r="N66" s="135"/>
      <c r="O66" s="135"/>
      <c r="P66" s="135"/>
      <c r="Q66" s="135"/>
      <c r="R66" s="135"/>
      <c r="S66" s="135"/>
      <c r="T66" s="135"/>
      <c r="U66" s="135"/>
      <c r="V66" s="135"/>
    </row>
    <row r="67" spans="1:22" x14ac:dyDescent="0.3">
      <c r="A67" s="177" t="s">
        <v>909</v>
      </c>
      <c r="B67" s="177"/>
      <c r="C67" s="177"/>
      <c r="D67" s="135"/>
      <c r="E67" s="178" t="s">
        <v>910</v>
      </c>
      <c r="F67" s="178"/>
      <c r="G67" s="178"/>
      <c r="H67" s="178"/>
      <c r="I67" s="135"/>
      <c r="J67" s="177" t="s">
        <v>881</v>
      </c>
      <c r="K67" s="177"/>
      <c r="L67" s="179">
        <v>15.5</v>
      </c>
      <c r="M67" s="179"/>
      <c r="N67" s="135"/>
      <c r="O67" s="179">
        <v>5.99</v>
      </c>
      <c r="P67" s="179"/>
      <c r="Q67" s="179"/>
      <c r="R67" s="179"/>
      <c r="S67" s="179"/>
      <c r="T67" s="179"/>
      <c r="U67" s="179">
        <v>92.850000000000009</v>
      </c>
      <c r="V67" s="179"/>
    </row>
    <row r="68" spans="1:22" x14ac:dyDescent="0.3">
      <c r="A68" s="135"/>
      <c r="B68" s="135"/>
      <c r="C68" s="135"/>
      <c r="D68" s="135"/>
      <c r="E68" s="135"/>
      <c r="F68" s="135"/>
      <c r="G68" s="135"/>
      <c r="H68" s="135"/>
      <c r="I68" s="135"/>
      <c r="J68" s="135"/>
      <c r="K68" s="135"/>
      <c r="L68" s="135"/>
      <c r="M68" s="135"/>
      <c r="N68" s="135"/>
      <c r="O68" s="135"/>
      <c r="P68" s="135"/>
      <c r="Q68" s="135"/>
      <c r="R68" s="135"/>
      <c r="S68" s="135"/>
      <c r="T68" s="135"/>
      <c r="U68" s="135"/>
      <c r="V68" s="135"/>
    </row>
    <row r="69" spans="1:22" x14ac:dyDescent="0.3">
      <c r="A69" s="177" t="s">
        <v>911</v>
      </c>
      <c r="B69" s="177"/>
      <c r="C69" s="177"/>
      <c r="D69" s="135"/>
      <c r="E69" s="178" t="s">
        <v>912</v>
      </c>
      <c r="F69" s="178"/>
      <c r="G69" s="178"/>
      <c r="H69" s="178"/>
      <c r="I69" s="135"/>
      <c r="J69" s="177" t="s">
        <v>881</v>
      </c>
      <c r="K69" s="177"/>
      <c r="L69" s="179">
        <v>46.5</v>
      </c>
      <c r="M69" s="179"/>
      <c r="N69" s="135"/>
      <c r="O69" s="179">
        <v>11.5</v>
      </c>
      <c r="P69" s="179"/>
      <c r="Q69" s="179"/>
      <c r="R69" s="179"/>
      <c r="S69" s="179"/>
      <c r="T69" s="179"/>
      <c r="U69" s="179">
        <v>534.75</v>
      </c>
      <c r="V69" s="179"/>
    </row>
    <row r="70" spans="1:22" x14ac:dyDescent="0.3">
      <c r="A70" s="135"/>
      <c r="B70" s="135"/>
      <c r="C70" s="135"/>
      <c r="D70" s="135"/>
      <c r="E70" s="135"/>
      <c r="F70" s="135"/>
      <c r="G70" s="135"/>
      <c r="H70" s="135"/>
      <c r="I70" s="135"/>
      <c r="J70" s="135"/>
      <c r="K70" s="135"/>
      <c r="L70" s="135"/>
      <c r="M70" s="135"/>
      <c r="N70" s="135"/>
      <c r="O70" s="135"/>
      <c r="P70" s="135"/>
      <c r="Q70" s="135"/>
      <c r="R70" s="135"/>
      <c r="S70" s="135"/>
      <c r="T70" s="135"/>
      <c r="U70" s="135"/>
      <c r="V70" s="135"/>
    </row>
    <row r="71" spans="1:22" x14ac:dyDescent="0.3">
      <c r="A71" s="177" t="s">
        <v>913</v>
      </c>
      <c r="B71" s="177"/>
      <c r="C71" s="177"/>
      <c r="D71" s="135"/>
      <c r="E71" s="178" t="s">
        <v>885</v>
      </c>
      <c r="F71" s="178"/>
      <c r="G71" s="178"/>
      <c r="H71" s="178"/>
      <c r="I71" s="135"/>
      <c r="J71" s="177" t="s">
        <v>5</v>
      </c>
      <c r="K71" s="177"/>
      <c r="L71" s="179">
        <v>22</v>
      </c>
      <c r="M71" s="179"/>
      <c r="N71" s="135"/>
      <c r="O71" s="179">
        <v>32.58</v>
      </c>
      <c r="P71" s="179"/>
      <c r="Q71" s="179"/>
      <c r="R71" s="179"/>
      <c r="S71" s="179"/>
      <c r="T71" s="179"/>
      <c r="U71" s="179">
        <v>716.76</v>
      </c>
      <c r="V71" s="179"/>
    </row>
    <row r="72" spans="1:22" x14ac:dyDescent="0.3">
      <c r="A72" s="135"/>
      <c r="B72" s="135"/>
      <c r="C72" s="135"/>
      <c r="D72" s="135"/>
      <c r="E72" s="135"/>
      <c r="F72" s="135"/>
      <c r="G72" s="135"/>
      <c r="H72" s="135"/>
      <c r="I72" s="135"/>
      <c r="J72" s="135"/>
      <c r="K72" s="135"/>
      <c r="L72" s="135"/>
      <c r="M72" s="135"/>
      <c r="N72" s="135"/>
      <c r="O72" s="135"/>
      <c r="P72" s="135"/>
      <c r="Q72" s="135"/>
      <c r="R72" s="135"/>
      <c r="S72" s="135"/>
      <c r="T72" s="135"/>
      <c r="U72" s="135"/>
      <c r="V72" s="135"/>
    </row>
    <row r="73" spans="1:22" x14ac:dyDescent="0.3">
      <c r="A73" s="177" t="s">
        <v>914</v>
      </c>
      <c r="B73" s="177"/>
      <c r="C73" s="177"/>
      <c r="D73" s="135"/>
      <c r="E73" s="178" t="s">
        <v>887</v>
      </c>
      <c r="F73" s="178"/>
      <c r="G73" s="178"/>
      <c r="H73" s="178"/>
      <c r="I73" s="135"/>
      <c r="J73" s="177" t="s">
        <v>5</v>
      </c>
      <c r="K73" s="177"/>
      <c r="L73" s="179">
        <v>4.5</v>
      </c>
      <c r="M73" s="179"/>
      <c r="N73" s="135"/>
      <c r="O73" s="179">
        <v>41.29</v>
      </c>
      <c r="P73" s="179"/>
      <c r="Q73" s="179"/>
      <c r="R73" s="179"/>
      <c r="S73" s="179"/>
      <c r="T73" s="179"/>
      <c r="U73" s="179">
        <v>185.81</v>
      </c>
      <c r="V73" s="179"/>
    </row>
    <row r="74" spans="1:22" x14ac:dyDescent="0.3">
      <c r="A74" s="135"/>
      <c r="B74" s="135"/>
      <c r="C74" s="135"/>
      <c r="D74" s="135"/>
      <c r="E74" s="135"/>
      <c r="F74" s="135"/>
      <c r="G74" s="135"/>
      <c r="H74" s="135"/>
      <c r="I74" s="135"/>
      <c r="J74" s="135"/>
      <c r="K74" s="135"/>
      <c r="L74" s="135"/>
      <c r="M74" s="135"/>
      <c r="N74" s="135"/>
      <c r="O74" s="135"/>
      <c r="P74" s="135"/>
      <c r="Q74" s="135"/>
      <c r="R74" s="135"/>
      <c r="S74" s="135"/>
      <c r="T74" s="135"/>
      <c r="U74" s="135"/>
      <c r="V74" s="135"/>
    </row>
    <row r="75" spans="1:22" x14ac:dyDescent="0.3">
      <c r="A75" s="180" t="s">
        <v>915</v>
      </c>
      <c r="B75" s="180"/>
      <c r="C75" s="180"/>
      <c r="D75" s="135"/>
      <c r="E75" s="181" t="s">
        <v>916</v>
      </c>
      <c r="F75" s="181"/>
      <c r="G75" s="181"/>
      <c r="H75" s="181"/>
      <c r="I75" s="135"/>
      <c r="J75" s="135"/>
      <c r="K75" s="135"/>
      <c r="L75" s="135"/>
      <c r="M75" s="135"/>
      <c r="N75" s="135"/>
      <c r="O75" s="135"/>
      <c r="P75" s="135"/>
      <c r="Q75" s="135"/>
      <c r="R75" s="135"/>
      <c r="S75" s="135"/>
      <c r="T75" s="135"/>
      <c r="U75" s="182">
        <v>848.68000000000006</v>
      </c>
      <c r="V75" s="182"/>
    </row>
    <row r="76" spans="1:22" x14ac:dyDescent="0.3">
      <c r="A76" s="135"/>
      <c r="B76" s="135"/>
      <c r="C76" s="135"/>
      <c r="D76" s="135"/>
      <c r="E76" s="135"/>
      <c r="F76" s="135"/>
      <c r="G76" s="135"/>
      <c r="H76" s="135"/>
      <c r="I76" s="135"/>
      <c r="J76" s="135"/>
      <c r="K76" s="135"/>
      <c r="L76" s="135"/>
      <c r="M76" s="135"/>
      <c r="N76" s="135"/>
      <c r="O76" s="135"/>
      <c r="P76" s="135"/>
      <c r="Q76" s="135"/>
      <c r="R76" s="135"/>
      <c r="S76" s="135"/>
      <c r="T76" s="135"/>
      <c r="U76" s="135"/>
      <c r="V76" s="135"/>
    </row>
    <row r="77" spans="1:22" x14ac:dyDescent="0.3">
      <c r="A77" s="177" t="s">
        <v>917</v>
      </c>
      <c r="B77" s="177"/>
      <c r="C77" s="177"/>
      <c r="D77" s="135"/>
      <c r="E77" s="178" t="s">
        <v>918</v>
      </c>
      <c r="F77" s="178"/>
      <c r="G77" s="178"/>
      <c r="H77" s="178"/>
      <c r="I77" s="135"/>
      <c r="J77" s="177" t="s">
        <v>847</v>
      </c>
      <c r="K77" s="177"/>
      <c r="L77" s="179">
        <v>4</v>
      </c>
      <c r="M77" s="179"/>
      <c r="N77" s="135"/>
      <c r="O77" s="179">
        <v>68.39</v>
      </c>
      <c r="P77" s="179"/>
      <c r="Q77" s="179"/>
      <c r="R77" s="179"/>
      <c r="S77" s="179"/>
      <c r="T77" s="179"/>
      <c r="U77" s="179">
        <v>273.56</v>
      </c>
      <c r="V77" s="179"/>
    </row>
    <row r="78" spans="1:22" x14ac:dyDescent="0.3">
      <c r="A78" s="135"/>
      <c r="B78" s="135"/>
      <c r="C78" s="135"/>
      <c r="D78" s="135"/>
      <c r="E78" s="135"/>
      <c r="F78" s="135"/>
      <c r="G78" s="135"/>
      <c r="H78" s="135"/>
      <c r="I78" s="135"/>
      <c r="J78" s="135"/>
      <c r="K78" s="135"/>
      <c r="L78" s="135"/>
      <c r="M78" s="135"/>
      <c r="N78" s="135"/>
      <c r="O78" s="135"/>
      <c r="P78" s="135"/>
      <c r="Q78" s="135"/>
      <c r="R78" s="135"/>
      <c r="S78" s="135"/>
      <c r="T78" s="135"/>
      <c r="U78" s="135"/>
      <c r="V78" s="135"/>
    </row>
    <row r="79" spans="1:22" x14ac:dyDescent="0.3">
      <c r="A79" s="177" t="s">
        <v>919</v>
      </c>
      <c r="B79" s="177"/>
      <c r="C79" s="177"/>
      <c r="D79" s="135"/>
      <c r="E79" s="178" t="s">
        <v>920</v>
      </c>
      <c r="F79" s="178"/>
      <c r="G79" s="178"/>
      <c r="H79" s="178"/>
      <c r="I79" s="135"/>
      <c r="J79" s="177" t="s">
        <v>847</v>
      </c>
      <c r="K79" s="177"/>
      <c r="L79" s="179">
        <v>7</v>
      </c>
      <c r="M79" s="179"/>
      <c r="N79" s="135"/>
      <c r="O79" s="179">
        <v>82.16</v>
      </c>
      <c r="P79" s="179"/>
      <c r="Q79" s="179"/>
      <c r="R79" s="179"/>
      <c r="S79" s="179"/>
      <c r="T79" s="179"/>
      <c r="U79" s="179">
        <v>575.12</v>
      </c>
      <c r="V79" s="179"/>
    </row>
    <row r="80" spans="1:22" x14ac:dyDescent="0.3">
      <c r="A80" s="135"/>
      <c r="B80" s="135"/>
      <c r="C80" s="135"/>
      <c r="D80" s="135"/>
      <c r="E80" s="135"/>
      <c r="F80" s="135"/>
      <c r="G80" s="135"/>
      <c r="H80" s="135"/>
      <c r="I80" s="135"/>
      <c r="J80" s="135"/>
      <c r="K80" s="135"/>
      <c r="L80" s="135"/>
      <c r="M80" s="135"/>
      <c r="N80" s="135"/>
      <c r="O80" s="135"/>
      <c r="P80" s="135"/>
      <c r="Q80" s="135"/>
      <c r="R80" s="135"/>
      <c r="S80" s="135"/>
      <c r="T80" s="135"/>
      <c r="U80" s="135"/>
      <c r="V80" s="135"/>
    </row>
    <row r="81" spans="1:22" x14ac:dyDescent="0.3">
      <c r="A81" s="180" t="s">
        <v>921</v>
      </c>
      <c r="B81" s="180"/>
      <c r="C81" s="180"/>
      <c r="D81" s="135"/>
      <c r="E81" s="181" t="s">
        <v>922</v>
      </c>
      <c r="F81" s="181"/>
      <c r="G81" s="181"/>
      <c r="H81" s="181"/>
      <c r="I81" s="135"/>
      <c r="J81" s="135"/>
      <c r="K81" s="135"/>
      <c r="L81" s="135"/>
      <c r="M81" s="135"/>
      <c r="N81" s="135"/>
      <c r="O81" s="135"/>
      <c r="P81" s="135"/>
      <c r="Q81" s="135"/>
      <c r="R81" s="135"/>
      <c r="S81" s="135"/>
      <c r="T81" s="135"/>
      <c r="U81" s="182">
        <v>1200</v>
      </c>
      <c r="V81" s="182"/>
    </row>
    <row r="82" spans="1:22" x14ac:dyDescent="0.3">
      <c r="A82" s="135"/>
      <c r="B82" s="135"/>
      <c r="C82" s="135"/>
      <c r="D82" s="135"/>
      <c r="E82" s="135"/>
      <c r="F82" s="135"/>
      <c r="G82" s="135"/>
      <c r="H82" s="135"/>
      <c r="I82" s="135"/>
      <c r="J82" s="135"/>
      <c r="K82" s="135"/>
      <c r="L82" s="135"/>
      <c r="M82" s="135"/>
      <c r="N82" s="135"/>
      <c r="O82" s="135"/>
      <c r="P82" s="135"/>
      <c r="Q82" s="135"/>
      <c r="R82" s="135"/>
      <c r="S82" s="135"/>
      <c r="T82" s="135"/>
      <c r="U82" s="135"/>
      <c r="V82" s="135"/>
    </row>
    <row r="83" spans="1:22" x14ac:dyDescent="0.3">
      <c r="A83" s="177" t="s">
        <v>923</v>
      </c>
      <c r="B83" s="177"/>
      <c r="C83" s="177"/>
      <c r="D83" s="135"/>
      <c r="E83" s="178" t="s">
        <v>535</v>
      </c>
      <c r="F83" s="178"/>
      <c r="G83" s="178"/>
      <c r="H83" s="178"/>
      <c r="I83" s="135"/>
      <c r="J83" s="177" t="s">
        <v>35</v>
      </c>
      <c r="K83" s="177"/>
      <c r="L83" s="179">
        <v>1</v>
      </c>
      <c r="M83" s="179"/>
      <c r="N83" s="135"/>
      <c r="O83" s="179">
        <v>650</v>
      </c>
      <c r="P83" s="179"/>
      <c r="Q83" s="179"/>
      <c r="R83" s="179"/>
      <c r="S83" s="179"/>
      <c r="T83" s="179"/>
      <c r="U83" s="179">
        <v>650</v>
      </c>
      <c r="V83" s="179"/>
    </row>
    <row r="84" spans="1:22" x14ac:dyDescent="0.3">
      <c r="A84" s="135"/>
      <c r="B84" s="135"/>
      <c r="C84" s="135"/>
      <c r="D84" s="135"/>
      <c r="E84" s="135"/>
      <c r="F84" s="135"/>
      <c r="G84" s="135"/>
      <c r="H84" s="135"/>
      <c r="I84" s="135"/>
      <c r="J84" s="135"/>
      <c r="K84" s="135"/>
      <c r="L84" s="135"/>
      <c r="M84" s="135"/>
      <c r="N84" s="135"/>
      <c r="O84" s="135"/>
      <c r="P84" s="135"/>
      <c r="Q84" s="135"/>
      <c r="R84" s="135"/>
      <c r="S84" s="135"/>
      <c r="T84" s="135"/>
      <c r="U84" s="135"/>
      <c r="V84" s="135"/>
    </row>
    <row r="85" spans="1:22" x14ac:dyDescent="0.3">
      <c r="A85" s="177" t="s">
        <v>924</v>
      </c>
      <c r="B85" s="177"/>
      <c r="C85" s="177"/>
      <c r="D85" s="135"/>
      <c r="E85" s="178" t="s">
        <v>533</v>
      </c>
      <c r="F85" s="178"/>
      <c r="G85" s="178"/>
      <c r="H85" s="178"/>
      <c r="I85" s="135"/>
      <c r="J85" s="177" t="s">
        <v>35</v>
      </c>
      <c r="K85" s="177"/>
      <c r="L85" s="179">
        <v>1</v>
      </c>
      <c r="M85" s="179"/>
      <c r="N85" s="135"/>
      <c r="O85" s="179">
        <v>550</v>
      </c>
      <c r="P85" s="179"/>
      <c r="Q85" s="179"/>
      <c r="R85" s="179"/>
      <c r="S85" s="179"/>
      <c r="T85" s="179"/>
      <c r="U85" s="179">
        <v>550</v>
      </c>
      <c r="V85" s="179"/>
    </row>
    <row r="86" spans="1:22" x14ac:dyDescent="0.3">
      <c r="A86" s="135"/>
      <c r="B86" s="135"/>
      <c r="C86" s="135"/>
      <c r="D86" s="135"/>
      <c r="E86" s="135"/>
      <c r="F86" s="135"/>
      <c r="G86" s="135"/>
      <c r="H86" s="135"/>
      <c r="I86" s="135"/>
      <c r="J86" s="135"/>
      <c r="K86" s="135"/>
      <c r="L86" s="135"/>
      <c r="M86" s="135"/>
      <c r="N86" s="135"/>
      <c r="O86" s="135"/>
      <c r="P86" s="135"/>
      <c r="Q86" s="135"/>
      <c r="R86" s="135"/>
      <c r="S86" s="135"/>
      <c r="T86" s="135"/>
      <c r="U86" s="135"/>
      <c r="V86" s="135"/>
    </row>
    <row r="87" spans="1:22" x14ac:dyDescent="0.3">
      <c r="A87" s="180" t="s">
        <v>925</v>
      </c>
      <c r="B87" s="180"/>
      <c r="C87" s="180"/>
      <c r="D87" s="135"/>
      <c r="E87" s="181" t="s">
        <v>926</v>
      </c>
      <c r="F87" s="181"/>
      <c r="G87" s="181"/>
      <c r="H87" s="181"/>
      <c r="I87" s="135"/>
      <c r="J87" s="135"/>
      <c r="K87" s="135"/>
      <c r="L87" s="135"/>
      <c r="M87" s="135"/>
      <c r="N87" s="135"/>
      <c r="O87" s="135"/>
      <c r="P87" s="135"/>
      <c r="Q87" s="135"/>
      <c r="R87" s="135"/>
      <c r="S87" s="135"/>
      <c r="T87" s="135"/>
      <c r="U87" s="135"/>
      <c r="V87" s="135"/>
    </row>
    <row r="88" spans="1:22" x14ac:dyDescent="0.3">
      <c r="A88" s="135"/>
      <c r="B88" s="135"/>
      <c r="C88" s="135"/>
      <c r="D88" s="135"/>
      <c r="E88" s="135"/>
      <c r="F88" s="135"/>
      <c r="G88" s="135"/>
      <c r="H88" s="135"/>
      <c r="I88" s="135"/>
      <c r="J88" s="135"/>
      <c r="K88" s="135"/>
      <c r="L88" s="135"/>
      <c r="M88" s="135"/>
      <c r="N88" s="135"/>
      <c r="O88" s="135"/>
      <c r="P88" s="135"/>
      <c r="Q88" s="135"/>
      <c r="R88" s="135"/>
      <c r="S88" s="135"/>
      <c r="T88" s="135"/>
      <c r="U88" s="135"/>
      <c r="V88" s="135"/>
    </row>
    <row r="89" spans="1:22" x14ac:dyDescent="0.3">
      <c r="A89" s="180" t="s">
        <v>927</v>
      </c>
      <c r="B89" s="180"/>
      <c r="C89" s="180"/>
      <c r="D89" s="135"/>
      <c r="E89" s="181" t="s">
        <v>928</v>
      </c>
      <c r="F89" s="181"/>
      <c r="G89" s="181"/>
      <c r="H89" s="181"/>
      <c r="I89" s="135"/>
      <c r="J89" s="135"/>
      <c r="K89" s="135"/>
      <c r="L89" s="135"/>
      <c r="M89" s="135"/>
      <c r="N89" s="135"/>
      <c r="O89" s="135"/>
      <c r="P89" s="135"/>
      <c r="Q89" s="135"/>
      <c r="R89" s="135"/>
      <c r="S89" s="135"/>
      <c r="T89" s="135"/>
      <c r="U89" s="182">
        <v>1248.57</v>
      </c>
      <c r="V89" s="182"/>
    </row>
    <row r="90" spans="1:22" x14ac:dyDescent="0.3">
      <c r="A90" s="135"/>
      <c r="B90" s="135"/>
      <c r="C90" s="135"/>
      <c r="D90" s="135"/>
      <c r="E90" s="135"/>
      <c r="F90" s="135"/>
      <c r="G90" s="135"/>
      <c r="H90" s="135"/>
      <c r="I90" s="135"/>
      <c r="J90" s="135"/>
      <c r="K90" s="135"/>
      <c r="L90" s="135"/>
      <c r="M90" s="135"/>
      <c r="N90" s="135"/>
      <c r="O90" s="135"/>
      <c r="P90" s="135"/>
      <c r="Q90" s="135"/>
      <c r="R90" s="135"/>
      <c r="S90" s="135"/>
      <c r="T90" s="135"/>
      <c r="U90" s="135"/>
      <c r="V90" s="135"/>
    </row>
    <row r="91" spans="1:22" x14ac:dyDescent="0.3">
      <c r="A91" s="177" t="s">
        <v>929</v>
      </c>
      <c r="B91" s="177"/>
      <c r="C91" s="177"/>
      <c r="D91" s="135"/>
      <c r="E91" s="178" t="s">
        <v>930</v>
      </c>
      <c r="F91" s="178"/>
      <c r="G91" s="178"/>
      <c r="H91" s="178"/>
      <c r="I91" s="135"/>
      <c r="J91" s="177" t="s">
        <v>881</v>
      </c>
      <c r="K91" s="177"/>
      <c r="L91" s="179">
        <v>15</v>
      </c>
      <c r="M91" s="179"/>
      <c r="N91" s="135"/>
      <c r="O91" s="179">
        <v>21.54</v>
      </c>
      <c r="P91" s="179"/>
      <c r="Q91" s="179"/>
      <c r="R91" s="179"/>
      <c r="S91" s="179"/>
      <c r="T91" s="179"/>
      <c r="U91" s="179">
        <v>323.10000000000002</v>
      </c>
      <c r="V91" s="179"/>
    </row>
    <row r="92" spans="1:22" x14ac:dyDescent="0.3">
      <c r="A92" s="135"/>
      <c r="B92" s="135"/>
      <c r="C92" s="135"/>
      <c r="D92" s="135"/>
      <c r="E92" s="135"/>
      <c r="F92" s="135"/>
      <c r="G92" s="135"/>
      <c r="H92" s="135"/>
      <c r="I92" s="135"/>
      <c r="J92" s="135"/>
      <c r="K92" s="135"/>
      <c r="L92" s="135"/>
      <c r="M92" s="135"/>
      <c r="N92" s="135"/>
      <c r="O92" s="135"/>
      <c r="P92" s="135"/>
      <c r="Q92" s="135"/>
      <c r="R92" s="135"/>
      <c r="S92" s="135"/>
      <c r="T92" s="135"/>
      <c r="U92" s="135"/>
      <c r="V92" s="135"/>
    </row>
    <row r="93" spans="1:22" x14ac:dyDescent="0.3">
      <c r="A93" s="177" t="s">
        <v>931</v>
      </c>
      <c r="B93" s="177"/>
      <c r="C93" s="177"/>
      <c r="D93" s="135"/>
      <c r="E93" s="178" t="s">
        <v>932</v>
      </c>
      <c r="F93" s="178"/>
      <c r="G93" s="178"/>
      <c r="H93" s="178"/>
      <c r="I93" s="135"/>
      <c r="J93" s="177" t="s">
        <v>881</v>
      </c>
      <c r="K93" s="177"/>
      <c r="L93" s="179">
        <v>25</v>
      </c>
      <c r="M93" s="179"/>
      <c r="N93" s="135"/>
      <c r="O93" s="179">
        <v>22.650000000000002</v>
      </c>
      <c r="P93" s="179"/>
      <c r="Q93" s="179"/>
      <c r="R93" s="179"/>
      <c r="S93" s="179"/>
      <c r="T93" s="179"/>
      <c r="U93" s="179">
        <v>566.25</v>
      </c>
      <c r="V93" s="179"/>
    </row>
    <row r="94" spans="1:22" x14ac:dyDescent="0.3">
      <c r="A94" s="135"/>
      <c r="B94" s="135"/>
      <c r="C94" s="135"/>
      <c r="D94" s="135"/>
      <c r="E94" s="135"/>
      <c r="F94" s="135"/>
      <c r="G94" s="135"/>
      <c r="H94" s="135"/>
      <c r="I94" s="135"/>
      <c r="J94" s="135"/>
      <c r="K94" s="135"/>
      <c r="L94" s="135"/>
      <c r="M94" s="135"/>
      <c r="N94" s="135"/>
      <c r="O94" s="135"/>
      <c r="P94" s="135"/>
      <c r="Q94" s="135"/>
      <c r="R94" s="135"/>
      <c r="S94" s="135"/>
      <c r="T94" s="135"/>
      <c r="U94" s="135"/>
      <c r="V94" s="135"/>
    </row>
    <row r="95" spans="1:22" x14ac:dyDescent="0.3">
      <c r="A95" s="177" t="s">
        <v>933</v>
      </c>
      <c r="B95" s="177"/>
      <c r="C95" s="177"/>
      <c r="D95" s="135"/>
      <c r="E95" s="178" t="s">
        <v>934</v>
      </c>
      <c r="F95" s="178"/>
      <c r="G95" s="178"/>
      <c r="H95" s="178"/>
      <c r="I95" s="135"/>
      <c r="J95" s="177" t="s">
        <v>847</v>
      </c>
      <c r="K95" s="177"/>
      <c r="L95" s="179">
        <v>2</v>
      </c>
      <c r="M95" s="179"/>
      <c r="N95" s="135"/>
      <c r="O95" s="179">
        <v>179.61</v>
      </c>
      <c r="P95" s="179"/>
      <c r="Q95" s="179"/>
      <c r="R95" s="179"/>
      <c r="S95" s="179"/>
      <c r="T95" s="179"/>
      <c r="U95" s="179">
        <v>359.22</v>
      </c>
      <c r="V95" s="179"/>
    </row>
    <row r="96" spans="1:22" x14ac:dyDescent="0.3">
      <c r="A96" s="135"/>
      <c r="B96" s="135"/>
      <c r="C96" s="135"/>
      <c r="D96" s="135"/>
      <c r="E96" s="135"/>
      <c r="F96" s="135"/>
      <c r="G96" s="135"/>
      <c r="H96" s="135"/>
      <c r="I96" s="135"/>
      <c r="J96" s="135"/>
      <c r="K96" s="135"/>
      <c r="L96" s="135"/>
      <c r="M96" s="135"/>
      <c r="N96" s="135"/>
      <c r="O96" s="135"/>
      <c r="P96" s="135"/>
      <c r="Q96" s="135"/>
      <c r="R96" s="135"/>
      <c r="S96" s="135"/>
      <c r="T96" s="135"/>
      <c r="U96" s="135"/>
      <c r="V96" s="135"/>
    </row>
    <row r="97" spans="1:22" x14ac:dyDescent="0.3">
      <c r="A97" s="180" t="s">
        <v>935</v>
      </c>
      <c r="B97" s="180"/>
      <c r="C97" s="180"/>
      <c r="D97" s="135"/>
      <c r="E97" s="181" t="s">
        <v>936</v>
      </c>
      <c r="F97" s="181"/>
      <c r="G97" s="181"/>
      <c r="H97" s="181"/>
      <c r="I97" s="135"/>
      <c r="J97" s="135"/>
      <c r="K97" s="135"/>
      <c r="L97" s="135"/>
      <c r="M97" s="135"/>
      <c r="N97" s="135"/>
      <c r="O97" s="135"/>
      <c r="P97" s="135"/>
      <c r="Q97" s="135"/>
      <c r="R97" s="135"/>
      <c r="S97" s="135"/>
      <c r="T97" s="135"/>
      <c r="U97" s="182">
        <v>5704.89</v>
      </c>
      <c r="V97" s="182"/>
    </row>
    <row r="98" spans="1:22" x14ac:dyDescent="0.3">
      <c r="A98" s="135"/>
      <c r="B98" s="135"/>
      <c r="C98" s="135"/>
      <c r="D98" s="135"/>
      <c r="E98" s="135"/>
      <c r="F98" s="135"/>
      <c r="G98" s="135"/>
      <c r="H98" s="135"/>
      <c r="I98" s="135"/>
      <c r="J98" s="135"/>
      <c r="K98" s="135"/>
      <c r="L98" s="135"/>
      <c r="M98" s="135"/>
      <c r="N98" s="135"/>
      <c r="O98" s="135"/>
      <c r="P98" s="135"/>
      <c r="Q98" s="135"/>
      <c r="R98" s="135"/>
      <c r="S98" s="135"/>
      <c r="T98" s="135"/>
      <c r="U98" s="135"/>
      <c r="V98" s="135"/>
    </row>
    <row r="99" spans="1:22" x14ac:dyDescent="0.3">
      <c r="A99" s="177" t="s">
        <v>937</v>
      </c>
      <c r="B99" s="177"/>
      <c r="C99" s="177"/>
      <c r="D99" s="135"/>
      <c r="E99" s="183" t="s">
        <v>938</v>
      </c>
      <c r="F99" s="183"/>
      <c r="G99" s="183"/>
      <c r="H99" s="183"/>
      <c r="I99" s="135"/>
      <c r="J99" s="177" t="s">
        <v>881</v>
      </c>
      <c r="K99" s="177"/>
      <c r="L99" s="179">
        <v>54</v>
      </c>
      <c r="M99" s="179"/>
      <c r="N99" s="135"/>
      <c r="O99" s="179">
        <v>27.69</v>
      </c>
      <c r="P99" s="179"/>
      <c r="Q99" s="179"/>
      <c r="R99" s="179"/>
      <c r="S99" s="179"/>
      <c r="T99" s="179"/>
      <c r="U99" s="179">
        <v>1495.26</v>
      </c>
      <c r="V99" s="179"/>
    </row>
    <row r="100" spans="1:22" x14ac:dyDescent="0.3">
      <c r="A100" s="135"/>
      <c r="B100" s="135"/>
      <c r="C100" s="135"/>
      <c r="D100" s="135"/>
      <c r="E100" s="183"/>
      <c r="F100" s="183"/>
      <c r="G100" s="183"/>
      <c r="H100" s="183"/>
      <c r="I100" s="135"/>
      <c r="J100" s="135"/>
      <c r="K100" s="135"/>
      <c r="L100" s="135"/>
      <c r="M100" s="135"/>
      <c r="N100" s="135"/>
      <c r="O100" s="135"/>
      <c r="P100" s="135"/>
      <c r="Q100" s="135"/>
      <c r="R100" s="135"/>
      <c r="S100" s="135"/>
      <c r="T100" s="135"/>
      <c r="U100" s="135"/>
      <c r="V100" s="135"/>
    </row>
    <row r="101" spans="1:22" x14ac:dyDescent="0.3">
      <c r="A101" s="177" t="s">
        <v>939</v>
      </c>
      <c r="B101" s="177"/>
      <c r="C101" s="177"/>
      <c r="D101" s="135"/>
      <c r="E101" s="178" t="s">
        <v>940</v>
      </c>
      <c r="F101" s="178"/>
      <c r="G101" s="178"/>
      <c r="H101" s="178"/>
      <c r="I101" s="135"/>
      <c r="J101" s="177" t="s">
        <v>35</v>
      </c>
      <c r="K101" s="177"/>
      <c r="L101" s="179">
        <v>2</v>
      </c>
      <c r="M101" s="179"/>
      <c r="N101" s="135"/>
      <c r="O101" s="179">
        <v>80.38</v>
      </c>
      <c r="P101" s="179"/>
      <c r="Q101" s="179"/>
      <c r="R101" s="179"/>
      <c r="S101" s="179"/>
      <c r="T101" s="179"/>
      <c r="U101" s="179">
        <v>160.76</v>
      </c>
      <c r="V101" s="179"/>
    </row>
    <row r="102" spans="1:22" x14ac:dyDescent="0.3">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row>
    <row r="103" spans="1:22" x14ac:dyDescent="0.3">
      <c r="A103" s="177" t="s">
        <v>941</v>
      </c>
      <c r="B103" s="177"/>
      <c r="C103" s="177"/>
      <c r="D103" s="135"/>
      <c r="E103" s="178" t="s">
        <v>885</v>
      </c>
      <c r="F103" s="178"/>
      <c r="G103" s="178"/>
      <c r="H103" s="178"/>
      <c r="I103" s="135"/>
      <c r="J103" s="177" t="s">
        <v>5</v>
      </c>
      <c r="K103" s="177"/>
      <c r="L103" s="179">
        <v>23.5</v>
      </c>
      <c r="M103" s="179"/>
      <c r="N103" s="135"/>
      <c r="O103" s="179">
        <v>32.58</v>
      </c>
      <c r="P103" s="179"/>
      <c r="Q103" s="179"/>
      <c r="R103" s="179"/>
      <c r="S103" s="179"/>
      <c r="T103" s="179"/>
      <c r="U103" s="179">
        <v>765.63</v>
      </c>
      <c r="V103" s="179"/>
    </row>
    <row r="104" spans="1:22" x14ac:dyDescent="0.3">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row>
    <row r="105" spans="1:22" x14ac:dyDescent="0.3">
      <c r="A105" s="177" t="s">
        <v>942</v>
      </c>
      <c r="B105" s="177"/>
      <c r="C105" s="177"/>
      <c r="D105" s="135"/>
      <c r="E105" s="178" t="s">
        <v>943</v>
      </c>
      <c r="F105" s="178"/>
      <c r="G105" s="178"/>
      <c r="H105" s="178"/>
      <c r="I105" s="135"/>
      <c r="J105" s="177" t="s">
        <v>5</v>
      </c>
      <c r="K105" s="177"/>
      <c r="L105" s="179">
        <v>18.650000000000002</v>
      </c>
      <c r="M105" s="179"/>
      <c r="N105" s="135"/>
      <c r="O105" s="179">
        <v>14.14</v>
      </c>
      <c r="P105" s="179"/>
      <c r="Q105" s="179"/>
      <c r="R105" s="179"/>
      <c r="S105" s="179"/>
      <c r="T105" s="179"/>
      <c r="U105" s="179">
        <v>263.70999999999998</v>
      </c>
      <c r="V105" s="179"/>
    </row>
    <row r="106" spans="1:22" x14ac:dyDescent="0.3">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row>
    <row r="107" spans="1:22" x14ac:dyDescent="0.3">
      <c r="A107" s="177" t="s">
        <v>944</v>
      </c>
      <c r="B107" s="177"/>
      <c r="C107" s="177"/>
      <c r="D107" s="135"/>
      <c r="E107" s="178" t="s">
        <v>945</v>
      </c>
      <c r="F107" s="178"/>
      <c r="G107" s="178"/>
      <c r="H107" s="178"/>
      <c r="I107" s="135"/>
      <c r="J107" s="177" t="s">
        <v>35</v>
      </c>
      <c r="K107" s="177"/>
      <c r="L107" s="179">
        <v>3</v>
      </c>
      <c r="M107" s="179"/>
      <c r="N107" s="135"/>
      <c r="O107" s="179">
        <v>769.05000000000007</v>
      </c>
      <c r="P107" s="179"/>
      <c r="Q107" s="179"/>
      <c r="R107" s="179"/>
      <c r="S107" s="179"/>
      <c r="T107" s="179"/>
      <c r="U107" s="179">
        <v>2307.15</v>
      </c>
      <c r="V107" s="179"/>
    </row>
    <row r="108" spans="1:22" x14ac:dyDescent="0.3">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row>
    <row r="109" spans="1:22" x14ac:dyDescent="0.3">
      <c r="A109" s="177" t="s">
        <v>946</v>
      </c>
      <c r="B109" s="177"/>
      <c r="C109" s="177"/>
      <c r="D109" s="135"/>
      <c r="E109" s="178" t="s">
        <v>947</v>
      </c>
      <c r="F109" s="178"/>
      <c r="G109" s="178"/>
      <c r="H109" s="178"/>
      <c r="I109" s="135"/>
      <c r="J109" s="177" t="s">
        <v>870</v>
      </c>
      <c r="K109" s="177"/>
      <c r="L109" s="179">
        <v>3</v>
      </c>
      <c r="M109" s="179"/>
      <c r="N109" s="135"/>
      <c r="O109" s="179">
        <v>237.46</v>
      </c>
      <c r="P109" s="179"/>
      <c r="Q109" s="179"/>
      <c r="R109" s="179"/>
      <c r="S109" s="179"/>
      <c r="T109" s="179"/>
      <c r="U109" s="179">
        <v>712.38</v>
      </c>
      <c r="V109" s="179"/>
    </row>
  </sheetData>
  <mergeCells count="273">
    <mergeCell ref="U7:V7"/>
    <mergeCell ref="A9:C9"/>
    <mergeCell ref="E9:H9"/>
    <mergeCell ref="J9:K9"/>
    <mergeCell ref="L9:M9"/>
    <mergeCell ref="O9:T9"/>
    <mergeCell ref="U9:V9"/>
    <mergeCell ref="A3:C3"/>
    <mergeCell ref="E3:H3"/>
    <mergeCell ref="A5:C5"/>
    <mergeCell ref="E5:H5"/>
    <mergeCell ref="U5:V5"/>
    <mergeCell ref="A7:C7"/>
    <mergeCell ref="E7:H7"/>
    <mergeCell ref="J7:K7"/>
    <mergeCell ref="L7:M7"/>
    <mergeCell ref="O7:T7"/>
    <mergeCell ref="A15:C15"/>
    <mergeCell ref="E15:H15"/>
    <mergeCell ref="J15:K15"/>
    <mergeCell ref="L15:M15"/>
    <mergeCell ref="O15:T15"/>
    <mergeCell ref="U15:V15"/>
    <mergeCell ref="A11:C11"/>
    <mergeCell ref="E11:H11"/>
    <mergeCell ref="U11:V11"/>
    <mergeCell ref="A13:C13"/>
    <mergeCell ref="E13:H13"/>
    <mergeCell ref="J13:K13"/>
    <mergeCell ref="L13:M13"/>
    <mergeCell ref="O13:T13"/>
    <mergeCell ref="U13:V13"/>
    <mergeCell ref="A21:C21"/>
    <mergeCell ref="E21:H21"/>
    <mergeCell ref="J21:K21"/>
    <mergeCell ref="L21:M21"/>
    <mergeCell ref="O21:T21"/>
    <mergeCell ref="U21:V21"/>
    <mergeCell ref="A17:C17"/>
    <mergeCell ref="E17:H17"/>
    <mergeCell ref="U17:V17"/>
    <mergeCell ref="A19:C19"/>
    <mergeCell ref="E19:H19"/>
    <mergeCell ref="J19:K19"/>
    <mergeCell ref="L19:M19"/>
    <mergeCell ref="O19:T19"/>
    <mergeCell ref="U19:V19"/>
    <mergeCell ref="A25:C25"/>
    <mergeCell ref="E25:H25"/>
    <mergeCell ref="J25:K25"/>
    <mergeCell ref="L25:M25"/>
    <mergeCell ref="O25:T25"/>
    <mergeCell ref="U25:V25"/>
    <mergeCell ref="A23:C23"/>
    <mergeCell ref="E23:H23"/>
    <mergeCell ref="J23:K23"/>
    <mergeCell ref="L23:M23"/>
    <mergeCell ref="O23:T23"/>
    <mergeCell ref="U23:V23"/>
    <mergeCell ref="A31:C31"/>
    <mergeCell ref="E31:H31"/>
    <mergeCell ref="J31:K31"/>
    <mergeCell ref="L31:M31"/>
    <mergeCell ref="O31:T31"/>
    <mergeCell ref="U31:V31"/>
    <mergeCell ref="A27:C27"/>
    <mergeCell ref="E27:H27"/>
    <mergeCell ref="U27:V27"/>
    <mergeCell ref="A29:C29"/>
    <mergeCell ref="E29:H29"/>
    <mergeCell ref="J29:K29"/>
    <mergeCell ref="L29:M29"/>
    <mergeCell ref="O29:T29"/>
    <mergeCell ref="U29:V29"/>
    <mergeCell ref="A35:C35"/>
    <mergeCell ref="E35:H35"/>
    <mergeCell ref="J35:K35"/>
    <mergeCell ref="L35:M35"/>
    <mergeCell ref="O35:T35"/>
    <mergeCell ref="U35:V35"/>
    <mergeCell ref="A33:C33"/>
    <mergeCell ref="E33:H33"/>
    <mergeCell ref="J33:K33"/>
    <mergeCell ref="L33:M33"/>
    <mergeCell ref="O33:T33"/>
    <mergeCell ref="U33:V33"/>
    <mergeCell ref="A41:C41"/>
    <mergeCell ref="E41:H41"/>
    <mergeCell ref="J41:K41"/>
    <mergeCell ref="L41:M41"/>
    <mergeCell ref="O41:T41"/>
    <mergeCell ref="U41:V41"/>
    <mergeCell ref="A37:C37"/>
    <mergeCell ref="E37:H37"/>
    <mergeCell ref="U37:V37"/>
    <mergeCell ref="A39:C39"/>
    <mergeCell ref="E39:H39"/>
    <mergeCell ref="J39:K39"/>
    <mergeCell ref="L39:M39"/>
    <mergeCell ref="O39:T39"/>
    <mergeCell ref="U39:V39"/>
    <mergeCell ref="A45:C45"/>
    <mergeCell ref="E45:H45"/>
    <mergeCell ref="J45:K45"/>
    <mergeCell ref="L45:M45"/>
    <mergeCell ref="O45:T45"/>
    <mergeCell ref="U45:V45"/>
    <mergeCell ref="A43:C43"/>
    <mergeCell ref="E43:H43"/>
    <mergeCell ref="J43:K43"/>
    <mergeCell ref="L43:M43"/>
    <mergeCell ref="O43:T43"/>
    <mergeCell ref="U43:V43"/>
    <mergeCell ref="A51:C51"/>
    <mergeCell ref="E51:H51"/>
    <mergeCell ref="J51:K51"/>
    <mergeCell ref="L51:M51"/>
    <mergeCell ref="O51:T51"/>
    <mergeCell ref="U51:V51"/>
    <mergeCell ref="A47:C47"/>
    <mergeCell ref="E47:H47"/>
    <mergeCell ref="U47:V47"/>
    <mergeCell ref="A49:C49"/>
    <mergeCell ref="E49:H49"/>
    <mergeCell ref="J49:K49"/>
    <mergeCell ref="L49:M49"/>
    <mergeCell ref="O49:T49"/>
    <mergeCell ref="U49:V49"/>
    <mergeCell ref="A53:C53"/>
    <mergeCell ref="E53:H53"/>
    <mergeCell ref="U53:V53"/>
    <mergeCell ref="A55:C55"/>
    <mergeCell ref="E55:H55"/>
    <mergeCell ref="J55:K55"/>
    <mergeCell ref="L55:M55"/>
    <mergeCell ref="O55:T55"/>
    <mergeCell ref="U55:V55"/>
    <mergeCell ref="A57:C57"/>
    <mergeCell ref="E57:H57"/>
    <mergeCell ref="A59:C59"/>
    <mergeCell ref="E59:H59"/>
    <mergeCell ref="U59:V59"/>
    <mergeCell ref="A61:C61"/>
    <mergeCell ref="E61:H61"/>
    <mergeCell ref="J61:K61"/>
    <mergeCell ref="L61:M61"/>
    <mergeCell ref="O61:T61"/>
    <mergeCell ref="U61:V61"/>
    <mergeCell ref="A63:C63"/>
    <mergeCell ref="E63:H63"/>
    <mergeCell ref="U63:V63"/>
    <mergeCell ref="A65:C65"/>
    <mergeCell ref="E65:H65"/>
    <mergeCell ref="J65:K65"/>
    <mergeCell ref="L65:M65"/>
    <mergeCell ref="O65:T65"/>
    <mergeCell ref="U65:V65"/>
    <mergeCell ref="A69:C69"/>
    <mergeCell ref="E69:H69"/>
    <mergeCell ref="J69:K69"/>
    <mergeCell ref="L69:M69"/>
    <mergeCell ref="O69:T69"/>
    <mergeCell ref="U69:V69"/>
    <mergeCell ref="A67:C67"/>
    <mergeCell ref="E67:H67"/>
    <mergeCell ref="J67:K67"/>
    <mergeCell ref="L67:M67"/>
    <mergeCell ref="O67:T67"/>
    <mergeCell ref="U67:V67"/>
    <mergeCell ref="A73:C73"/>
    <mergeCell ref="E73:H73"/>
    <mergeCell ref="J73:K73"/>
    <mergeCell ref="L73:M73"/>
    <mergeCell ref="O73:T73"/>
    <mergeCell ref="U73:V73"/>
    <mergeCell ref="A71:C71"/>
    <mergeCell ref="E71:H71"/>
    <mergeCell ref="J71:K71"/>
    <mergeCell ref="L71:M71"/>
    <mergeCell ref="O71:T71"/>
    <mergeCell ref="U71:V71"/>
    <mergeCell ref="A79:C79"/>
    <mergeCell ref="E79:H79"/>
    <mergeCell ref="J79:K79"/>
    <mergeCell ref="L79:M79"/>
    <mergeCell ref="O79:T79"/>
    <mergeCell ref="U79:V79"/>
    <mergeCell ref="A75:C75"/>
    <mergeCell ref="E75:H75"/>
    <mergeCell ref="U75:V75"/>
    <mergeCell ref="A77:C77"/>
    <mergeCell ref="E77:H77"/>
    <mergeCell ref="J77:K77"/>
    <mergeCell ref="L77:M77"/>
    <mergeCell ref="O77:T77"/>
    <mergeCell ref="U77:V77"/>
    <mergeCell ref="A85:C85"/>
    <mergeCell ref="E85:H85"/>
    <mergeCell ref="J85:K85"/>
    <mergeCell ref="L85:M85"/>
    <mergeCell ref="O85:T85"/>
    <mergeCell ref="U85:V85"/>
    <mergeCell ref="A81:C81"/>
    <mergeCell ref="E81:H81"/>
    <mergeCell ref="U81:V81"/>
    <mergeCell ref="A83:C83"/>
    <mergeCell ref="E83:H83"/>
    <mergeCell ref="J83:K83"/>
    <mergeCell ref="L83:M83"/>
    <mergeCell ref="O83:T83"/>
    <mergeCell ref="U83:V83"/>
    <mergeCell ref="A87:C87"/>
    <mergeCell ref="E87:H87"/>
    <mergeCell ref="A89:C89"/>
    <mergeCell ref="E89:H89"/>
    <mergeCell ref="U89:V89"/>
    <mergeCell ref="A91:C91"/>
    <mergeCell ref="E91:H91"/>
    <mergeCell ref="J91:K91"/>
    <mergeCell ref="L91:M91"/>
    <mergeCell ref="O91:T91"/>
    <mergeCell ref="A95:C95"/>
    <mergeCell ref="E95:H95"/>
    <mergeCell ref="J95:K95"/>
    <mergeCell ref="L95:M95"/>
    <mergeCell ref="O95:T95"/>
    <mergeCell ref="U95:V95"/>
    <mergeCell ref="U91:V91"/>
    <mergeCell ref="A93:C93"/>
    <mergeCell ref="E93:H93"/>
    <mergeCell ref="J93:K93"/>
    <mergeCell ref="L93:M93"/>
    <mergeCell ref="O93:T93"/>
    <mergeCell ref="U93:V93"/>
    <mergeCell ref="A101:C101"/>
    <mergeCell ref="E101:H101"/>
    <mergeCell ref="J101:K101"/>
    <mergeCell ref="L101:M101"/>
    <mergeCell ref="O101:T101"/>
    <mergeCell ref="U101:V101"/>
    <mergeCell ref="A97:C97"/>
    <mergeCell ref="E97:H97"/>
    <mergeCell ref="U97:V97"/>
    <mergeCell ref="A99:C99"/>
    <mergeCell ref="E99:H100"/>
    <mergeCell ref="J99:K99"/>
    <mergeCell ref="L99:M99"/>
    <mergeCell ref="O99:T99"/>
    <mergeCell ref="U99:V99"/>
    <mergeCell ref="A105:C105"/>
    <mergeCell ref="E105:H105"/>
    <mergeCell ref="J105:K105"/>
    <mergeCell ref="L105:M105"/>
    <mergeCell ref="O105:T105"/>
    <mergeCell ref="U105:V105"/>
    <mergeCell ref="A103:C103"/>
    <mergeCell ref="E103:H103"/>
    <mergeCell ref="J103:K103"/>
    <mergeCell ref="L103:M103"/>
    <mergeCell ref="O103:T103"/>
    <mergeCell ref="U103:V103"/>
    <mergeCell ref="A109:C109"/>
    <mergeCell ref="E109:H109"/>
    <mergeCell ref="J109:K109"/>
    <mergeCell ref="L109:M109"/>
    <mergeCell ref="O109:T109"/>
    <mergeCell ref="U109:V109"/>
    <mergeCell ref="A107:C107"/>
    <mergeCell ref="E107:H107"/>
    <mergeCell ref="J107:K107"/>
    <mergeCell ref="L107:M107"/>
    <mergeCell ref="O107:T107"/>
    <mergeCell ref="U107:V10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15</vt:i4>
      </vt:variant>
    </vt:vector>
  </HeadingPairs>
  <TitlesOfParts>
    <vt:vector size="25" baseType="lpstr">
      <vt:lpstr>MET-I.S.</vt:lpstr>
      <vt:lpstr>MET-AGUA</vt:lpstr>
      <vt:lpstr>MET-DRENAJE</vt:lpstr>
      <vt:lpstr>MET-DESAGUE</vt:lpstr>
      <vt:lpstr>MET-DESAGUE 06-06-2022</vt:lpstr>
      <vt:lpstr>MET-T.E.</vt:lpstr>
      <vt:lpstr>MET-T.C. </vt:lpstr>
      <vt:lpstr>Hoja2</vt:lpstr>
      <vt:lpstr>Hoja3</vt:lpstr>
      <vt:lpstr>cetpro</vt:lpstr>
      <vt:lpstr>cetpro!Área_de_impresión</vt:lpstr>
      <vt:lpstr>Hoja2!Área_de_impresión</vt:lpstr>
      <vt:lpstr>'MET-AGUA'!Área_de_impresión</vt:lpstr>
      <vt:lpstr>'MET-DESAGUE'!Área_de_impresión</vt:lpstr>
      <vt:lpstr>'MET-DESAGUE 06-06-2022'!Área_de_impresión</vt:lpstr>
      <vt:lpstr>'MET-DRENAJE'!Área_de_impresión</vt:lpstr>
      <vt:lpstr>'MET-I.S.'!Área_de_impresión</vt:lpstr>
      <vt:lpstr>'MET-T.C. '!Área_de_impresión</vt:lpstr>
      <vt:lpstr>'MET-T.E.'!Área_de_impresión</vt:lpstr>
      <vt:lpstr>cetpro!Títulos_a_imprimir</vt:lpstr>
      <vt:lpstr>'MET-AGUA'!Títulos_a_imprimir</vt:lpstr>
      <vt:lpstr>'MET-DESAGUE'!Títulos_a_imprimir</vt:lpstr>
      <vt:lpstr>'MET-DESAGUE 06-06-2022'!Títulos_a_imprimir</vt:lpstr>
      <vt:lpstr>'MET-DRENAJE'!Títulos_a_imprimir</vt:lpstr>
      <vt:lpstr>'MET-I.S.'!Títulos_a_imprimir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Manuel Raul Livano Luna</cp:lastModifiedBy>
  <cp:lastPrinted>2017-10-24T17:22:31Z</cp:lastPrinted>
  <dcterms:created xsi:type="dcterms:W3CDTF">2017-05-18T21:02:36Z</dcterms:created>
  <dcterms:modified xsi:type="dcterms:W3CDTF">2022-06-06T22:18:31Z</dcterms:modified>
</cp:coreProperties>
</file>