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Repositorio\Instalaciones_Especiales\Pedidos\"/>
    </mc:Choice>
  </mc:AlternateContent>
  <xr:revisionPtr revIDLastSave="0" documentId="13_ncr:1_{FE5D2FDA-A841-46DD-A75C-8406803C833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NORES A 8 UIT" sheetId="2" r:id="rId1"/>
    <sheet name="PROCESOS" sheetId="3" r:id="rId2"/>
    <sheet name="PERU COMPRAS " sheetId="4" r:id="rId3"/>
    <sheet name="SUSTENTO " sheetId="5" r:id="rId4"/>
    <sheet name="Hoja1" sheetId="6" r:id="rId5"/>
    <sheet name="979283" sheetId="7" r:id="rId6"/>
  </sheets>
  <definedNames>
    <definedName name="_xlnm._FilterDatabase" localSheetId="0" hidden="1">'MENORES A 8 UIT'!$2:$11</definedName>
    <definedName name="_xlnm._FilterDatabase" localSheetId="1" hidden="1">PROCESOS!$C$2:$P$4</definedName>
    <definedName name="_xlnm.Print_Area" localSheetId="0">'MENORES A 8 UIT'!$A$1:$O$16</definedName>
    <definedName name="_xlnm.Print_Area" localSheetId="1">PROCESOS!$A$1:$P$13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2" l="1"/>
  <c r="F13" i="6" l="1"/>
  <c r="G52" i="5" l="1"/>
  <c r="B1" i="2" l="1"/>
  <c r="G5" i="5" l="1"/>
  <c r="G5" i="4" l="1"/>
  <c r="F5" i="4"/>
  <c r="G11" i="5" s="1"/>
  <c r="G13" i="5" s="1"/>
  <c r="H13" i="5" s="1"/>
  <c r="H52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E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ESTO DEPENDE DE LA FECHA DE CULMINACION DE OBRA </t>
        </r>
      </text>
    </comment>
  </commentList>
</comments>
</file>

<file path=xl/sharedStrings.xml><?xml version="1.0" encoding="utf-8"?>
<sst xmlns="http://schemas.openxmlformats.org/spreadsheetml/2006/main" count="295" uniqueCount="149">
  <si>
    <t>MENOR 8UIT</t>
  </si>
  <si>
    <t>N°</t>
  </si>
  <si>
    <t>PROYECTO</t>
  </si>
  <si>
    <t>N° PEDIDO BS</t>
  </si>
  <si>
    <t>N° PEDIDO SS</t>
  </si>
  <si>
    <t>DESCRIPCION</t>
  </si>
  <si>
    <t>VALOR REFERENCIAL CERTIFICADO</t>
  </si>
  <si>
    <t>VALOR REFERENCIAL PENDIENTE DE CERTIFICADO</t>
  </si>
  <si>
    <t xml:space="preserve">FECHA PRESENTADA OBRAS </t>
  </si>
  <si>
    <t>FECHA DE INGRESO A LOGISTCA</t>
  </si>
  <si>
    <t xml:space="preserve">F. DE ENTREGA A COTIZADOR </t>
  </si>
  <si>
    <t>NOMBRE</t>
  </si>
  <si>
    <t xml:space="preserve">ESTADO ACTUAL </t>
  </si>
  <si>
    <t xml:space="preserve">FECHA, SOLO SI FUE DEVUELTO AL AREA USUARIA </t>
  </si>
  <si>
    <t>WILBER</t>
  </si>
  <si>
    <t>SANTA ROSA</t>
  </si>
  <si>
    <t>TOTAL</t>
  </si>
  <si>
    <t>PROCESOS</t>
  </si>
  <si>
    <t>TIPO DE PROCESO</t>
  </si>
  <si>
    <t>JULIAN</t>
  </si>
  <si>
    <t xml:space="preserve">TOTAL </t>
  </si>
  <si>
    <t>PERU COMPRAS</t>
  </si>
  <si>
    <t>PIM ASIGNADO</t>
  </si>
  <si>
    <t>DETALLE DE GASTO - VALLEJO</t>
  </si>
  <si>
    <t>MESES</t>
  </si>
  <si>
    <t xml:space="preserve">COSTO PROMEDIO </t>
  </si>
  <si>
    <t>SALDO POR EJECUTAR</t>
  </si>
  <si>
    <t>COMPROMISO (O/C, O/S Y PLANILLA)</t>
  </si>
  <si>
    <t>PLANILLA POR 11 MESES</t>
  </si>
  <si>
    <t xml:space="preserve">SALDO PRESUPUESTAL -SUPERVISION </t>
  </si>
  <si>
    <t xml:space="preserve">SALDO PRESUPUESTAL -GESTION DE PROYECTOS </t>
  </si>
  <si>
    <t>PEDIDOS  MENORES A 8 UIT</t>
  </si>
  <si>
    <t>PROCESOS DE SELECCIÓN</t>
  </si>
  <si>
    <t>DETALLE DE PEDIDO  POR GENERAR</t>
  </si>
  <si>
    <t>TIPO DEC.</t>
  </si>
  <si>
    <t>RESPONSABLE DEL RETRAZO</t>
  </si>
  <si>
    <t xml:space="preserve">VALOR REFERENCIA </t>
  </si>
  <si>
    <t>SALDO FINAL</t>
  </si>
  <si>
    <t>META</t>
  </si>
  <si>
    <t xml:space="preserve">META </t>
  </si>
  <si>
    <t xml:space="preserve">NOMBRE DEL COTIZADOR </t>
  </si>
  <si>
    <t xml:space="preserve">ESTADO ACTUAL  DEL EXPEDIENTE </t>
  </si>
  <si>
    <t xml:space="preserve">ESTADO ACTUAL  DEL PEDIDO </t>
  </si>
  <si>
    <t xml:space="preserve">NOMBRE DE LA PERSONA QUE TIENE EL  EL EXPEDIENTE </t>
  </si>
  <si>
    <t>MATERIALES DE CONSTRUCCION  TUBOS DE ACERO</t>
  </si>
  <si>
    <t>INSTALACION DE CELOSIA DE ALUMINIO LACADO Y TEXTURIZADO TIPO MADERA A TODO COSTO</t>
  </si>
  <si>
    <t>MARISOL</t>
  </si>
  <si>
    <t>SERV. INTS. DE BARANDAS ACERO INOXIDABLE</t>
  </si>
  <si>
    <t>ADQ. SELLADOR ELASTOMERICO SIKAFLEX</t>
  </si>
  <si>
    <t>AS-SM-28-2022-GRAP-1</t>
  </si>
  <si>
    <t>189.196.00</t>
  </si>
  <si>
    <t xml:space="preserve">    </t>
  </si>
  <si>
    <t xml:space="preserve"> </t>
  </si>
  <si>
    <t>DOC , FREDY</t>
  </si>
  <si>
    <t>P/c</t>
  </si>
  <si>
    <t>O/S</t>
  </si>
  <si>
    <t>O/c</t>
  </si>
  <si>
    <t>ING. ANA TORRES</t>
  </si>
  <si>
    <t xml:space="preserve">ING. GUIDO  HELGUERA </t>
  </si>
  <si>
    <t>ING.ELADIO PUMA</t>
  </si>
  <si>
    <t>ING MANUEL LIVANO</t>
  </si>
  <si>
    <t>equipamiento</t>
  </si>
  <si>
    <t>mobiliario</t>
  </si>
  <si>
    <t>Adquisición e Instalación de campana.</t>
  </si>
  <si>
    <t>Servicio de Instalación de muros de aluminio compuesto</t>
  </si>
  <si>
    <t>Servicio de Aplicación de sellador de juntas con poliuretano.</t>
  </si>
  <si>
    <t>Servicio de Instalación de pérgolas metálicas en patio e ingresos.</t>
  </si>
  <si>
    <t>Servicio de Instalación de piso vinílico y contrazócalo para piso vinílico.</t>
  </si>
  <si>
    <t>Servicio de Instalación de porcelanato en escaleras y rampas metálicas.</t>
  </si>
  <si>
    <t>Servicio de Instalación de porcelanato en pisos, zócalos, contrazócalos y mesas de concreto.</t>
  </si>
  <si>
    <t>Servicio de pintado de cielo raso, muros, columnas y vigas en interiores y exteriores.</t>
  </si>
  <si>
    <t>Servicio de sembrado de árboles y arbustos.</t>
  </si>
  <si>
    <t>Servicio de Instalación de tapajuntas de aluminio en pisos, muros y cielorasos.</t>
  </si>
  <si>
    <t>Servicio de Aplicación de recubrimiento de Microcemento en pisos, zócalos y mesas de concreto.</t>
  </si>
  <si>
    <t>Servicio de Fabricación e Instalación de estatua.</t>
  </si>
  <si>
    <t>Servicio de Fabricación e Instalación de cruces de aluminio.</t>
  </si>
  <si>
    <t>Servicio de Fabricación e Instalación de puertas metálicas.</t>
  </si>
  <si>
    <t>Servicio de Adquisición e instalación de policarbonato sólido.</t>
  </si>
  <si>
    <t>Servicio de Fabricación e Instalación de letreros de ambientes, de evacuación y señalética.</t>
  </si>
  <si>
    <t>Servicio de Fabricación e Instalación de letras corpóreas y escudo de aluminio</t>
  </si>
  <si>
    <t>materiales de construccion</t>
  </si>
  <si>
    <t>especiales</t>
  </si>
  <si>
    <t>materiales electricos</t>
  </si>
  <si>
    <t xml:space="preserve">habilitacion y montaje de estructuras metalicas </t>
  </si>
  <si>
    <t>cervicio de montales de luminarias</t>
  </si>
  <si>
    <t xml:space="preserve"> habilitacion y montaje de estructuras techos bloques 1 y 2 </t>
  </si>
  <si>
    <t xml:space="preserve">suministro de instalacion de coberturas </t>
  </si>
  <si>
    <t xml:space="preserve">suministro  e intalacion de techos metalicos compo deportivo </t>
  </si>
  <si>
    <t xml:space="preserve"> fabricacion e instalacion  de serco metalico </t>
  </si>
  <si>
    <t xml:space="preserve">sistema de bombeo y contra insendios </t>
  </si>
  <si>
    <t xml:space="preserve">Servicio de Instalación de puertas de madera, cerraduras, freno hidráulico </t>
  </si>
  <si>
    <t>ARQ,ERIKA  AMPUERO</t>
  </si>
  <si>
    <t>Servicio Adquisición e Instalación de Vidrio templado en sobreluz</t>
  </si>
  <si>
    <t xml:space="preserve">FIRMA DE CONTRATO </t>
  </si>
  <si>
    <t>P/C</t>
  </si>
  <si>
    <t>ARMARIO DE MALAMINE</t>
  </si>
  <si>
    <t>ESCRITORIOS DE MELAMINE</t>
  </si>
  <si>
    <t>ADQUISICION Y FABRICACION DE VENTANA</t>
  </si>
  <si>
    <t>LP-SM-7-2021-GRAP-1</t>
  </si>
  <si>
    <t>13/01/222</t>
  </si>
  <si>
    <t xml:space="preserve"> P/S 290</t>
  </si>
  <si>
    <t>ADQ, DE ESTANTES DE MADERA</t>
  </si>
  <si>
    <t>AS-SM-64-2022-GRA-1</t>
  </si>
  <si>
    <t xml:space="preserve">PRESUPUESTO SEGÚN EXPEDIENTE  </t>
  </si>
  <si>
    <t>PAGO EXPEDIENTE TÉCNICO AÑO 2016</t>
  </si>
  <si>
    <t>GASTOS EJECUTADOS   AÑO  2019</t>
  </si>
  <si>
    <t>GASTOS EJECUTADOS   AÑO  2020</t>
  </si>
  <si>
    <t>GASTOS EJECUTADOS   AÑO  2021</t>
  </si>
  <si>
    <t>GASTOS EJECUTADOS   AÑO  2022</t>
  </si>
  <si>
    <t xml:space="preserve">              TOTAL GASTO EJECUTADO  PERIODO 2016 AL 2022</t>
  </si>
  <si>
    <t xml:space="preserve">GASTOS EJECUTADOS   PERIODO 2016 -2022 </t>
  </si>
  <si>
    <t xml:space="preserve">PRESUPUESTO ACTUAL  DE EXPEDIENTE  </t>
  </si>
  <si>
    <t xml:space="preserve">PEDIDO QUE FALTAN  INGRESAR A LOGISTICA </t>
  </si>
  <si>
    <t>GOBERNACION</t>
  </si>
  <si>
    <t xml:space="preserve">alquiler de local  por 5 meses  12 por mes </t>
  </si>
  <si>
    <t>BETZA</t>
  </si>
  <si>
    <t>RO</t>
  </si>
  <si>
    <t xml:space="preserve"> ESTA EN SGO CON EL INFIRME 309 DESDE 21/07/2022</t>
  </si>
  <si>
    <t>A  LA ESPERA DE LA FIRMA DE CONTRATO HASTA EL 2 DE AGOSTO</t>
  </si>
  <si>
    <t>Evaluación y calificación
AREA USUARIA -  del 19 al 21 are usuaria</t>
  </si>
  <si>
    <t>SERV. INTS. DE CERCO METALICO</t>
  </si>
  <si>
    <t>LEO</t>
  </si>
  <si>
    <t>INSTRUMRNTOS  MUSICALES</t>
  </si>
  <si>
    <t>SERV. INTS. DE  PERGOLAS</t>
  </si>
  <si>
    <t>CUADRO COMPARATIVO</t>
  </si>
  <si>
    <t xml:space="preserve">COTIZACION </t>
  </si>
  <si>
    <t>SANDY</t>
  </si>
  <si>
    <t xml:space="preserve">SOFTWARE </t>
  </si>
  <si>
    <t>SISITEMA MINI ARREGLO</t>
  </si>
  <si>
    <t xml:space="preserve">PROCESO </t>
  </si>
  <si>
    <t>ESTUDIO DE MERCADO</t>
  </si>
  <si>
    <t>MODULO DE CONTRAL</t>
  </si>
  <si>
    <t>INSUMO ECTRICOS</t>
  </si>
  <si>
    <t>EXTINTORES</t>
  </si>
  <si>
    <t>NOEMI</t>
  </si>
  <si>
    <t>FABRICACION HABILITACION COBERTURAS</t>
  </si>
  <si>
    <t>EDITH</t>
  </si>
  <si>
    <t>ADQUISICIÓN DE SILLAS Y MESAS DE METAL- POLIPROPILENO</t>
  </si>
  <si>
    <t>SILLON MODULAR</t>
  </si>
  <si>
    <t>SUP</t>
  </si>
  <si>
    <t>EQUIPAMIENTO LABORATORIO</t>
  </si>
  <si>
    <t>EQUIPAMIENTO EDUCACION FISICA</t>
  </si>
  <si>
    <t>BANCOS DE MADERA Y METAL</t>
  </si>
  <si>
    <t>PIZARRAS</t>
  </si>
  <si>
    <t>MESAS DE MELAMINE</t>
  </si>
  <si>
    <t xml:space="preserve">MESAS DE MADERA Y METAL </t>
  </si>
  <si>
    <t>BANCOS PARA LABORATORIO</t>
  </si>
  <si>
    <t>TOPICO</t>
  </si>
  <si>
    <t>estantes de melamine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</si>
</sst>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&quot;S/&quot;* #,##0.00_-;\-&quot;S/&quot;* #,##0.00_-;_-&quot;S/&quot;* &quot;-&quot;??_-;_-@_-"/>
    <numFmt numFmtId="165" formatCode="#,##0.00_ ;\-#,##0.00\ 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2"/>
      <name val="Calibri"/>
      <family val="2"/>
    </font>
    <font>
      <i/>
      <sz val="12"/>
      <name val="Calibri"/>
      <family val="2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8">
    <xf numFmtId="0" fontId="0" fillId="0" borderId="0" xfId="0"/>
    <xf numFmtId="0" fontId="0" fillId="0" borderId="1" xfId="0" applyBorder="1" applyAlignment="1"/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2" xfId="0" applyBorder="1"/>
    <xf numFmtId="0" fontId="4" fillId="0" borderId="2" xfId="0" applyFont="1" applyBorder="1"/>
    <xf numFmtId="0" fontId="4" fillId="0" borderId="2" xfId="0" applyFont="1" applyBorder="1" applyAlignment="1">
      <alignment horizontal="center" vertical="center" wrapText="1"/>
    </xf>
    <xf numFmtId="0" fontId="4" fillId="0" borderId="0" xfId="0" applyFont="1"/>
    <xf numFmtId="0" fontId="3" fillId="2" borderId="3" xfId="0" applyFont="1" applyFill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3" fontId="0" fillId="0" borderId="2" xfId="1" applyFont="1" applyBorder="1"/>
    <xf numFmtId="43" fontId="4" fillId="0" borderId="2" xfId="2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1" fontId="0" fillId="0" borderId="0" xfId="0" applyNumberFormat="1"/>
    <xf numFmtId="2" fontId="0" fillId="0" borderId="0" xfId="0" applyNumberFormat="1"/>
    <xf numFmtId="0" fontId="2" fillId="6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43" fontId="2" fillId="6" borderId="2" xfId="1" applyFont="1" applyFill="1" applyBorder="1" applyAlignment="1">
      <alignment horizontal="center" vertical="center"/>
    </xf>
    <xf numFmtId="43" fontId="0" fillId="6" borderId="2" xfId="1" applyFont="1" applyFill="1" applyBorder="1"/>
    <xf numFmtId="0" fontId="0" fillId="7" borderId="4" xfId="0" applyFill="1" applyBorder="1"/>
    <xf numFmtId="0" fontId="0" fillId="7" borderId="2" xfId="0" applyFill="1" applyBorder="1"/>
    <xf numFmtId="0" fontId="0" fillId="6" borderId="2" xfId="0" applyFill="1" applyBorder="1"/>
    <xf numFmtId="43" fontId="0" fillId="6" borderId="2" xfId="0" applyNumberFormat="1" applyFill="1" applyBorder="1"/>
    <xf numFmtId="43" fontId="0" fillId="5" borderId="2" xfId="0" applyNumberFormat="1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/>
    <xf numFmtId="0" fontId="3" fillId="8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8" borderId="2" xfId="0" applyFont="1" applyFill="1" applyBorder="1" applyAlignment="1">
      <alignment horizontal="center" vertical="center" wrapText="1"/>
    </xf>
    <xf numFmtId="43" fontId="4" fillId="0" borderId="2" xfId="0" applyNumberFormat="1" applyFont="1" applyBorder="1"/>
    <xf numFmtId="0" fontId="0" fillId="0" borderId="1" xfId="0" applyBorder="1" applyAlignment="1">
      <alignment wrapText="1"/>
    </xf>
    <xf numFmtId="0" fontId="6" fillId="0" borderId="1" xfId="0" applyFont="1" applyBorder="1" applyAlignment="1">
      <alignment wrapText="1"/>
    </xf>
    <xf numFmtId="0" fontId="4" fillId="0" borderId="2" xfId="0" applyFont="1" applyBorder="1" applyAlignment="1">
      <alignment vertical="center"/>
    </xf>
    <xf numFmtId="2" fontId="5" fillId="0" borderId="0" xfId="0" applyNumberFormat="1" applyFont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43" fontId="4" fillId="0" borderId="2" xfId="1" applyFont="1" applyBorder="1" applyAlignment="1">
      <alignment horizontal="right" vertical="center" wrapText="1"/>
    </xf>
    <xf numFmtId="0" fontId="4" fillId="4" borderId="2" xfId="0" applyFont="1" applyFill="1" applyBorder="1" applyAlignment="1">
      <alignment horizontal="center" vertical="center" wrapText="1"/>
    </xf>
    <xf numFmtId="2" fontId="9" fillId="0" borderId="2" xfId="0" applyNumberFormat="1" applyFont="1" applyBorder="1"/>
    <xf numFmtId="43" fontId="0" fillId="4" borderId="2" xfId="1" applyFont="1" applyFill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43" fontId="9" fillId="0" borderId="2" xfId="1" applyFont="1" applyBorder="1"/>
    <xf numFmtId="4" fontId="9" fillId="0" borderId="2" xfId="0" applyNumberFormat="1" applyFont="1" applyBorder="1"/>
    <xf numFmtId="166" fontId="9" fillId="0" borderId="2" xfId="0" applyNumberFormat="1" applyFont="1" applyBorder="1"/>
    <xf numFmtId="0" fontId="9" fillId="0" borderId="2" xfId="0" applyFont="1" applyFill="1" applyBorder="1"/>
    <xf numFmtId="0" fontId="10" fillId="4" borderId="6" xfId="0" applyFont="1" applyFill="1" applyBorder="1" applyAlignment="1">
      <alignment horizontal="left" vertical="center" wrapText="1"/>
    </xf>
    <xf numFmtId="0" fontId="11" fillId="4" borderId="5" xfId="0" applyFont="1" applyFill="1" applyBorder="1" applyAlignment="1">
      <alignment horizontal="left" vertical="center" wrapText="1"/>
    </xf>
    <xf numFmtId="0" fontId="10" fillId="4" borderId="5" xfId="0" applyFont="1" applyFill="1" applyBorder="1" applyAlignment="1">
      <alignment horizontal="left" vertical="center" wrapText="1"/>
    </xf>
    <xf numFmtId="0" fontId="9" fillId="2" borderId="2" xfId="0" applyFont="1" applyFill="1" applyBorder="1"/>
    <xf numFmtId="43" fontId="9" fillId="6" borderId="2" xfId="0" applyNumberFormat="1" applyFont="1" applyFill="1" applyBorder="1"/>
    <xf numFmtId="0" fontId="6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vertical="center" wrapText="1"/>
    </xf>
    <xf numFmtId="0" fontId="9" fillId="0" borderId="1" xfId="0" applyFont="1" applyBorder="1" applyAlignment="1"/>
    <xf numFmtId="0" fontId="6" fillId="4" borderId="2" xfId="0" applyFont="1" applyFill="1" applyBorder="1" applyAlignment="1">
      <alignment horizontal="center" vertical="center"/>
    </xf>
    <xf numFmtId="0" fontId="0" fillId="4" borderId="0" xfId="0" applyFill="1"/>
    <xf numFmtId="0" fontId="6" fillId="4" borderId="2" xfId="0" applyFont="1" applyFill="1" applyBorder="1" applyAlignment="1">
      <alignment horizontal="left" vertical="center" wrapText="1"/>
    </xf>
    <xf numFmtId="43" fontId="6" fillId="4" borderId="2" xfId="1" applyFont="1" applyFill="1" applyBorder="1" applyAlignment="1">
      <alignment horizontal="center" vertical="center" wrapText="1"/>
    </xf>
    <xf numFmtId="14" fontId="6" fillId="4" borderId="2" xfId="0" applyNumberFormat="1" applyFont="1" applyFill="1" applyBorder="1" applyAlignment="1">
      <alignment horizontal="center" vertical="center" wrapText="1"/>
    </xf>
    <xf numFmtId="0" fontId="4" fillId="4" borderId="0" xfId="0" applyFont="1" applyFill="1"/>
    <xf numFmtId="1" fontId="0" fillId="4" borderId="0" xfId="0" applyNumberFormat="1" applyFill="1"/>
    <xf numFmtId="0" fontId="9" fillId="4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left" vertical="center" wrapText="1"/>
    </xf>
    <xf numFmtId="43" fontId="9" fillId="4" borderId="2" xfId="1" applyFont="1" applyFill="1" applyBorder="1"/>
    <xf numFmtId="0" fontId="9" fillId="4" borderId="2" xfId="0" applyFont="1" applyFill="1" applyBorder="1"/>
    <xf numFmtId="43" fontId="9" fillId="4" borderId="2" xfId="1" applyFont="1" applyFill="1" applyBorder="1" applyAlignment="1">
      <alignment horizontal="center" vertical="center" wrapText="1"/>
    </xf>
    <xf numFmtId="2" fontId="0" fillId="4" borderId="0" xfId="0" applyNumberFormat="1" applyFill="1"/>
    <xf numFmtId="14" fontId="6" fillId="4" borderId="2" xfId="0" applyNumberFormat="1" applyFont="1" applyFill="1" applyBorder="1" applyAlignment="1">
      <alignment vertical="center" wrapText="1"/>
    </xf>
    <xf numFmtId="43" fontId="6" fillId="0" borderId="2" xfId="0" applyNumberFormat="1" applyFont="1" applyBorder="1"/>
    <xf numFmtId="0" fontId="0" fillId="0" borderId="0" xfId="0" applyAlignment="1">
      <alignment vertical="center"/>
    </xf>
    <xf numFmtId="164" fontId="0" fillId="0" borderId="0" xfId="0" applyNumberFormat="1"/>
    <xf numFmtId="164" fontId="0" fillId="0" borderId="1" xfId="0" applyNumberFormat="1" applyBorder="1"/>
    <xf numFmtId="0" fontId="12" fillId="0" borderId="0" xfId="0" applyFont="1"/>
    <xf numFmtId="164" fontId="12" fillId="0" borderId="0" xfId="0" applyNumberFormat="1" applyFont="1"/>
    <xf numFmtId="0" fontId="13" fillId="0" borderId="0" xfId="0" applyFont="1" applyAlignment="1">
      <alignment vertical="center"/>
    </xf>
    <xf numFmtId="0" fontId="13" fillId="0" borderId="0" xfId="0" applyFont="1"/>
    <xf numFmtId="164" fontId="0" fillId="0" borderId="0" xfId="0" applyNumberFormat="1" applyBorder="1"/>
    <xf numFmtId="0" fontId="14" fillId="0" borderId="0" xfId="0" applyFont="1" applyAlignment="1">
      <alignment vertical="center"/>
    </xf>
    <xf numFmtId="0" fontId="14" fillId="0" borderId="0" xfId="0" applyFont="1"/>
    <xf numFmtId="0" fontId="15" fillId="0" borderId="0" xfId="0" applyFont="1"/>
    <xf numFmtId="164" fontId="15" fillId="0" borderId="0" xfId="0" applyNumberFormat="1" applyFont="1"/>
    <xf numFmtId="164" fontId="14" fillId="0" borderId="0" xfId="0" applyNumberFormat="1" applyFont="1"/>
    <xf numFmtId="1" fontId="13" fillId="0" borderId="0" xfId="0" applyNumberFormat="1" applyFont="1"/>
    <xf numFmtId="0" fontId="6" fillId="0" borderId="2" xfId="0" applyFont="1" applyBorder="1" applyAlignment="1">
      <alignment horizont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wrapText="1"/>
    </xf>
    <xf numFmtId="43" fontId="6" fillId="0" borderId="2" xfId="1" applyFont="1" applyFill="1" applyBorder="1" applyAlignment="1">
      <alignment horizontal="center" vertical="center" wrapText="1"/>
    </xf>
    <xf numFmtId="14" fontId="6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0" fontId="4" fillId="0" borderId="0" xfId="0" applyFont="1" applyFill="1"/>
    <xf numFmtId="0" fontId="0" fillId="0" borderId="0" xfId="0" applyFill="1"/>
    <xf numFmtId="0" fontId="6" fillId="0" borderId="2" xfId="0" applyFont="1" applyBorder="1" applyAlignment="1">
      <alignment vertical="center" wrapText="1"/>
    </xf>
    <xf numFmtId="0" fontId="6" fillId="0" borderId="2" xfId="0" applyFont="1" applyBorder="1"/>
    <xf numFmtId="43" fontId="16" fillId="0" borderId="2" xfId="1" applyFont="1" applyBorder="1" applyAlignment="1">
      <alignment horizontal="center" vertical="center" wrapText="1"/>
    </xf>
    <xf numFmtId="14" fontId="6" fillId="0" borderId="2" xfId="0" applyNumberFormat="1" applyFont="1" applyBorder="1"/>
    <xf numFmtId="14" fontId="6" fillId="0" borderId="2" xfId="0" applyNumberFormat="1" applyFont="1" applyBorder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165" fontId="6" fillId="4" borderId="2" xfId="0" applyNumberFormat="1" applyFont="1" applyFill="1" applyBorder="1" applyAlignment="1">
      <alignment vertical="center"/>
    </xf>
    <xf numFmtId="14" fontId="6" fillId="0" borderId="2" xfId="0" applyNumberFormat="1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43" fontId="6" fillId="0" borderId="2" xfId="1" applyFont="1" applyBorder="1" applyAlignment="1">
      <alignment horizontal="right" vertical="center" wrapText="1"/>
    </xf>
    <xf numFmtId="0" fontId="6" fillId="0" borderId="2" xfId="0" applyFont="1" applyBorder="1" applyAlignment="1">
      <alignment vertical="center"/>
    </xf>
    <xf numFmtId="0" fontId="3" fillId="2" borderId="3" xfId="0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center" wrapText="1"/>
    </xf>
    <xf numFmtId="0" fontId="6" fillId="4" borderId="2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6" fillId="0" borderId="7" xfId="0" applyFont="1" applyFill="1" applyBorder="1" applyAlignment="1">
      <alignment vertical="center" wrapText="1"/>
    </xf>
    <xf numFmtId="4" fontId="0" fillId="0" borderId="0" xfId="0" applyNumberFormat="1"/>
    <xf numFmtId="4" fontId="0" fillId="0" borderId="1" xfId="0" applyNumberFormat="1" applyBorder="1" applyAlignment="1"/>
    <xf numFmtId="4" fontId="3" fillId="2" borderId="2" xfId="0" applyNumberFormat="1" applyFont="1" applyFill="1" applyBorder="1" applyAlignment="1">
      <alignment horizontal="center" vertical="center" wrapText="1"/>
    </xf>
    <xf numFmtId="4" fontId="4" fillId="0" borderId="2" xfId="2" applyNumberFormat="1" applyFont="1" applyBorder="1" applyAlignment="1">
      <alignment vertical="center" wrapText="1"/>
    </xf>
    <xf numFmtId="4" fontId="4" fillId="0" borderId="2" xfId="0" applyNumberFormat="1" applyFont="1" applyBorder="1"/>
    <xf numFmtId="4" fontId="6" fillId="0" borderId="2" xfId="0" applyNumberFormat="1" applyFont="1" applyBorder="1"/>
    <xf numFmtId="4" fontId="16" fillId="0" borderId="2" xfId="1" applyNumberFormat="1" applyFont="1" applyBorder="1" applyAlignment="1">
      <alignment horizontal="center" vertical="center" wrapText="1"/>
    </xf>
    <xf numFmtId="4" fontId="6" fillId="0" borderId="0" xfId="0" applyNumberFormat="1" applyFont="1"/>
    <xf numFmtId="0" fontId="6" fillId="9" borderId="7" xfId="0" applyFont="1" applyFill="1" applyBorder="1" applyAlignment="1">
      <alignment vertical="center" wrapText="1"/>
    </xf>
    <xf numFmtId="0" fontId="6" fillId="9" borderId="2" xfId="0" applyFont="1" applyFill="1" applyBorder="1" applyAlignment="1">
      <alignment vertic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2" xfId="0" applyFont="1" applyFill="1" applyBorder="1" applyAlignment="1">
      <alignment horizontal="center" wrapText="1"/>
    </xf>
    <xf numFmtId="43" fontId="6" fillId="0" borderId="2" xfId="1" applyFont="1" applyBorder="1"/>
    <xf numFmtId="0" fontId="0" fillId="10" borderId="2" xfId="0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</cellXfs>
  <cellStyles count="9">
    <cellStyle name="Millares" xfId="1" builtinId="3"/>
    <cellStyle name="Millares 2" xfId="2" xr:uid="{00000000-0005-0000-0000-000001000000}"/>
    <cellStyle name="Millares 2 2" xfId="4" xr:uid="{00000000-0005-0000-0000-000002000000}"/>
    <cellStyle name="Millares 2 2 2" xfId="8" xr:uid="{00000000-0005-0000-0000-000003000000}"/>
    <cellStyle name="Millares 2 3" xfId="6" xr:uid="{00000000-0005-0000-0000-000004000000}"/>
    <cellStyle name="Millares 3" xfId="3" xr:uid="{00000000-0005-0000-0000-000005000000}"/>
    <cellStyle name="Millares 3 2" xfId="7" xr:uid="{00000000-0005-0000-0000-000006000000}"/>
    <cellStyle name="Millares 4" xfId="5" xr:uid="{00000000-0005-0000-0000-000007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6"/>
  <sheetViews>
    <sheetView tabSelected="1" view="pageBreakPreview" topLeftCell="B6" zoomScale="130" zoomScaleNormal="100" zoomScaleSheetLayoutView="130" workbookViewId="0">
      <selection activeCell="F16" sqref="F16"/>
    </sheetView>
  </sheetViews>
  <sheetFormatPr baseColWidth="10" defaultRowHeight="13.5" customHeight="1" x14ac:dyDescent="0.3"/>
  <cols>
    <col min="1" max="1" width="2.44140625" customWidth="1"/>
    <col min="2" max="2" width="12.109375" customWidth="1"/>
    <col min="3" max="3" width="8.88671875" style="13" customWidth="1"/>
    <col min="4" max="4" width="8.6640625" style="126" customWidth="1"/>
    <col min="5" max="5" width="9.6640625" customWidth="1"/>
    <col min="6" max="6" width="13.88671875" customWidth="1"/>
    <col min="7" max="7" width="13.88671875" style="115" customWidth="1"/>
    <col min="8" max="8" width="16.44140625" customWidth="1"/>
    <col min="9" max="9" width="11.88671875" customWidth="1"/>
    <col min="10" max="10" width="12" customWidth="1"/>
    <col min="11" max="11" width="9.88671875" customWidth="1"/>
    <col min="12" max="12" width="9.33203125" style="13" customWidth="1"/>
    <col min="13" max="13" width="22.109375" customWidth="1"/>
    <col min="14" max="14" width="12" style="13" customWidth="1"/>
    <col min="15" max="15" width="11.44140625" style="8" customWidth="1"/>
  </cols>
  <sheetData>
    <row r="1" spans="1:15" ht="13.5" customHeight="1" x14ac:dyDescent="0.3">
      <c r="B1" t="e">
        <f>B1:O16PLIFICADOR</f>
        <v>#NAME?</v>
      </c>
    </row>
    <row r="2" spans="1:15" ht="13.5" customHeight="1" x14ac:dyDescent="0.3">
      <c r="A2" s="1" t="s">
        <v>0</v>
      </c>
      <c r="B2" s="1"/>
      <c r="C2" s="30"/>
      <c r="D2" s="127"/>
      <c r="E2" s="1"/>
      <c r="F2" s="1"/>
      <c r="G2" s="116"/>
      <c r="H2" s="1"/>
      <c r="I2" s="1"/>
      <c r="J2" s="31"/>
      <c r="K2" s="31"/>
      <c r="L2" s="40"/>
      <c r="M2" s="1"/>
      <c r="N2" s="30"/>
      <c r="O2" s="1"/>
    </row>
    <row r="3" spans="1:15" s="4" customFormat="1" ht="45" customHeight="1" x14ac:dyDescent="0.3">
      <c r="A3" s="2" t="s">
        <v>1</v>
      </c>
      <c r="B3" s="2" t="s">
        <v>38</v>
      </c>
      <c r="C3" s="32" t="s">
        <v>2</v>
      </c>
      <c r="D3" s="2" t="s">
        <v>3</v>
      </c>
      <c r="E3" s="2" t="s">
        <v>4</v>
      </c>
      <c r="F3" s="2" t="s">
        <v>5</v>
      </c>
      <c r="G3" s="11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40</v>
      </c>
      <c r="M3" s="2" t="s">
        <v>41</v>
      </c>
      <c r="N3" s="3" t="s">
        <v>43</v>
      </c>
      <c r="O3" s="2" t="s">
        <v>13</v>
      </c>
    </row>
    <row r="4" spans="1:15" ht="21" customHeight="1" x14ac:dyDescent="0.3">
      <c r="A4" s="60">
        <v>1</v>
      </c>
      <c r="B4" s="60">
        <v>43</v>
      </c>
      <c r="C4" s="91" t="s">
        <v>15</v>
      </c>
      <c r="D4" s="43"/>
      <c r="E4" s="89">
        <v>2881</v>
      </c>
      <c r="F4" s="98" t="s">
        <v>120</v>
      </c>
      <c r="G4" s="118"/>
      <c r="H4" s="105">
        <v>15000</v>
      </c>
      <c r="I4" s="106">
        <v>44757</v>
      </c>
      <c r="J4" s="106">
        <v>44757</v>
      </c>
      <c r="K4" s="106"/>
      <c r="L4" s="107" t="s">
        <v>115</v>
      </c>
      <c r="M4" s="98" t="s">
        <v>124</v>
      </c>
      <c r="N4" s="57" t="s">
        <v>121</v>
      </c>
      <c r="O4" s="102" t="s">
        <v>116</v>
      </c>
    </row>
    <row r="5" spans="1:15" ht="25.5" customHeight="1" x14ac:dyDescent="0.3">
      <c r="A5" s="60">
        <v>1</v>
      </c>
      <c r="B5" s="60">
        <v>43</v>
      </c>
      <c r="C5" s="91" t="s">
        <v>15</v>
      </c>
      <c r="D5" s="43"/>
      <c r="E5" s="89">
        <v>2889</v>
      </c>
      <c r="F5" s="98" t="s">
        <v>123</v>
      </c>
      <c r="G5" s="119"/>
      <c r="H5" s="108">
        <v>20000</v>
      </c>
      <c r="I5" s="106">
        <v>44757</v>
      </c>
      <c r="J5" s="106">
        <v>44757</v>
      </c>
      <c r="K5" s="101"/>
      <c r="L5" s="107" t="s">
        <v>115</v>
      </c>
      <c r="M5" s="98" t="s">
        <v>124</v>
      </c>
      <c r="N5" s="57" t="s">
        <v>121</v>
      </c>
      <c r="O5" s="102" t="s">
        <v>116</v>
      </c>
    </row>
    <row r="6" spans="1:15" ht="30" customHeight="1" x14ac:dyDescent="0.3">
      <c r="A6" s="60">
        <v>1</v>
      </c>
      <c r="B6" s="60">
        <v>43</v>
      </c>
      <c r="C6" s="91" t="s">
        <v>15</v>
      </c>
      <c r="D6" s="130">
        <v>3769</v>
      </c>
      <c r="E6" s="5"/>
      <c r="F6" s="98" t="s">
        <v>122</v>
      </c>
      <c r="G6" s="120"/>
      <c r="H6" s="99">
        <v>17800</v>
      </c>
      <c r="I6" s="101">
        <v>44762</v>
      </c>
      <c r="J6" s="101">
        <v>44764</v>
      </c>
      <c r="K6" s="99"/>
      <c r="L6" s="89" t="s">
        <v>126</v>
      </c>
      <c r="M6" s="109" t="s">
        <v>125</v>
      </c>
      <c r="N6" s="89" t="s">
        <v>126</v>
      </c>
      <c r="O6" s="102" t="s">
        <v>116</v>
      </c>
    </row>
    <row r="7" spans="1:15" ht="25.5" customHeight="1" x14ac:dyDescent="0.3">
      <c r="A7" s="60">
        <v>1</v>
      </c>
      <c r="B7" s="60">
        <v>43</v>
      </c>
      <c r="C7" s="91" t="s">
        <v>15</v>
      </c>
      <c r="D7" s="130">
        <v>3773</v>
      </c>
      <c r="E7" s="5"/>
      <c r="F7" s="98" t="s">
        <v>127</v>
      </c>
      <c r="G7" s="121">
        <f>G4+G5</f>
        <v>0</v>
      </c>
      <c r="H7" s="100">
        <v>35000</v>
      </c>
      <c r="I7" s="101">
        <v>44762</v>
      </c>
      <c r="J7" s="101">
        <v>44764</v>
      </c>
      <c r="K7" s="99"/>
      <c r="L7" s="89" t="s">
        <v>126</v>
      </c>
      <c r="M7" s="109" t="s">
        <v>125</v>
      </c>
      <c r="N7" s="89" t="s">
        <v>126</v>
      </c>
      <c r="O7" s="102" t="s">
        <v>116</v>
      </c>
    </row>
    <row r="8" spans="1:15" ht="39" customHeight="1" x14ac:dyDescent="0.3">
      <c r="A8" s="60">
        <v>1</v>
      </c>
      <c r="B8" s="60">
        <v>43</v>
      </c>
      <c r="C8" s="91" t="s">
        <v>15</v>
      </c>
      <c r="D8" s="130">
        <v>3785</v>
      </c>
      <c r="E8" s="5"/>
      <c r="F8" s="98" t="s">
        <v>131</v>
      </c>
      <c r="G8" s="120"/>
      <c r="H8" s="99">
        <v>32500</v>
      </c>
      <c r="I8" s="101">
        <v>44762</v>
      </c>
      <c r="J8" s="101">
        <v>44764</v>
      </c>
      <c r="K8" s="99"/>
      <c r="L8" s="89" t="s">
        <v>126</v>
      </c>
      <c r="M8" s="109" t="s">
        <v>125</v>
      </c>
      <c r="N8" s="89" t="s">
        <v>115</v>
      </c>
      <c r="O8" s="102" t="s">
        <v>116</v>
      </c>
    </row>
    <row r="9" spans="1:15" ht="39" customHeight="1" x14ac:dyDescent="0.3">
      <c r="A9" s="60">
        <v>1</v>
      </c>
      <c r="B9" s="60">
        <v>43</v>
      </c>
      <c r="C9" s="91" t="s">
        <v>15</v>
      </c>
      <c r="D9" s="132">
        <v>3753</v>
      </c>
      <c r="E9" s="5"/>
      <c r="F9" s="98" t="s">
        <v>132</v>
      </c>
      <c r="G9" s="120"/>
      <c r="H9" s="99">
        <v>7900</v>
      </c>
      <c r="I9" s="101">
        <v>44769</v>
      </c>
      <c r="J9" s="101">
        <v>44774</v>
      </c>
      <c r="K9" s="99"/>
      <c r="L9" s="89" t="s">
        <v>126</v>
      </c>
      <c r="M9" s="109" t="s">
        <v>125</v>
      </c>
      <c r="N9" s="89" t="s">
        <v>115</v>
      </c>
      <c r="O9" s="102" t="s">
        <v>116</v>
      </c>
    </row>
    <row r="10" spans="1:15" ht="32.25" customHeight="1" x14ac:dyDescent="0.3">
      <c r="A10" s="60">
        <v>1</v>
      </c>
      <c r="B10" s="60">
        <v>43</v>
      </c>
      <c r="C10" s="91" t="s">
        <v>15</v>
      </c>
      <c r="D10" s="133">
        <v>4623</v>
      </c>
      <c r="E10" s="5"/>
      <c r="F10" s="98" t="s">
        <v>133</v>
      </c>
      <c r="G10" s="120"/>
      <c r="H10" s="99">
        <v>15000</v>
      </c>
      <c r="I10" s="101">
        <v>44774</v>
      </c>
      <c r="J10" s="101">
        <v>44776</v>
      </c>
      <c r="K10" s="99"/>
      <c r="L10" s="89" t="s">
        <v>134</v>
      </c>
      <c r="M10" s="109" t="s">
        <v>125</v>
      </c>
      <c r="N10" s="89" t="s">
        <v>115</v>
      </c>
      <c r="O10" s="102" t="s">
        <v>116</v>
      </c>
    </row>
    <row r="11" spans="1:15" ht="14.4" x14ac:dyDescent="0.3">
      <c r="B11" s="60">
        <v>43</v>
      </c>
      <c r="C11" s="91" t="s">
        <v>15</v>
      </c>
      <c r="D11" s="134">
        <v>5004</v>
      </c>
      <c r="F11" s="123" t="s">
        <v>138</v>
      </c>
      <c r="G11" s="122">
        <v>20500</v>
      </c>
      <c r="H11" s="103"/>
      <c r="I11" s="103"/>
      <c r="J11" s="103"/>
      <c r="K11" s="103"/>
      <c r="L11" s="104"/>
      <c r="M11" s="103"/>
      <c r="N11" s="104"/>
      <c r="O11" s="103"/>
    </row>
    <row r="12" spans="1:15" ht="20.399999999999999" x14ac:dyDescent="0.3">
      <c r="B12" s="60">
        <v>43</v>
      </c>
      <c r="C12" s="91" t="s">
        <v>15</v>
      </c>
      <c r="D12" s="134">
        <v>3779</v>
      </c>
      <c r="F12" s="114" t="s">
        <v>140</v>
      </c>
      <c r="G12" s="122"/>
      <c r="H12" s="103"/>
      <c r="I12" s="103"/>
      <c r="J12" s="103"/>
      <c r="K12" s="103"/>
      <c r="L12" s="104"/>
      <c r="M12" s="103"/>
      <c r="N12" s="104"/>
      <c r="O12" s="103"/>
    </row>
    <row r="13" spans="1:15" ht="20.399999999999999" x14ac:dyDescent="0.3">
      <c r="B13" s="60">
        <v>43</v>
      </c>
      <c r="C13" s="91" t="s">
        <v>15</v>
      </c>
      <c r="D13" s="134">
        <v>3776</v>
      </c>
      <c r="F13" s="114" t="s">
        <v>141</v>
      </c>
      <c r="G13" s="122"/>
      <c r="H13" s="103"/>
      <c r="I13" s="103"/>
      <c r="J13" s="103"/>
      <c r="K13" s="103"/>
      <c r="L13" s="104"/>
      <c r="M13" s="103"/>
      <c r="N13" s="104"/>
      <c r="O13" s="103"/>
    </row>
    <row r="14" spans="1:15" ht="20.399999999999999" x14ac:dyDescent="0.3">
      <c r="B14" s="60">
        <v>43</v>
      </c>
      <c r="C14" s="91" t="s">
        <v>15</v>
      </c>
      <c r="D14" s="134">
        <v>5332</v>
      </c>
      <c r="F14" s="114" t="s">
        <v>142</v>
      </c>
      <c r="G14" s="122"/>
      <c r="H14" s="103"/>
      <c r="I14" s="103"/>
      <c r="J14" s="103"/>
      <c r="K14" s="103"/>
      <c r="L14" s="104"/>
      <c r="M14" s="103"/>
      <c r="N14" s="104"/>
      <c r="O14" s="103"/>
    </row>
    <row r="15" spans="1:15" ht="13.5" customHeight="1" x14ac:dyDescent="0.3">
      <c r="D15" s="137">
        <v>3775</v>
      </c>
      <c r="F15" s="114" t="s">
        <v>147</v>
      </c>
      <c r="G15" s="122"/>
      <c r="H15" s="103"/>
      <c r="I15" s="103"/>
      <c r="J15" s="103"/>
      <c r="K15" s="103"/>
      <c r="L15" s="104"/>
      <c r="M15" s="103"/>
      <c r="N15" s="104"/>
      <c r="O15" s="103"/>
    </row>
    <row r="16" spans="1:15" ht="13.5" customHeight="1" x14ac:dyDescent="0.3">
      <c r="D16" s="126">
        <v>1214</v>
      </c>
      <c r="F16" s="114" t="s">
        <v>148</v>
      </c>
      <c r="G16" s="122"/>
      <c r="H16" s="103"/>
      <c r="I16" s="103"/>
      <c r="J16" s="103"/>
      <c r="K16" s="103"/>
      <c r="L16" s="104"/>
      <c r="M16" s="103"/>
      <c r="N16" s="104"/>
      <c r="O16" s="103"/>
    </row>
  </sheetData>
  <pageMargins left="0.25" right="0.25" top="0.75" bottom="0.75" header="0.3" footer="0.3"/>
  <pageSetup paperSize="9" scale="8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2"/>
  <sheetViews>
    <sheetView view="pageBreakPreview" topLeftCell="C7" zoomScale="215" zoomScaleNormal="100" zoomScaleSheetLayoutView="130" workbookViewId="0">
      <selection activeCell="F11" sqref="F11"/>
    </sheetView>
  </sheetViews>
  <sheetFormatPr baseColWidth="10" defaultRowHeight="14.4" x14ac:dyDescent="0.3"/>
  <cols>
    <col min="1" max="2" width="4.88671875" customWidth="1"/>
    <col min="3" max="3" width="11.44140625" style="13"/>
    <col min="4" max="4" width="8.44140625" customWidth="1"/>
    <col min="5" max="5" width="6" customWidth="1"/>
    <col min="6" max="6" width="17.33203125" customWidth="1"/>
    <col min="7" max="7" width="16.6640625" style="13" customWidth="1"/>
    <col min="8" max="8" width="13.33203125" customWidth="1"/>
    <col min="9" max="9" width="16.109375" customWidth="1"/>
    <col min="10" max="10" width="11.109375" customWidth="1"/>
    <col min="11" max="12" width="10.33203125" customWidth="1"/>
    <col min="13" max="13" width="9.33203125" customWidth="1"/>
    <col min="14" max="14" width="22.109375" customWidth="1"/>
    <col min="15" max="15" width="9.5546875" style="13" customWidth="1"/>
    <col min="16" max="16" width="11.44140625" customWidth="1"/>
  </cols>
  <sheetData>
    <row r="1" spans="1:16" ht="15.6" x14ac:dyDescent="0.3">
      <c r="A1" s="59" t="s">
        <v>17</v>
      </c>
      <c r="B1" s="1"/>
      <c r="C1" s="1"/>
      <c r="D1" s="1"/>
      <c r="E1" s="1"/>
      <c r="F1" s="1"/>
      <c r="G1" s="30"/>
      <c r="H1" s="1"/>
      <c r="I1" s="1"/>
      <c r="J1" s="1"/>
      <c r="K1" s="1"/>
      <c r="L1" s="1"/>
      <c r="M1" s="1"/>
      <c r="N1" s="1"/>
      <c r="O1" s="30"/>
      <c r="P1" s="1"/>
    </row>
    <row r="2" spans="1:16" ht="39" x14ac:dyDescent="0.3">
      <c r="A2" s="2" t="s">
        <v>1</v>
      </c>
      <c r="B2" s="2" t="s">
        <v>39</v>
      </c>
      <c r="C2" s="2" t="s">
        <v>2</v>
      </c>
      <c r="D2" s="2" t="s">
        <v>3</v>
      </c>
      <c r="E2" s="9" t="s">
        <v>4</v>
      </c>
      <c r="F2" s="9" t="s">
        <v>5</v>
      </c>
      <c r="G2" s="110" t="s">
        <v>18</v>
      </c>
      <c r="H2" s="9" t="s">
        <v>6</v>
      </c>
      <c r="I2" s="9" t="s">
        <v>7</v>
      </c>
      <c r="J2" s="9" t="s">
        <v>8</v>
      </c>
      <c r="K2" s="9" t="s">
        <v>9</v>
      </c>
      <c r="L2" s="9" t="s">
        <v>10</v>
      </c>
      <c r="M2" s="9" t="s">
        <v>40</v>
      </c>
      <c r="N2" s="2" t="s">
        <v>42</v>
      </c>
      <c r="O2" s="3" t="s">
        <v>43</v>
      </c>
      <c r="P2" s="2" t="s">
        <v>13</v>
      </c>
    </row>
    <row r="3" spans="1:16" s="96" customFormat="1" ht="34.5" customHeight="1" x14ac:dyDescent="0.2">
      <c r="A3" s="90"/>
      <c r="B3" s="90">
        <v>43</v>
      </c>
      <c r="C3" s="91" t="s">
        <v>15</v>
      </c>
      <c r="D3" s="91"/>
      <c r="E3" s="91">
        <v>225</v>
      </c>
      <c r="F3" s="92" t="s">
        <v>47</v>
      </c>
      <c r="G3" s="111" t="s">
        <v>49</v>
      </c>
      <c r="H3" s="93" t="s">
        <v>50</v>
      </c>
      <c r="I3" s="93"/>
      <c r="J3" s="94">
        <v>44589</v>
      </c>
      <c r="K3" s="94">
        <v>44593</v>
      </c>
      <c r="L3" s="94">
        <v>44593</v>
      </c>
      <c r="M3" s="90" t="s">
        <v>19</v>
      </c>
      <c r="N3" s="95" t="s">
        <v>117</v>
      </c>
      <c r="O3" s="90" t="s">
        <v>113</v>
      </c>
      <c r="P3" s="91" t="s">
        <v>116</v>
      </c>
    </row>
    <row r="4" spans="1:16" s="65" customFormat="1" ht="36.75" customHeight="1" x14ac:dyDescent="0.2">
      <c r="A4" s="60">
        <v>2</v>
      </c>
      <c r="B4" s="60">
        <v>43</v>
      </c>
      <c r="C4" s="57" t="s">
        <v>15</v>
      </c>
      <c r="D4" s="57">
        <v>21</v>
      </c>
      <c r="E4" s="57"/>
      <c r="F4" s="62" t="s">
        <v>97</v>
      </c>
      <c r="G4" s="112" t="s">
        <v>98</v>
      </c>
      <c r="H4" s="63">
        <v>555196.93000000005</v>
      </c>
      <c r="I4" s="63"/>
      <c r="J4" s="64" t="s">
        <v>99</v>
      </c>
      <c r="K4" s="64">
        <v>44575</v>
      </c>
      <c r="L4" s="64">
        <v>44578</v>
      </c>
      <c r="M4" s="60" t="s">
        <v>14</v>
      </c>
      <c r="N4" s="58" t="s">
        <v>118</v>
      </c>
      <c r="O4" s="60" t="s">
        <v>46</v>
      </c>
      <c r="P4" s="91" t="s">
        <v>116</v>
      </c>
    </row>
    <row r="5" spans="1:16" s="97" customFormat="1" ht="24" customHeight="1" x14ac:dyDescent="0.3">
      <c r="A5" s="90">
        <v>3</v>
      </c>
      <c r="B5" s="90">
        <v>43</v>
      </c>
      <c r="C5" s="91" t="s">
        <v>15</v>
      </c>
      <c r="D5" s="91">
        <v>1412</v>
      </c>
      <c r="E5" s="91"/>
      <c r="F5" s="92" t="s">
        <v>101</v>
      </c>
      <c r="G5" s="111" t="s">
        <v>102</v>
      </c>
      <c r="H5" s="93">
        <v>40175.5</v>
      </c>
      <c r="I5" s="93"/>
      <c r="J5" s="94">
        <v>44634</v>
      </c>
      <c r="K5" s="94">
        <v>44635</v>
      </c>
      <c r="L5" s="94">
        <v>44638</v>
      </c>
      <c r="M5" s="90" t="s">
        <v>115</v>
      </c>
      <c r="N5" s="95" t="s">
        <v>119</v>
      </c>
      <c r="O5" s="90" t="s">
        <v>19</v>
      </c>
      <c r="P5" s="91" t="s">
        <v>116</v>
      </c>
    </row>
    <row r="6" spans="1:16" ht="25.5" customHeight="1" x14ac:dyDescent="0.3">
      <c r="A6" s="60">
        <v>5</v>
      </c>
      <c r="B6" s="60">
        <v>43</v>
      </c>
      <c r="C6" s="91" t="s">
        <v>15</v>
      </c>
      <c r="D6" s="131">
        <v>3782</v>
      </c>
      <c r="E6" s="89"/>
      <c r="F6" s="98" t="s">
        <v>128</v>
      </c>
      <c r="G6" s="89" t="s">
        <v>129</v>
      </c>
      <c r="H6" s="108"/>
      <c r="I6" s="63">
        <v>170000</v>
      </c>
      <c r="J6" s="94">
        <v>44762</v>
      </c>
      <c r="K6" s="94">
        <v>44764</v>
      </c>
      <c r="L6" s="94">
        <v>44764</v>
      </c>
      <c r="M6" s="90" t="s">
        <v>115</v>
      </c>
      <c r="N6" s="95" t="s">
        <v>130</v>
      </c>
      <c r="O6" s="90"/>
      <c r="P6" s="91" t="s">
        <v>116</v>
      </c>
    </row>
    <row r="7" spans="1:16" ht="25.5" customHeight="1" x14ac:dyDescent="0.3">
      <c r="A7" s="90">
        <v>6</v>
      </c>
      <c r="B7" s="90">
        <v>43</v>
      </c>
      <c r="C7" s="91" t="s">
        <v>15</v>
      </c>
      <c r="D7" s="57"/>
      <c r="E7" s="89">
        <v>2884</v>
      </c>
      <c r="F7" s="98" t="s">
        <v>135</v>
      </c>
      <c r="G7" s="89" t="s">
        <v>129</v>
      </c>
      <c r="H7" s="108"/>
      <c r="I7" s="63">
        <v>3500000</v>
      </c>
      <c r="J7" s="94">
        <v>44767</v>
      </c>
      <c r="K7" s="94">
        <v>44774</v>
      </c>
      <c r="L7" s="94">
        <v>44774</v>
      </c>
      <c r="M7" s="90" t="s">
        <v>136</v>
      </c>
      <c r="N7" s="95" t="s">
        <v>130</v>
      </c>
      <c r="O7" s="90"/>
      <c r="P7" s="91" t="s">
        <v>116</v>
      </c>
    </row>
    <row r="8" spans="1:16" ht="30.6" x14ac:dyDescent="0.3">
      <c r="A8" s="90">
        <v>7</v>
      </c>
      <c r="B8" s="60">
        <v>43</v>
      </c>
      <c r="C8" s="91" t="s">
        <v>15</v>
      </c>
      <c r="D8" s="135">
        <v>4516</v>
      </c>
      <c r="E8" s="89"/>
      <c r="F8" s="124" t="s">
        <v>137</v>
      </c>
      <c r="G8" s="113"/>
      <c r="H8" s="42"/>
      <c r="I8" s="63">
        <v>190000</v>
      </c>
      <c r="J8" s="94"/>
      <c r="K8" s="94"/>
      <c r="L8" s="94"/>
      <c r="M8" s="90"/>
      <c r="N8" s="95" t="s">
        <v>139</v>
      </c>
      <c r="O8" s="90"/>
      <c r="P8" s="91" t="s">
        <v>116</v>
      </c>
    </row>
    <row r="9" spans="1:16" x14ac:dyDescent="0.3">
      <c r="A9" s="90">
        <v>7</v>
      </c>
      <c r="B9" s="60">
        <v>43</v>
      </c>
      <c r="C9" s="91" t="s">
        <v>15</v>
      </c>
      <c r="D9" s="135">
        <v>5333</v>
      </c>
      <c r="E9" s="5"/>
      <c r="F9" s="124" t="s">
        <v>143</v>
      </c>
      <c r="G9" s="125"/>
      <c r="H9" s="5"/>
      <c r="I9" s="5"/>
      <c r="J9" s="5"/>
      <c r="K9" s="5"/>
      <c r="L9" s="5"/>
      <c r="M9" s="5"/>
      <c r="N9" s="5"/>
      <c r="O9" s="125"/>
      <c r="P9" s="5"/>
    </row>
    <row r="10" spans="1:16" ht="25.5" customHeight="1" x14ac:dyDescent="0.3">
      <c r="A10" s="90">
        <v>7</v>
      </c>
      <c r="B10" s="60">
        <v>43</v>
      </c>
      <c r="C10" s="91" t="s">
        <v>15</v>
      </c>
      <c r="D10" s="135">
        <v>3843</v>
      </c>
      <c r="E10" s="5"/>
      <c r="F10" s="124" t="s">
        <v>144</v>
      </c>
      <c r="G10" s="128"/>
      <c r="H10" s="129"/>
      <c r="I10" s="74"/>
      <c r="J10" s="5"/>
      <c r="K10" s="5"/>
      <c r="L10" s="5"/>
      <c r="M10" s="5"/>
      <c r="N10" s="5"/>
      <c r="O10" s="125"/>
      <c r="P10" s="5"/>
    </row>
    <row r="11" spans="1:16" ht="20.399999999999999" customHeight="1" x14ac:dyDescent="0.3">
      <c r="D11" s="136">
        <v>1423</v>
      </c>
      <c r="F11" s="123" t="s">
        <v>145</v>
      </c>
    </row>
    <row r="12" spans="1:16" ht="20.399999999999999" x14ac:dyDescent="0.3">
      <c r="D12" s="136">
        <v>5336</v>
      </c>
      <c r="F12" s="123" t="s">
        <v>146</v>
      </c>
    </row>
  </sheetData>
  <printOptions horizontalCentered="1"/>
  <pageMargins left="0.25" right="0.25" top="0.75" bottom="0.75" header="0.3" footer="0.3"/>
  <pageSetup paperSize="9" scale="7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N5"/>
  <sheetViews>
    <sheetView view="pageBreakPreview" zoomScaleNormal="100" zoomScaleSheetLayoutView="100" workbookViewId="0">
      <selection activeCell="G4" sqref="G4"/>
    </sheetView>
  </sheetViews>
  <sheetFormatPr baseColWidth="10" defaultRowHeight="14.4" x14ac:dyDescent="0.3"/>
  <cols>
    <col min="1" max="2" width="8" customWidth="1"/>
    <col min="3" max="3" width="10.109375" customWidth="1"/>
    <col min="4" max="4" width="5.88671875" customWidth="1"/>
    <col min="5" max="5" width="13.88671875" customWidth="1"/>
    <col min="6" max="6" width="10.5546875" customWidth="1"/>
    <col min="7" max="7" width="12.5546875" customWidth="1"/>
    <col min="8" max="8" width="9.109375" customWidth="1"/>
    <col min="9" max="9" width="8.6640625" customWidth="1"/>
    <col min="10" max="10" width="10.44140625" customWidth="1"/>
    <col min="11" max="11" width="9.33203125" customWidth="1"/>
    <col min="12" max="12" width="22.109375" customWidth="1"/>
    <col min="13" max="13" width="9.6640625" style="13" customWidth="1"/>
  </cols>
  <sheetData>
    <row r="2" spans="1:14" ht="23.25" customHeight="1" x14ac:dyDescent="0.3">
      <c r="A2" s="37" t="s">
        <v>21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41"/>
      <c r="N2" s="36"/>
    </row>
    <row r="3" spans="1:14" ht="50.25" customHeight="1" x14ac:dyDescent="0.3">
      <c r="A3" s="2" t="s">
        <v>1</v>
      </c>
      <c r="B3" s="2" t="s">
        <v>39</v>
      </c>
      <c r="C3" s="2" t="s">
        <v>2</v>
      </c>
      <c r="D3" s="2" t="s">
        <v>3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3" t="s">
        <v>43</v>
      </c>
      <c r="N3" s="2" t="s">
        <v>13</v>
      </c>
    </row>
    <row r="4" spans="1:14" s="8" customFormat="1" ht="38.25" customHeight="1" x14ac:dyDescent="0.15">
      <c r="A4" s="11">
        <v>1</v>
      </c>
      <c r="B4" s="11">
        <v>43</v>
      </c>
      <c r="C4" s="34" t="s">
        <v>52</v>
      </c>
      <c r="D4" s="7" t="s">
        <v>52</v>
      </c>
      <c r="E4" s="33" t="s">
        <v>52</v>
      </c>
      <c r="F4" s="15" t="s">
        <v>52</v>
      </c>
      <c r="G4" s="15"/>
      <c r="H4" s="10" t="s">
        <v>51</v>
      </c>
      <c r="I4" s="10" t="s">
        <v>52</v>
      </c>
      <c r="J4" s="10" t="s">
        <v>52</v>
      </c>
      <c r="K4" s="7" t="s">
        <v>52</v>
      </c>
      <c r="L4" s="16" t="s">
        <v>52</v>
      </c>
      <c r="M4" s="12" t="s">
        <v>52</v>
      </c>
      <c r="N4" s="38"/>
    </row>
    <row r="5" spans="1:14" x14ac:dyDescent="0.3">
      <c r="E5" s="6" t="s">
        <v>20</v>
      </c>
      <c r="F5" s="35">
        <f>SUM(F4:F4)</f>
        <v>0</v>
      </c>
      <c r="G5" s="35">
        <f>SUM(G4:G4)</f>
        <v>0</v>
      </c>
    </row>
  </sheetData>
  <pageMargins left="0.25" right="0.25" top="0.75" bottom="0.75" header="0.3" footer="0.3"/>
  <pageSetup paperSize="9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P57"/>
  <sheetViews>
    <sheetView workbookViewId="0">
      <selection activeCell="G48" sqref="G48"/>
    </sheetView>
  </sheetViews>
  <sheetFormatPr baseColWidth="10" defaultRowHeight="14.4" x14ac:dyDescent="0.3"/>
  <cols>
    <col min="1" max="1" width="1.6640625" customWidth="1"/>
    <col min="2" max="2" width="9.6640625" style="17" customWidth="1"/>
    <col min="3" max="3" width="14.6640625" style="18" customWidth="1"/>
    <col min="4" max="4" width="64.5546875" style="17" customWidth="1"/>
    <col min="5" max="5" width="16.109375" style="18" customWidth="1"/>
    <col min="6" max="6" width="23.5546875" style="18" customWidth="1"/>
    <col min="7" max="7" width="14.6640625" style="18" customWidth="1"/>
    <col min="8" max="8" width="14.109375" style="18" customWidth="1"/>
    <col min="9" max="12" width="12.6640625" style="18" customWidth="1"/>
    <col min="256" max="256" width="1.6640625" customWidth="1"/>
    <col min="257" max="257" width="7.6640625" customWidth="1"/>
    <col min="258" max="258" width="9.6640625" customWidth="1"/>
    <col min="259" max="259" width="14.6640625" customWidth="1"/>
    <col min="260" max="260" width="50.6640625" customWidth="1"/>
    <col min="261" max="261" width="12.6640625" customWidth="1"/>
    <col min="262" max="262" width="13.88671875" customWidth="1"/>
    <col min="263" max="263" width="14.6640625" customWidth="1"/>
    <col min="264" max="264" width="14.109375" customWidth="1"/>
    <col min="265" max="268" width="12.6640625" customWidth="1"/>
    <col min="512" max="512" width="1.6640625" customWidth="1"/>
    <col min="513" max="513" width="7.6640625" customWidth="1"/>
    <col min="514" max="514" width="9.6640625" customWidth="1"/>
    <col min="515" max="515" width="14.6640625" customWidth="1"/>
    <col min="516" max="516" width="50.6640625" customWidth="1"/>
    <col min="517" max="517" width="12.6640625" customWidth="1"/>
    <col min="518" max="518" width="13.88671875" customWidth="1"/>
    <col min="519" max="519" width="14.6640625" customWidth="1"/>
    <col min="520" max="520" width="14.109375" customWidth="1"/>
    <col min="521" max="524" width="12.6640625" customWidth="1"/>
    <col min="768" max="768" width="1.6640625" customWidth="1"/>
    <col min="769" max="769" width="7.6640625" customWidth="1"/>
    <col min="770" max="770" width="9.6640625" customWidth="1"/>
    <col min="771" max="771" width="14.6640625" customWidth="1"/>
    <col min="772" max="772" width="50.6640625" customWidth="1"/>
    <col min="773" max="773" width="12.6640625" customWidth="1"/>
    <col min="774" max="774" width="13.88671875" customWidth="1"/>
    <col min="775" max="775" width="14.6640625" customWidth="1"/>
    <col min="776" max="776" width="14.109375" customWidth="1"/>
    <col min="777" max="780" width="12.6640625" customWidth="1"/>
    <col min="1024" max="1024" width="1.6640625" customWidth="1"/>
    <col min="1025" max="1025" width="7.6640625" customWidth="1"/>
    <col min="1026" max="1026" width="9.6640625" customWidth="1"/>
    <col min="1027" max="1027" width="14.6640625" customWidth="1"/>
    <col min="1028" max="1028" width="50.6640625" customWidth="1"/>
    <col min="1029" max="1029" width="12.6640625" customWidth="1"/>
    <col min="1030" max="1030" width="13.88671875" customWidth="1"/>
    <col min="1031" max="1031" width="14.6640625" customWidth="1"/>
    <col min="1032" max="1032" width="14.109375" customWidth="1"/>
    <col min="1033" max="1036" width="12.6640625" customWidth="1"/>
    <col min="1280" max="1280" width="1.6640625" customWidth="1"/>
    <col min="1281" max="1281" width="7.6640625" customWidth="1"/>
    <col min="1282" max="1282" width="9.6640625" customWidth="1"/>
    <col min="1283" max="1283" width="14.6640625" customWidth="1"/>
    <col min="1284" max="1284" width="50.6640625" customWidth="1"/>
    <col min="1285" max="1285" width="12.6640625" customWidth="1"/>
    <col min="1286" max="1286" width="13.88671875" customWidth="1"/>
    <col min="1287" max="1287" width="14.6640625" customWidth="1"/>
    <col min="1288" max="1288" width="14.109375" customWidth="1"/>
    <col min="1289" max="1292" width="12.6640625" customWidth="1"/>
    <col min="1536" max="1536" width="1.6640625" customWidth="1"/>
    <col min="1537" max="1537" width="7.6640625" customWidth="1"/>
    <col min="1538" max="1538" width="9.6640625" customWidth="1"/>
    <col min="1539" max="1539" width="14.6640625" customWidth="1"/>
    <col min="1540" max="1540" width="50.6640625" customWidth="1"/>
    <col min="1541" max="1541" width="12.6640625" customWidth="1"/>
    <col min="1542" max="1542" width="13.88671875" customWidth="1"/>
    <col min="1543" max="1543" width="14.6640625" customWidth="1"/>
    <col min="1544" max="1544" width="14.109375" customWidth="1"/>
    <col min="1545" max="1548" width="12.6640625" customWidth="1"/>
    <col min="1792" max="1792" width="1.6640625" customWidth="1"/>
    <col min="1793" max="1793" width="7.6640625" customWidth="1"/>
    <col min="1794" max="1794" width="9.6640625" customWidth="1"/>
    <col min="1795" max="1795" width="14.6640625" customWidth="1"/>
    <col min="1796" max="1796" width="50.6640625" customWidth="1"/>
    <col min="1797" max="1797" width="12.6640625" customWidth="1"/>
    <col min="1798" max="1798" width="13.88671875" customWidth="1"/>
    <col min="1799" max="1799" width="14.6640625" customWidth="1"/>
    <col min="1800" max="1800" width="14.109375" customWidth="1"/>
    <col min="1801" max="1804" width="12.6640625" customWidth="1"/>
    <col min="2048" max="2048" width="1.6640625" customWidth="1"/>
    <col min="2049" max="2049" width="7.6640625" customWidth="1"/>
    <col min="2050" max="2050" width="9.6640625" customWidth="1"/>
    <col min="2051" max="2051" width="14.6640625" customWidth="1"/>
    <col min="2052" max="2052" width="50.6640625" customWidth="1"/>
    <col min="2053" max="2053" width="12.6640625" customWidth="1"/>
    <col min="2054" max="2054" width="13.88671875" customWidth="1"/>
    <col min="2055" max="2055" width="14.6640625" customWidth="1"/>
    <col min="2056" max="2056" width="14.109375" customWidth="1"/>
    <col min="2057" max="2060" width="12.6640625" customWidth="1"/>
    <col min="2304" max="2304" width="1.6640625" customWidth="1"/>
    <col min="2305" max="2305" width="7.6640625" customWidth="1"/>
    <col min="2306" max="2306" width="9.6640625" customWidth="1"/>
    <col min="2307" max="2307" width="14.6640625" customWidth="1"/>
    <col min="2308" max="2308" width="50.6640625" customWidth="1"/>
    <col min="2309" max="2309" width="12.6640625" customWidth="1"/>
    <col min="2310" max="2310" width="13.88671875" customWidth="1"/>
    <col min="2311" max="2311" width="14.6640625" customWidth="1"/>
    <col min="2312" max="2312" width="14.109375" customWidth="1"/>
    <col min="2313" max="2316" width="12.6640625" customWidth="1"/>
    <col min="2560" max="2560" width="1.6640625" customWidth="1"/>
    <col min="2561" max="2561" width="7.6640625" customWidth="1"/>
    <col min="2562" max="2562" width="9.6640625" customWidth="1"/>
    <col min="2563" max="2563" width="14.6640625" customWidth="1"/>
    <col min="2564" max="2564" width="50.6640625" customWidth="1"/>
    <col min="2565" max="2565" width="12.6640625" customWidth="1"/>
    <col min="2566" max="2566" width="13.88671875" customWidth="1"/>
    <col min="2567" max="2567" width="14.6640625" customWidth="1"/>
    <col min="2568" max="2568" width="14.109375" customWidth="1"/>
    <col min="2569" max="2572" width="12.6640625" customWidth="1"/>
    <col min="2816" max="2816" width="1.6640625" customWidth="1"/>
    <col min="2817" max="2817" width="7.6640625" customWidth="1"/>
    <col min="2818" max="2818" width="9.6640625" customWidth="1"/>
    <col min="2819" max="2819" width="14.6640625" customWidth="1"/>
    <col min="2820" max="2820" width="50.6640625" customWidth="1"/>
    <col min="2821" max="2821" width="12.6640625" customWidth="1"/>
    <col min="2822" max="2822" width="13.88671875" customWidth="1"/>
    <col min="2823" max="2823" width="14.6640625" customWidth="1"/>
    <col min="2824" max="2824" width="14.109375" customWidth="1"/>
    <col min="2825" max="2828" width="12.6640625" customWidth="1"/>
    <col min="3072" max="3072" width="1.6640625" customWidth="1"/>
    <col min="3073" max="3073" width="7.6640625" customWidth="1"/>
    <col min="3074" max="3074" width="9.6640625" customWidth="1"/>
    <col min="3075" max="3075" width="14.6640625" customWidth="1"/>
    <col min="3076" max="3076" width="50.6640625" customWidth="1"/>
    <col min="3077" max="3077" width="12.6640625" customWidth="1"/>
    <col min="3078" max="3078" width="13.88671875" customWidth="1"/>
    <col min="3079" max="3079" width="14.6640625" customWidth="1"/>
    <col min="3080" max="3080" width="14.109375" customWidth="1"/>
    <col min="3081" max="3084" width="12.6640625" customWidth="1"/>
    <col min="3328" max="3328" width="1.6640625" customWidth="1"/>
    <col min="3329" max="3329" width="7.6640625" customWidth="1"/>
    <col min="3330" max="3330" width="9.6640625" customWidth="1"/>
    <col min="3331" max="3331" width="14.6640625" customWidth="1"/>
    <col min="3332" max="3332" width="50.6640625" customWidth="1"/>
    <col min="3333" max="3333" width="12.6640625" customWidth="1"/>
    <col min="3334" max="3334" width="13.88671875" customWidth="1"/>
    <col min="3335" max="3335" width="14.6640625" customWidth="1"/>
    <col min="3336" max="3336" width="14.109375" customWidth="1"/>
    <col min="3337" max="3340" width="12.6640625" customWidth="1"/>
    <col min="3584" max="3584" width="1.6640625" customWidth="1"/>
    <col min="3585" max="3585" width="7.6640625" customWidth="1"/>
    <col min="3586" max="3586" width="9.6640625" customWidth="1"/>
    <col min="3587" max="3587" width="14.6640625" customWidth="1"/>
    <col min="3588" max="3588" width="50.6640625" customWidth="1"/>
    <col min="3589" max="3589" width="12.6640625" customWidth="1"/>
    <col min="3590" max="3590" width="13.88671875" customWidth="1"/>
    <col min="3591" max="3591" width="14.6640625" customWidth="1"/>
    <col min="3592" max="3592" width="14.109375" customWidth="1"/>
    <col min="3593" max="3596" width="12.6640625" customWidth="1"/>
    <col min="3840" max="3840" width="1.6640625" customWidth="1"/>
    <col min="3841" max="3841" width="7.6640625" customWidth="1"/>
    <col min="3842" max="3842" width="9.6640625" customWidth="1"/>
    <col min="3843" max="3843" width="14.6640625" customWidth="1"/>
    <col min="3844" max="3844" width="50.6640625" customWidth="1"/>
    <col min="3845" max="3845" width="12.6640625" customWidth="1"/>
    <col min="3846" max="3846" width="13.88671875" customWidth="1"/>
    <col min="3847" max="3847" width="14.6640625" customWidth="1"/>
    <col min="3848" max="3848" width="14.109375" customWidth="1"/>
    <col min="3849" max="3852" width="12.6640625" customWidth="1"/>
    <col min="4096" max="4096" width="1.6640625" customWidth="1"/>
    <col min="4097" max="4097" width="7.6640625" customWidth="1"/>
    <col min="4098" max="4098" width="9.6640625" customWidth="1"/>
    <col min="4099" max="4099" width="14.6640625" customWidth="1"/>
    <col min="4100" max="4100" width="50.6640625" customWidth="1"/>
    <col min="4101" max="4101" width="12.6640625" customWidth="1"/>
    <col min="4102" max="4102" width="13.88671875" customWidth="1"/>
    <col min="4103" max="4103" width="14.6640625" customWidth="1"/>
    <col min="4104" max="4104" width="14.109375" customWidth="1"/>
    <col min="4105" max="4108" width="12.6640625" customWidth="1"/>
    <col min="4352" max="4352" width="1.6640625" customWidth="1"/>
    <col min="4353" max="4353" width="7.6640625" customWidth="1"/>
    <col min="4354" max="4354" width="9.6640625" customWidth="1"/>
    <col min="4355" max="4355" width="14.6640625" customWidth="1"/>
    <col min="4356" max="4356" width="50.6640625" customWidth="1"/>
    <col min="4357" max="4357" width="12.6640625" customWidth="1"/>
    <col min="4358" max="4358" width="13.88671875" customWidth="1"/>
    <col min="4359" max="4359" width="14.6640625" customWidth="1"/>
    <col min="4360" max="4360" width="14.109375" customWidth="1"/>
    <col min="4361" max="4364" width="12.6640625" customWidth="1"/>
    <col min="4608" max="4608" width="1.6640625" customWidth="1"/>
    <col min="4609" max="4609" width="7.6640625" customWidth="1"/>
    <col min="4610" max="4610" width="9.6640625" customWidth="1"/>
    <col min="4611" max="4611" width="14.6640625" customWidth="1"/>
    <col min="4612" max="4612" width="50.6640625" customWidth="1"/>
    <col min="4613" max="4613" width="12.6640625" customWidth="1"/>
    <col min="4614" max="4614" width="13.88671875" customWidth="1"/>
    <col min="4615" max="4615" width="14.6640625" customWidth="1"/>
    <col min="4616" max="4616" width="14.109375" customWidth="1"/>
    <col min="4617" max="4620" width="12.6640625" customWidth="1"/>
    <col min="4864" max="4864" width="1.6640625" customWidth="1"/>
    <col min="4865" max="4865" width="7.6640625" customWidth="1"/>
    <col min="4866" max="4866" width="9.6640625" customWidth="1"/>
    <col min="4867" max="4867" width="14.6640625" customWidth="1"/>
    <col min="4868" max="4868" width="50.6640625" customWidth="1"/>
    <col min="4869" max="4869" width="12.6640625" customWidth="1"/>
    <col min="4870" max="4870" width="13.88671875" customWidth="1"/>
    <col min="4871" max="4871" width="14.6640625" customWidth="1"/>
    <col min="4872" max="4872" width="14.109375" customWidth="1"/>
    <col min="4873" max="4876" width="12.6640625" customWidth="1"/>
    <col min="5120" max="5120" width="1.6640625" customWidth="1"/>
    <col min="5121" max="5121" width="7.6640625" customWidth="1"/>
    <col min="5122" max="5122" width="9.6640625" customWidth="1"/>
    <col min="5123" max="5123" width="14.6640625" customWidth="1"/>
    <col min="5124" max="5124" width="50.6640625" customWidth="1"/>
    <col min="5125" max="5125" width="12.6640625" customWidth="1"/>
    <col min="5126" max="5126" width="13.88671875" customWidth="1"/>
    <col min="5127" max="5127" width="14.6640625" customWidth="1"/>
    <col min="5128" max="5128" width="14.109375" customWidth="1"/>
    <col min="5129" max="5132" width="12.6640625" customWidth="1"/>
    <col min="5376" max="5376" width="1.6640625" customWidth="1"/>
    <col min="5377" max="5377" width="7.6640625" customWidth="1"/>
    <col min="5378" max="5378" width="9.6640625" customWidth="1"/>
    <col min="5379" max="5379" width="14.6640625" customWidth="1"/>
    <col min="5380" max="5380" width="50.6640625" customWidth="1"/>
    <col min="5381" max="5381" width="12.6640625" customWidth="1"/>
    <col min="5382" max="5382" width="13.88671875" customWidth="1"/>
    <col min="5383" max="5383" width="14.6640625" customWidth="1"/>
    <col min="5384" max="5384" width="14.109375" customWidth="1"/>
    <col min="5385" max="5388" width="12.6640625" customWidth="1"/>
    <col min="5632" max="5632" width="1.6640625" customWidth="1"/>
    <col min="5633" max="5633" width="7.6640625" customWidth="1"/>
    <col min="5634" max="5634" width="9.6640625" customWidth="1"/>
    <col min="5635" max="5635" width="14.6640625" customWidth="1"/>
    <col min="5636" max="5636" width="50.6640625" customWidth="1"/>
    <col min="5637" max="5637" width="12.6640625" customWidth="1"/>
    <col min="5638" max="5638" width="13.88671875" customWidth="1"/>
    <col min="5639" max="5639" width="14.6640625" customWidth="1"/>
    <col min="5640" max="5640" width="14.109375" customWidth="1"/>
    <col min="5641" max="5644" width="12.6640625" customWidth="1"/>
    <col min="5888" max="5888" width="1.6640625" customWidth="1"/>
    <col min="5889" max="5889" width="7.6640625" customWidth="1"/>
    <col min="5890" max="5890" width="9.6640625" customWidth="1"/>
    <col min="5891" max="5891" width="14.6640625" customWidth="1"/>
    <col min="5892" max="5892" width="50.6640625" customWidth="1"/>
    <col min="5893" max="5893" width="12.6640625" customWidth="1"/>
    <col min="5894" max="5894" width="13.88671875" customWidth="1"/>
    <col min="5895" max="5895" width="14.6640625" customWidth="1"/>
    <col min="5896" max="5896" width="14.109375" customWidth="1"/>
    <col min="5897" max="5900" width="12.6640625" customWidth="1"/>
    <col min="6144" max="6144" width="1.6640625" customWidth="1"/>
    <col min="6145" max="6145" width="7.6640625" customWidth="1"/>
    <col min="6146" max="6146" width="9.6640625" customWidth="1"/>
    <col min="6147" max="6147" width="14.6640625" customWidth="1"/>
    <col min="6148" max="6148" width="50.6640625" customWidth="1"/>
    <col min="6149" max="6149" width="12.6640625" customWidth="1"/>
    <col min="6150" max="6150" width="13.88671875" customWidth="1"/>
    <col min="6151" max="6151" width="14.6640625" customWidth="1"/>
    <col min="6152" max="6152" width="14.109375" customWidth="1"/>
    <col min="6153" max="6156" width="12.6640625" customWidth="1"/>
    <col min="6400" max="6400" width="1.6640625" customWidth="1"/>
    <col min="6401" max="6401" width="7.6640625" customWidth="1"/>
    <col min="6402" max="6402" width="9.6640625" customWidth="1"/>
    <col min="6403" max="6403" width="14.6640625" customWidth="1"/>
    <col min="6404" max="6404" width="50.6640625" customWidth="1"/>
    <col min="6405" max="6405" width="12.6640625" customWidth="1"/>
    <col min="6406" max="6406" width="13.88671875" customWidth="1"/>
    <col min="6407" max="6407" width="14.6640625" customWidth="1"/>
    <col min="6408" max="6408" width="14.109375" customWidth="1"/>
    <col min="6409" max="6412" width="12.6640625" customWidth="1"/>
    <col min="6656" max="6656" width="1.6640625" customWidth="1"/>
    <col min="6657" max="6657" width="7.6640625" customWidth="1"/>
    <col min="6658" max="6658" width="9.6640625" customWidth="1"/>
    <col min="6659" max="6659" width="14.6640625" customWidth="1"/>
    <col min="6660" max="6660" width="50.6640625" customWidth="1"/>
    <col min="6661" max="6661" width="12.6640625" customWidth="1"/>
    <col min="6662" max="6662" width="13.88671875" customWidth="1"/>
    <col min="6663" max="6663" width="14.6640625" customWidth="1"/>
    <col min="6664" max="6664" width="14.109375" customWidth="1"/>
    <col min="6665" max="6668" width="12.6640625" customWidth="1"/>
    <col min="6912" max="6912" width="1.6640625" customWidth="1"/>
    <col min="6913" max="6913" width="7.6640625" customWidth="1"/>
    <col min="6914" max="6914" width="9.6640625" customWidth="1"/>
    <col min="6915" max="6915" width="14.6640625" customWidth="1"/>
    <col min="6916" max="6916" width="50.6640625" customWidth="1"/>
    <col min="6917" max="6917" width="12.6640625" customWidth="1"/>
    <col min="6918" max="6918" width="13.88671875" customWidth="1"/>
    <col min="6919" max="6919" width="14.6640625" customWidth="1"/>
    <col min="6920" max="6920" width="14.109375" customWidth="1"/>
    <col min="6921" max="6924" width="12.6640625" customWidth="1"/>
    <col min="7168" max="7168" width="1.6640625" customWidth="1"/>
    <col min="7169" max="7169" width="7.6640625" customWidth="1"/>
    <col min="7170" max="7170" width="9.6640625" customWidth="1"/>
    <col min="7171" max="7171" width="14.6640625" customWidth="1"/>
    <col min="7172" max="7172" width="50.6640625" customWidth="1"/>
    <col min="7173" max="7173" width="12.6640625" customWidth="1"/>
    <col min="7174" max="7174" width="13.88671875" customWidth="1"/>
    <col min="7175" max="7175" width="14.6640625" customWidth="1"/>
    <col min="7176" max="7176" width="14.109375" customWidth="1"/>
    <col min="7177" max="7180" width="12.6640625" customWidth="1"/>
    <col min="7424" max="7424" width="1.6640625" customWidth="1"/>
    <col min="7425" max="7425" width="7.6640625" customWidth="1"/>
    <col min="7426" max="7426" width="9.6640625" customWidth="1"/>
    <col min="7427" max="7427" width="14.6640625" customWidth="1"/>
    <col min="7428" max="7428" width="50.6640625" customWidth="1"/>
    <col min="7429" max="7429" width="12.6640625" customWidth="1"/>
    <col min="7430" max="7430" width="13.88671875" customWidth="1"/>
    <col min="7431" max="7431" width="14.6640625" customWidth="1"/>
    <col min="7432" max="7432" width="14.109375" customWidth="1"/>
    <col min="7433" max="7436" width="12.6640625" customWidth="1"/>
    <col min="7680" max="7680" width="1.6640625" customWidth="1"/>
    <col min="7681" max="7681" width="7.6640625" customWidth="1"/>
    <col min="7682" max="7682" width="9.6640625" customWidth="1"/>
    <col min="7683" max="7683" width="14.6640625" customWidth="1"/>
    <col min="7684" max="7684" width="50.6640625" customWidth="1"/>
    <col min="7685" max="7685" width="12.6640625" customWidth="1"/>
    <col min="7686" max="7686" width="13.88671875" customWidth="1"/>
    <col min="7687" max="7687" width="14.6640625" customWidth="1"/>
    <col min="7688" max="7688" width="14.109375" customWidth="1"/>
    <col min="7689" max="7692" width="12.6640625" customWidth="1"/>
    <col min="7936" max="7936" width="1.6640625" customWidth="1"/>
    <col min="7937" max="7937" width="7.6640625" customWidth="1"/>
    <col min="7938" max="7938" width="9.6640625" customWidth="1"/>
    <col min="7939" max="7939" width="14.6640625" customWidth="1"/>
    <col min="7940" max="7940" width="50.6640625" customWidth="1"/>
    <col min="7941" max="7941" width="12.6640625" customWidth="1"/>
    <col min="7942" max="7942" width="13.88671875" customWidth="1"/>
    <col min="7943" max="7943" width="14.6640625" customWidth="1"/>
    <col min="7944" max="7944" width="14.109375" customWidth="1"/>
    <col min="7945" max="7948" width="12.6640625" customWidth="1"/>
    <col min="8192" max="8192" width="1.6640625" customWidth="1"/>
    <col min="8193" max="8193" width="7.6640625" customWidth="1"/>
    <col min="8194" max="8194" width="9.6640625" customWidth="1"/>
    <col min="8195" max="8195" width="14.6640625" customWidth="1"/>
    <col min="8196" max="8196" width="50.6640625" customWidth="1"/>
    <col min="8197" max="8197" width="12.6640625" customWidth="1"/>
    <col min="8198" max="8198" width="13.88671875" customWidth="1"/>
    <col min="8199" max="8199" width="14.6640625" customWidth="1"/>
    <col min="8200" max="8200" width="14.109375" customWidth="1"/>
    <col min="8201" max="8204" width="12.6640625" customWidth="1"/>
    <col min="8448" max="8448" width="1.6640625" customWidth="1"/>
    <col min="8449" max="8449" width="7.6640625" customWidth="1"/>
    <col min="8450" max="8450" width="9.6640625" customWidth="1"/>
    <col min="8451" max="8451" width="14.6640625" customWidth="1"/>
    <col min="8452" max="8452" width="50.6640625" customWidth="1"/>
    <col min="8453" max="8453" width="12.6640625" customWidth="1"/>
    <col min="8454" max="8454" width="13.88671875" customWidth="1"/>
    <col min="8455" max="8455" width="14.6640625" customWidth="1"/>
    <col min="8456" max="8456" width="14.109375" customWidth="1"/>
    <col min="8457" max="8460" width="12.6640625" customWidth="1"/>
    <col min="8704" max="8704" width="1.6640625" customWidth="1"/>
    <col min="8705" max="8705" width="7.6640625" customWidth="1"/>
    <col min="8706" max="8706" width="9.6640625" customWidth="1"/>
    <col min="8707" max="8707" width="14.6640625" customWidth="1"/>
    <col min="8708" max="8708" width="50.6640625" customWidth="1"/>
    <col min="8709" max="8709" width="12.6640625" customWidth="1"/>
    <col min="8710" max="8710" width="13.88671875" customWidth="1"/>
    <col min="8711" max="8711" width="14.6640625" customWidth="1"/>
    <col min="8712" max="8712" width="14.109375" customWidth="1"/>
    <col min="8713" max="8716" width="12.6640625" customWidth="1"/>
    <col min="8960" max="8960" width="1.6640625" customWidth="1"/>
    <col min="8961" max="8961" width="7.6640625" customWidth="1"/>
    <col min="8962" max="8962" width="9.6640625" customWidth="1"/>
    <col min="8963" max="8963" width="14.6640625" customWidth="1"/>
    <col min="8964" max="8964" width="50.6640625" customWidth="1"/>
    <col min="8965" max="8965" width="12.6640625" customWidth="1"/>
    <col min="8966" max="8966" width="13.88671875" customWidth="1"/>
    <col min="8967" max="8967" width="14.6640625" customWidth="1"/>
    <col min="8968" max="8968" width="14.109375" customWidth="1"/>
    <col min="8969" max="8972" width="12.6640625" customWidth="1"/>
    <col min="9216" max="9216" width="1.6640625" customWidth="1"/>
    <col min="9217" max="9217" width="7.6640625" customWidth="1"/>
    <col min="9218" max="9218" width="9.6640625" customWidth="1"/>
    <col min="9219" max="9219" width="14.6640625" customWidth="1"/>
    <col min="9220" max="9220" width="50.6640625" customWidth="1"/>
    <col min="9221" max="9221" width="12.6640625" customWidth="1"/>
    <col min="9222" max="9222" width="13.88671875" customWidth="1"/>
    <col min="9223" max="9223" width="14.6640625" customWidth="1"/>
    <col min="9224" max="9224" width="14.109375" customWidth="1"/>
    <col min="9225" max="9228" width="12.6640625" customWidth="1"/>
    <col min="9472" max="9472" width="1.6640625" customWidth="1"/>
    <col min="9473" max="9473" width="7.6640625" customWidth="1"/>
    <col min="9474" max="9474" width="9.6640625" customWidth="1"/>
    <col min="9475" max="9475" width="14.6640625" customWidth="1"/>
    <col min="9476" max="9476" width="50.6640625" customWidth="1"/>
    <col min="9477" max="9477" width="12.6640625" customWidth="1"/>
    <col min="9478" max="9478" width="13.88671875" customWidth="1"/>
    <col min="9479" max="9479" width="14.6640625" customWidth="1"/>
    <col min="9480" max="9480" width="14.109375" customWidth="1"/>
    <col min="9481" max="9484" width="12.6640625" customWidth="1"/>
    <col min="9728" max="9728" width="1.6640625" customWidth="1"/>
    <col min="9729" max="9729" width="7.6640625" customWidth="1"/>
    <col min="9730" max="9730" width="9.6640625" customWidth="1"/>
    <col min="9731" max="9731" width="14.6640625" customWidth="1"/>
    <col min="9732" max="9732" width="50.6640625" customWidth="1"/>
    <col min="9733" max="9733" width="12.6640625" customWidth="1"/>
    <col min="9734" max="9734" width="13.88671875" customWidth="1"/>
    <col min="9735" max="9735" width="14.6640625" customWidth="1"/>
    <col min="9736" max="9736" width="14.109375" customWidth="1"/>
    <col min="9737" max="9740" width="12.6640625" customWidth="1"/>
    <col min="9984" max="9984" width="1.6640625" customWidth="1"/>
    <col min="9985" max="9985" width="7.6640625" customWidth="1"/>
    <col min="9986" max="9986" width="9.6640625" customWidth="1"/>
    <col min="9987" max="9987" width="14.6640625" customWidth="1"/>
    <col min="9988" max="9988" width="50.6640625" customWidth="1"/>
    <col min="9989" max="9989" width="12.6640625" customWidth="1"/>
    <col min="9990" max="9990" width="13.88671875" customWidth="1"/>
    <col min="9991" max="9991" width="14.6640625" customWidth="1"/>
    <col min="9992" max="9992" width="14.109375" customWidth="1"/>
    <col min="9993" max="9996" width="12.6640625" customWidth="1"/>
    <col min="10240" max="10240" width="1.6640625" customWidth="1"/>
    <col min="10241" max="10241" width="7.6640625" customWidth="1"/>
    <col min="10242" max="10242" width="9.6640625" customWidth="1"/>
    <col min="10243" max="10243" width="14.6640625" customWidth="1"/>
    <col min="10244" max="10244" width="50.6640625" customWidth="1"/>
    <col min="10245" max="10245" width="12.6640625" customWidth="1"/>
    <col min="10246" max="10246" width="13.88671875" customWidth="1"/>
    <col min="10247" max="10247" width="14.6640625" customWidth="1"/>
    <col min="10248" max="10248" width="14.109375" customWidth="1"/>
    <col min="10249" max="10252" width="12.6640625" customWidth="1"/>
    <col min="10496" max="10496" width="1.6640625" customWidth="1"/>
    <col min="10497" max="10497" width="7.6640625" customWidth="1"/>
    <col min="10498" max="10498" width="9.6640625" customWidth="1"/>
    <col min="10499" max="10499" width="14.6640625" customWidth="1"/>
    <col min="10500" max="10500" width="50.6640625" customWidth="1"/>
    <col min="10501" max="10501" width="12.6640625" customWidth="1"/>
    <col min="10502" max="10502" width="13.88671875" customWidth="1"/>
    <col min="10503" max="10503" width="14.6640625" customWidth="1"/>
    <col min="10504" max="10504" width="14.109375" customWidth="1"/>
    <col min="10505" max="10508" width="12.6640625" customWidth="1"/>
    <col min="10752" max="10752" width="1.6640625" customWidth="1"/>
    <col min="10753" max="10753" width="7.6640625" customWidth="1"/>
    <col min="10754" max="10754" width="9.6640625" customWidth="1"/>
    <col min="10755" max="10755" width="14.6640625" customWidth="1"/>
    <col min="10756" max="10756" width="50.6640625" customWidth="1"/>
    <col min="10757" max="10757" width="12.6640625" customWidth="1"/>
    <col min="10758" max="10758" width="13.88671875" customWidth="1"/>
    <col min="10759" max="10759" width="14.6640625" customWidth="1"/>
    <col min="10760" max="10760" width="14.109375" customWidth="1"/>
    <col min="10761" max="10764" width="12.6640625" customWidth="1"/>
    <col min="11008" max="11008" width="1.6640625" customWidth="1"/>
    <col min="11009" max="11009" width="7.6640625" customWidth="1"/>
    <col min="11010" max="11010" width="9.6640625" customWidth="1"/>
    <col min="11011" max="11011" width="14.6640625" customWidth="1"/>
    <col min="11012" max="11012" width="50.6640625" customWidth="1"/>
    <col min="11013" max="11013" width="12.6640625" customWidth="1"/>
    <col min="11014" max="11014" width="13.88671875" customWidth="1"/>
    <col min="11015" max="11015" width="14.6640625" customWidth="1"/>
    <col min="11016" max="11016" width="14.109375" customWidth="1"/>
    <col min="11017" max="11020" width="12.6640625" customWidth="1"/>
    <col min="11264" max="11264" width="1.6640625" customWidth="1"/>
    <col min="11265" max="11265" width="7.6640625" customWidth="1"/>
    <col min="11266" max="11266" width="9.6640625" customWidth="1"/>
    <col min="11267" max="11267" width="14.6640625" customWidth="1"/>
    <col min="11268" max="11268" width="50.6640625" customWidth="1"/>
    <col min="11269" max="11269" width="12.6640625" customWidth="1"/>
    <col min="11270" max="11270" width="13.88671875" customWidth="1"/>
    <col min="11271" max="11271" width="14.6640625" customWidth="1"/>
    <col min="11272" max="11272" width="14.109375" customWidth="1"/>
    <col min="11273" max="11276" width="12.6640625" customWidth="1"/>
    <col min="11520" max="11520" width="1.6640625" customWidth="1"/>
    <col min="11521" max="11521" width="7.6640625" customWidth="1"/>
    <col min="11522" max="11522" width="9.6640625" customWidth="1"/>
    <col min="11523" max="11523" width="14.6640625" customWidth="1"/>
    <col min="11524" max="11524" width="50.6640625" customWidth="1"/>
    <col min="11525" max="11525" width="12.6640625" customWidth="1"/>
    <col min="11526" max="11526" width="13.88671875" customWidth="1"/>
    <col min="11527" max="11527" width="14.6640625" customWidth="1"/>
    <col min="11528" max="11528" width="14.109375" customWidth="1"/>
    <col min="11529" max="11532" width="12.6640625" customWidth="1"/>
    <col min="11776" max="11776" width="1.6640625" customWidth="1"/>
    <col min="11777" max="11777" width="7.6640625" customWidth="1"/>
    <col min="11778" max="11778" width="9.6640625" customWidth="1"/>
    <col min="11779" max="11779" width="14.6640625" customWidth="1"/>
    <col min="11780" max="11780" width="50.6640625" customWidth="1"/>
    <col min="11781" max="11781" width="12.6640625" customWidth="1"/>
    <col min="11782" max="11782" width="13.88671875" customWidth="1"/>
    <col min="11783" max="11783" width="14.6640625" customWidth="1"/>
    <col min="11784" max="11784" width="14.109375" customWidth="1"/>
    <col min="11785" max="11788" width="12.6640625" customWidth="1"/>
    <col min="12032" max="12032" width="1.6640625" customWidth="1"/>
    <col min="12033" max="12033" width="7.6640625" customWidth="1"/>
    <col min="12034" max="12034" width="9.6640625" customWidth="1"/>
    <col min="12035" max="12035" width="14.6640625" customWidth="1"/>
    <col min="12036" max="12036" width="50.6640625" customWidth="1"/>
    <col min="12037" max="12037" width="12.6640625" customWidth="1"/>
    <col min="12038" max="12038" width="13.88671875" customWidth="1"/>
    <col min="12039" max="12039" width="14.6640625" customWidth="1"/>
    <col min="12040" max="12040" width="14.109375" customWidth="1"/>
    <col min="12041" max="12044" width="12.6640625" customWidth="1"/>
    <col min="12288" max="12288" width="1.6640625" customWidth="1"/>
    <col min="12289" max="12289" width="7.6640625" customWidth="1"/>
    <col min="12290" max="12290" width="9.6640625" customWidth="1"/>
    <col min="12291" max="12291" width="14.6640625" customWidth="1"/>
    <col min="12292" max="12292" width="50.6640625" customWidth="1"/>
    <col min="12293" max="12293" width="12.6640625" customWidth="1"/>
    <col min="12294" max="12294" width="13.88671875" customWidth="1"/>
    <col min="12295" max="12295" width="14.6640625" customWidth="1"/>
    <col min="12296" max="12296" width="14.109375" customWidth="1"/>
    <col min="12297" max="12300" width="12.6640625" customWidth="1"/>
    <col min="12544" max="12544" width="1.6640625" customWidth="1"/>
    <col min="12545" max="12545" width="7.6640625" customWidth="1"/>
    <col min="12546" max="12546" width="9.6640625" customWidth="1"/>
    <col min="12547" max="12547" width="14.6640625" customWidth="1"/>
    <col min="12548" max="12548" width="50.6640625" customWidth="1"/>
    <col min="12549" max="12549" width="12.6640625" customWidth="1"/>
    <col min="12550" max="12550" width="13.88671875" customWidth="1"/>
    <col min="12551" max="12551" width="14.6640625" customWidth="1"/>
    <col min="12552" max="12552" width="14.109375" customWidth="1"/>
    <col min="12553" max="12556" width="12.6640625" customWidth="1"/>
    <col min="12800" max="12800" width="1.6640625" customWidth="1"/>
    <col min="12801" max="12801" width="7.6640625" customWidth="1"/>
    <col min="12802" max="12802" width="9.6640625" customWidth="1"/>
    <col min="12803" max="12803" width="14.6640625" customWidth="1"/>
    <col min="12804" max="12804" width="50.6640625" customWidth="1"/>
    <col min="12805" max="12805" width="12.6640625" customWidth="1"/>
    <col min="12806" max="12806" width="13.88671875" customWidth="1"/>
    <col min="12807" max="12807" width="14.6640625" customWidth="1"/>
    <col min="12808" max="12808" width="14.109375" customWidth="1"/>
    <col min="12809" max="12812" width="12.6640625" customWidth="1"/>
    <col min="13056" max="13056" width="1.6640625" customWidth="1"/>
    <col min="13057" max="13057" width="7.6640625" customWidth="1"/>
    <col min="13058" max="13058" width="9.6640625" customWidth="1"/>
    <col min="13059" max="13059" width="14.6640625" customWidth="1"/>
    <col min="13060" max="13060" width="50.6640625" customWidth="1"/>
    <col min="13061" max="13061" width="12.6640625" customWidth="1"/>
    <col min="13062" max="13062" width="13.88671875" customWidth="1"/>
    <col min="13063" max="13063" width="14.6640625" customWidth="1"/>
    <col min="13064" max="13064" width="14.109375" customWidth="1"/>
    <col min="13065" max="13068" width="12.6640625" customWidth="1"/>
    <col min="13312" max="13312" width="1.6640625" customWidth="1"/>
    <col min="13313" max="13313" width="7.6640625" customWidth="1"/>
    <col min="13314" max="13314" width="9.6640625" customWidth="1"/>
    <col min="13315" max="13315" width="14.6640625" customWidth="1"/>
    <col min="13316" max="13316" width="50.6640625" customWidth="1"/>
    <col min="13317" max="13317" width="12.6640625" customWidth="1"/>
    <col min="13318" max="13318" width="13.88671875" customWidth="1"/>
    <col min="13319" max="13319" width="14.6640625" customWidth="1"/>
    <col min="13320" max="13320" width="14.109375" customWidth="1"/>
    <col min="13321" max="13324" width="12.6640625" customWidth="1"/>
    <col min="13568" max="13568" width="1.6640625" customWidth="1"/>
    <col min="13569" max="13569" width="7.6640625" customWidth="1"/>
    <col min="13570" max="13570" width="9.6640625" customWidth="1"/>
    <col min="13571" max="13571" width="14.6640625" customWidth="1"/>
    <col min="13572" max="13572" width="50.6640625" customWidth="1"/>
    <col min="13573" max="13573" width="12.6640625" customWidth="1"/>
    <col min="13574" max="13574" width="13.88671875" customWidth="1"/>
    <col min="13575" max="13575" width="14.6640625" customWidth="1"/>
    <col min="13576" max="13576" width="14.109375" customWidth="1"/>
    <col min="13577" max="13580" width="12.6640625" customWidth="1"/>
    <col min="13824" max="13824" width="1.6640625" customWidth="1"/>
    <col min="13825" max="13825" width="7.6640625" customWidth="1"/>
    <col min="13826" max="13826" width="9.6640625" customWidth="1"/>
    <col min="13827" max="13827" width="14.6640625" customWidth="1"/>
    <col min="13828" max="13828" width="50.6640625" customWidth="1"/>
    <col min="13829" max="13829" width="12.6640625" customWidth="1"/>
    <col min="13830" max="13830" width="13.88671875" customWidth="1"/>
    <col min="13831" max="13831" width="14.6640625" customWidth="1"/>
    <col min="13832" max="13832" width="14.109375" customWidth="1"/>
    <col min="13833" max="13836" width="12.6640625" customWidth="1"/>
    <col min="14080" max="14080" width="1.6640625" customWidth="1"/>
    <col min="14081" max="14081" width="7.6640625" customWidth="1"/>
    <col min="14082" max="14082" width="9.6640625" customWidth="1"/>
    <col min="14083" max="14083" width="14.6640625" customWidth="1"/>
    <col min="14084" max="14084" width="50.6640625" customWidth="1"/>
    <col min="14085" max="14085" width="12.6640625" customWidth="1"/>
    <col min="14086" max="14086" width="13.88671875" customWidth="1"/>
    <col min="14087" max="14087" width="14.6640625" customWidth="1"/>
    <col min="14088" max="14088" width="14.109375" customWidth="1"/>
    <col min="14089" max="14092" width="12.6640625" customWidth="1"/>
    <col min="14336" max="14336" width="1.6640625" customWidth="1"/>
    <col min="14337" max="14337" width="7.6640625" customWidth="1"/>
    <col min="14338" max="14338" width="9.6640625" customWidth="1"/>
    <col min="14339" max="14339" width="14.6640625" customWidth="1"/>
    <col min="14340" max="14340" width="50.6640625" customWidth="1"/>
    <col min="14341" max="14341" width="12.6640625" customWidth="1"/>
    <col min="14342" max="14342" width="13.88671875" customWidth="1"/>
    <col min="14343" max="14343" width="14.6640625" customWidth="1"/>
    <col min="14344" max="14344" width="14.109375" customWidth="1"/>
    <col min="14345" max="14348" width="12.6640625" customWidth="1"/>
    <col min="14592" max="14592" width="1.6640625" customWidth="1"/>
    <col min="14593" max="14593" width="7.6640625" customWidth="1"/>
    <col min="14594" max="14594" width="9.6640625" customWidth="1"/>
    <col min="14595" max="14595" width="14.6640625" customWidth="1"/>
    <col min="14596" max="14596" width="50.6640625" customWidth="1"/>
    <col min="14597" max="14597" width="12.6640625" customWidth="1"/>
    <col min="14598" max="14598" width="13.88671875" customWidth="1"/>
    <col min="14599" max="14599" width="14.6640625" customWidth="1"/>
    <col min="14600" max="14600" width="14.109375" customWidth="1"/>
    <col min="14601" max="14604" width="12.6640625" customWidth="1"/>
    <col min="14848" max="14848" width="1.6640625" customWidth="1"/>
    <col min="14849" max="14849" width="7.6640625" customWidth="1"/>
    <col min="14850" max="14850" width="9.6640625" customWidth="1"/>
    <col min="14851" max="14851" width="14.6640625" customWidth="1"/>
    <col min="14852" max="14852" width="50.6640625" customWidth="1"/>
    <col min="14853" max="14853" width="12.6640625" customWidth="1"/>
    <col min="14854" max="14854" width="13.88671875" customWidth="1"/>
    <col min="14855" max="14855" width="14.6640625" customWidth="1"/>
    <col min="14856" max="14856" width="14.109375" customWidth="1"/>
    <col min="14857" max="14860" width="12.6640625" customWidth="1"/>
    <col min="15104" max="15104" width="1.6640625" customWidth="1"/>
    <col min="15105" max="15105" width="7.6640625" customWidth="1"/>
    <col min="15106" max="15106" width="9.6640625" customWidth="1"/>
    <col min="15107" max="15107" width="14.6640625" customWidth="1"/>
    <col min="15108" max="15108" width="50.6640625" customWidth="1"/>
    <col min="15109" max="15109" width="12.6640625" customWidth="1"/>
    <col min="15110" max="15110" width="13.88671875" customWidth="1"/>
    <col min="15111" max="15111" width="14.6640625" customWidth="1"/>
    <col min="15112" max="15112" width="14.109375" customWidth="1"/>
    <col min="15113" max="15116" width="12.6640625" customWidth="1"/>
    <col min="15360" max="15360" width="1.6640625" customWidth="1"/>
    <col min="15361" max="15361" width="7.6640625" customWidth="1"/>
    <col min="15362" max="15362" width="9.6640625" customWidth="1"/>
    <col min="15363" max="15363" width="14.6640625" customWidth="1"/>
    <col min="15364" max="15364" width="50.6640625" customWidth="1"/>
    <col min="15365" max="15365" width="12.6640625" customWidth="1"/>
    <col min="15366" max="15366" width="13.88671875" customWidth="1"/>
    <col min="15367" max="15367" width="14.6640625" customWidth="1"/>
    <col min="15368" max="15368" width="14.109375" customWidth="1"/>
    <col min="15369" max="15372" width="12.6640625" customWidth="1"/>
    <col min="15616" max="15616" width="1.6640625" customWidth="1"/>
    <col min="15617" max="15617" width="7.6640625" customWidth="1"/>
    <col min="15618" max="15618" width="9.6640625" customWidth="1"/>
    <col min="15619" max="15619" width="14.6640625" customWidth="1"/>
    <col min="15620" max="15620" width="50.6640625" customWidth="1"/>
    <col min="15621" max="15621" width="12.6640625" customWidth="1"/>
    <col min="15622" max="15622" width="13.88671875" customWidth="1"/>
    <col min="15623" max="15623" width="14.6640625" customWidth="1"/>
    <col min="15624" max="15624" width="14.109375" customWidth="1"/>
    <col min="15625" max="15628" width="12.6640625" customWidth="1"/>
    <col min="15872" max="15872" width="1.6640625" customWidth="1"/>
    <col min="15873" max="15873" width="7.6640625" customWidth="1"/>
    <col min="15874" max="15874" width="9.6640625" customWidth="1"/>
    <col min="15875" max="15875" width="14.6640625" customWidth="1"/>
    <col min="15876" max="15876" width="50.6640625" customWidth="1"/>
    <col min="15877" max="15877" width="12.6640625" customWidth="1"/>
    <col min="15878" max="15878" width="13.88671875" customWidth="1"/>
    <col min="15879" max="15879" width="14.6640625" customWidth="1"/>
    <col min="15880" max="15880" width="14.109375" customWidth="1"/>
    <col min="15881" max="15884" width="12.6640625" customWidth="1"/>
    <col min="16128" max="16128" width="1.6640625" customWidth="1"/>
    <col min="16129" max="16129" width="7.6640625" customWidth="1"/>
    <col min="16130" max="16130" width="9.6640625" customWidth="1"/>
    <col min="16131" max="16131" width="14.6640625" customWidth="1"/>
    <col min="16132" max="16132" width="50.6640625" customWidth="1"/>
    <col min="16133" max="16133" width="12.6640625" customWidth="1"/>
    <col min="16134" max="16134" width="13.88671875" customWidth="1"/>
    <col min="16135" max="16135" width="14.6640625" customWidth="1"/>
    <col min="16136" max="16136" width="14.109375" customWidth="1"/>
    <col min="16137" max="16140" width="12.6640625" customWidth="1"/>
  </cols>
  <sheetData>
    <row r="2" spans="2:13" ht="18" x14ac:dyDescent="0.35">
      <c r="C2" s="39"/>
      <c r="D2" s="88" t="s">
        <v>112</v>
      </c>
    </row>
    <row r="3" spans="2:13" s="18" customFormat="1" ht="28.8" x14ac:dyDescent="0.3">
      <c r="B3" s="17"/>
      <c r="C3" s="19" t="s">
        <v>22</v>
      </c>
      <c r="D3" s="20" t="s">
        <v>23</v>
      </c>
      <c r="E3" s="20" t="s">
        <v>24</v>
      </c>
      <c r="F3" s="19" t="s">
        <v>25</v>
      </c>
      <c r="G3" s="21" t="s">
        <v>16</v>
      </c>
      <c r="H3" s="19" t="s">
        <v>26</v>
      </c>
      <c r="M3"/>
    </row>
    <row r="4" spans="2:13" s="18" customFormat="1" x14ac:dyDescent="0.3">
      <c r="B4" s="17"/>
      <c r="C4" s="5"/>
      <c r="D4" s="5" t="s">
        <v>27</v>
      </c>
      <c r="E4" s="14"/>
      <c r="F4" s="14"/>
      <c r="G4" s="14">
        <v>4931960.29</v>
      </c>
      <c r="H4" s="5"/>
      <c r="M4"/>
    </row>
    <row r="5" spans="2:13" s="18" customFormat="1" x14ac:dyDescent="0.3">
      <c r="B5" s="17"/>
      <c r="C5" s="5"/>
      <c r="D5" s="5" t="s">
        <v>28</v>
      </c>
      <c r="E5" s="14">
        <v>4</v>
      </c>
      <c r="F5" s="14">
        <v>30000</v>
      </c>
      <c r="G5" s="14">
        <f>E5*F5</f>
        <v>120000</v>
      </c>
      <c r="H5" s="5"/>
      <c r="M5"/>
    </row>
    <row r="6" spans="2:13" s="18" customFormat="1" x14ac:dyDescent="0.3">
      <c r="B6" s="17"/>
      <c r="C6" s="5"/>
      <c r="D6" s="5" t="s">
        <v>29</v>
      </c>
      <c r="E6" s="14"/>
      <c r="F6" s="14"/>
      <c r="G6" s="45">
        <v>82697.41</v>
      </c>
      <c r="H6" s="5"/>
      <c r="M6"/>
    </row>
    <row r="7" spans="2:13" s="18" customFormat="1" x14ac:dyDescent="0.3">
      <c r="B7" s="17"/>
      <c r="C7" s="5"/>
      <c r="D7" s="5" t="s">
        <v>30</v>
      </c>
      <c r="E7" s="14"/>
      <c r="F7" s="14"/>
      <c r="G7" s="14"/>
      <c r="H7" s="5"/>
      <c r="M7"/>
    </row>
    <row r="8" spans="2:13" s="18" customFormat="1" x14ac:dyDescent="0.3">
      <c r="B8" s="17"/>
      <c r="C8" s="5"/>
      <c r="D8" s="5"/>
      <c r="E8" s="14"/>
      <c r="F8" s="14"/>
      <c r="G8" s="14"/>
      <c r="H8" s="5"/>
      <c r="M8"/>
    </row>
    <row r="9" spans="2:13" s="18" customFormat="1" x14ac:dyDescent="0.3">
      <c r="B9" s="17"/>
      <c r="C9" s="5"/>
      <c r="D9" s="5" t="s">
        <v>31</v>
      </c>
      <c r="E9" s="5"/>
      <c r="F9" s="5"/>
      <c r="G9" s="14"/>
      <c r="H9" s="5"/>
      <c r="M9"/>
    </row>
    <row r="10" spans="2:13" s="18" customFormat="1" x14ac:dyDescent="0.3">
      <c r="B10" s="17"/>
      <c r="C10" s="5"/>
      <c r="D10" s="5" t="s">
        <v>32</v>
      </c>
      <c r="E10" s="5"/>
      <c r="F10" s="5"/>
      <c r="G10" s="14"/>
      <c r="H10" s="5"/>
      <c r="M10"/>
    </row>
    <row r="11" spans="2:13" s="18" customFormat="1" x14ac:dyDescent="0.3">
      <c r="B11" s="17"/>
      <c r="C11" s="5"/>
      <c r="D11" s="5" t="s">
        <v>21</v>
      </c>
      <c r="E11" s="5"/>
      <c r="F11" s="5"/>
      <c r="G11" s="14">
        <f>'PERU COMPRAS '!F5+'PERU COMPRAS '!G5</f>
        <v>0</v>
      </c>
      <c r="H11" s="5"/>
      <c r="M11"/>
    </row>
    <row r="12" spans="2:13" s="18" customFormat="1" x14ac:dyDescent="0.3">
      <c r="B12" s="17"/>
      <c r="C12" s="5"/>
      <c r="D12"/>
      <c r="E12"/>
      <c r="F12"/>
      <c r="G12"/>
      <c r="H12"/>
      <c r="M12"/>
    </row>
    <row r="13" spans="2:13" s="18" customFormat="1" x14ac:dyDescent="0.3">
      <c r="B13" s="17"/>
      <c r="C13" s="22">
        <v>7676287</v>
      </c>
      <c r="D13" s="23"/>
      <c r="E13" s="24"/>
      <c r="F13" s="25"/>
      <c r="G13" s="26">
        <f>SUM(G4:G12)</f>
        <v>5134657.7</v>
      </c>
      <c r="H13" s="27">
        <f>C13-G13</f>
        <v>2541629.2999999998</v>
      </c>
      <c r="M13"/>
    </row>
    <row r="14" spans="2:13" s="18" customFormat="1" x14ac:dyDescent="0.3">
      <c r="B14" s="17"/>
      <c r="C14"/>
      <c r="D14"/>
      <c r="E14"/>
      <c r="F14"/>
      <c r="G14"/>
      <c r="H14"/>
      <c r="M14"/>
    </row>
    <row r="15" spans="2:13" s="18" customFormat="1" ht="28.8" x14ac:dyDescent="0.3">
      <c r="B15" s="17"/>
      <c r="C15" s="28" t="s">
        <v>1</v>
      </c>
      <c r="D15" s="28" t="s">
        <v>33</v>
      </c>
      <c r="E15" s="29" t="s">
        <v>34</v>
      </c>
      <c r="F15" s="29" t="s">
        <v>35</v>
      </c>
      <c r="G15" s="29" t="s">
        <v>36</v>
      </c>
      <c r="H15" s="29" t="s">
        <v>37</v>
      </c>
      <c r="M15"/>
    </row>
    <row r="16" spans="2:13" s="18" customFormat="1" ht="15.6" x14ac:dyDescent="0.3">
      <c r="B16" s="17"/>
      <c r="C16" s="46">
        <v>1</v>
      </c>
      <c r="D16" s="44" t="s">
        <v>80</v>
      </c>
      <c r="E16" s="47" t="s">
        <v>54</v>
      </c>
      <c r="F16" s="44" t="s">
        <v>58</v>
      </c>
      <c r="G16" s="47">
        <v>15000</v>
      </c>
      <c r="H16" s="48"/>
    </row>
    <row r="17" spans="2:8" s="18" customFormat="1" ht="15.6" x14ac:dyDescent="0.3">
      <c r="B17" s="17"/>
      <c r="C17" s="46">
        <v>2</v>
      </c>
      <c r="D17" s="44" t="s">
        <v>61</v>
      </c>
      <c r="E17" s="47" t="s">
        <v>54</v>
      </c>
      <c r="F17" s="44" t="s">
        <v>60</v>
      </c>
      <c r="G17" s="44">
        <v>163000</v>
      </c>
      <c r="H17" s="48"/>
    </row>
    <row r="18" spans="2:8" s="18" customFormat="1" ht="15.6" x14ac:dyDescent="0.3">
      <c r="B18" s="17"/>
      <c r="C18" s="46">
        <v>3</v>
      </c>
      <c r="D18" s="44" t="s">
        <v>62</v>
      </c>
      <c r="E18" s="47" t="s">
        <v>54</v>
      </c>
      <c r="F18" s="44" t="s">
        <v>60</v>
      </c>
      <c r="G18" s="49">
        <v>110000</v>
      </c>
      <c r="H18" s="48"/>
    </row>
    <row r="19" spans="2:8" s="18" customFormat="1" ht="15.6" x14ac:dyDescent="0.3">
      <c r="B19" s="17"/>
      <c r="C19" s="46">
        <v>4</v>
      </c>
      <c r="D19" s="44" t="s">
        <v>81</v>
      </c>
      <c r="E19" s="47" t="s">
        <v>54</v>
      </c>
      <c r="F19" s="44" t="s">
        <v>60</v>
      </c>
      <c r="G19" s="49">
        <v>65000</v>
      </c>
      <c r="H19" s="48"/>
    </row>
    <row r="20" spans="2:8" s="18" customFormat="1" ht="15.6" x14ac:dyDescent="0.3">
      <c r="B20" s="17"/>
      <c r="C20" s="46">
        <v>5</v>
      </c>
      <c r="D20" s="44" t="s">
        <v>82</v>
      </c>
      <c r="E20" s="47" t="s">
        <v>54</v>
      </c>
      <c r="F20" s="44" t="s">
        <v>59</v>
      </c>
      <c r="G20" s="44">
        <v>50000</v>
      </c>
      <c r="H20" s="48"/>
    </row>
    <row r="21" spans="2:8" s="18" customFormat="1" ht="15.6" x14ac:dyDescent="0.3">
      <c r="B21" s="17"/>
      <c r="C21" s="46">
        <v>6</v>
      </c>
      <c r="D21" s="44" t="s">
        <v>84</v>
      </c>
      <c r="E21" s="47" t="s">
        <v>55</v>
      </c>
      <c r="F21" s="44" t="s">
        <v>58</v>
      </c>
      <c r="G21" s="50">
        <v>30000</v>
      </c>
      <c r="H21" s="48"/>
    </row>
    <row r="22" spans="2:8" s="18" customFormat="1" ht="15.6" x14ac:dyDescent="0.3">
      <c r="B22" s="17"/>
      <c r="C22" s="46">
        <v>7</v>
      </c>
      <c r="D22" s="44" t="s">
        <v>83</v>
      </c>
      <c r="E22" s="47" t="s">
        <v>55</v>
      </c>
      <c r="F22" s="44" t="s">
        <v>58</v>
      </c>
      <c r="G22" s="49">
        <v>100000</v>
      </c>
      <c r="H22" s="48"/>
    </row>
    <row r="23" spans="2:8" s="18" customFormat="1" ht="15.6" x14ac:dyDescent="0.3">
      <c r="B23" s="17"/>
      <c r="C23" s="46">
        <v>8</v>
      </c>
      <c r="D23" s="44" t="s">
        <v>88</v>
      </c>
      <c r="E23" s="47" t="s">
        <v>55</v>
      </c>
      <c r="F23" s="44" t="s">
        <v>58</v>
      </c>
      <c r="G23" s="49">
        <v>30000</v>
      </c>
      <c r="H23" s="48"/>
    </row>
    <row r="24" spans="2:8" s="18" customFormat="1" ht="15.6" x14ac:dyDescent="0.3">
      <c r="B24" s="17"/>
      <c r="C24" s="46">
        <v>9</v>
      </c>
      <c r="D24" s="44" t="s">
        <v>85</v>
      </c>
      <c r="E24" s="47" t="s">
        <v>55</v>
      </c>
      <c r="F24" s="44" t="s">
        <v>58</v>
      </c>
      <c r="G24" s="49">
        <v>40000</v>
      </c>
      <c r="H24" s="48"/>
    </row>
    <row r="25" spans="2:8" s="18" customFormat="1" ht="15.6" x14ac:dyDescent="0.3">
      <c r="B25" s="17"/>
      <c r="C25" s="46">
        <v>10</v>
      </c>
      <c r="D25" s="44" t="s">
        <v>86</v>
      </c>
      <c r="E25" s="47" t="s">
        <v>55</v>
      </c>
      <c r="F25" s="44" t="s">
        <v>58</v>
      </c>
      <c r="G25" s="49">
        <v>50000</v>
      </c>
      <c r="H25" s="48"/>
    </row>
    <row r="26" spans="2:8" s="18" customFormat="1" ht="15.6" x14ac:dyDescent="0.3">
      <c r="B26" s="17"/>
      <c r="C26" s="46">
        <v>11</v>
      </c>
      <c r="D26" s="44" t="s">
        <v>87</v>
      </c>
      <c r="E26" s="47" t="s">
        <v>55</v>
      </c>
      <c r="F26" s="44" t="s">
        <v>58</v>
      </c>
      <c r="G26" s="49">
        <v>200000</v>
      </c>
      <c r="H26" s="48"/>
    </row>
    <row r="27" spans="2:8" s="18" customFormat="1" ht="16.2" thickBot="1" x14ac:dyDescent="0.35">
      <c r="B27" s="17"/>
      <c r="C27" s="46">
        <v>12</v>
      </c>
      <c r="D27" s="44" t="s">
        <v>89</v>
      </c>
      <c r="E27" s="47" t="s">
        <v>56</v>
      </c>
      <c r="F27" s="51" t="s">
        <v>57</v>
      </c>
      <c r="G27" s="48">
        <v>65000</v>
      </c>
      <c r="H27" s="48"/>
    </row>
    <row r="28" spans="2:8" s="18" customFormat="1" ht="31.2" x14ac:dyDescent="0.3">
      <c r="B28" s="17"/>
      <c r="C28" s="46">
        <v>13</v>
      </c>
      <c r="D28" s="52" t="s">
        <v>79</v>
      </c>
      <c r="E28" s="51" t="s">
        <v>55</v>
      </c>
      <c r="F28" s="47" t="s">
        <v>91</v>
      </c>
      <c r="G28" s="48">
        <v>10000</v>
      </c>
      <c r="H28" s="48"/>
    </row>
    <row r="29" spans="2:8" s="18" customFormat="1" ht="31.2" x14ac:dyDescent="0.3">
      <c r="B29" s="17"/>
      <c r="C29" s="46">
        <v>14</v>
      </c>
      <c r="D29" s="53" t="s">
        <v>78</v>
      </c>
      <c r="E29" s="47" t="s">
        <v>55</v>
      </c>
      <c r="F29" s="47" t="s">
        <v>91</v>
      </c>
      <c r="G29" s="48">
        <v>11000</v>
      </c>
      <c r="H29" s="48"/>
    </row>
    <row r="30" spans="2:8" s="18" customFormat="1" ht="15.6" x14ac:dyDescent="0.3">
      <c r="B30" s="17"/>
      <c r="C30" s="46">
        <v>15</v>
      </c>
      <c r="D30" s="53" t="s">
        <v>77</v>
      </c>
      <c r="E30" s="51" t="s">
        <v>55</v>
      </c>
      <c r="F30" s="47" t="s">
        <v>91</v>
      </c>
      <c r="G30" s="48">
        <v>140000</v>
      </c>
      <c r="H30" s="48"/>
    </row>
    <row r="31" spans="2:8" s="18" customFormat="1" ht="15.75" customHeight="1" x14ac:dyDescent="0.3">
      <c r="B31" s="17"/>
      <c r="C31" s="46">
        <v>16</v>
      </c>
      <c r="D31" s="54" t="s">
        <v>76</v>
      </c>
      <c r="E31" s="51" t="s">
        <v>55</v>
      </c>
      <c r="F31" s="47" t="s">
        <v>91</v>
      </c>
      <c r="G31" s="48">
        <v>40000</v>
      </c>
      <c r="H31" s="48"/>
    </row>
    <row r="32" spans="2:8" s="18" customFormat="1" ht="15.6" x14ac:dyDescent="0.3">
      <c r="B32" s="17"/>
      <c r="C32" s="46">
        <v>17</v>
      </c>
      <c r="D32" s="54" t="s">
        <v>75</v>
      </c>
      <c r="E32" s="51" t="s">
        <v>55</v>
      </c>
      <c r="F32" s="47" t="s">
        <v>91</v>
      </c>
      <c r="G32" s="48">
        <v>7000</v>
      </c>
      <c r="H32" s="48"/>
    </row>
    <row r="33" spans="2:8" s="18" customFormat="1" ht="15.6" x14ac:dyDescent="0.3">
      <c r="B33" s="17"/>
      <c r="C33" s="46">
        <v>18</v>
      </c>
      <c r="D33" s="54" t="s">
        <v>74</v>
      </c>
      <c r="E33" s="51" t="s">
        <v>55</v>
      </c>
      <c r="F33" s="47" t="s">
        <v>91</v>
      </c>
      <c r="G33" s="48">
        <v>10000</v>
      </c>
      <c r="H33" s="48"/>
    </row>
    <row r="34" spans="2:8" s="18" customFormat="1" ht="31.2" x14ac:dyDescent="0.3">
      <c r="B34" s="17"/>
      <c r="C34" s="46">
        <v>19</v>
      </c>
      <c r="D34" s="54" t="s">
        <v>73</v>
      </c>
      <c r="E34" s="51" t="s">
        <v>55</v>
      </c>
      <c r="F34" s="47" t="s">
        <v>91</v>
      </c>
      <c r="G34" s="48">
        <v>5000</v>
      </c>
      <c r="H34" s="48"/>
    </row>
    <row r="35" spans="2:8" s="18" customFormat="1" ht="31.2" x14ac:dyDescent="0.3">
      <c r="B35" s="17"/>
      <c r="C35" s="46">
        <v>20</v>
      </c>
      <c r="D35" s="54" t="s">
        <v>72</v>
      </c>
      <c r="E35" s="51" t="s">
        <v>55</v>
      </c>
      <c r="F35" s="47" t="s">
        <v>91</v>
      </c>
      <c r="G35" s="48">
        <v>8000</v>
      </c>
      <c r="H35" s="48"/>
    </row>
    <row r="36" spans="2:8" s="18" customFormat="1" ht="15.6" x14ac:dyDescent="0.3">
      <c r="B36" s="17"/>
      <c r="C36" s="46">
        <v>21</v>
      </c>
      <c r="D36" s="54" t="s">
        <v>71</v>
      </c>
      <c r="E36" s="51" t="s">
        <v>55</v>
      </c>
      <c r="F36" s="47" t="s">
        <v>91</v>
      </c>
      <c r="G36" s="48">
        <v>7000</v>
      </c>
      <c r="H36" s="48"/>
    </row>
    <row r="37" spans="2:8" s="18" customFormat="1" ht="31.2" x14ac:dyDescent="0.3">
      <c r="B37" s="17"/>
      <c r="C37" s="46">
        <v>22</v>
      </c>
      <c r="D37" s="54" t="s">
        <v>90</v>
      </c>
      <c r="E37" s="51" t="s">
        <v>55</v>
      </c>
      <c r="F37" s="47" t="s">
        <v>91</v>
      </c>
      <c r="G37" s="48">
        <v>6000</v>
      </c>
      <c r="H37" s="47"/>
    </row>
    <row r="38" spans="2:8" s="18" customFormat="1" ht="31.2" x14ac:dyDescent="0.3">
      <c r="B38" s="17"/>
      <c r="C38" s="46">
        <v>23</v>
      </c>
      <c r="D38" s="54" t="s">
        <v>70</v>
      </c>
      <c r="E38" s="51" t="s">
        <v>55</v>
      </c>
      <c r="F38" s="47" t="s">
        <v>91</v>
      </c>
      <c r="G38" s="48">
        <v>100000</v>
      </c>
      <c r="H38" s="47"/>
    </row>
    <row r="39" spans="2:8" s="18" customFormat="1" ht="31.2" x14ac:dyDescent="0.3">
      <c r="B39" s="17"/>
      <c r="C39" s="46">
        <v>24</v>
      </c>
      <c r="D39" s="54" t="s">
        <v>69</v>
      </c>
      <c r="E39" s="51" t="s">
        <v>55</v>
      </c>
      <c r="F39" s="47" t="s">
        <v>91</v>
      </c>
      <c r="G39" s="48">
        <v>30000</v>
      </c>
      <c r="H39" s="47"/>
    </row>
    <row r="40" spans="2:8" s="18" customFormat="1" ht="31.2" x14ac:dyDescent="0.3">
      <c r="B40" s="17"/>
      <c r="C40" s="46">
        <v>25</v>
      </c>
      <c r="D40" s="53" t="s">
        <v>68</v>
      </c>
      <c r="E40" s="51" t="s">
        <v>55</v>
      </c>
      <c r="F40" s="47" t="s">
        <v>91</v>
      </c>
      <c r="G40" s="48">
        <v>40000</v>
      </c>
      <c r="H40" s="47"/>
    </row>
    <row r="41" spans="2:8" s="18" customFormat="1" ht="31.2" x14ac:dyDescent="0.3">
      <c r="B41" s="17"/>
      <c r="C41" s="46">
        <v>26</v>
      </c>
      <c r="D41" s="54" t="s">
        <v>67</v>
      </c>
      <c r="E41" s="51" t="s">
        <v>55</v>
      </c>
      <c r="F41" s="47" t="s">
        <v>91</v>
      </c>
      <c r="G41" s="48">
        <v>5000</v>
      </c>
      <c r="H41" s="47"/>
    </row>
    <row r="42" spans="2:8" s="18" customFormat="1" ht="15.6" x14ac:dyDescent="0.3">
      <c r="B42" s="17"/>
      <c r="C42" s="46">
        <v>27</v>
      </c>
      <c r="D42" s="54" t="s">
        <v>66</v>
      </c>
      <c r="E42" s="51" t="s">
        <v>55</v>
      </c>
      <c r="F42" s="47" t="s">
        <v>91</v>
      </c>
      <c r="G42" s="48">
        <v>30000</v>
      </c>
      <c r="H42" s="47"/>
    </row>
    <row r="43" spans="2:8" s="18" customFormat="1" ht="15.6" x14ac:dyDescent="0.3">
      <c r="B43" s="17"/>
      <c r="C43" s="46">
        <v>28</v>
      </c>
      <c r="D43" s="54" t="s">
        <v>65</v>
      </c>
      <c r="E43" s="51" t="s">
        <v>55</v>
      </c>
      <c r="F43" s="47" t="s">
        <v>91</v>
      </c>
      <c r="G43" s="48">
        <v>12000</v>
      </c>
      <c r="H43" s="47"/>
    </row>
    <row r="44" spans="2:8" s="18" customFormat="1" ht="15.6" x14ac:dyDescent="0.3">
      <c r="B44" s="17"/>
      <c r="C44" s="46">
        <v>29</v>
      </c>
      <c r="D44" s="54" t="s">
        <v>64</v>
      </c>
      <c r="E44" s="51" t="s">
        <v>55</v>
      </c>
      <c r="F44" s="47" t="s">
        <v>91</v>
      </c>
      <c r="G44" s="48">
        <v>10000</v>
      </c>
      <c r="H44" s="47"/>
    </row>
    <row r="45" spans="2:8" s="18" customFormat="1" ht="15.6" x14ac:dyDescent="0.3">
      <c r="B45" s="17"/>
      <c r="C45" s="46">
        <v>30</v>
      </c>
      <c r="D45" s="54" t="s">
        <v>63</v>
      </c>
      <c r="E45" s="48" t="s">
        <v>54</v>
      </c>
      <c r="F45" s="47" t="s">
        <v>91</v>
      </c>
      <c r="G45" s="48">
        <v>8000</v>
      </c>
      <c r="H45" s="47"/>
    </row>
    <row r="46" spans="2:8" s="18" customFormat="1" ht="15.6" x14ac:dyDescent="0.3">
      <c r="B46" s="17"/>
      <c r="C46" s="46">
        <v>32</v>
      </c>
      <c r="D46" s="54" t="s">
        <v>92</v>
      </c>
      <c r="E46" s="48" t="s">
        <v>55</v>
      </c>
      <c r="F46" s="47" t="s">
        <v>91</v>
      </c>
      <c r="G46" s="48">
        <v>10000</v>
      </c>
      <c r="H46" s="47"/>
    </row>
    <row r="47" spans="2:8" s="72" customFormat="1" ht="31.2" x14ac:dyDescent="0.3">
      <c r="B47" s="66"/>
      <c r="C47" s="67">
        <v>33</v>
      </c>
      <c r="D47" s="68" t="s">
        <v>45</v>
      </c>
      <c r="E47" s="69" t="s">
        <v>94</v>
      </c>
      <c r="F47" s="70"/>
      <c r="G47" s="71">
        <v>98663.35</v>
      </c>
      <c r="H47" s="70"/>
    </row>
    <row r="48" spans="2:8" s="72" customFormat="1" ht="15.6" x14ac:dyDescent="0.3">
      <c r="B48" s="66"/>
      <c r="C48" s="67">
        <v>34</v>
      </c>
      <c r="D48" s="68" t="s">
        <v>95</v>
      </c>
      <c r="E48" s="69" t="s">
        <v>94</v>
      </c>
      <c r="F48" s="70"/>
      <c r="G48" s="71">
        <v>153263.04999999999</v>
      </c>
      <c r="H48" s="70"/>
    </row>
    <row r="49" spans="1:16" s="72" customFormat="1" ht="15.6" x14ac:dyDescent="0.3">
      <c r="B49" s="66"/>
      <c r="C49" s="67">
        <v>35</v>
      </c>
      <c r="D49" s="68" t="s">
        <v>96</v>
      </c>
      <c r="E49" s="69" t="s">
        <v>94</v>
      </c>
      <c r="F49" s="70"/>
      <c r="G49" s="71">
        <v>75000</v>
      </c>
      <c r="H49" s="70"/>
    </row>
    <row r="50" spans="1:16" s="72" customFormat="1" ht="15.6" x14ac:dyDescent="0.3">
      <c r="B50" s="66"/>
      <c r="C50" s="67"/>
      <c r="D50" s="62" t="s">
        <v>48</v>
      </c>
      <c r="E50" s="57" t="s">
        <v>100</v>
      </c>
      <c r="F50" s="70"/>
      <c r="G50" s="63">
        <v>70720</v>
      </c>
      <c r="H50" s="70"/>
    </row>
    <row r="51" spans="1:16" s="72" customFormat="1" ht="31.2" x14ac:dyDescent="0.3">
      <c r="B51" s="66"/>
      <c r="C51" s="67">
        <v>36</v>
      </c>
      <c r="D51" s="68" t="s">
        <v>45</v>
      </c>
      <c r="E51" s="69" t="s">
        <v>94</v>
      </c>
      <c r="F51" s="70"/>
      <c r="G51" s="71">
        <v>116864.5</v>
      </c>
      <c r="H51" s="70"/>
    </row>
    <row r="52" spans="1:16" s="18" customFormat="1" ht="15.6" x14ac:dyDescent="0.3">
      <c r="B52" s="17"/>
      <c r="C52" s="55"/>
      <c r="D52" s="55"/>
      <c r="E52" s="55"/>
      <c r="F52" s="55" t="s">
        <v>16</v>
      </c>
      <c r="G52" s="56">
        <f>SUM(G16:G46)</f>
        <v>1407000</v>
      </c>
      <c r="H52" s="56">
        <f>H13-G52</f>
        <v>1134629.2999999998</v>
      </c>
    </row>
    <row r="54" spans="1:16" s="61" customFormat="1" ht="20.399999999999999" x14ac:dyDescent="0.3">
      <c r="A54" s="60">
        <v>15</v>
      </c>
      <c r="B54" s="60"/>
      <c r="C54" s="57" t="s">
        <v>15</v>
      </c>
      <c r="D54" s="57">
        <v>941</v>
      </c>
      <c r="E54" s="57"/>
      <c r="F54" s="58" t="s">
        <v>44</v>
      </c>
      <c r="G54" s="57"/>
      <c r="H54" s="63"/>
      <c r="I54" s="63">
        <v>38000</v>
      </c>
      <c r="J54" s="73">
        <v>44614</v>
      </c>
      <c r="K54" s="73">
        <v>44614</v>
      </c>
      <c r="L54" s="73">
        <v>44636</v>
      </c>
      <c r="M54" s="57" t="s">
        <v>19</v>
      </c>
      <c r="N54" s="58" t="s">
        <v>93</v>
      </c>
      <c r="O54" s="57" t="s">
        <v>53</v>
      </c>
      <c r="P54" s="43"/>
    </row>
    <row r="57" spans="1:16" x14ac:dyDescent="0.3">
      <c r="F57" s="72"/>
    </row>
  </sheetData>
  <pageMargins left="0.7" right="0.7" top="0.75" bottom="0.75" header="0.3" footer="0.3"/>
  <pageSetup paperSize="9" scale="50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F20"/>
  <sheetViews>
    <sheetView workbookViewId="0">
      <selection activeCell="A4" sqref="A4:F13"/>
    </sheetView>
  </sheetViews>
  <sheetFormatPr baseColWidth="10" defaultRowHeight="14.4" x14ac:dyDescent="0.3"/>
  <cols>
    <col min="6" max="6" width="30.44140625" bestFit="1" customWidth="1"/>
  </cols>
  <sheetData>
    <row r="4" spans="1:6" ht="23.4" x14ac:dyDescent="0.45">
      <c r="A4" s="83" t="s">
        <v>103</v>
      </c>
      <c r="B4" s="84"/>
      <c r="C4" s="84"/>
      <c r="D4" s="84"/>
      <c r="E4" s="84"/>
      <c r="F4" s="87">
        <v>19902744.010000002</v>
      </c>
    </row>
    <row r="5" spans="1:6" ht="26.25" customHeight="1" x14ac:dyDescent="0.5">
      <c r="A5" s="83" t="s">
        <v>111</v>
      </c>
      <c r="B5" s="84"/>
      <c r="C5" s="84"/>
      <c r="D5" s="84"/>
      <c r="E5" s="84"/>
      <c r="F5" s="79">
        <v>26877510.870000001</v>
      </c>
    </row>
    <row r="6" spans="1:6" ht="15" customHeight="1" x14ac:dyDescent="0.5">
      <c r="A6" s="80"/>
      <c r="B6" s="81"/>
      <c r="C6" s="81"/>
      <c r="D6" s="78"/>
      <c r="E6" s="78"/>
      <c r="F6" s="79"/>
    </row>
    <row r="7" spans="1:6" ht="13.5" customHeight="1" x14ac:dyDescent="0.5">
      <c r="A7" s="83" t="s">
        <v>110</v>
      </c>
      <c r="B7" s="84"/>
      <c r="C7" s="84"/>
      <c r="D7" s="84"/>
      <c r="E7" s="85"/>
      <c r="F7" s="86"/>
    </row>
    <row r="8" spans="1:6" x14ac:dyDescent="0.3">
      <c r="A8" s="75" t="s">
        <v>104</v>
      </c>
      <c r="F8" s="76">
        <v>178200</v>
      </c>
    </row>
    <row r="9" spans="1:6" x14ac:dyDescent="0.3">
      <c r="A9" s="75" t="s">
        <v>105</v>
      </c>
      <c r="F9" s="76">
        <v>3786240</v>
      </c>
    </row>
    <row r="10" spans="1:6" x14ac:dyDescent="0.3">
      <c r="A10" s="75" t="s">
        <v>106</v>
      </c>
      <c r="F10" s="76">
        <v>6590155.6500000004</v>
      </c>
    </row>
    <row r="11" spans="1:6" x14ac:dyDescent="0.3">
      <c r="A11" s="75" t="s">
        <v>107</v>
      </c>
      <c r="F11" s="76">
        <v>8420422.6099999994</v>
      </c>
    </row>
    <row r="12" spans="1:6" x14ac:dyDescent="0.3">
      <c r="A12" s="75" t="s">
        <v>108</v>
      </c>
      <c r="F12" s="77">
        <v>4466902.71</v>
      </c>
    </row>
    <row r="13" spans="1:6" x14ac:dyDescent="0.3">
      <c r="A13" s="75" t="s">
        <v>109</v>
      </c>
      <c r="F13" s="76">
        <f>F12+F11+F10+F9+F8</f>
        <v>23441920.969999999</v>
      </c>
    </row>
    <row r="14" spans="1:6" x14ac:dyDescent="0.3">
      <c r="A14" s="75"/>
      <c r="F14" s="82"/>
    </row>
    <row r="15" spans="1:6" x14ac:dyDescent="0.3">
      <c r="A15" s="75"/>
      <c r="F15" s="76"/>
    </row>
    <row r="16" spans="1:6" x14ac:dyDescent="0.3">
      <c r="F16" s="82"/>
    </row>
    <row r="17" spans="6:6" x14ac:dyDescent="0.3">
      <c r="F17" s="76"/>
    </row>
    <row r="18" spans="6:6" x14ac:dyDescent="0.3">
      <c r="F18" s="76"/>
    </row>
    <row r="19" spans="6:6" x14ac:dyDescent="0.3">
      <c r="F19" s="76"/>
    </row>
    <row r="20" spans="6:6" x14ac:dyDescent="0.3">
      <c r="F20" s="7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topLeftCell="A7" workbookViewId="0">
      <selection activeCell="F3" sqref="F3"/>
    </sheetView>
  </sheetViews>
  <sheetFormatPr baseColWidth="10" defaultRowHeight="14.4" x14ac:dyDescent="0.3"/>
  <sheetData>
    <row r="1" spans="1:6" x14ac:dyDescent="0.3">
      <c r="F1">
        <v>979283</v>
      </c>
    </row>
    <row r="2" spans="1:6" x14ac:dyDescent="0.3">
      <c r="A2" t="s">
        <v>114</v>
      </c>
      <c r="F2">
        <v>60000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MENORES A 8 UIT</vt:lpstr>
      <vt:lpstr>PROCESOS</vt:lpstr>
      <vt:lpstr>PERU COMPRAS </vt:lpstr>
      <vt:lpstr>SUSTENTO </vt:lpstr>
      <vt:lpstr>Hoja1</vt:lpstr>
      <vt:lpstr>979283</vt:lpstr>
      <vt:lpstr>'MENORES A 8 UIT'!Área_de_impresión</vt:lpstr>
      <vt:lpstr>PROCESOS!Área_de_impresión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Manuel Raul Livano Luna</cp:lastModifiedBy>
  <cp:lastPrinted>2022-07-04T13:40:17Z</cp:lastPrinted>
  <dcterms:created xsi:type="dcterms:W3CDTF">2022-03-10T19:48:21Z</dcterms:created>
  <dcterms:modified xsi:type="dcterms:W3CDTF">2022-08-20T00:09:42Z</dcterms:modified>
</cp:coreProperties>
</file>