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\Instalaciones_Especiales\Equipamiento y Moviliario\"/>
    </mc:Choice>
  </mc:AlternateContent>
  <xr:revisionPtr revIDLastSave="0" documentId="13_ncr:1_{37C6FA65-02C1-41C3-A70B-9013F114C56B}" xr6:coauthVersionLast="47" xr6:coauthVersionMax="47" xr10:uidLastSave="{00000000-0000-0000-0000-000000000000}"/>
  <bookViews>
    <workbookView xWindow="-108" yWindow="-108" windowWidth="23256" windowHeight="12456" activeTab="1" xr2:uid="{4049E770-B23B-4FA1-8E7D-173EDB5D9768}"/>
  </bookViews>
  <sheets>
    <sheet name="EQUIPAMIENTO" sheetId="1" r:id="rId1"/>
    <sheet name="MOBILIARIO" sheetId="2" r:id="rId2"/>
    <sheet name="Hoja1" sheetId="3" r:id="rId3"/>
  </sheets>
  <definedNames>
    <definedName name="_xlnm._FilterDatabase" localSheetId="0" hidden="1">EQUIPAMIENTO!#REF!</definedName>
    <definedName name="_xlnm.Print_Area" localSheetId="0">EQUIPAMIENTO!$B$1:$J$111</definedName>
    <definedName name="_xlnm.Print_Area" localSheetId="1">MOBILIARIO!$B$1:$I$78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4" i="1" l="1"/>
  <c r="I65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C9" i="3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54" i="1"/>
  <c r="I55" i="1"/>
  <c r="I56" i="1"/>
  <c r="I57" i="1"/>
  <c r="I58" i="1"/>
  <c r="I59" i="1"/>
  <c r="I60" i="1"/>
  <c r="I61" i="1"/>
  <c r="I62" i="1"/>
  <c r="I63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4" i="1"/>
  <c r="C5" i="3" l="1"/>
  <c r="C12" i="3" s="1"/>
  <c r="E12" i="3" s="1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103" i="1" l="1"/>
  <c r="A104" i="1"/>
  <c r="A105" i="1"/>
  <c r="A106" i="1"/>
  <c r="A107" i="1"/>
  <c r="A108" i="1"/>
  <c r="A109" i="1"/>
  <c r="A110" i="1"/>
  <c r="A111" i="1"/>
  <c r="A68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2" i="1"/>
  <c r="A13" i="1"/>
  <c r="A14" i="1"/>
  <c r="A5" i="1"/>
  <c r="A6" i="1"/>
  <c r="A7" i="1"/>
  <c r="A8" i="1"/>
  <c r="A9" i="1"/>
  <c r="A10" i="1"/>
  <c r="A11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4" i="1"/>
</calcChain>
</file>

<file path=xl/sharedStrings.xml><?xml version="1.0" encoding="utf-8"?>
<sst xmlns="http://schemas.openxmlformats.org/spreadsheetml/2006/main" count="555" uniqueCount="269">
  <si>
    <t>Amasadora mezcladora 0.40 x 0.50</t>
  </si>
  <si>
    <t>Anaquel metalico 0.95x0.45x2.00</t>
  </si>
  <si>
    <t>Anaquel metalico de 0.65X0.45x2.00</t>
  </si>
  <si>
    <t>Antenas voleibol</t>
  </si>
  <si>
    <t>Archivador 0.40x0.40x1.20</t>
  </si>
  <si>
    <t>Armario 1.00x0.60x0.90</t>
  </si>
  <si>
    <t>Atril de mesa 0.43 x 0.33</t>
  </si>
  <si>
    <t>Bajo de viento</t>
  </si>
  <si>
    <t>Banca de 0.85x0.30</t>
  </si>
  <si>
    <t>Banco de ɸ0.30</t>
  </si>
  <si>
    <t>Barra de atencion 0.60x2.00</t>
  </si>
  <si>
    <t>Base con soporte universal de 0.80 cm</t>
  </si>
  <si>
    <t>Biombo metalico de dos cuerpos</t>
  </si>
  <si>
    <t>Bolsa de agua caliente</t>
  </si>
  <si>
    <t>Bolsa de agua fria</t>
  </si>
  <si>
    <t>Butaca de 0.60 x0.60</t>
  </si>
  <si>
    <t>CAJA ACUSTICA AUTOAMPLIFICADA DE 1600W</t>
  </si>
  <si>
    <t>CAJA ACUSTICA AUTOAMPLIFICADA SUB BAJO</t>
  </si>
  <si>
    <t>CAJA REMOTA PARA M32 DE 32 IN 16 OUT</t>
  </si>
  <si>
    <t>Camara filmadora</t>
  </si>
  <si>
    <t>Camara fotografica</t>
  </si>
  <si>
    <t>Camilla rodante 0.70x1.80</t>
  </si>
  <si>
    <t>campana extractora</t>
  </si>
  <si>
    <t>Carro porta balones</t>
  </si>
  <si>
    <t>Colchoneta plegable</t>
  </si>
  <si>
    <t>Computadora para escritorio monitor de 20" Incl. UPS</t>
  </si>
  <si>
    <t>Congeladora 10x0.73</t>
  </si>
  <si>
    <t>Cono semiesfericos</t>
  </si>
  <si>
    <t>Conos de 5 cm</t>
  </si>
  <si>
    <t>Conos flexibles  de 40 cm</t>
  </si>
  <si>
    <t>Conos flexibles de 23 cm</t>
  </si>
  <si>
    <t>Conos flexibles de 25 cm</t>
  </si>
  <si>
    <t>CONSOLA DE MEZCLA DIGITAL DE 40 ENTRADAS</t>
  </si>
  <si>
    <t>Credenza 1.20x0.40x1.80</t>
  </si>
  <si>
    <t>Cronómetro</t>
  </si>
  <si>
    <t>Cronómetro digital</t>
  </si>
  <si>
    <t>Discos de goma 1.00 KG</t>
  </si>
  <si>
    <t>Discos de goma 1.50 KG</t>
  </si>
  <si>
    <t>Divisiones en closet</t>
  </si>
  <si>
    <t>Divisora 0.45x0.55</t>
  </si>
  <si>
    <t>Embudo de decantación con llave de paso</t>
  </si>
  <si>
    <t>Embudo de vidrio mediano</t>
  </si>
  <si>
    <t>Equipo de audifonos y microfonos</t>
  </si>
  <si>
    <t>Equipo de sonido Incl. Microfono inalambrico</t>
  </si>
  <si>
    <t>Escala de velocidad 9m</t>
  </si>
  <si>
    <t>Escalera de velocidad  5m</t>
  </si>
  <si>
    <t>Escalinata con dos peldaños</t>
  </si>
  <si>
    <t>Escobilla para probeta</t>
  </si>
  <si>
    <t>Escobilla para tubo de ensayo</t>
  </si>
  <si>
    <t>Escritorio 0.50x1.00x0.75 (docente)</t>
  </si>
  <si>
    <t>Escritorio 1.50x0.60</t>
  </si>
  <si>
    <t>Estante 1.20x0.30x1.50</t>
  </si>
  <si>
    <t>Estante 1.80x0.50X1.50</t>
  </si>
  <si>
    <t>Estante para biblioteca del aula 1.60x0.40x1.50</t>
  </si>
  <si>
    <t>ESTRUCTURA DE SUJETACION</t>
  </si>
  <si>
    <t>Extintor ojo tipo</t>
  </si>
  <si>
    <t>Fiola de vidrio de 250 ml</t>
  </si>
  <si>
    <t>Flauta importada</t>
  </si>
  <si>
    <t>Fotocopiadora 0.75x0.75</t>
  </si>
  <si>
    <t>Globo terráqueo</t>
  </si>
  <si>
    <t>Gotero de vidrio</t>
  </si>
  <si>
    <t>Gradilla metálica para pipetas</t>
  </si>
  <si>
    <t>Gradilla metálica para tubos de ensayo</t>
  </si>
  <si>
    <t>Gruesa de pelotitas (6 UND)</t>
  </si>
  <si>
    <t>Gruesa de pelotitas (6 UND) para tenis</t>
  </si>
  <si>
    <t>Horno microhondas</t>
  </si>
  <si>
    <t>Horno rotativo industrial</t>
  </si>
  <si>
    <t>Impresora multifuncional</t>
  </si>
  <si>
    <t xml:space="preserve">Instrumento Musical de Percusion </t>
  </si>
  <si>
    <t>Jabalina 400 G.</t>
  </si>
  <si>
    <t>Jabalina 500 G.</t>
  </si>
  <si>
    <t>lira</t>
  </si>
  <si>
    <t>Lockers tipo I (137cm) M5-03</t>
  </si>
  <si>
    <t>Lockers tipo II (83cm) M3-03</t>
  </si>
  <si>
    <t>Lockers tipo III (56.5 cm) M2-03</t>
  </si>
  <si>
    <t xml:space="preserve">Luces tipo Tachos </t>
  </si>
  <si>
    <t>Malla para aro de Básquet (par)</t>
  </si>
  <si>
    <t>Martillo de evaluacion medica</t>
  </si>
  <si>
    <t>Material didáctico video digital</t>
  </si>
  <si>
    <t>Matraz Erlenmayer de 250 ml</t>
  </si>
  <si>
    <t>Matraz Kitasato de 250 ml</t>
  </si>
  <si>
    <t>Mecheros de alcohol</t>
  </si>
  <si>
    <t>Medidor de presión</t>
  </si>
  <si>
    <t>Mesa 0.50x0.60</t>
  </si>
  <si>
    <t>Mesa 0.50x0.60 (1° y 2° grado)</t>
  </si>
  <si>
    <t>Mesa 0.50x0.60 (3° y 4° grado)</t>
  </si>
  <si>
    <t>Mesa 0.50x0.60 (5° y 6° grado)</t>
  </si>
  <si>
    <t>Mesa 0.50x0.80</t>
  </si>
  <si>
    <t>Mesa 1.00x1.00</t>
  </si>
  <si>
    <t>Mesa auxiliar 0.90x0.45x0.90</t>
  </si>
  <si>
    <t>Mesa central 0.40x0.80</t>
  </si>
  <si>
    <t>Mesa comedor 1.50x0.80</t>
  </si>
  <si>
    <t>Mesa de apoyo topico</t>
  </si>
  <si>
    <t>Mesa de lectura 1.20x0.80</t>
  </si>
  <si>
    <t>Mesa de tenis</t>
  </si>
  <si>
    <t>Mesa de trabajo 1.70x0.60</t>
  </si>
  <si>
    <t>Mesa de trabajo 3.50x0.60</t>
  </si>
  <si>
    <t>Mesa encargado1.00x0.50x0.70</t>
  </si>
  <si>
    <t>Mesa encargado1.20x0.80</t>
  </si>
  <si>
    <t>Mesa especial para topico</t>
  </si>
  <si>
    <t>Mesa grupales  0.90x1.50</t>
  </si>
  <si>
    <t>Mesa metalica rodable para multiples usos</t>
  </si>
  <si>
    <t>Mesa para computadora 0.80x0.50</t>
  </si>
  <si>
    <t>Mesa para computadora 1.00x0.70</t>
  </si>
  <si>
    <t>Mesas de trabajo  2.00x1.00</t>
  </si>
  <si>
    <t>Mesas individuales 0.50x0.80</t>
  </si>
  <si>
    <t>Microfonos Kit</t>
  </si>
  <si>
    <t>Microscopio digital</t>
  </si>
  <si>
    <t>Microscopios binoculares</t>
  </si>
  <si>
    <t>Modulo de control DMX</t>
  </si>
  <si>
    <t>Mortero de porcelana con pilón de 100ml</t>
  </si>
  <si>
    <t>Mueble móvil (0.55x0.70x0.90)</t>
  </si>
  <si>
    <t>Pandereta</t>
  </si>
  <si>
    <t>Pantalla Interactiva</t>
  </si>
  <si>
    <t>PARLANTES ACTIVOS DE 1400W</t>
  </si>
  <si>
    <t>PC portatil 15"</t>
  </si>
  <si>
    <t>Peachímetro de cinta x caja</t>
  </si>
  <si>
    <t>pedestales set</t>
  </si>
  <si>
    <t>Péndulo metálico</t>
  </si>
  <si>
    <t>Picas de 1.70 m inc/ porta picas (15 und)</t>
  </si>
  <si>
    <t>Pieza de precision (3 Und)</t>
  </si>
  <si>
    <t>Pinza de cocodrilo rojo y negro</t>
  </si>
  <si>
    <t>Pinza metálica para tubo de ensayo</t>
  </si>
  <si>
    <t>Pinza para base soporte</t>
  </si>
  <si>
    <t>Pipeta graduada de vidrio de 2 ml</t>
  </si>
  <si>
    <t>Pipeta graduada de vidrio de 5 ml</t>
  </si>
  <si>
    <t>Pizarra de acero vitrificado (2.0x1.15)</t>
  </si>
  <si>
    <t>Pizarra de acero vitrificado (3.0x1.15)</t>
  </si>
  <si>
    <t>Pizarra de acero vitrificado (4.20x1.20)</t>
  </si>
  <si>
    <t>Pizarra de acero vitrificado 1.50x1.20</t>
  </si>
  <si>
    <t>Pizeta de 250 ml</t>
  </si>
  <si>
    <t>Plano inclinado metálico</t>
  </si>
  <si>
    <t>Platillo cono voleibol</t>
  </si>
  <si>
    <t>Platos de color</t>
  </si>
  <si>
    <t>Polea metálica simple y doble (3 de c/u)</t>
  </si>
  <si>
    <t>Porta CDs de 100 unidades</t>
  </si>
  <si>
    <t>Porteria portatil 3.00 x 1.80 m</t>
  </si>
  <si>
    <t>Postes de llegada</t>
  </si>
  <si>
    <t>Postes Voleibol</t>
  </si>
  <si>
    <t>Prensa metálica tipo "C" mediano</t>
  </si>
  <si>
    <t>Prisma salida de carreras</t>
  </si>
  <si>
    <t>Probeta graduada de vidrio de 250 ml</t>
  </si>
  <si>
    <t>PROCESADOR DE AUDIO</t>
  </si>
  <si>
    <t>PROYECTOR MULTIMEDIA</t>
  </si>
  <si>
    <t>Raqueta de tenia de mesa</t>
  </si>
  <si>
    <t>Raqueta de tenis de mesa</t>
  </si>
  <si>
    <t>Redes voleibol</t>
  </si>
  <si>
    <t>Refrigeradora 680 L</t>
  </si>
  <si>
    <t>Rejilla metálica con asbesto</t>
  </si>
  <si>
    <t>Reloj de una esfera de pared</t>
  </si>
  <si>
    <t>Saxo</t>
  </si>
  <si>
    <t>Servidor de Datos</t>
  </si>
  <si>
    <t>set de platillos de bronce</t>
  </si>
  <si>
    <t>Silla 0.30x0.35 (1° y 2° grado)</t>
  </si>
  <si>
    <t>Silla 0.30x0.35 (3° y 4° grado)</t>
  </si>
  <si>
    <t>Silla 0.30x0.35 (5° y 6° grado)</t>
  </si>
  <si>
    <t>Silla 0.45x0.45x0.45 (docente)</t>
  </si>
  <si>
    <t>Silla de juez Voleibol</t>
  </si>
  <si>
    <t>Silla giratoria</t>
  </si>
  <si>
    <t>Silla Plegable o apilable para comedor</t>
  </si>
  <si>
    <t>Silla Plegable o apilable pasa SUM</t>
  </si>
  <si>
    <t>Sillas según grupo 0.40x0.40x0.35</t>
  </si>
  <si>
    <t>Sillon modular 0.60x0.60</t>
  </si>
  <si>
    <t>Sillon modular 1.20x0.60</t>
  </si>
  <si>
    <t>SISTEMA DE AUDIO PARA ORATORIO</t>
  </si>
  <si>
    <t>Sistema de Audio para SUM Primaria</t>
  </si>
  <si>
    <t>sistema de extraccion de aire mecanico</t>
  </si>
  <si>
    <t>Sogas elasticas</t>
  </si>
  <si>
    <t>Soporte de red</t>
  </si>
  <si>
    <t>Soporte de red para mesa de tenis</t>
  </si>
  <si>
    <t>Tablero de trabajo 0.60x2.70</t>
  </si>
  <si>
    <t>Tableros deportivos</t>
  </si>
  <si>
    <t>Tableros para desarrollo de pintura</t>
  </si>
  <si>
    <t>Tacho de basura</t>
  </si>
  <si>
    <t>Tapones de jebe bi horadado mediano</t>
  </si>
  <si>
    <t>Tapones de jebe mono horadado mediano</t>
  </si>
  <si>
    <t>Tarola importada</t>
  </si>
  <si>
    <t>Termómetro de mercurio -10a300ºC</t>
  </si>
  <si>
    <t>Termometro Digital</t>
  </si>
  <si>
    <t>TV de 49" Incl. Rack</t>
  </si>
  <si>
    <t>DESCRIPCIÓN</t>
  </si>
  <si>
    <t>CAN</t>
  </si>
  <si>
    <t xml:space="preserve">TOTAL </t>
  </si>
  <si>
    <t>ACTUALIZACION DE EETT</t>
  </si>
  <si>
    <t>Cocina eléctrica de mesa</t>
  </si>
  <si>
    <t>Cocina industrial con horno incorporado 0.85x0.90</t>
  </si>
  <si>
    <t>Proyector Interactivo</t>
  </si>
  <si>
    <t>Armario 1.00x0.35x1.50</t>
  </si>
  <si>
    <t>Armario 1.20x0.40x0.70</t>
  </si>
  <si>
    <t>Armario empotrado (1.15x0.55x2.00) (puertas de acero</t>
  </si>
  <si>
    <t>Armario empotrado (1.15x0.55x2.00) (puertas de acero vitrificado)</t>
  </si>
  <si>
    <t>Armario empotrado (1.35x0.75x2.00) (puertas de acero vitrificado)</t>
  </si>
  <si>
    <t>Cenefas para colgar materiales de exposición (Diseño) 3.60x0.10</t>
  </si>
  <si>
    <t>Estante para libros 1.00x0.40x2.10</t>
  </si>
  <si>
    <t>Estante para libros 1.60x0.40x1.50</t>
  </si>
  <si>
    <t>Mesa 1.00x1.20</t>
  </si>
  <si>
    <t>Silla Plegable o apilable</t>
  </si>
  <si>
    <t>SE ELABORO EETT, POR OMISION DEL EXP TEC</t>
  </si>
  <si>
    <t>Cost. Inv.</t>
  </si>
  <si>
    <t>EXPEDIENTE TECNICO APROBADO</t>
  </si>
  <si>
    <t>EXPEDIENTE TECNICO MODIFICADO</t>
  </si>
  <si>
    <t>MOBILIARIO</t>
  </si>
  <si>
    <t>EQUIPAMIENTO</t>
  </si>
  <si>
    <t>Amasadora mezcladora</t>
  </si>
  <si>
    <t>Cocina industrial con horno incorporado</t>
  </si>
  <si>
    <t>Computadora para escritorio monitor</t>
  </si>
  <si>
    <t>Congeladora</t>
  </si>
  <si>
    <t xml:space="preserve">Escalera de velocidad </t>
  </si>
  <si>
    <t>Fotocopiadora</t>
  </si>
  <si>
    <t>Refrigeradora</t>
  </si>
  <si>
    <t>Anaquel metalico Tipo I</t>
  </si>
  <si>
    <t>Anaquel metalico Tipo II</t>
  </si>
  <si>
    <t>Armario de melamina</t>
  </si>
  <si>
    <t xml:space="preserve">Armario empotrado para aulas </t>
  </si>
  <si>
    <t>Armario empotrado para labvoratorio</t>
  </si>
  <si>
    <t>Banca para camerinos</t>
  </si>
  <si>
    <t>Banca para vestuario</t>
  </si>
  <si>
    <t>Banco para laboratorio</t>
  </si>
  <si>
    <t>Butaca de SUM</t>
  </si>
  <si>
    <t>Camilla rodante</t>
  </si>
  <si>
    <t>Credenza para oficinas administrativas</t>
  </si>
  <si>
    <t>Estante para biblioteca del aula</t>
  </si>
  <si>
    <t>Estante para libros (1.00 x 0.40 x 2.10)</t>
  </si>
  <si>
    <t>Estante para libros (1.60 x 0.40 x 1.50)</t>
  </si>
  <si>
    <t>Mesa 0.50x0.60 Segun Grado</t>
  </si>
  <si>
    <t>Mesa auxiliar</t>
  </si>
  <si>
    <t>Mesa central</t>
  </si>
  <si>
    <t>Mesa comedor para comedor</t>
  </si>
  <si>
    <t>Mesa de lectura</t>
  </si>
  <si>
    <t>Mesa de reuniones</t>
  </si>
  <si>
    <t>Mesa grupales</t>
  </si>
  <si>
    <t>Mesa para computadora</t>
  </si>
  <si>
    <t>Mesa para taller</t>
  </si>
  <si>
    <t>Mesas de trabajo</t>
  </si>
  <si>
    <t xml:space="preserve">Mesas de trabajo </t>
  </si>
  <si>
    <t>Mesas individuales con tablero rebatible</t>
  </si>
  <si>
    <t xml:space="preserve">Mueble móvil </t>
  </si>
  <si>
    <t>Silla giratoria Tipo I</t>
  </si>
  <si>
    <t>Silla giratoria Tipo II</t>
  </si>
  <si>
    <t>Silla para uso general</t>
  </si>
  <si>
    <t>Sillas según grupo</t>
  </si>
  <si>
    <t>Tablero de trabajo</t>
  </si>
  <si>
    <t>Armario alto para docente</t>
  </si>
  <si>
    <t>Estante 1.20x0.40x1.50</t>
  </si>
  <si>
    <t>LOCKERS TIPO I (137CM) M5-03</t>
  </si>
  <si>
    <t xml:space="preserve">LOCKERS TIPO II (83CM) M3-03	</t>
  </si>
  <si>
    <t>LOCKERS TIPO III (56.5 CM) M2-03</t>
  </si>
  <si>
    <t>Mesa de trabajo</t>
  </si>
  <si>
    <t>Mesa para profesor</t>
  </si>
  <si>
    <t>Silla 0.30x0.35 (1° y 2° / 3° y 4° / 5° grado)</t>
  </si>
  <si>
    <t>Precisión en cuanto al nombre del insumo</t>
  </si>
  <si>
    <t>Agrupación por tipo y características del insumo</t>
  </si>
  <si>
    <t>RESUMEN - PRESUPUESTO EQUIPAMIENTO- MOBILIARIO</t>
  </si>
  <si>
    <t>Primaria</t>
  </si>
  <si>
    <t>Secundaria</t>
  </si>
  <si>
    <t>Uso General</t>
  </si>
  <si>
    <t>Total, general</t>
  </si>
  <si>
    <t>Balanza de piso Tallímetro para personas</t>
  </si>
  <si>
    <t>Cono deportivo</t>
  </si>
  <si>
    <t>Cono semiesferico</t>
  </si>
  <si>
    <t>Estetoscopio pediátrico</t>
  </si>
  <si>
    <t>EXTINTOR Co2 DE 10 Lb</t>
  </si>
  <si>
    <t>Extintor rojo tipo ABC de 4 Kg</t>
  </si>
  <si>
    <t>Gruesa de pelotitas</t>
  </si>
  <si>
    <t>Gruesa de pelotitas para tenis</t>
  </si>
  <si>
    <t xml:space="preserve">Insumos para instalacion de Luces </t>
  </si>
  <si>
    <t>KIT DE LABORATORIO</t>
  </si>
  <si>
    <t>luces tipo robot</t>
  </si>
  <si>
    <t>platillos cono voleibol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</si>
</sst>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" fontId="0" fillId="0" borderId="0" xfId="0" applyNumberFormat="1"/>
    <xf numFmtId="0" fontId="0" fillId="0" borderId="1" xfId="0" applyBorder="1"/>
    <xf numFmtId="0" fontId="1" fillId="0" borderId="1" xfId="0" applyFont="1" applyBorder="1"/>
    <xf numFmtId="4" fontId="1" fillId="0" borderId="1" xfId="0" applyNumberFormat="1" applyFont="1" applyBorder="1"/>
    <xf numFmtId="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 indent="1"/>
    </xf>
    <xf numFmtId="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0" xfId="0" applyBorder="1" applyAlignment="1"/>
    <xf numFmtId="0" fontId="0" fillId="0" borderId="9" xfId="0" applyBorder="1" applyAlignment="1"/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5" fillId="0" borderId="13" xfId="0" applyFont="1" applyBorder="1" applyAlignment="1">
      <alignment vertical="center"/>
    </xf>
    <xf numFmtId="4" fontId="5" fillId="0" borderId="14" xfId="0" applyNumberFormat="1" applyFont="1" applyBorder="1" applyAlignment="1">
      <alignment horizontal="right" vertical="center" indent="2"/>
    </xf>
    <xf numFmtId="0" fontId="3" fillId="0" borderId="13" xfId="0" applyFont="1" applyBorder="1" applyAlignment="1">
      <alignment horizontal="left" vertical="center" indent="2"/>
    </xf>
    <xf numFmtId="4" fontId="3" fillId="0" borderId="14" xfId="0" applyNumberFormat="1" applyFont="1" applyBorder="1" applyAlignment="1">
      <alignment horizontal="right" vertical="center" indent="2"/>
    </xf>
    <xf numFmtId="0" fontId="6" fillId="4" borderId="13" xfId="0" applyFont="1" applyFill="1" applyBorder="1" applyAlignment="1">
      <alignment vertical="center"/>
    </xf>
    <xf numFmtId="4" fontId="6" fillId="4" borderId="14" xfId="0" applyNumberFormat="1" applyFont="1" applyFill="1" applyBorder="1" applyAlignment="1">
      <alignment horizontal="right" vertical="center" indent="2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11" xfId="0" applyFont="1" applyFill="1" applyBorder="1" applyAlignment="1">
      <alignment horizontal="left" vertical="center" indent="2"/>
    </xf>
    <xf numFmtId="0" fontId="4" fillId="3" borderId="12" xfId="0" applyFont="1" applyFill="1" applyBorder="1" applyAlignment="1">
      <alignment horizontal="left" vertical="center" indent="2"/>
    </xf>
    <xf numFmtId="0" fontId="0" fillId="0" borderId="1" xfId="0" applyBorder="1" applyAlignment="1">
      <alignment horizontal="right" indent="1"/>
    </xf>
    <xf numFmtId="4" fontId="1" fillId="0" borderId="1" xfId="0" applyNumberFormat="1" applyFont="1" applyBorder="1" applyAlignment="1"/>
    <xf numFmtId="0" fontId="0" fillId="0" borderId="1" xfId="0" applyBorder="1" applyAlignment="1"/>
    <xf numFmtId="4" fontId="0" fillId="0" borderId="0" xfId="0" applyNumberFormat="1" applyAlignment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1AC3-5683-4347-9866-A6690C347ED2}">
  <dimension ref="A1:J111"/>
  <sheetViews>
    <sheetView view="pageBreakPreview" topLeftCell="A11" zoomScale="55" zoomScaleNormal="85" zoomScaleSheetLayoutView="55" workbookViewId="0">
      <selection activeCell="J25" sqref="J25"/>
    </sheetView>
  </sheetViews>
  <sheetFormatPr baseColWidth="10" defaultRowHeight="14.4" x14ac:dyDescent="0.3"/>
  <cols>
    <col min="2" max="2" width="48.44140625" customWidth="1"/>
    <col min="3" max="3" width="4.5546875" bestFit="1" customWidth="1"/>
    <col min="4" max="5" width="12.109375" style="1" bestFit="1" customWidth="1"/>
    <col min="6" max="6" width="43.21875" bestFit="1" customWidth="1"/>
    <col min="7" max="7" width="5.33203125" style="40" bestFit="1" customWidth="1"/>
    <col min="8" max="8" width="13.44140625" style="38" customWidth="1"/>
    <col min="9" max="9" width="16.33203125" style="1" customWidth="1"/>
    <col min="10" max="10" width="39.33203125" customWidth="1"/>
  </cols>
  <sheetData>
    <row r="1" spans="1:10" ht="23.4" x14ac:dyDescent="0.45">
      <c r="B1" s="24" t="s">
        <v>202</v>
      </c>
      <c r="C1" s="24"/>
      <c r="D1" s="24"/>
      <c r="E1" s="24"/>
      <c r="F1" s="24"/>
      <c r="G1" s="24"/>
      <c r="H1" s="24"/>
      <c r="I1" s="24"/>
      <c r="J1" s="24"/>
    </row>
    <row r="2" spans="1:10" x14ac:dyDescent="0.3">
      <c r="B2" s="25" t="s">
        <v>199</v>
      </c>
      <c r="C2" s="25"/>
      <c r="D2" s="25"/>
      <c r="E2" s="25"/>
      <c r="F2" s="26" t="s">
        <v>200</v>
      </c>
      <c r="G2" s="26"/>
      <c r="H2" s="26"/>
      <c r="I2" s="26"/>
      <c r="J2" s="3"/>
    </row>
    <row r="3" spans="1:10" x14ac:dyDescent="0.3">
      <c r="B3" s="3" t="s">
        <v>180</v>
      </c>
      <c r="C3" s="23" t="s">
        <v>181</v>
      </c>
      <c r="D3" s="4" t="s">
        <v>198</v>
      </c>
      <c r="E3" s="5" t="s">
        <v>182</v>
      </c>
      <c r="F3" s="3" t="s">
        <v>180</v>
      </c>
      <c r="G3" s="39" t="s">
        <v>181</v>
      </c>
      <c r="H3" s="36" t="s">
        <v>198</v>
      </c>
      <c r="I3" s="5" t="s">
        <v>182</v>
      </c>
      <c r="J3" s="3" t="s">
        <v>183</v>
      </c>
    </row>
    <row r="4" spans="1:10" x14ac:dyDescent="0.3">
      <c r="A4">
        <f t="shared" ref="A4:A9" si="0">IF(B4=F4,1,0)</f>
        <v>0</v>
      </c>
      <c r="B4" s="6" t="s">
        <v>0</v>
      </c>
      <c r="C4" s="2">
        <v>1</v>
      </c>
      <c r="D4" s="7">
        <v>3000</v>
      </c>
      <c r="E4" s="7">
        <f>C4*D4</f>
        <v>3000</v>
      </c>
      <c r="F4" s="6" t="s">
        <v>203</v>
      </c>
      <c r="G4" s="35">
        <v>1</v>
      </c>
      <c r="H4" s="37">
        <v>4071</v>
      </c>
      <c r="I4" s="7">
        <f>G4*H4</f>
        <v>4071</v>
      </c>
      <c r="J4" s="2" t="s">
        <v>197</v>
      </c>
    </row>
    <row r="5" spans="1:10" x14ac:dyDescent="0.3">
      <c r="A5">
        <f t="shared" si="0"/>
        <v>1</v>
      </c>
      <c r="B5" s="6" t="s">
        <v>3</v>
      </c>
      <c r="C5" s="2">
        <v>4</v>
      </c>
      <c r="D5" s="7">
        <v>260</v>
      </c>
      <c r="E5" s="7">
        <f t="shared" ref="E5:E68" si="1">C5*D5</f>
        <v>1040</v>
      </c>
      <c r="F5" s="6" t="s">
        <v>3</v>
      </c>
      <c r="G5" s="35">
        <v>8</v>
      </c>
      <c r="H5" s="37">
        <v>130</v>
      </c>
      <c r="I5" s="7">
        <f t="shared" ref="I5:I68" si="2">G5*H5</f>
        <v>1040</v>
      </c>
      <c r="J5" s="2" t="s">
        <v>197</v>
      </c>
    </row>
    <row r="6" spans="1:10" x14ac:dyDescent="0.3">
      <c r="A6">
        <f t="shared" si="0"/>
        <v>1</v>
      </c>
      <c r="B6" s="6" t="s">
        <v>7</v>
      </c>
      <c r="C6" s="2">
        <v>2</v>
      </c>
      <c r="D6" s="7">
        <v>1400</v>
      </c>
      <c r="E6" s="7">
        <f t="shared" si="1"/>
        <v>2800</v>
      </c>
      <c r="F6" s="6" t="s">
        <v>7</v>
      </c>
      <c r="G6" s="35">
        <v>2</v>
      </c>
      <c r="H6" s="37">
        <v>1400</v>
      </c>
      <c r="I6" s="7">
        <f t="shared" si="2"/>
        <v>2800</v>
      </c>
      <c r="J6" s="2" t="s">
        <v>197</v>
      </c>
    </row>
    <row r="7" spans="1:10" x14ac:dyDescent="0.3">
      <c r="A7">
        <f t="shared" si="0"/>
        <v>0</v>
      </c>
      <c r="B7" s="6" t="s">
        <v>11</v>
      </c>
      <c r="C7" s="2">
        <v>12</v>
      </c>
      <c r="D7" s="7">
        <v>7</v>
      </c>
      <c r="E7" s="7">
        <f t="shared" si="1"/>
        <v>84</v>
      </c>
      <c r="F7" s="6" t="s">
        <v>257</v>
      </c>
      <c r="G7" s="35">
        <v>2</v>
      </c>
      <c r="H7" s="37">
        <v>1203.0700000000002</v>
      </c>
      <c r="I7" s="7">
        <f t="shared" si="2"/>
        <v>2406.1400000000003</v>
      </c>
      <c r="J7" s="2" t="s">
        <v>197</v>
      </c>
    </row>
    <row r="8" spans="1:10" x14ac:dyDescent="0.3">
      <c r="A8">
        <f t="shared" si="0"/>
        <v>1</v>
      </c>
      <c r="B8" s="6" t="s">
        <v>13</v>
      </c>
      <c r="C8" s="2">
        <v>4</v>
      </c>
      <c r="D8" s="7">
        <v>40</v>
      </c>
      <c r="E8" s="7">
        <f t="shared" si="1"/>
        <v>160</v>
      </c>
      <c r="F8" s="6" t="s">
        <v>13</v>
      </c>
      <c r="G8" s="35">
        <v>4</v>
      </c>
      <c r="H8" s="37">
        <v>20</v>
      </c>
      <c r="I8" s="7">
        <f t="shared" si="2"/>
        <v>80</v>
      </c>
      <c r="J8" s="2" t="s">
        <v>197</v>
      </c>
    </row>
    <row r="9" spans="1:10" x14ac:dyDescent="0.3">
      <c r="A9">
        <f t="shared" si="0"/>
        <v>1</v>
      </c>
      <c r="B9" s="6" t="s">
        <v>14</v>
      </c>
      <c r="C9" s="2">
        <v>4</v>
      </c>
      <c r="D9" s="7">
        <v>40</v>
      </c>
      <c r="E9" s="7">
        <f t="shared" si="1"/>
        <v>160</v>
      </c>
      <c r="F9" s="6" t="s">
        <v>14</v>
      </c>
      <c r="G9" s="35">
        <v>4</v>
      </c>
      <c r="H9" s="37">
        <v>20</v>
      </c>
      <c r="I9" s="7">
        <f t="shared" si="2"/>
        <v>80</v>
      </c>
      <c r="J9" s="2" t="s">
        <v>197</v>
      </c>
    </row>
    <row r="10" spans="1:10" x14ac:dyDescent="0.3">
      <c r="A10" t="e">
        <f>IF(B10=#REF!,1,0)</f>
        <v>#REF!</v>
      </c>
      <c r="B10" s="6" t="s">
        <v>19</v>
      </c>
      <c r="C10" s="2">
        <v>2</v>
      </c>
      <c r="D10" s="7">
        <v>24000</v>
      </c>
      <c r="E10" s="7">
        <f t="shared" si="1"/>
        <v>48000</v>
      </c>
      <c r="F10" s="6" t="s">
        <v>16</v>
      </c>
      <c r="G10" s="35">
        <v>6</v>
      </c>
      <c r="H10" s="37">
        <v>5000</v>
      </c>
      <c r="I10" s="7">
        <f t="shared" si="2"/>
        <v>30000</v>
      </c>
      <c r="J10" s="2" t="s">
        <v>197</v>
      </c>
    </row>
    <row r="11" spans="1:10" x14ac:dyDescent="0.3">
      <c r="A11" t="e">
        <f>IF(B11=#REF!,1,0)</f>
        <v>#REF!</v>
      </c>
      <c r="B11" s="6" t="s">
        <v>20</v>
      </c>
      <c r="C11" s="2">
        <v>2</v>
      </c>
      <c r="D11" s="7">
        <v>10400</v>
      </c>
      <c r="E11" s="7">
        <f t="shared" si="1"/>
        <v>20800</v>
      </c>
      <c r="F11" s="6" t="s">
        <v>17</v>
      </c>
      <c r="G11" s="35">
        <v>4</v>
      </c>
      <c r="H11" s="37">
        <v>5894</v>
      </c>
      <c r="I11" s="7">
        <f t="shared" si="2"/>
        <v>23576</v>
      </c>
      <c r="J11" s="2" t="s">
        <v>197</v>
      </c>
    </row>
    <row r="12" spans="1:10" x14ac:dyDescent="0.3">
      <c r="A12" t="e">
        <f>IF(B12=#REF!,1,0)</f>
        <v>#REF!</v>
      </c>
      <c r="B12" s="6" t="s">
        <v>22</v>
      </c>
      <c r="C12" s="2">
        <v>1</v>
      </c>
      <c r="D12" s="7">
        <v>1200</v>
      </c>
      <c r="E12" s="7">
        <f t="shared" si="1"/>
        <v>1200</v>
      </c>
      <c r="F12" s="6" t="s">
        <v>18</v>
      </c>
      <c r="G12" s="35">
        <v>1</v>
      </c>
      <c r="H12" s="37">
        <v>7580</v>
      </c>
      <c r="I12" s="7">
        <f t="shared" si="2"/>
        <v>7580</v>
      </c>
      <c r="J12" s="2" t="s">
        <v>197</v>
      </c>
    </row>
    <row r="13" spans="1:10" x14ac:dyDescent="0.3">
      <c r="A13">
        <f t="shared" ref="A13:A41" si="3">IF(B13=F10,1,0)</f>
        <v>0</v>
      </c>
      <c r="B13" s="6" t="s">
        <v>184</v>
      </c>
      <c r="C13" s="2">
        <v>6</v>
      </c>
      <c r="D13" s="7">
        <v>60</v>
      </c>
      <c r="E13" s="7">
        <f t="shared" si="1"/>
        <v>360</v>
      </c>
      <c r="F13" s="6" t="s">
        <v>19</v>
      </c>
      <c r="G13" s="35">
        <v>2</v>
      </c>
      <c r="H13" s="37">
        <v>12000</v>
      </c>
      <c r="I13" s="7">
        <f t="shared" si="2"/>
        <v>24000</v>
      </c>
      <c r="J13" s="2" t="s">
        <v>197</v>
      </c>
    </row>
    <row r="14" spans="1:10" x14ac:dyDescent="0.3">
      <c r="A14">
        <f t="shared" si="3"/>
        <v>0</v>
      </c>
      <c r="B14" s="6" t="s">
        <v>185</v>
      </c>
      <c r="C14" s="2">
        <v>1</v>
      </c>
      <c r="D14" s="7">
        <v>1600</v>
      </c>
      <c r="E14" s="7">
        <f t="shared" si="1"/>
        <v>1600</v>
      </c>
      <c r="F14" s="6" t="s">
        <v>20</v>
      </c>
      <c r="G14" s="35">
        <v>2</v>
      </c>
      <c r="H14" s="37">
        <v>5200</v>
      </c>
      <c r="I14" s="7">
        <f t="shared" si="2"/>
        <v>10400</v>
      </c>
      <c r="J14" s="2" t="s">
        <v>197</v>
      </c>
    </row>
    <row r="15" spans="1:10" x14ac:dyDescent="0.3">
      <c r="A15">
        <f t="shared" si="3"/>
        <v>0</v>
      </c>
      <c r="B15" s="6" t="s">
        <v>24</v>
      </c>
      <c r="C15" s="2">
        <v>20</v>
      </c>
      <c r="D15" s="7">
        <v>700</v>
      </c>
      <c r="E15" s="7">
        <f t="shared" si="1"/>
        <v>14000</v>
      </c>
      <c r="F15" s="6" t="s">
        <v>22</v>
      </c>
      <c r="G15" s="35">
        <v>2</v>
      </c>
      <c r="H15" s="37">
        <v>1200</v>
      </c>
      <c r="I15" s="7">
        <f t="shared" si="2"/>
        <v>2400</v>
      </c>
      <c r="J15" s="2" t="s">
        <v>197</v>
      </c>
    </row>
    <row r="16" spans="1:10" x14ac:dyDescent="0.3">
      <c r="A16">
        <f t="shared" si="3"/>
        <v>0</v>
      </c>
      <c r="B16" s="6" t="s">
        <v>25</v>
      </c>
      <c r="C16" s="2">
        <v>51</v>
      </c>
      <c r="D16" s="7">
        <v>5850</v>
      </c>
      <c r="E16" s="7">
        <f t="shared" si="1"/>
        <v>298350</v>
      </c>
      <c r="F16" s="6" t="s">
        <v>204</v>
      </c>
      <c r="G16" s="35">
        <v>2</v>
      </c>
      <c r="H16" s="37">
        <v>5593.2</v>
      </c>
      <c r="I16" s="7">
        <f t="shared" si="2"/>
        <v>11186.4</v>
      </c>
      <c r="J16" s="2" t="s">
        <v>197</v>
      </c>
    </row>
    <row r="17" spans="1:10" x14ac:dyDescent="0.3">
      <c r="A17">
        <f t="shared" si="3"/>
        <v>0</v>
      </c>
      <c r="B17" s="6" t="s">
        <v>26</v>
      </c>
      <c r="C17" s="2">
        <v>1</v>
      </c>
      <c r="D17" s="7">
        <v>1599</v>
      </c>
      <c r="E17" s="7">
        <f t="shared" si="1"/>
        <v>1599</v>
      </c>
      <c r="F17" s="6" t="s">
        <v>24</v>
      </c>
      <c r="G17" s="35">
        <v>20</v>
      </c>
      <c r="H17" s="37">
        <v>350</v>
      </c>
      <c r="I17" s="7">
        <f t="shared" si="2"/>
        <v>7000</v>
      </c>
      <c r="J17" s="2" t="s">
        <v>197</v>
      </c>
    </row>
    <row r="18" spans="1:10" x14ac:dyDescent="0.3">
      <c r="A18">
        <f t="shared" si="3"/>
        <v>0</v>
      </c>
      <c r="B18" s="6" t="s">
        <v>27</v>
      </c>
      <c r="C18" s="2">
        <v>6</v>
      </c>
      <c r="D18" s="7">
        <v>396</v>
      </c>
      <c r="E18" s="7">
        <f t="shared" si="1"/>
        <v>2376</v>
      </c>
      <c r="F18" s="6" t="s">
        <v>205</v>
      </c>
      <c r="G18" s="35">
        <v>111</v>
      </c>
      <c r="H18" s="37">
        <v>4538.1885714285718</v>
      </c>
      <c r="I18" s="7">
        <f t="shared" si="2"/>
        <v>503738.93142857146</v>
      </c>
      <c r="J18" s="2" t="s">
        <v>197</v>
      </c>
    </row>
    <row r="19" spans="1:10" x14ac:dyDescent="0.3">
      <c r="A19">
        <f t="shared" si="3"/>
        <v>0</v>
      </c>
      <c r="B19" s="6" t="s">
        <v>28</v>
      </c>
      <c r="C19" s="2">
        <v>6</v>
      </c>
      <c r="D19" s="7">
        <v>290</v>
      </c>
      <c r="E19" s="7">
        <f t="shared" si="1"/>
        <v>1740</v>
      </c>
      <c r="F19" s="6" t="s">
        <v>206</v>
      </c>
      <c r="G19" s="35">
        <v>1</v>
      </c>
      <c r="H19" s="37">
        <v>1599</v>
      </c>
      <c r="I19" s="7">
        <f t="shared" si="2"/>
        <v>1599</v>
      </c>
      <c r="J19" s="2" t="s">
        <v>197</v>
      </c>
    </row>
    <row r="20" spans="1:10" x14ac:dyDescent="0.3">
      <c r="A20">
        <f t="shared" si="3"/>
        <v>0</v>
      </c>
      <c r="B20" s="6" t="s">
        <v>29</v>
      </c>
      <c r="C20" s="2">
        <v>6</v>
      </c>
      <c r="D20" s="7">
        <v>264</v>
      </c>
      <c r="E20" s="7">
        <f t="shared" si="1"/>
        <v>1584</v>
      </c>
      <c r="F20" s="6" t="s">
        <v>258</v>
      </c>
      <c r="G20" s="35">
        <v>10</v>
      </c>
      <c r="H20" s="37">
        <v>198</v>
      </c>
      <c r="I20" s="7">
        <f t="shared" si="2"/>
        <v>1980</v>
      </c>
      <c r="J20" s="2" t="s">
        <v>197</v>
      </c>
    </row>
    <row r="21" spans="1:10" x14ac:dyDescent="0.3">
      <c r="A21">
        <f t="shared" si="3"/>
        <v>0</v>
      </c>
      <c r="B21" s="6" t="s">
        <v>30</v>
      </c>
      <c r="C21" s="2">
        <v>6</v>
      </c>
      <c r="D21" s="7">
        <v>230</v>
      </c>
      <c r="E21" s="7">
        <f t="shared" si="1"/>
        <v>1380</v>
      </c>
      <c r="F21" s="6" t="s">
        <v>259</v>
      </c>
      <c r="G21" s="35">
        <v>5</v>
      </c>
      <c r="H21" s="37">
        <v>198</v>
      </c>
      <c r="I21" s="7">
        <f t="shared" si="2"/>
        <v>990</v>
      </c>
      <c r="J21" s="2" t="s">
        <v>197</v>
      </c>
    </row>
    <row r="22" spans="1:10" x14ac:dyDescent="0.3">
      <c r="A22">
        <f t="shared" si="3"/>
        <v>0</v>
      </c>
      <c r="B22" s="6" t="s">
        <v>31</v>
      </c>
      <c r="C22" s="2">
        <v>6</v>
      </c>
      <c r="D22" s="7">
        <v>231</v>
      </c>
      <c r="E22" s="7">
        <f t="shared" si="1"/>
        <v>1386</v>
      </c>
      <c r="F22" s="6" t="s">
        <v>32</v>
      </c>
      <c r="G22" s="35">
        <v>1</v>
      </c>
      <c r="H22" s="37">
        <v>27500</v>
      </c>
      <c r="I22" s="7">
        <f t="shared" si="2"/>
        <v>27500</v>
      </c>
      <c r="J22" s="2" t="s">
        <v>197</v>
      </c>
    </row>
    <row r="23" spans="1:10" x14ac:dyDescent="0.3">
      <c r="A23">
        <f t="shared" si="3"/>
        <v>0</v>
      </c>
      <c r="B23" s="6" t="s">
        <v>32</v>
      </c>
      <c r="C23" s="2">
        <v>1</v>
      </c>
      <c r="D23" s="7">
        <v>27500</v>
      </c>
      <c r="E23" s="7">
        <f t="shared" si="1"/>
        <v>27500</v>
      </c>
      <c r="F23" s="6" t="s">
        <v>34</v>
      </c>
      <c r="G23" s="35">
        <v>8</v>
      </c>
      <c r="H23" s="37">
        <v>56</v>
      </c>
      <c r="I23" s="7">
        <f t="shared" si="2"/>
        <v>448</v>
      </c>
      <c r="J23" s="2" t="s">
        <v>197</v>
      </c>
    </row>
    <row r="24" spans="1:10" x14ac:dyDescent="0.3">
      <c r="A24">
        <f t="shared" si="3"/>
        <v>0</v>
      </c>
      <c r="B24" s="6" t="s">
        <v>34</v>
      </c>
      <c r="C24" s="2">
        <v>6</v>
      </c>
      <c r="D24" s="7">
        <v>112</v>
      </c>
      <c r="E24" s="7">
        <f t="shared" si="1"/>
        <v>672</v>
      </c>
      <c r="F24" s="6" t="s">
        <v>36</v>
      </c>
      <c r="G24" s="35">
        <v>20</v>
      </c>
      <c r="H24" s="37">
        <v>123.9</v>
      </c>
      <c r="I24" s="7">
        <f t="shared" si="2"/>
        <v>2478</v>
      </c>
      <c r="J24" s="2" t="s">
        <v>197</v>
      </c>
    </row>
    <row r="25" spans="1:10" x14ac:dyDescent="0.3">
      <c r="A25">
        <f t="shared" si="3"/>
        <v>0</v>
      </c>
      <c r="B25" s="6" t="s">
        <v>35</v>
      </c>
      <c r="C25" s="2">
        <v>2</v>
      </c>
      <c r="D25" s="7">
        <v>590</v>
      </c>
      <c r="E25" s="7">
        <f t="shared" si="1"/>
        <v>1180</v>
      </c>
      <c r="F25" s="6" t="s">
        <v>39</v>
      </c>
      <c r="G25" s="35">
        <v>1</v>
      </c>
      <c r="H25" s="37">
        <v>1500</v>
      </c>
      <c r="I25" s="7">
        <f t="shared" si="2"/>
        <v>1500</v>
      </c>
      <c r="J25" s="2" t="s">
        <v>197</v>
      </c>
    </row>
    <row r="26" spans="1:10" x14ac:dyDescent="0.3">
      <c r="A26">
        <f t="shared" si="3"/>
        <v>0</v>
      </c>
      <c r="B26" s="6" t="s">
        <v>36</v>
      </c>
      <c r="C26" s="2">
        <v>10</v>
      </c>
      <c r="D26" s="7">
        <v>247.8</v>
      </c>
      <c r="E26" s="7">
        <f t="shared" si="1"/>
        <v>2478</v>
      </c>
      <c r="F26" s="6" t="s">
        <v>42</v>
      </c>
      <c r="G26" s="35">
        <v>30</v>
      </c>
      <c r="H26" s="37">
        <v>150</v>
      </c>
      <c r="I26" s="7">
        <f t="shared" si="2"/>
        <v>4500</v>
      </c>
      <c r="J26" s="2" t="s">
        <v>197</v>
      </c>
    </row>
    <row r="27" spans="1:10" x14ac:dyDescent="0.3">
      <c r="A27">
        <f t="shared" si="3"/>
        <v>0</v>
      </c>
      <c r="B27" s="6" t="s">
        <v>37</v>
      </c>
      <c r="C27" s="2">
        <v>10</v>
      </c>
      <c r="D27" s="7">
        <v>280.83999999999997</v>
      </c>
      <c r="E27" s="7">
        <f t="shared" si="1"/>
        <v>2808.3999999999996</v>
      </c>
      <c r="F27" s="6" t="s">
        <v>43</v>
      </c>
      <c r="G27" s="35">
        <v>24</v>
      </c>
      <c r="H27" s="37">
        <v>2400</v>
      </c>
      <c r="I27" s="7">
        <f t="shared" si="2"/>
        <v>57600</v>
      </c>
      <c r="J27" s="2" t="s">
        <v>197</v>
      </c>
    </row>
    <row r="28" spans="1:10" x14ac:dyDescent="0.3">
      <c r="A28">
        <f t="shared" si="3"/>
        <v>1</v>
      </c>
      <c r="B28" s="6" t="s">
        <v>39</v>
      </c>
      <c r="C28" s="2">
        <v>1</v>
      </c>
      <c r="D28" s="7">
        <v>1500</v>
      </c>
      <c r="E28" s="7">
        <f t="shared" si="1"/>
        <v>1500</v>
      </c>
      <c r="F28" s="6" t="s">
        <v>44</v>
      </c>
      <c r="G28" s="35">
        <v>4</v>
      </c>
      <c r="H28" s="37">
        <v>113</v>
      </c>
      <c r="I28" s="7">
        <f t="shared" si="2"/>
        <v>452</v>
      </c>
      <c r="J28" s="2" t="s">
        <v>197</v>
      </c>
    </row>
    <row r="29" spans="1:10" x14ac:dyDescent="0.3">
      <c r="A29">
        <f t="shared" si="3"/>
        <v>0</v>
      </c>
      <c r="B29" s="6" t="s">
        <v>40</v>
      </c>
      <c r="C29" s="2">
        <v>6</v>
      </c>
      <c r="D29" s="7">
        <v>9</v>
      </c>
      <c r="E29" s="7">
        <f t="shared" si="1"/>
        <v>54</v>
      </c>
      <c r="F29" s="6" t="s">
        <v>207</v>
      </c>
      <c r="G29" s="35">
        <v>8</v>
      </c>
      <c r="H29" s="37">
        <v>96</v>
      </c>
      <c r="I29" s="7">
        <f t="shared" si="2"/>
        <v>768</v>
      </c>
      <c r="J29" s="2" t="s">
        <v>197</v>
      </c>
    </row>
    <row r="30" spans="1:10" x14ac:dyDescent="0.3">
      <c r="A30">
        <f t="shared" si="3"/>
        <v>0</v>
      </c>
      <c r="B30" s="6" t="s">
        <v>41</v>
      </c>
      <c r="C30" s="2">
        <v>6</v>
      </c>
      <c r="D30" s="7">
        <v>6</v>
      </c>
      <c r="E30" s="7">
        <f t="shared" si="1"/>
        <v>36</v>
      </c>
      <c r="F30" s="6" t="s">
        <v>260</v>
      </c>
      <c r="G30" s="35">
        <v>2</v>
      </c>
      <c r="H30" s="37">
        <v>120</v>
      </c>
      <c r="I30" s="7">
        <f t="shared" si="2"/>
        <v>240</v>
      </c>
      <c r="J30" s="2" t="s">
        <v>197</v>
      </c>
    </row>
    <row r="31" spans="1:10" x14ac:dyDescent="0.3">
      <c r="A31">
        <f t="shared" si="3"/>
        <v>0</v>
      </c>
      <c r="B31" s="6" t="s">
        <v>42</v>
      </c>
      <c r="C31" s="2">
        <v>30</v>
      </c>
      <c r="D31" s="7">
        <v>70</v>
      </c>
      <c r="E31" s="7">
        <f t="shared" si="1"/>
        <v>2100</v>
      </c>
      <c r="F31" s="6" t="s">
        <v>54</v>
      </c>
      <c r="G31" s="35">
        <v>2</v>
      </c>
      <c r="H31" s="37">
        <v>1200</v>
      </c>
      <c r="I31" s="7">
        <f t="shared" si="2"/>
        <v>2400</v>
      </c>
      <c r="J31" s="2" t="s">
        <v>197</v>
      </c>
    </row>
    <row r="32" spans="1:10" x14ac:dyDescent="0.3">
      <c r="A32">
        <f t="shared" si="3"/>
        <v>0</v>
      </c>
      <c r="B32" s="6" t="s">
        <v>43</v>
      </c>
      <c r="C32" s="2">
        <v>24</v>
      </c>
      <c r="D32" s="7">
        <v>1160</v>
      </c>
      <c r="E32" s="7">
        <f t="shared" si="1"/>
        <v>27840</v>
      </c>
      <c r="F32" s="6" t="s">
        <v>261</v>
      </c>
      <c r="G32" s="35">
        <v>27</v>
      </c>
      <c r="H32" s="37">
        <v>400</v>
      </c>
      <c r="I32" s="7">
        <f t="shared" si="2"/>
        <v>10800</v>
      </c>
      <c r="J32" s="2" t="s">
        <v>197</v>
      </c>
    </row>
    <row r="33" spans="1:10" x14ac:dyDescent="0.3">
      <c r="A33">
        <f t="shared" si="3"/>
        <v>0</v>
      </c>
      <c r="B33" s="6" t="s">
        <v>44</v>
      </c>
      <c r="C33" s="2">
        <v>4</v>
      </c>
      <c r="D33" s="7">
        <v>226</v>
      </c>
      <c r="E33" s="7">
        <f t="shared" si="1"/>
        <v>904</v>
      </c>
      <c r="F33" s="6" t="s">
        <v>262</v>
      </c>
      <c r="G33" s="35">
        <v>4</v>
      </c>
      <c r="H33" s="37">
        <v>250</v>
      </c>
      <c r="I33" s="7">
        <f t="shared" si="2"/>
        <v>1000</v>
      </c>
      <c r="J33" s="2" t="s">
        <v>197</v>
      </c>
    </row>
    <row r="34" spans="1:10" x14ac:dyDescent="0.3">
      <c r="A34">
        <f t="shared" si="3"/>
        <v>0</v>
      </c>
      <c r="B34" s="6" t="s">
        <v>45</v>
      </c>
      <c r="C34" s="2">
        <v>4</v>
      </c>
      <c r="D34" s="7">
        <v>192</v>
      </c>
      <c r="E34" s="7">
        <f t="shared" si="1"/>
        <v>768</v>
      </c>
      <c r="F34" s="6" t="s">
        <v>57</v>
      </c>
      <c r="G34" s="35">
        <v>5</v>
      </c>
      <c r="H34" s="37">
        <v>350</v>
      </c>
      <c r="I34" s="7">
        <f t="shared" si="2"/>
        <v>1750</v>
      </c>
      <c r="J34" s="2" t="s">
        <v>197</v>
      </c>
    </row>
    <row r="35" spans="1:10" x14ac:dyDescent="0.3">
      <c r="A35">
        <f t="shared" si="3"/>
        <v>0</v>
      </c>
      <c r="B35" s="6" t="s">
        <v>47</v>
      </c>
      <c r="C35" s="2">
        <v>6</v>
      </c>
      <c r="D35" s="7">
        <v>16</v>
      </c>
      <c r="E35" s="7">
        <f t="shared" si="1"/>
        <v>96</v>
      </c>
      <c r="F35" s="6" t="s">
        <v>208</v>
      </c>
      <c r="G35" s="35">
        <v>0</v>
      </c>
      <c r="H35" s="37">
        <v>14850</v>
      </c>
      <c r="I35" s="7">
        <f t="shared" si="2"/>
        <v>0</v>
      </c>
      <c r="J35" s="2" t="s">
        <v>197</v>
      </c>
    </row>
    <row r="36" spans="1:10" x14ac:dyDescent="0.3">
      <c r="A36">
        <f t="shared" si="3"/>
        <v>0</v>
      </c>
      <c r="B36" s="6" t="s">
        <v>48</v>
      </c>
      <c r="C36" s="2">
        <v>6</v>
      </c>
      <c r="D36" s="7">
        <v>24</v>
      </c>
      <c r="E36" s="7">
        <f t="shared" si="1"/>
        <v>144</v>
      </c>
      <c r="F36" s="6" t="s">
        <v>59</v>
      </c>
      <c r="G36" s="35">
        <v>12</v>
      </c>
      <c r="H36" s="37">
        <v>586.46</v>
      </c>
      <c r="I36" s="7">
        <f t="shared" si="2"/>
        <v>7037.52</v>
      </c>
      <c r="J36" s="2" t="s">
        <v>197</v>
      </c>
    </row>
    <row r="37" spans="1:10" x14ac:dyDescent="0.3">
      <c r="A37">
        <f t="shared" si="3"/>
        <v>0</v>
      </c>
      <c r="B37" s="6" t="s">
        <v>54</v>
      </c>
      <c r="C37" s="2">
        <v>2</v>
      </c>
      <c r="D37" s="7">
        <v>1200</v>
      </c>
      <c r="E37" s="7">
        <f t="shared" si="1"/>
        <v>2400</v>
      </c>
      <c r="F37" s="6" t="s">
        <v>263</v>
      </c>
      <c r="G37" s="35">
        <v>12</v>
      </c>
      <c r="H37" s="37">
        <v>21.45</v>
      </c>
      <c r="I37" s="7">
        <f t="shared" si="2"/>
        <v>257.39999999999998</v>
      </c>
      <c r="J37" s="2" t="s">
        <v>197</v>
      </c>
    </row>
    <row r="38" spans="1:10" x14ac:dyDescent="0.3">
      <c r="A38">
        <f t="shared" si="3"/>
        <v>0</v>
      </c>
      <c r="B38" s="6" t="s">
        <v>55</v>
      </c>
      <c r="C38" s="2">
        <v>4</v>
      </c>
      <c r="D38" s="7">
        <v>10850</v>
      </c>
      <c r="E38" s="7">
        <f t="shared" si="1"/>
        <v>43400</v>
      </c>
      <c r="F38" s="6" t="s">
        <v>264</v>
      </c>
      <c r="G38" s="35">
        <v>12</v>
      </c>
      <c r="H38" s="37">
        <v>21.45</v>
      </c>
      <c r="I38" s="7">
        <f t="shared" si="2"/>
        <v>257.39999999999998</v>
      </c>
      <c r="J38" s="2" t="s">
        <v>197</v>
      </c>
    </row>
    <row r="39" spans="1:10" x14ac:dyDescent="0.3">
      <c r="A39">
        <f t="shared" si="3"/>
        <v>0</v>
      </c>
      <c r="B39" s="6" t="s">
        <v>56</v>
      </c>
      <c r="C39" s="2">
        <v>6</v>
      </c>
      <c r="D39" s="7">
        <v>294</v>
      </c>
      <c r="E39" s="7">
        <f t="shared" si="1"/>
        <v>1764</v>
      </c>
      <c r="F39" s="6" t="s">
        <v>65</v>
      </c>
      <c r="G39" s="35">
        <v>5</v>
      </c>
      <c r="H39" s="37">
        <v>399</v>
      </c>
      <c r="I39" s="7">
        <f t="shared" si="2"/>
        <v>1995</v>
      </c>
      <c r="J39" s="2" t="s">
        <v>197</v>
      </c>
    </row>
    <row r="40" spans="1:10" x14ac:dyDescent="0.3">
      <c r="A40">
        <f t="shared" si="3"/>
        <v>0</v>
      </c>
      <c r="B40" s="6" t="s">
        <v>57</v>
      </c>
      <c r="C40" s="2">
        <v>5</v>
      </c>
      <c r="D40" s="7">
        <v>350</v>
      </c>
      <c r="E40" s="7">
        <f t="shared" si="1"/>
        <v>1750</v>
      </c>
      <c r="F40" s="6" t="s">
        <v>66</v>
      </c>
      <c r="G40" s="35">
        <v>1</v>
      </c>
      <c r="H40" s="37">
        <v>16000</v>
      </c>
      <c r="I40" s="7">
        <f t="shared" si="2"/>
        <v>16000</v>
      </c>
      <c r="J40" s="2" t="s">
        <v>197</v>
      </c>
    </row>
    <row r="41" spans="1:10" x14ac:dyDescent="0.3">
      <c r="A41">
        <f t="shared" si="3"/>
        <v>0</v>
      </c>
      <c r="B41" s="6" t="s">
        <v>58</v>
      </c>
      <c r="C41" s="2">
        <v>1</v>
      </c>
      <c r="D41" s="7">
        <v>14850</v>
      </c>
      <c r="E41" s="7">
        <f t="shared" si="1"/>
        <v>14850</v>
      </c>
      <c r="F41" s="6" t="s">
        <v>67</v>
      </c>
      <c r="G41" s="35">
        <v>14</v>
      </c>
      <c r="H41" s="37">
        <v>5200</v>
      </c>
      <c r="I41" s="7">
        <f t="shared" si="2"/>
        <v>72800</v>
      </c>
      <c r="J41" s="2" t="s">
        <v>197</v>
      </c>
    </row>
    <row r="42" spans="1:10" x14ac:dyDescent="0.3">
      <c r="A42" t="e">
        <f>IF(B42=#REF!,1,0)</f>
        <v>#REF!</v>
      </c>
      <c r="B42" s="6" t="s">
        <v>59</v>
      </c>
      <c r="C42" s="2">
        <v>12</v>
      </c>
      <c r="D42" s="7">
        <v>1172.92</v>
      </c>
      <c r="E42" s="7">
        <f t="shared" si="1"/>
        <v>14075.04</v>
      </c>
      <c r="F42" s="6" t="s">
        <v>68</v>
      </c>
      <c r="G42" s="35">
        <v>1</v>
      </c>
      <c r="H42" s="37">
        <v>9650</v>
      </c>
      <c r="I42" s="7">
        <f t="shared" si="2"/>
        <v>9650</v>
      </c>
      <c r="J42" s="2" t="s">
        <v>197</v>
      </c>
    </row>
    <row r="43" spans="1:10" x14ac:dyDescent="0.3">
      <c r="A43">
        <f t="shared" ref="A43:A71" si="4">IF(B43=F39,1,0)</f>
        <v>0</v>
      </c>
      <c r="B43" s="6" t="s">
        <v>60</v>
      </c>
      <c r="C43" s="2">
        <v>12</v>
      </c>
      <c r="D43" s="7">
        <v>80</v>
      </c>
      <c r="E43" s="7">
        <f t="shared" si="1"/>
        <v>960</v>
      </c>
      <c r="F43" s="6" t="s">
        <v>265</v>
      </c>
      <c r="G43" s="35">
        <v>1</v>
      </c>
      <c r="H43" s="37">
        <v>3200</v>
      </c>
      <c r="I43" s="7">
        <f t="shared" si="2"/>
        <v>3200</v>
      </c>
      <c r="J43" s="2" t="s">
        <v>197</v>
      </c>
    </row>
    <row r="44" spans="1:10" x14ac:dyDescent="0.3">
      <c r="A44">
        <f t="shared" si="4"/>
        <v>0</v>
      </c>
      <c r="B44" s="6" t="s">
        <v>61</v>
      </c>
      <c r="C44" s="2">
        <v>6</v>
      </c>
      <c r="D44" s="7">
        <v>564</v>
      </c>
      <c r="E44" s="7">
        <f t="shared" si="1"/>
        <v>3384</v>
      </c>
      <c r="F44" s="6" t="s">
        <v>69</v>
      </c>
      <c r="G44" s="35">
        <v>6</v>
      </c>
      <c r="H44" s="37">
        <v>136.5</v>
      </c>
      <c r="I44" s="7">
        <f t="shared" si="2"/>
        <v>819</v>
      </c>
      <c r="J44" s="2" t="s">
        <v>197</v>
      </c>
    </row>
    <row r="45" spans="1:10" x14ac:dyDescent="0.3">
      <c r="A45">
        <f t="shared" si="4"/>
        <v>0</v>
      </c>
      <c r="B45" s="6" t="s">
        <v>62</v>
      </c>
      <c r="C45" s="2">
        <v>6</v>
      </c>
      <c r="D45" s="7">
        <v>564</v>
      </c>
      <c r="E45" s="7">
        <f t="shared" si="1"/>
        <v>3384</v>
      </c>
      <c r="F45" s="6" t="s">
        <v>70</v>
      </c>
      <c r="G45" s="35">
        <v>6</v>
      </c>
      <c r="H45" s="37">
        <v>145</v>
      </c>
      <c r="I45" s="7">
        <f t="shared" si="2"/>
        <v>870</v>
      </c>
      <c r="J45" s="2" t="s">
        <v>197</v>
      </c>
    </row>
    <row r="46" spans="1:10" x14ac:dyDescent="0.3">
      <c r="A46">
        <f t="shared" si="4"/>
        <v>0</v>
      </c>
      <c r="B46" s="6" t="s">
        <v>63</v>
      </c>
      <c r="C46" s="2">
        <v>12</v>
      </c>
      <c r="D46" s="7">
        <v>21.45</v>
      </c>
      <c r="E46" s="7">
        <f t="shared" si="1"/>
        <v>257.39999999999998</v>
      </c>
      <c r="F46" s="6" t="s">
        <v>266</v>
      </c>
      <c r="G46" s="35">
        <v>12</v>
      </c>
      <c r="H46" s="37">
        <v>4136.96</v>
      </c>
      <c r="I46" s="7">
        <f t="shared" si="2"/>
        <v>49643.520000000004</v>
      </c>
      <c r="J46" s="2" t="s">
        <v>197</v>
      </c>
    </row>
    <row r="47" spans="1:10" x14ac:dyDescent="0.3">
      <c r="A47">
        <f t="shared" si="4"/>
        <v>0</v>
      </c>
      <c r="B47" s="6" t="s">
        <v>64</v>
      </c>
      <c r="C47" s="2">
        <v>12</v>
      </c>
      <c r="D47" s="7">
        <v>21.45</v>
      </c>
      <c r="E47" s="7">
        <f t="shared" si="1"/>
        <v>257.39999999999998</v>
      </c>
      <c r="F47" s="2"/>
      <c r="G47" s="41"/>
      <c r="H47" s="42"/>
      <c r="I47" s="7"/>
      <c r="J47" s="2" t="s">
        <v>197</v>
      </c>
    </row>
    <row r="48" spans="1:10" x14ac:dyDescent="0.3">
      <c r="A48">
        <f t="shared" si="4"/>
        <v>0</v>
      </c>
      <c r="B48" s="6" t="s">
        <v>65</v>
      </c>
      <c r="C48" s="2">
        <v>5</v>
      </c>
      <c r="D48" s="7">
        <v>1596</v>
      </c>
      <c r="E48" s="7">
        <f t="shared" si="1"/>
        <v>7980</v>
      </c>
      <c r="F48" s="2"/>
      <c r="G48" s="41"/>
      <c r="H48" s="42"/>
      <c r="I48" s="7"/>
      <c r="J48" s="2" t="s">
        <v>197</v>
      </c>
    </row>
    <row r="49" spans="1:10" x14ac:dyDescent="0.3">
      <c r="A49">
        <f t="shared" si="4"/>
        <v>0</v>
      </c>
      <c r="B49" s="6" t="s">
        <v>66</v>
      </c>
      <c r="C49" s="2">
        <v>1</v>
      </c>
      <c r="D49" s="7">
        <v>16000</v>
      </c>
      <c r="E49" s="7">
        <f t="shared" si="1"/>
        <v>16000</v>
      </c>
      <c r="F49" s="2"/>
      <c r="G49" s="41"/>
      <c r="H49" s="42"/>
      <c r="I49" s="7"/>
      <c r="J49" s="2" t="s">
        <v>197</v>
      </c>
    </row>
    <row r="50" spans="1:10" x14ac:dyDescent="0.3">
      <c r="A50">
        <f t="shared" si="4"/>
        <v>0</v>
      </c>
      <c r="B50" s="6" t="s">
        <v>67</v>
      </c>
      <c r="C50" s="2">
        <v>14</v>
      </c>
      <c r="D50" s="7">
        <v>3500</v>
      </c>
      <c r="E50" s="7">
        <f t="shared" si="1"/>
        <v>49000</v>
      </c>
      <c r="F50" s="2"/>
      <c r="G50" s="41"/>
      <c r="H50" s="42"/>
      <c r="I50" s="7"/>
      <c r="J50" s="2" t="s">
        <v>197</v>
      </c>
    </row>
    <row r="51" spans="1:10" x14ac:dyDescent="0.3">
      <c r="A51">
        <f>IF(B51=F61,1,0)</f>
        <v>0</v>
      </c>
      <c r="B51" s="6" t="s">
        <v>68</v>
      </c>
      <c r="C51" s="2">
        <v>1</v>
      </c>
      <c r="D51" s="7">
        <v>9650</v>
      </c>
      <c r="E51" s="7">
        <f t="shared" si="1"/>
        <v>9650</v>
      </c>
      <c r="F51" s="2"/>
      <c r="G51" s="41"/>
      <c r="H51" s="42"/>
      <c r="I51" s="7"/>
      <c r="J51" s="2" t="s">
        <v>197</v>
      </c>
    </row>
    <row r="52" spans="1:10" x14ac:dyDescent="0.3">
      <c r="A52">
        <f>IF(B52=F62,1,0)</f>
        <v>0</v>
      </c>
      <c r="B52" s="6" t="s">
        <v>69</v>
      </c>
      <c r="C52" s="2">
        <v>6</v>
      </c>
      <c r="D52" s="7">
        <v>273</v>
      </c>
      <c r="E52" s="7">
        <f t="shared" si="1"/>
        <v>1638</v>
      </c>
      <c r="F52" s="2"/>
      <c r="G52" s="41"/>
      <c r="H52" s="42"/>
      <c r="I52" s="7"/>
      <c r="J52" s="2" t="s">
        <v>197</v>
      </c>
    </row>
    <row r="53" spans="1:10" x14ac:dyDescent="0.3">
      <c r="A53">
        <f>IF(B53=F63,1,0)</f>
        <v>0</v>
      </c>
      <c r="B53" s="6" t="s">
        <v>70</v>
      </c>
      <c r="C53" s="2">
        <v>6</v>
      </c>
      <c r="D53" s="7">
        <v>290</v>
      </c>
      <c r="E53" s="7">
        <f t="shared" si="1"/>
        <v>1740</v>
      </c>
      <c r="F53" s="2"/>
      <c r="G53" s="41"/>
      <c r="H53" s="42"/>
      <c r="I53" s="7"/>
      <c r="J53" s="2" t="s">
        <v>197</v>
      </c>
    </row>
    <row r="54" spans="1:10" x14ac:dyDescent="0.3">
      <c r="A54">
        <f>IF(B54=F64,1,0)</f>
        <v>0</v>
      </c>
      <c r="B54" s="6" t="s">
        <v>71</v>
      </c>
      <c r="C54" s="2">
        <v>6</v>
      </c>
      <c r="D54" s="7">
        <v>250</v>
      </c>
      <c r="E54" s="7">
        <f t="shared" si="1"/>
        <v>1500</v>
      </c>
      <c r="F54" s="6" t="s">
        <v>71</v>
      </c>
      <c r="G54" s="35">
        <v>6</v>
      </c>
      <c r="H54" s="37">
        <v>250</v>
      </c>
      <c r="I54" s="7">
        <f>G61*H61</f>
        <v>13455</v>
      </c>
      <c r="J54" s="2" t="s">
        <v>197</v>
      </c>
    </row>
    <row r="55" spans="1:10" x14ac:dyDescent="0.3">
      <c r="A55">
        <f>IF(B55=F65,1,0)</f>
        <v>0</v>
      </c>
      <c r="B55" s="6" t="s">
        <v>76</v>
      </c>
      <c r="C55" s="2">
        <v>8</v>
      </c>
      <c r="D55" s="7">
        <v>30</v>
      </c>
      <c r="E55" s="7">
        <f t="shared" si="1"/>
        <v>240</v>
      </c>
      <c r="F55" s="6" t="s">
        <v>267</v>
      </c>
      <c r="G55" s="35">
        <v>4</v>
      </c>
      <c r="H55" s="37">
        <v>2500</v>
      </c>
      <c r="I55" s="7">
        <f>G62*H62</f>
        <v>400</v>
      </c>
      <c r="J55" s="2" t="s">
        <v>197</v>
      </c>
    </row>
    <row r="56" spans="1:10" x14ac:dyDescent="0.3">
      <c r="A56">
        <f>IF(B56=F66,1,0)</f>
        <v>0</v>
      </c>
      <c r="B56" s="6" t="s">
        <v>77</v>
      </c>
      <c r="C56" s="2">
        <v>2</v>
      </c>
      <c r="D56" s="7">
        <v>60</v>
      </c>
      <c r="E56" s="7">
        <f t="shared" si="1"/>
        <v>120</v>
      </c>
      <c r="F56" s="6" t="s">
        <v>75</v>
      </c>
      <c r="G56" s="35">
        <v>8</v>
      </c>
      <c r="H56" s="37">
        <v>650</v>
      </c>
      <c r="I56" s="7">
        <f>G63*H63</f>
        <v>1900</v>
      </c>
      <c r="J56" s="2" t="s">
        <v>197</v>
      </c>
    </row>
    <row r="57" spans="1:10" x14ac:dyDescent="0.3">
      <c r="A57">
        <f>IF(B57=F67,1,0)</f>
        <v>0</v>
      </c>
      <c r="B57" s="6" t="s">
        <v>78</v>
      </c>
      <c r="C57" s="2">
        <v>2</v>
      </c>
      <c r="D57" s="7">
        <v>4000</v>
      </c>
      <c r="E57" s="7">
        <f t="shared" si="1"/>
        <v>8000</v>
      </c>
      <c r="F57" s="6" t="s">
        <v>76</v>
      </c>
      <c r="G57" s="35">
        <v>8</v>
      </c>
      <c r="H57" s="37">
        <v>15</v>
      </c>
      <c r="I57" s="7">
        <f>G64*H64</f>
        <v>4500</v>
      </c>
      <c r="J57" s="2" t="s">
        <v>197</v>
      </c>
    </row>
    <row r="58" spans="1:10" x14ac:dyDescent="0.3">
      <c r="A58">
        <f>IF(B58=F68,1,0)</f>
        <v>0</v>
      </c>
      <c r="B58" s="6" t="s">
        <v>79</v>
      </c>
      <c r="C58" s="2">
        <v>6</v>
      </c>
      <c r="D58" s="7">
        <v>360</v>
      </c>
      <c r="E58" s="7">
        <f t="shared" si="1"/>
        <v>2160</v>
      </c>
      <c r="F58" s="6" t="s">
        <v>77</v>
      </c>
      <c r="G58" s="35">
        <v>2</v>
      </c>
      <c r="H58" s="37">
        <v>30</v>
      </c>
      <c r="I58" s="7">
        <f>G65*H65</f>
        <v>6300</v>
      </c>
      <c r="J58" s="2" t="s">
        <v>197</v>
      </c>
    </row>
    <row r="59" spans="1:10" x14ac:dyDescent="0.3">
      <c r="A59">
        <f>IF(B59=F69,1,0)</f>
        <v>0</v>
      </c>
      <c r="B59" s="6" t="s">
        <v>80</v>
      </c>
      <c r="C59" s="2">
        <v>6</v>
      </c>
      <c r="D59" s="7">
        <v>23</v>
      </c>
      <c r="E59" s="7">
        <f t="shared" si="1"/>
        <v>138</v>
      </c>
      <c r="F59" s="6" t="s">
        <v>81</v>
      </c>
      <c r="G59" s="35">
        <v>10</v>
      </c>
      <c r="H59" s="37">
        <v>525</v>
      </c>
      <c r="I59" s="7">
        <f>G66*H66</f>
        <v>15389</v>
      </c>
      <c r="J59" s="2" t="s">
        <v>197</v>
      </c>
    </row>
    <row r="60" spans="1:10" x14ac:dyDescent="0.3">
      <c r="A60">
        <f>IF(B60=F70,1,0)</f>
        <v>0</v>
      </c>
      <c r="B60" s="6" t="s">
        <v>81</v>
      </c>
      <c r="C60" s="2">
        <v>10</v>
      </c>
      <c r="D60" s="7">
        <v>1050</v>
      </c>
      <c r="E60" s="7">
        <f t="shared" si="1"/>
        <v>10500</v>
      </c>
      <c r="F60" s="6" t="s">
        <v>82</v>
      </c>
      <c r="G60" s="35">
        <v>4</v>
      </c>
      <c r="H60" s="37">
        <v>25</v>
      </c>
      <c r="I60" s="7">
        <f>G67*H67</f>
        <v>750</v>
      </c>
      <c r="J60" s="2" t="s">
        <v>197</v>
      </c>
    </row>
    <row r="61" spans="1:10" x14ac:dyDescent="0.3">
      <c r="A61" t="e">
        <f>IF(B61=#REF!,1,0)</f>
        <v>#REF!</v>
      </c>
      <c r="B61" s="6" t="s">
        <v>82</v>
      </c>
      <c r="C61" s="2">
        <v>4</v>
      </c>
      <c r="D61" s="7">
        <v>50</v>
      </c>
      <c r="E61" s="7">
        <f t="shared" si="1"/>
        <v>200</v>
      </c>
      <c r="F61" s="6" t="s">
        <v>94</v>
      </c>
      <c r="G61" s="35">
        <v>6</v>
      </c>
      <c r="H61" s="37">
        <v>2242.5</v>
      </c>
      <c r="I61" s="7">
        <f>G68*H68</f>
        <v>800</v>
      </c>
      <c r="J61" s="2" t="s">
        <v>197</v>
      </c>
    </row>
    <row r="62" spans="1:10" x14ac:dyDescent="0.3">
      <c r="A62" t="e">
        <f>IF(B62=#REF!,1,0)</f>
        <v>#REF!</v>
      </c>
      <c r="B62" s="6" t="s">
        <v>94</v>
      </c>
      <c r="C62" s="2">
        <v>6</v>
      </c>
      <c r="D62" s="7">
        <v>4485</v>
      </c>
      <c r="E62" s="7">
        <f t="shared" si="1"/>
        <v>26910</v>
      </c>
      <c r="F62" s="6" t="s">
        <v>99</v>
      </c>
      <c r="G62" s="35">
        <v>2</v>
      </c>
      <c r="H62" s="37">
        <v>200</v>
      </c>
      <c r="I62" s="7">
        <f>G69*H69</f>
        <v>725306.34000000008</v>
      </c>
      <c r="J62" s="2" t="s">
        <v>197</v>
      </c>
    </row>
    <row r="63" spans="1:10" x14ac:dyDescent="0.3">
      <c r="A63">
        <f>IF(B63=F71,1,0)</f>
        <v>0</v>
      </c>
      <c r="B63" s="6" t="s">
        <v>99</v>
      </c>
      <c r="C63" s="2">
        <v>2</v>
      </c>
      <c r="D63" s="7">
        <v>400</v>
      </c>
      <c r="E63" s="7">
        <f t="shared" si="1"/>
        <v>800</v>
      </c>
      <c r="F63" s="6" t="s">
        <v>101</v>
      </c>
      <c r="G63" s="35">
        <v>2</v>
      </c>
      <c r="H63" s="37">
        <v>950</v>
      </c>
      <c r="I63" s="7">
        <f>G70*H70</f>
        <v>30000</v>
      </c>
      <c r="J63" s="2" t="s">
        <v>197</v>
      </c>
    </row>
    <row r="64" spans="1:10" x14ac:dyDescent="0.3">
      <c r="A64">
        <f>IF(B64=F72,1,0)</f>
        <v>0</v>
      </c>
      <c r="B64" s="6" t="s">
        <v>101</v>
      </c>
      <c r="C64" s="2">
        <v>2</v>
      </c>
      <c r="D64" s="7">
        <v>1900</v>
      </c>
      <c r="E64" s="7">
        <f t="shared" si="1"/>
        <v>3800</v>
      </c>
      <c r="F64" s="6" t="s">
        <v>106</v>
      </c>
      <c r="G64" s="35">
        <v>1</v>
      </c>
      <c r="H64" s="37">
        <v>4500</v>
      </c>
      <c r="I64" s="7">
        <f t="shared" ref="I64:I65" si="5">G71*H71</f>
        <v>560</v>
      </c>
      <c r="J64" s="2" t="s">
        <v>197</v>
      </c>
    </row>
    <row r="65" spans="1:10" x14ac:dyDescent="0.3">
      <c r="A65">
        <f>IF(B65=F73,1,0)</f>
        <v>0</v>
      </c>
      <c r="B65" s="6" t="s">
        <v>106</v>
      </c>
      <c r="C65" s="2">
        <v>1</v>
      </c>
      <c r="D65" s="7">
        <v>4500</v>
      </c>
      <c r="E65" s="7">
        <f t="shared" si="1"/>
        <v>4500</v>
      </c>
      <c r="F65" s="6" t="s">
        <v>107</v>
      </c>
      <c r="G65" s="35">
        <v>2</v>
      </c>
      <c r="H65" s="37">
        <v>3150</v>
      </c>
      <c r="I65" s="7">
        <f t="shared" si="5"/>
        <v>680</v>
      </c>
      <c r="J65" s="2" t="s">
        <v>197</v>
      </c>
    </row>
    <row r="66" spans="1:10" x14ac:dyDescent="0.3">
      <c r="A66">
        <f>IF(B66=F74,1,0)</f>
        <v>0</v>
      </c>
      <c r="B66" s="6" t="s">
        <v>107</v>
      </c>
      <c r="C66" s="2">
        <v>2</v>
      </c>
      <c r="D66" s="7">
        <v>6300</v>
      </c>
      <c r="E66" s="7">
        <f t="shared" si="1"/>
        <v>12600</v>
      </c>
      <c r="F66" s="6" t="s">
        <v>108</v>
      </c>
      <c r="G66" s="35">
        <v>11</v>
      </c>
      <c r="H66" s="37">
        <v>1399</v>
      </c>
      <c r="I66" s="7">
        <f>G71*H71</f>
        <v>560</v>
      </c>
      <c r="J66" s="2" t="s">
        <v>197</v>
      </c>
    </row>
    <row r="67" spans="1:10" x14ac:dyDescent="0.3">
      <c r="A67">
        <f>IF(B67=F75,1,0)</f>
        <v>0</v>
      </c>
      <c r="B67" s="6" t="s">
        <v>108</v>
      </c>
      <c r="C67" s="2">
        <v>11</v>
      </c>
      <c r="D67" s="7">
        <v>2798</v>
      </c>
      <c r="E67" s="7">
        <f t="shared" si="1"/>
        <v>30778</v>
      </c>
      <c r="F67" s="6" t="s">
        <v>109</v>
      </c>
      <c r="G67" s="35">
        <v>1</v>
      </c>
      <c r="H67" s="37">
        <v>750</v>
      </c>
      <c r="I67" s="7">
        <f>G72*H72</f>
        <v>680</v>
      </c>
      <c r="J67" s="2" t="s">
        <v>197</v>
      </c>
    </row>
    <row r="68" spans="1:10" x14ac:dyDescent="0.3">
      <c r="A68">
        <f>IF(B68=F76,1,0)</f>
        <v>0</v>
      </c>
      <c r="B68" s="6" t="s">
        <v>110</v>
      </c>
      <c r="C68" s="2">
        <v>6</v>
      </c>
      <c r="D68" s="7">
        <v>3</v>
      </c>
      <c r="E68" s="7">
        <f t="shared" si="1"/>
        <v>18</v>
      </c>
      <c r="F68" s="6" t="s">
        <v>112</v>
      </c>
      <c r="G68" s="35">
        <v>10</v>
      </c>
      <c r="H68" s="37">
        <v>80</v>
      </c>
      <c r="I68" s="7">
        <f>G73*H73</f>
        <v>990</v>
      </c>
      <c r="J68" s="2" t="s">
        <v>197</v>
      </c>
    </row>
    <row r="69" spans="1:10" x14ac:dyDescent="0.3">
      <c r="A69">
        <f>IF(B69=F77,1,0)</f>
        <v>0</v>
      </c>
      <c r="B69" s="6" t="s">
        <v>115</v>
      </c>
      <c r="C69" s="2">
        <v>92</v>
      </c>
      <c r="D69" s="7">
        <v>3200</v>
      </c>
      <c r="E69" s="7">
        <f t="shared" ref="E69:E111" si="6">C69*D69</f>
        <v>294400</v>
      </c>
      <c r="F69" s="6" t="s">
        <v>113</v>
      </c>
      <c r="G69" s="35">
        <v>33</v>
      </c>
      <c r="H69" s="37">
        <v>21978.980000000003</v>
      </c>
      <c r="I69" s="7">
        <f>G74*H74</f>
        <v>210</v>
      </c>
      <c r="J69" s="2" t="s">
        <v>197</v>
      </c>
    </row>
    <row r="70" spans="1:10" x14ac:dyDescent="0.3">
      <c r="A70">
        <f>IF(B70=F78,1,0)</f>
        <v>0</v>
      </c>
      <c r="B70" s="6" t="s">
        <v>116</v>
      </c>
      <c r="C70" s="2">
        <v>2</v>
      </c>
      <c r="D70" s="7">
        <v>14</v>
      </c>
      <c r="E70" s="7">
        <f t="shared" si="6"/>
        <v>28</v>
      </c>
      <c r="F70" s="6" t="s">
        <v>114</v>
      </c>
      <c r="G70" s="35">
        <v>6</v>
      </c>
      <c r="H70" s="37">
        <v>5000</v>
      </c>
      <c r="I70" s="7">
        <f>G75*H75</f>
        <v>360</v>
      </c>
      <c r="J70" s="2" t="s">
        <v>197</v>
      </c>
    </row>
    <row r="71" spans="1:10" x14ac:dyDescent="0.3">
      <c r="A71">
        <f>IF(B71=F79,1,0)</f>
        <v>0</v>
      </c>
      <c r="B71" s="6" t="s">
        <v>117</v>
      </c>
      <c r="C71" s="2">
        <v>1</v>
      </c>
      <c r="D71" s="7">
        <v>1320</v>
      </c>
      <c r="E71" s="7">
        <f t="shared" si="6"/>
        <v>1320</v>
      </c>
      <c r="F71" s="6" t="s">
        <v>119</v>
      </c>
      <c r="G71" s="35">
        <v>2</v>
      </c>
      <c r="H71" s="37">
        <v>280</v>
      </c>
      <c r="I71" s="7">
        <f>G76*H76</f>
        <v>344</v>
      </c>
      <c r="J71" s="2" t="s">
        <v>197</v>
      </c>
    </row>
    <row r="72" spans="1:10" x14ac:dyDescent="0.3">
      <c r="A72" t="e">
        <f>IF(B72=#REF!,1,0)</f>
        <v>#REF!</v>
      </c>
      <c r="B72" s="6" t="s">
        <v>118</v>
      </c>
      <c r="C72" s="2">
        <v>6</v>
      </c>
      <c r="D72" s="7">
        <v>16</v>
      </c>
      <c r="E72" s="7">
        <f t="shared" si="6"/>
        <v>96</v>
      </c>
      <c r="F72" s="6" t="s">
        <v>120</v>
      </c>
      <c r="G72" s="35">
        <v>4</v>
      </c>
      <c r="H72" s="37">
        <v>170</v>
      </c>
      <c r="I72" s="7">
        <f>G77*H77</f>
        <v>900</v>
      </c>
      <c r="J72" s="2" t="s">
        <v>197</v>
      </c>
    </row>
    <row r="73" spans="1:10" x14ac:dyDescent="0.3">
      <c r="A73">
        <f>IF(B73=F80,1,0)</f>
        <v>0</v>
      </c>
      <c r="B73" s="6" t="s">
        <v>119</v>
      </c>
      <c r="C73" s="2">
        <v>2</v>
      </c>
      <c r="D73" s="7">
        <v>560</v>
      </c>
      <c r="E73" s="7">
        <f t="shared" si="6"/>
        <v>1120</v>
      </c>
      <c r="F73" s="6" t="s">
        <v>268</v>
      </c>
      <c r="G73" s="35">
        <v>5</v>
      </c>
      <c r="H73" s="37">
        <v>198</v>
      </c>
      <c r="I73" s="7">
        <f>G78*H78</f>
        <v>3040</v>
      </c>
      <c r="J73" s="2" t="s">
        <v>197</v>
      </c>
    </row>
    <row r="74" spans="1:10" x14ac:dyDescent="0.3">
      <c r="A74" t="e">
        <f>IF(B74=#REF!,1,0)</f>
        <v>#REF!</v>
      </c>
      <c r="B74" s="6" t="s">
        <v>120</v>
      </c>
      <c r="C74" s="2">
        <v>4</v>
      </c>
      <c r="D74" s="7">
        <v>340</v>
      </c>
      <c r="E74" s="7">
        <f t="shared" si="6"/>
        <v>1360</v>
      </c>
      <c r="F74" s="6" t="s">
        <v>133</v>
      </c>
      <c r="G74" s="35">
        <v>60</v>
      </c>
      <c r="H74" s="37">
        <v>3.5</v>
      </c>
      <c r="I74" s="7">
        <f>G79*H79</f>
        <v>1000</v>
      </c>
      <c r="J74" s="2" t="s">
        <v>197</v>
      </c>
    </row>
    <row r="75" spans="1:10" x14ac:dyDescent="0.3">
      <c r="A75" t="e">
        <f>IF(B75=#REF!,1,0)</f>
        <v>#REF!</v>
      </c>
      <c r="B75" s="6" t="s">
        <v>121</v>
      </c>
      <c r="C75" s="2">
        <v>24</v>
      </c>
      <c r="D75" s="7">
        <v>12</v>
      </c>
      <c r="E75" s="7">
        <f t="shared" si="6"/>
        <v>288</v>
      </c>
      <c r="F75" s="6" t="s">
        <v>135</v>
      </c>
      <c r="G75" s="35">
        <v>6</v>
      </c>
      <c r="H75" s="37">
        <v>60</v>
      </c>
      <c r="I75" s="7">
        <f>G80*H80</f>
        <v>3610</v>
      </c>
      <c r="J75" s="2" t="s">
        <v>197</v>
      </c>
    </row>
    <row r="76" spans="1:10" x14ac:dyDescent="0.3">
      <c r="A76" t="e">
        <f>IF(B76=#REF!,1,0)</f>
        <v>#REF!</v>
      </c>
      <c r="B76" s="6" t="s">
        <v>122</v>
      </c>
      <c r="C76" s="2">
        <v>12</v>
      </c>
      <c r="D76" s="7">
        <v>22</v>
      </c>
      <c r="E76" s="7">
        <f t="shared" si="6"/>
        <v>264</v>
      </c>
      <c r="F76" s="6" t="s">
        <v>136</v>
      </c>
      <c r="G76" s="35">
        <v>2</v>
      </c>
      <c r="H76" s="37">
        <v>172</v>
      </c>
      <c r="I76" s="7">
        <f>G81*H81</f>
        <v>18000</v>
      </c>
      <c r="J76" s="2" t="s">
        <v>197</v>
      </c>
    </row>
    <row r="77" spans="1:10" x14ac:dyDescent="0.3">
      <c r="A77">
        <f>IF(B77=F81,1,0)</f>
        <v>0</v>
      </c>
      <c r="B77" s="6" t="s">
        <v>123</v>
      </c>
      <c r="C77" s="2">
        <v>12</v>
      </c>
      <c r="D77" s="7">
        <v>30</v>
      </c>
      <c r="E77" s="7">
        <f t="shared" si="6"/>
        <v>360</v>
      </c>
      <c r="F77" s="6" t="s">
        <v>137</v>
      </c>
      <c r="G77" s="35">
        <v>6</v>
      </c>
      <c r="H77" s="37">
        <v>150</v>
      </c>
      <c r="I77" s="7">
        <f>G82*H82</f>
        <v>455.40000000000003</v>
      </c>
      <c r="J77" s="2" t="s">
        <v>197</v>
      </c>
    </row>
    <row r="78" spans="1:10" x14ac:dyDescent="0.3">
      <c r="A78">
        <f>IF(B78=F82,1,0)</f>
        <v>0</v>
      </c>
      <c r="B78" s="6" t="s">
        <v>124</v>
      </c>
      <c r="C78" s="2">
        <v>6</v>
      </c>
      <c r="D78" s="7">
        <v>24</v>
      </c>
      <c r="E78" s="7">
        <f t="shared" si="6"/>
        <v>144</v>
      </c>
      <c r="F78" s="6" t="s">
        <v>138</v>
      </c>
      <c r="G78" s="35">
        <v>4</v>
      </c>
      <c r="H78" s="37">
        <v>760</v>
      </c>
      <c r="I78" s="7">
        <f>G83*H83</f>
        <v>455.40000000000003</v>
      </c>
      <c r="J78" s="2" t="s">
        <v>197</v>
      </c>
    </row>
    <row r="79" spans="1:10" x14ac:dyDescent="0.3">
      <c r="A79">
        <f>IF(B79=F83,1,0)</f>
        <v>0</v>
      </c>
      <c r="B79" s="6" t="s">
        <v>125</v>
      </c>
      <c r="C79" s="2">
        <v>6</v>
      </c>
      <c r="D79" s="7">
        <v>36</v>
      </c>
      <c r="E79" s="7">
        <f t="shared" si="6"/>
        <v>216</v>
      </c>
      <c r="F79" s="6" t="s">
        <v>140</v>
      </c>
      <c r="G79" s="35">
        <v>4</v>
      </c>
      <c r="H79" s="37">
        <v>250</v>
      </c>
      <c r="I79" s="7">
        <f>G84*H84</f>
        <v>1760</v>
      </c>
      <c r="J79" s="2" t="s">
        <v>197</v>
      </c>
    </row>
    <row r="80" spans="1:10" x14ac:dyDescent="0.3">
      <c r="A80">
        <f>IF(B80=F84,1,0)</f>
        <v>0</v>
      </c>
      <c r="B80" s="6" t="s">
        <v>130</v>
      </c>
      <c r="C80" s="2">
        <v>6</v>
      </c>
      <c r="D80" s="7">
        <v>38</v>
      </c>
      <c r="E80" s="7">
        <f t="shared" si="6"/>
        <v>228</v>
      </c>
      <c r="F80" s="6" t="s">
        <v>142</v>
      </c>
      <c r="G80" s="35">
        <v>1</v>
      </c>
      <c r="H80" s="37">
        <v>3610</v>
      </c>
      <c r="I80" s="7">
        <f>G85*H85</f>
        <v>19500</v>
      </c>
      <c r="J80" s="2" t="s">
        <v>197</v>
      </c>
    </row>
    <row r="81" spans="1:10" x14ac:dyDescent="0.3">
      <c r="A81">
        <f>IF(B81=F85,1,0)</f>
        <v>0</v>
      </c>
      <c r="B81" s="6" t="s">
        <v>131</v>
      </c>
      <c r="C81" s="2">
        <v>6</v>
      </c>
      <c r="D81" s="7">
        <v>3</v>
      </c>
      <c r="E81" s="7">
        <f t="shared" si="6"/>
        <v>18</v>
      </c>
      <c r="F81" s="6" t="s">
        <v>143</v>
      </c>
      <c r="G81" s="35">
        <v>1</v>
      </c>
      <c r="H81" s="37">
        <v>18000</v>
      </c>
      <c r="I81" s="7">
        <f>G86*H86</f>
        <v>80</v>
      </c>
      <c r="J81" s="2" t="s">
        <v>197</v>
      </c>
    </row>
    <row r="82" spans="1:10" x14ac:dyDescent="0.3">
      <c r="A82">
        <f>IF(B82=F86,1,0)</f>
        <v>0</v>
      </c>
      <c r="B82" s="6" t="s">
        <v>132</v>
      </c>
      <c r="C82" s="2">
        <v>30</v>
      </c>
      <c r="D82" s="7">
        <v>10</v>
      </c>
      <c r="E82" s="7">
        <f t="shared" si="6"/>
        <v>300</v>
      </c>
      <c r="F82" s="6" t="s">
        <v>144</v>
      </c>
      <c r="G82" s="35">
        <v>6</v>
      </c>
      <c r="H82" s="37">
        <v>75.900000000000006</v>
      </c>
      <c r="I82" s="7">
        <f>G100*H100</f>
        <v>5400</v>
      </c>
      <c r="J82" s="2" t="s">
        <v>197</v>
      </c>
    </row>
    <row r="83" spans="1:10" x14ac:dyDescent="0.3">
      <c r="A83">
        <f>IF(B83=F100,1,0)</f>
        <v>0</v>
      </c>
      <c r="B83" s="6" t="s">
        <v>133</v>
      </c>
      <c r="C83" s="2">
        <v>60</v>
      </c>
      <c r="D83" s="7">
        <v>7</v>
      </c>
      <c r="E83" s="7">
        <f t="shared" si="6"/>
        <v>420</v>
      </c>
      <c r="F83" s="6" t="s">
        <v>145</v>
      </c>
      <c r="G83" s="35">
        <v>6</v>
      </c>
      <c r="H83" s="37">
        <v>75.900000000000006</v>
      </c>
      <c r="I83" s="7">
        <f>G101*H101</f>
        <v>27000</v>
      </c>
      <c r="J83" s="2" t="s">
        <v>197</v>
      </c>
    </row>
    <row r="84" spans="1:10" x14ac:dyDescent="0.3">
      <c r="A84">
        <f>IF(B84=F101,1,0)</f>
        <v>0</v>
      </c>
      <c r="B84" s="6" t="s">
        <v>134</v>
      </c>
      <c r="C84" s="2">
        <v>12</v>
      </c>
      <c r="D84" s="7">
        <v>3</v>
      </c>
      <c r="E84" s="7">
        <f t="shared" si="6"/>
        <v>36</v>
      </c>
      <c r="F84" s="6" t="s">
        <v>146</v>
      </c>
      <c r="G84" s="35">
        <v>4</v>
      </c>
      <c r="H84" s="37">
        <v>440</v>
      </c>
      <c r="I84" s="7">
        <f>G102*H102</f>
        <v>3250</v>
      </c>
      <c r="J84" s="2" t="s">
        <v>197</v>
      </c>
    </row>
    <row r="85" spans="1:10" x14ac:dyDescent="0.3">
      <c r="A85">
        <f>IF(B85=F102,1,0)</f>
        <v>0</v>
      </c>
      <c r="B85" s="6" t="s">
        <v>135</v>
      </c>
      <c r="C85" s="2">
        <v>6</v>
      </c>
      <c r="D85" s="7">
        <v>120</v>
      </c>
      <c r="E85" s="7">
        <f t="shared" si="6"/>
        <v>720</v>
      </c>
      <c r="F85" s="6" t="s">
        <v>209</v>
      </c>
      <c r="G85" s="35">
        <v>3</v>
      </c>
      <c r="H85" s="37">
        <v>6500</v>
      </c>
      <c r="I85" s="7">
        <f>G103*H103</f>
        <v>4600</v>
      </c>
      <c r="J85" s="2" t="s">
        <v>197</v>
      </c>
    </row>
    <row r="86" spans="1:10" x14ac:dyDescent="0.3">
      <c r="A86">
        <f>IF(B86=F103,1,0)</f>
        <v>0</v>
      </c>
      <c r="B86" s="6" t="s">
        <v>136</v>
      </c>
      <c r="C86" s="2">
        <v>2</v>
      </c>
      <c r="D86" s="7">
        <v>344</v>
      </c>
      <c r="E86" s="7">
        <f t="shared" si="6"/>
        <v>688</v>
      </c>
      <c r="F86" s="6" t="s">
        <v>149</v>
      </c>
      <c r="G86" s="35">
        <v>2</v>
      </c>
      <c r="H86" s="37">
        <v>40</v>
      </c>
      <c r="I86" s="7">
        <f>G104*H104</f>
        <v>16500</v>
      </c>
      <c r="J86" s="2" t="s">
        <v>197</v>
      </c>
    </row>
    <row r="87" spans="1:10" x14ac:dyDescent="0.3">
      <c r="A87">
        <f>IF(B87=F104,1,0)</f>
        <v>0</v>
      </c>
      <c r="B87" s="6" t="s">
        <v>137</v>
      </c>
      <c r="C87" s="2">
        <v>6</v>
      </c>
      <c r="D87" s="7">
        <v>300</v>
      </c>
      <c r="E87" s="7">
        <f t="shared" si="6"/>
        <v>1800</v>
      </c>
      <c r="F87" s="2"/>
      <c r="G87" s="41"/>
      <c r="H87" s="42"/>
      <c r="I87" s="7"/>
      <c r="J87" s="2" t="s">
        <v>197</v>
      </c>
    </row>
    <row r="88" spans="1:10" x14ac:dyDescent="0.3">
      <c r="A88">
        <f>IF(B88=F105,1,0)</f>
        <v>0</v>
      </c>
      <c r="B88" s="6" t="s">
        <v>138</v>
      </c>
      <c r="C88" s="2">
        <v>4</v>
      </c>
      <c r="D88" s="7">
        <v>1520</v>
      </c>
      <c r="E88" s="7">
        <f t="shared" si="6"/>
        <v>6080</v>
      </c>
      <c r="F88" s="2"/>
      <c r="G88" s="41"/>
      <c r="H88" s="42"/>
      <c r="I88" s="7"/>
      <c r="J88" s="2" t="s">
        <v>197</v>
      </c>
    </row>
    <row r="89" spans="1:10" x14ac:dyDescent="0.3">
      <c r="A89">
        <f>IF(B89=F106,1,0)</f>
        <v>0</v>
      </c>
      <c r="B89" s="6" t="s">
        <v>139</v>
      </c>
      <c r="C89" s="2">
        <v>6</v>
      </c>
      <c r="D89" s="7">
        <v>24</v>
      </c>
      <c r="E89" s="7">
        <f t="shared" si="6"/>
        <v>144</v>
      </c>
      <c r="F89" s="2"/>
      <c r="G89" s="41"/>
      <c r="H89" s="42"/>
      <c r="I89" s="7"/>
      <c r="J89" s="2" t="s">
        <v>197</v>
      </c>
    </row>
    <row r="90" spans="1:10" x14ac:dyDescent="0.3">
      <c r="A90" t="e">
        <f>IF(B90=#REF!,1,0)</f>
        <v>#REF!</v>
      </c>
      <c r="B90" s="6" t="s">
        <v>140</v>
      </c>
      <c r="C90" s="2">
        <v>4</v>
      </c>
      <c r="D90" s="7">
        <v>500</v>
      </c>
      <c r="E90" s="7">
        <f t="shared" si="6"/>
        <v>2000</v>
      </c>
      <c r="F90" s="2"/>
      <c r="G90" s="41"/>
      <c r="H90" s="42"/>
      <c r="I90" s="7"/>
      <c r="J90" s="2" t="s">
        <v>197</v>
      </c>
    </row>
    <row r="91" spans="1:10" x14ac:dyDescent="0.3">
      <c r="A91" t="e">
        <f>IF(B91=#REF!,1,0)</f>
        <v>#REF!</v>
      </c>
      <c r="B91" s="6" t="s">
        <v>141</v>
      </c>
      <c r="C91" s="2">
        <v>6</v>
      </c>
      <c r="D91" s="7">
        <v>40</v>
      </c>
      <c r="E91" s="7">
        <f t="shared" si="6"/>
        <v>240</v>
      </c>
      <c r="F91" s="2"/>
      <c r="G91" s="41"/>
      <c r="H91" s="42"/>
      <c r="I91" s="7"/>
      <c r="J91" s="2" t="s">
        <v>197</v>
      </c>
    </row>
    <row r="92" spans="1:10" x14ac:dyDescent="0.3">
      <c r="A92" t="e">
        <f>IF(B92=#REF!,1,0)</f>
        <v>#REF!</v>
      </c>
      <c r="B92" s="6" t="s">
        <v>142</v>
      </c>
      <c r="C92" s="2">
        <v>1</v>
      </c>
      <c r="D92" s="7">
        <v>3610</v>
      </c>
      <c r="E92" s="7">
        <f t="shared" si="6"/>
        <v>3610</v>
      </c>
      <c r="F92" s="2"/>
      <c r="G92" s="41"/>
      <c r="H92" s="42"/>
      <c r="I92" s="7"/>
      <c r="J92" s="2" t="s">
        <v>197</v>
      </c>
    </row>
    <row r="93" spans="1:10" x14ac:dyDescent="0.3">
      <c r="A93" t="e">
        <f>IF(B93=#REF!,1,0)</f>
        <v>#REF!</v>
      </c>
      <c r="B93" s="6" t="s">
        <v>186</v>
      </c>
      <c r="C93" s="2">
        <v>33</v>
      </c>
      <c r="D93" s="7">
        <v>3200</v>
      </c>
      <c r="E93" s="7">
        <f t="shared" si="6"/>
        <v>105600</v>
      </c>
      <c r="F93" s="2"/>
      <c r="G93" s="41"/>
      <c r="H93" s="42"/>
      <c r="I93" s="7"/>
      <c r="J93" s="2" t="s">
        <v>197</v>
      </c>
    </row>
    <row r="94" spans="1:10" x14ac:dyDescent="0.3">
      <c r="A94" t="e">
        <f>IF(B94=#REF!,1,0)</f>
        <v>#REF!</v>
      </c>
      <c r="B94" s="6" t="s">
        <v>144</v>
      </c>
      <c r="C94" s="2">
        <v>6</v>
      </c>
      <c r="D94" s="7">
        <v>75.900000000000006</v>
      </c>
      <c r="E94" s="7">
        <f t="shared" si="6"/>
        <v>455.40000000000003</v>
      </c>
      <c r="F94" s="2"/>
      <c r="G94" s="41"/>
      <c r="H94" s="42"/>
      <c r="I94" s="7"/>
      <c r="J94" s="2" t="s">
        <v>197</v>
      </c>
    </row>
    <row r="95" spans="1:10" x14ac:dyDescent="0.3">
      <c r="A95" t="e">
        <f>IF(B95=#REF!,1,0)</f>
        <v>#REF!</v>
      </c>
      <c r="B95" s="6" t="s">
        <v>145</v>
      </c>
      <c r="C95" s="2">
        <v>6</v>
      </c>
      <c r="D95" s="7">
        <v>75.900000000000006</v>
      </c>
      <c r="E95" s="7">
        <f t="shared" si="6"/>
        <v>455.40000000000003</v>
      </c>
      <c r="F95" s="2"/>
      <c r="G95" s="41"/>
      <c r="H95" s="42"/>
      <c r="I95" s="7"/>
      <c r="J95" s="2" t="s">
        <v>197</v>
      </c>
    </row>
    <row r="96" spans="1:10" x14ac:dyDescent="0.3">
      <c r="A96" t="e">
        <f>IF(B96=#REF!,1,0)</f>
        <v>#REF!</v>
      </c>
      <c r="B96" s="6" t="s">
        <v>146</v>
      </c>
      <c r="C96" s="2">
        <v>4</v>
      </c>
      <c r="D96" s="7">
        <v>880</v>
      </c>
      <c r="E96" s="7">
        <f t="shared" si="6"/>
        <v>3520</v>
      </c>
      <c r="F96" s="2"/>
      <c r="G96" s="41"/>
      <c r="H96" s="42"/>
      <c r="I96" s="7"/>
      <c r="J96" s="2" t="s">
        <v>197</v>
      </c>
    </row>
    <row r="97" spans="1:10" x14ac:dyDescent="0.3">
      <c r="A97" t="e">
        <f>IF(B97=#REF!,1,0)</f>
        <v>#REF!</v>
      </c>
      <c r="B97" s="6" t="s">
        <v>147</v>
      </c>
      <c r="C97" s="2">
        <v>3</v>
      </c>
      <c r="D97" s="7">
        <v>5400</v>
      </c>
      <c r="E97" s="7">
        <f t="shared" si="6"/>
        <v>16200</v>
      </c>
      <c r="F97" s="2"/>
      <c r="G97" s="41"/>
      <c r="H97" s="42"/>
      <c r="I97" s="7"/>
      <c r="J97" s="2" t="s">
        <v>197</v>
      </c>
    </row>
    <row r="98" spans="1:10" x14ac:dyDescent="0.3">
      <c r="A98" t="e">
        <f>IF(B98=#REF!,1,0)</f>
        <v>#REF!</v>
      </c>
      <c r="B98" s="6" t="s">
        <v>148</v>
      </c>
      <c r="C98" s="2">
        <v>12</v>
      </c>
      <c r="D98" s="7">
        <v>24</v>
      </c>
      <c r="E98" s="7">
        <f t="shared" si="6"/>
        <v>288</v>
      </c>
      <c r="F98" s="2"/>
      <c r="G98" s="41"/>
      <c r="H98" s="42"/>
      <c r="I98" s="7"/>
      <c r="J98" s="2" t="s">
        <v>197</v>
      </c>
    </row>
    <row r="99" spans="1:10" x14ac:dyDescent="0.3">
      <c r="A99" t="e">
        <f>IF(B99=#REF!,1,0)</f>
        <v>#REF!</v>
      </c>
      <c r="B99" s="6" t="s">
        <v>149</v>
      </c>
      <c r="C99" s="2">
        <v>2</v>
      </c>
      <c r="D99" s="7">
        <v>80</v>
      </c>
      <c r="E99" s="7">
        <f t="shared" si="6"/>
        <v>160</v>
      </c>
      <c r="F99" s="6"/>
      <c r="G99" s="35"/>
      <c r="H99" s="37"/>
      <c r="I99" s="7"/>
      <c r="J99" s="2" t="s">
        <v>197</v>
      </c>
    </row>
    <row r="100" spans="1:10" x14ac:dyDescent="0.3">
      <c r="A100" t="e">
        <f>IF(B100=#REF!,1,0)</f>
        <v>#REF!</v>
      </c>
      <c r="B100" s="6" t="s">
        <v>150</v>
      </c>
      <c r="C100" s="2">
        <v>3</v>
      </c>
      <c r="D100" s="7">
        <v>1800</v>
      </c>
      <c r="E100" s="7">
        <f t="shared" si="6"/>
        <v>5400</v>
      </c>
      <c r="F100" s="6" t="s">
        <v>150</v>
      </c>
      <c r="G100" s="35">
        <v>3</v>
      </c>
      <c r="H100" s="37">
        <v>1800</v>
      </c>
      <c r="I100" s="7">
        <f t="shared" ref="I100:I111" si="7">G100*H100</f>
        <v>5400</v>
      </c>
      <c r="J100" s="2" t="s">
        <v>197</v>
      </c>
    </row>
    <row r="101" spans="1:10" x14ac:dyDescent="0.3">
      <c r="A101" t="e">
        <f>IF(B101=#REF!,1,0)</f>
        <v>#REF!</v>
      </c>
      <c r="B101" s="6" t="s">
        <v>152</v>
      </c>
      <c r="C101" s="2">
        <v>1</v>
      </c>
      <c r="D101" s="7">
        <v>3250</v>
      </c>
      <c r="E101" s="7">
        <f t="shared" si="6"/>
        <v>3250</v>
      </c>
      <c r="F101" s="6" t="s">
        <v>151</v>
      </c>
      <c r="G101" s="35">
        <v>1</v>
      </c>
      <c r="H101" s="37">
        <v>27000</v>
      </c>
      <c r="I101" s="7">
        <f t="shared" si="7"/>
        <v>27000</v>
      </c>
      <c r="J101" s="2" t="s">
        <v>197</v>
      </c>
    </row>
    <row r="102" spans="1:10" x14ac:dyDescent="0.3">
      <c r="A102" t="e">
        <f>IF(B102=#REF!,1,0)</f>
        <v>#REF!</v>
      </c>
      <c r="B102" s="6" t="s">
        <v>157</v>
      </c>
      <c r="C102" s="2">
        <v>2</v>
      </c>
      <c r="D102" s="7">
        <v>4600</v>
      </c>
      <c r="E102" s="7">
        <f t="shared" si="6"/>
        <v>9200</v>
      </c>
      <c r="F102" s="6" t="s">
        <v>152</v>
      </c>
      <c r="G102" s="35">
        <v>1</v>
      </c>
      <c r="H102" s="37">
        <v>3250</v>
      </c>
      <c r="I102" s="7">
        <f t="shared" si="7"/>
        <v>3250</v>
      </c>
      <c r="J102" s="2" t="s">
        <v>197</v>
      </c>
    </row>
    <row r="103" spans="1:10" x14ac:dyDescent="0.3">
      <c r="A103" t="e">
        <f>IF(B103=#REF!,1,0)</f>
        <v>#REF!</v>
      </c>
      <c r="B103" s="6" t="s">
        <v>167</v>
      </c>
      <c r="C103" s="2">
        <v>20</v>
      </c>
      <c r="D103" s="7">
        <v>69</v>
      </c>
      <c r="E103" s="7">
        <f t="shared" si="6"/>
        <v>1380</v>
      </c>
      <c r="F103" s="6" t="s">
        <v>157</v>
      </c>
      <c r="G103" s="35">
        <v>2</v>
      </c>
      <c r="H103" s="37">
        <v>2300</v>
      </c>
      <c r="I103" s="7">
        <f t="shared" si="7"/>
        <v>4600</v>
      </c>
      <c r="J103" s="2" t="s">
        <v>197</v>
      </c>
    </row>
    <row r="104" spans="1:10" x14ac:dyDescent="0.3">
      <c r="A104" t="e">
        <f>IF(B104=#REF!,1,0)</f>
        <v>#REF!</v>
      </c>
      <c r="B104" s="6" t="s">
        <v>168</v>
      </c>
      <c r="C104" s="2">
        <v>3</v>
      </c>
      <c r="D104" s="7">
        <v>82.5</v>
      </c>
      <c r="E104" s="7">
        <f t="shared" si="6"/>
        <v>247.5</v>
      </c>
      <c r="F104" s="6" t="s">
        <v>164</v>
      </c>
      <c r="G104" s="35">
        <v>1</v>
      </c>
      <c r="H104" s="37">
        <v>16500</v>
      </c>
      <c r="I104" s="7">
        <f t="shared" si="7"/>
        <v>16500</v>
      </c>
      <c r="J104" s="2" t="s">
        <v>197</v>
      </c>
    </row>
    <row r="105" spans="1:10" x14ac:dyDescent="0.3">
      <c r="A105" t="e">
        <f>IF(B105=#REF!,1,0)</f>
        <v>#REF!</v>
      </c>
      <c r="B105" s="6" t="s">
        <v>169</v>
      </c>
      <c r="C105" s="2">
        <v>3</v>
      </c>
      <c r="D105" s="7">
        <v>82.5</v>
      </c>
      <c r="E105" s="7">
        <f t="shared" si="6"/>
        <v>247.5</v>
      </c>
      <c r="F105" s="6" t="s">
        <v>165</v>
      </c>
      <c r="G105" s="35">
        <v>1</v>
      </c>
      <c r="H105" s="37">
        <v>122400</v>
      </c>
      <c r="I105" s="7">
        <f t="shared" si="7"/>
        <v>122400</v>
      </c>
      <c r="J105" s="2" t="s">
        <v>197</v>
      </c>
    </row>
    <row r="106" spans="1:10" x14ac:dyDescent="0.3">
      <c r="A106" t="e">
        <f>IF(B106=#REF!,1,0)</f>
        <v>#REF!</v>
      </c>
      <c r="B106" s="6" t="s">
        <v>174</v>
      </c>
      <c r="C106" s="2">
        <v>6</v>
      </c>
      <c r="D106" s="7">
        <v>12</v>
      </c>
      <c r="E106" s="7">
        <f t="shared" si="6"/>
        <v>72</v>
      </c>
      <c r="F106" s="6" t="s">
        <v>166</v>
      </c>
      <c r="G106" s="35">
        <v>0</v>
      </c>
      <c r="H106" s="37">
        <v>3200</v>
      </c>
      <c r="I106" s="7">
        <f t="shared" si="7"/>
        <v>0</v>
      </c>
      <c r="J106" s="2" t="s">
        <v>197</v>
      </c>
    </row>
    <row r="107" spans="1:10" x14ac:dyDescent="0.3">
      <c r="A107">
        <f t="shared" ref="A77:A110" si="8">IF(B107=F99,1,0)</f>
        <v>0</v>
      </c>
      <c r="B107" s="6" t="s">
        <v>175</v>
      </c>
      <c r="C107" s="2">
        <v>6</v>
      </c>
      <c r="D107" s="7">
        <v>24</v>
      </c>
      <c r="E107" s="7">
        <f t="shared" si="6"/>
        <v>144</v>
      </c>
      <c r="F107" s="6" t="s">
        <v>167</v>
      </c>
      <c r="G107" s="35">
        <v>20</v>
      </c>
      <c r="H107" s="37">
        <v>34.5</v>
      </c>
      <c r="I107" s="7">
        <f t="shared" si="7"/>
        <v>690</v>
      </c>
      <c r="J107" s="2" t="s">
        <v>197</v>
      </c>
    </row>
    <row r="108" spans="1:10" x14ac:dyDescent="0.3">
      <c r="A108" t="e">
        <f>IF(B108=#REF!,1,0)</f>
        <v>#REF!</v>
      </c>
      <c r="B108" s="6" t="s">
        <v>176</v>
      </c>
      <c r="C108" s="2">
        <v>12</v>
      </c>
      <c r="D108" s="7">
        <v>360</v>
      </c>
      <c r="E108" s="7">
        <f t="shared" si="6"/>
        <v>4320</v>
      </c>
      <c r="F108" s="6" t="s">
        <v>168</v>
      </c>
      <c r="G108" s="35">
        <v>3</v>
      </c>
      <c r="H108" s="37">
        <v>82.5</v>
      </c>
      <c r="I108" s="7">
        <f t="shared" si="7"/>
        <v>247.5</v>
      </c>
      <c r="J108" s="2" t="s">
        <v>197</v>
      </c>
    </row>
    <row r="109" spans="1:10" x14ac:dyDescent="0.3">
      <c r="A109" t="e">
        <f>IF(B109=#REF!,1,0)</f>
        <v>#REF!</v>
      </c>
      <c r="B109" s="6" t="s">
        <v>177</v>
      </c>
      <c r="C109" s="2">
        <v>6</v>
      </c>
      <c r="D109" s="7">
        <v>20</v>
      </c>
      <c r="E109" s="7">
        <f t="shared" si="6"/>
        <v>120</v>
      </c>
      <c r="F109" s="6" t="s">
        <v>169</v>
      </c>
      <c r="G109" s="35">
        <v>3</v>
      </c>
      <c r="H109" s="37">
        <v>82.5</v>
      </c>
      <c r="I109" s="7">
        <f t="shared" si="7"/>
        <v>247.5</v>
      </c>
      <c r="J109" s="2" t="s">
        <v>197</v>
      </c>
    </row>
    <row r="110" spans="1:10" x14ac:dyDescent="0.3">
      <c r="A110" t="e">
        <f>IF(B110=#REF!,1,0)</f>
        <v>#REF!</v>
      </c>
      <c r="B110" s="6" t="s">
        <v>178</v>
      </c>
      <c r="C110" s="2">
        <v>2</v>
      </c>
      <c r="D110" s="7">
        <v>200</v>
      </c>
      <c r="E110" s="7">
        <f t="shared" si="6"/>
        <v>400</v>
      </c>
      <c r="F110" s="6" t="s">
        <v>171</v>
      </c>
      <c r="G110" s="35">
        <v>4</v>
      </c>
      <c r="H110" s="37">
        <v>28000</v>
      </c>
      <c r="I110" s="7">
        <f t="shared" si="7"/>
        <v>112000</v>
      </c>
      <c r="J110" s="2" t="s">
        <v>197</v>
      </c>
    </row>
    <row r="111" spans="1:10" x14ac:dyDescent="0.3">
      <c r="A111" t="e">
        <f>IF(B111=#REF!,1,0)</f>
        <v>#REF!</v>
      </c>
      <c r="B111" s="6" t="s">
        <v>179</v>
      </c>
      <c r="C111" s="2">
        <v>6</v>
      </c>
      <c r="D111" s="7">
        <v>2149</v>
      </c>
      <c r="E111" s="7">
        <f t="shared" si="6"/>
        <v>12894</v>
      </c>
      <c r="F111" s="6" t="s">
        <v>176</v>
      </c>
      <c r="G111" s="35">
        <v>12</v>
      </c>
      <c r="H111" s="37">
        <v>360</v>
      </c>
      <c r="I111" s="7">
        <f t="shared" si="7"/>
        <v>4320</v>
      </c>
      <c r="J111" s="2" t="s">
        <v>197</v>
      </c>
    </row>
  </sheetData>
  <mergeCells count="3">
    <mergeCell ref="B1:J1"/>
    <mergeCell ref="B2:E2"/>
    <mergeCell ref="F2:I2"/>
  </mergeCells>
  <printOptions horizontalCentered="1"/>
  <pageMargins left="0.11811023622047245" right="0.11811023622047245" top="0.35433070866141736" bottom="0.15748031496062992" header="0.31496062992125984" footer="0.31496062992125984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B90F-7E59-4E08-BD39-655850452E1F}">
  <sheetPr>
    <pageSetUpPr fitToPage="1"/>
  </sheetPr>
  <dimension ref="A1:J81"/>
  <sheetViews>
    <sheetView tabSelected="1" view="pageBreakPreview" topLeftCell="A51" zoomScaleNormal="85" zoomScaleSheetLayoutView="100" workbookViewId="0">
      <selection activeCell="F38" sqref="F38"/>
    </sheetView>
  </sheetViews>
  <sheetFormatPr baseColWidth="10" defaultRowHeight="14.4" x14ac:dyDescent="0.3"/>
  <cols>
    <col min="2" max="2" width="58.21875" customWidth="1"/>
    <col min="3" max="3" width="4.5546875" bestFit="1" customWidth="1"/>
    <col min="4" max="4" width="12.109375" style="1" bestFit="1" customWidth="1"/>
    <col min="5" max="5" width="10.77734375" style="1" bestFit="1" customWidth="1"/>
    <col min="6" max="6" width="48.44140625" customWidth="1"/>
    <col min="7" max="7" width="4.5546875" bestFit="1" customWidth="1"/>
    <col min="8" max="8" width="13.33203125" style="1" bestFit="1" customWidth="1"/>
    <col min="9" max="9" width="11.88671875" style="1" bestFit="1" customWidth="1"/>
    <col min="10" max="10" width="39.33203125" customWidth="1"/>
  </cols>
  <sheetData>
    <row r="1" spans="1:10" ht="23.4" x14ac:dyDescent="0.45">
      <c r="B1" s="24" t="s">
        <v>201</v>
      </c>
      <c r="C1" s="24"/>
      <c r="D1" s="24"/>
      <c r="E1" s="24"/>
      <c r="F1" s="24"/>
      <c r="G1" s="24"/>
      <c r="H1" s="24"/>
      <c r="I1" s="24"/>
      <c r="J1" s="24"/>
    </row>
    <row r="2" spans="1:10" x14ac:dyDescent="0.3">
      <c r="B2" s="25" t="s">
        <v>199</v>
      </c>
      <c r="C2" s="25"/>
      <c r="D2" s="25"/>
      <c r="E2" s="25"/>
      <c r="F2" s="25" t="s">
        <v>200</v>
      </c>
      <c r="G2" s="25"/>
      <c r="H2" s="25"/>
      <c r="I2" s="25"/>
      <c r="J2" s="3"/>
    </row>
    <row r="3" spans="1:10" x14ac:dyDescent="0.3">
      <c r="B3" s="3" t="s">
        <v>180</v>
      </c>
      <c r="C3" s="8" t="s">
        <v>181</v>
      </c>
      <c r="D3" s="4" t="s">
        <v>198</v>
      </c>
      <c r="E3" s="5" t="s">
        <v>182</v>
      </c>
      <c r="F3" s="3" t="s">
        <v>180</v>
      </c>
      <c r="G3" s="8" t="s">
        <v>181</v>
      </c>
      <c r="H3" s="4" t="s">
        <v>198</v>
      </c>
      <c r="I3" s="5" t="s">
        <v>182</v>
      </c>
      <c r="J3" s="3" t="s">
        <v>183</v>
      </c>
    </row>
    <row r="4" spans="1:10" x14ac:dyDescent="0.3">
      <c r="A4" t="e">
        <f>IF(B4=#REF!,1,0)</f>
        <v>#REF!</v>
      </c>
      <c r="B4" s="6" t="s">
        <v>1</v>
      </c>
      <c r="C4" s="2">
        <v>33</v>
      </c>
      <c r="D4" s="7">
        <v>3240</v>
      </c>
      <c r="E4" s="7">
        <v>11880</v>
      </c>
      <c r="F4" s="6" t="s">
        <v>210</v>
      </c>
      <c r="G4" s="2">
        <v>33</v>
      </c>
      <c r="H4" s="7">
        <v>3240</v>
      </c>
      <c r="I4" s="7">
        <v>11880</v>
      </c>
      <c r="J4" s="2" t="s">
        <v>197</v>
      </c>
    </row>
    <row r="5" spans="1:10" x14ac:dyDescent="0.3">
      <c r="A5" t="e">
        <f>IF(B5=#REF!,1,0)</f>
        <v>#REF!</v>
      </c>
      <c r="B5" s="6" t="s">
        <v>2</v>
      </c>
      <c r="C5" s="2">
        <v>5</v>
      </c>
      <c r="D5" s="7">
        <v>930</v>
      </c>
      <c r="E5" s="7">
        <v>1550</v>
      </c>
      <c r="F5" s="6" t="s">
        <v>211</v>
      </c>
      <c r="G5" s="2">
        <v>5</v>
      </c>
      <c r="H5" s="7">
        <v>930</v>
      </c>
      <c r="I5" s="7">
        <v>1550</v>
      </c>
      <c r="J5" s="2" t="s">
        <v>197</v>
      </c>
    </row>
    <row r="6" spans="1:10" x14ac:dyDescent="0.3">
      <c r="A6" t="e">
        <f>IF(B6=#REF!,1,0)</f>
        <v>#REF!</v>
      </c>
      <c r="B6" s="6" t="s">
        <v>4</v>
      </c>
      <c r="C6" s="2">
        <v>49</v>
      </c>
      <c r="D6" s="7">
        <v>4560</v>
      </c>
      <c r="E6" s="7">
        <v>11760</v>
      </c>
      <c r="F6" s="6" t="s">
        <v>4</v>
      </c>
      <c r="G6" s="2">
        <v>49</v>
      </c>
      <c r="H6" s="7">
        <v>4560</v>
      </c>
      <c r="I6" s="7">
        <v>11760</v>
      </c>
      <c r="J6" s="2" t="s">
        <v>197</v>
      </c>
    </row>
    <row r="7" spans="1:10" x14ac:dyDescent="0.3">
      <c r="A7" t="e">
        <f>IF(B7=#REF!,1,0)</f>
        <v>#REF!</v>
      </c>
      <c r="B7" s="6" t="s">
        <v>187</v>
      </c>
      <c r="C7" s="2">
        <v>5</v>
      </c>
      <c r="D7" s="7">
        <v>2520</v>
      </c>
      <c r="E7" s="7">
        <v>4200</v>
      </c>
      <c r="F7" s="6" t="s">
        <v>242</v>
      </c>
      <c r="G7" s="2">
        <v>29</v>
      </c>
      <c r="H7" s="7">
        <v>640</v>
      </c>
      <c r="I7" s="7">
        <v>9280</v>
      </c>
      <c r="J7" s="2" t="s">
        <v>197</v>
      </c>
    </row>
    <row r="8" spans="1:10" x14ac:dyDescent="0.3">
      <c r="A8" t="e">
        <f>IF(B8=#REF!,1,0)</f>
        <v>#REF!</v>
      </c>
      <c r="B8" s="6" t="s">
        <v>5</v>
      </c>
      <c r="C8" s="2">
        <v>3</v>
      </c>
      <c r="D8" s="7">
        <v>360</v>
      </c>
      <c r="E8" s="7">
        <v>1080</v>
      </c>
      <c r="F8" s="6" t="s">
        <v>212</v>
      </c>
      <c r="G8" s="2">
        <v>52</v>
      </c>
      <c r="H8" s="7">
        <v>8280</v>
      </c>
      <c r="I8" s="7">
        <v>17160</v>
      </c>
      <c r="J8" s="2" t="s">
        <v>197</v>
      </c>
    </row>
    <row r="9" spans="1:10" x14ac:dyDescent="0.3">
      <c r="A9" t="e">
        <f>IF(B9=#REF!,1,0)</f>
        <v>#REF!</v>
      </c>
      <c r="B9" s="6" t="s">
        <v>188</v>
      </c>
      <c r="C9" s="2">
        <v>44</v>
      </c>
      <c r="D9" s="7">
        <v>5400</v>
      </c>
      <c r="E9" s="7">
        <v>11880</v>
      </c>
      <c r="F9" s="6" t="s">
        <v>213</v>
      </c>
      <c r="G9" s="2">
        <v>24</v>
      </c>
      <c r="H9" s="7">
        <v>1260</v>
      </c>
      <c r="I9" s="7">
        <v>15120</v>
      </c>
      <c r="J9" s="2" t="s">
        <v>197</v>
      </c>
    </row>
    <row r="10" spans="1:10" x14ac:dyDescent="0.3">
      <c r="A10" t="e">
        <f>IF(B10=#REF!,1,0)</f>
        <v>#REF!</v>
      </c>
      <c r="B10" s="6" t="s">
        <v>189</v>
      </c>
      <c r="C10" s="2">
        <v>12</v>
      </c>
      <c r="D10" s="7">
        <v>630</v>
      </c>
      <c r="E10" s="7">
        <v>7560</v>
      </c>
      <c r="F10" s="6" t="s">
        <v>214</v>
      </c>
      <c r="G10" s="2">
        <v>33</v>
      </c>
      <c r="H10" s="7">
        <v>1480</v>
      </c>
      <c r="I10" s="7">
        <v>24420</v>
      </c>
      <c r="J10" s="2" t="s">
        <v>197</v>
      </c>
    </row>
    <row r="11" spans="1:10" x14ac:dyDescent="0.3">
      <c r="A11" t="e">
        <f>IF(B11=#REF!,1,0)</f>
        <v>#REF!</v>
      </c>
      <c r="B11" s="6" t="s">
        <v>190</v>
      </c>
      <c r="C11" s="2">
        <v>12</v>
      </c>
      <c r="D11" s="7">
        <v>630</v>
      </c>
      <c r="E11" s="7">
        <v>7560</v>
      </c>
      <c r="F11" s="29" t="s">
        <v>251</v>
      </c>
      <c r="G11" s="2"/>
      <c r="H11" s="7"/>
      <c r="I11" s="7"/>
      <c r="J11" s="2" t="s">
        <v>197</v>
      </c>
    </row>
    <row r="12" spans="1:10" x14ac:dyDescent="0.3">
      <c r="A12" t="e">
        <f>IF(B12=#REF!,1,0)</f>
        <v>#REF!</v>
      </c>
      <c r="B12" s="6" t="s">
        <v>191</v>
      </c>
      <c r="C12" s="2">
        <v>14</v>
      </c>
      <c r="D12" s="7">
        <v>1480</v>
      </c>
      <c r="E12" s="7">
        <v>10360</v>
      </c>
      <c r="F12" s="32"/>
      <c r="G12" s="2"/>
      <c r="H12" s="7"/>
      <c r="I12" s="7"/>
      <c r="J12" s="2" t="s">
        <v>197</v>
      </c>
    </row>
    <row r="13" spans="1:10" x14ac:dyDescent="0.3">
      <c r="A13" t="e">
        <f>IF(B13=#REF!,1,0)</f>
        <v>#REF!</v>
      </c>
      <c r="B13" s="6" t="s">
        <v>6</v>
      </c>
      <c r="C13" s="2">
        <v>100</v>
      </c>
      <c r="D13" s="7">
        <v>520</v>
      </c>
      <c r="E13" s="7">
        <v>26000</v>
      </c>
      <c r="F13" s="30"/>
      <c r="G13" s="2"/>
      <c r="H13" s="7"/>
      <c r="I13" s="7"/>
      <c r="J13" s="2" t="s">
        <v>197</v>
      </c>
    </row>
    <row r="14" spans="1:10" x14ac:dyDescent="0.3">
      <c r="A14" t="e">
        <f>IF(B14=#REF!,1,0)</f>
        <v>#REF!</v>
      </c>
      <c r="B14" s="6" t="s">
        <v>8</v>
      </c>
      <c r="C14" s="2">
        <v>42</v>
      </c>
      <c r="D14" s="7">
        <v>900</v>
      </c>
      <c r="E14" s="7">
        <v>12600</v>
      </c>
      <c r="F14" s="6" t="s">
        <v>215</v>
      </c>
      <c r="G14" s="2">
        <v>6</v>
      </c>
      <c r="H14" s="7">
        <v>300</v>
      </c>
      <c r="I14" s="7">
        <v>1800</v>
      </c>
      <c r="J14" s="2" t="s">
        <v>197</v>
      </c>
    </row>
    <row r="15" spans="1:10" x14ac:dyDescent="0.3">
      <c r="A15" t="e">
        <f>IF(B15=#REF!,1,0)</f>
        <v>#REF!</v>
      </c>
      <c r="B15" s="6" t="s">
        <v>9</v>
      </c>
      <c r="C15" s="2">
        <v>76</v>
      </c>
      <c r="D15" s="7">
        <v>240</v>
      </c>
      <c r="E15" s="7">
        <v>6080</v>
      </c>
      <c r="F15" s="6" t="s">
        <v>216</v>
      </c>
      <c r="G15" s="2">
        <v>30</v>
      </c>
      <c r="H15" s="7">
        <v>600</v>
      </c>
      <c r="I15" s="7">
        <v>9000</v>
      </c>
      <c r="J15" s="2" t="s">
        <v>197</v>
      </c>
    </row>
    <row r="16" spans="1:10" x14ac:dyDescent="0.3">
      <c r="A16" t="e">
        <f>IF(B16=#REF!,1,0)</f>
        <v>#REF!</v>
      </c>
      <c r="B16" s="6" t="s">
        <v>10</v>
      </c>
      <c r="C16" s="2">
        <v>1</v>
      </c>
      <c r="D16" s="7">
        <v>1050</v>
      </c>
      <c r="E16" s="7">
        <v>1050</v>
      </c>
      <c r="F16" s="6" t="s">
        <v>217</v>
      </c>
      <c r="G16" s="2">
        <v>90</v>
      </c>
      <c r="H16" s="7">
        <v>240</v>
      </c>
      <c r="I16" s="7">
        <v>7200</v>
      </c>
      <c r="J16" s="2" t="s">
        <v>197</v>
      </c>
    </row>
    <row r="17" spans="1:10" x14ac:dyDescent="0.3">
      <c r="A17" t="e">
        <f>IF(B17=#REF!,1,0)</f>
        <v>#REF!</v>
      </c>
      <c r="B17" s="6" t="s">
        <v>12</v>
      </c>
      <c r="C17" s="2">
        <v>2</v>
      </c>
      <c r="D17" s="7">
        <v>800</v>
      </c>
      <c r="E17" s="7">
        <v>800</v>
      </c>
      <c r="F17" s="6" t="s">
        <v>12</v>
      </c>
      <c r="G17" s="2">
        <v>2</v>
      </c>
      <c r="H17" s="7">
        <v>800</v>
      </c>
      <c r="I17" s="7">
        <v>800</v>
      </c>
      <c r="J17" s="2" t="s">
        <v>197</v>
      </c>
    </row>
    <row r="18" spans="1:10" x14ac:dyDescent="0.3">
      <c r="A18" t="e">
        <f>IF(B18=#REF!,1,0)</f>
        <v>#REF!</v>
      </c>
      <c r="B18" s="6" t="s">
        <v>15</v>
      </c>
      <c r="C18" s="2">
        <v>50</v>
      </c>
      <c r="D18" s="7">
        <v>250</v>
      </c>
      <c r="E18" s="7">
        <v>12500</v>
      </c>
      <c r="F18" s="6" t="s">
        <v>218</v>
      </c>
      <c r="G18" s="2">
        <v>50</v>
      </c>
      <c r="H18" s="7">
        <v>250</v>
      </c>
      <c r="I18" s="7">
        <v>12500</v>
      </c>
      <c r="J18" s="2" t="s">
        <v>197</v>
      </c>
    </row>
    <row r="19" spans="1:10" x14ac:dyDescent="0.3">
      <c r="A19" t="e">
        <f>IF(B19=#REF!,1,0)</f>
        <v>#REF!</v>
      </c>
      <c r="B19" s="6" t="s">
        <v>21</v>
      </c>
      <c r="C19" s="2">
        <v>2</v>
      </c>
      <c r="D19" s="7">
        <v>1400</v>
      </c>
      <c r="E19" s="7">
        <v>1400</v>
      </c>
      <c r="F19" s="6" t="s">
        <v>219</v>
      </c>
      <c r="G19" s="2">
        <v>2</v>
      </c>
      <c r="H19" s="7">
        <v>1400</v>
      </c>
      <c r="I19" s="7">
        <v>1400</v>
      </c>
      <c r="J19" s="2" t="s">
        <v>197</v>
      </c>
    </row>
    <row r="20" spans="1:10" x14ac:dyDescent="0.3">
      <c r="A20" t="e">
        <f>IF(B20=#REF!,1,0)</f>
        <v>#REF!</v>
      </c>
      <c r="B20" s="6" t="s">
        <v>23</v>
      </c>
      <c r="C20" s="2">
        <v>8</v>
      </c>
      <c r="D20" s="7">
        <v>900</v>
      </c>
      <c r="E20" s="7">
        <v>3600</v>
      </c>
      <c r="F20" s="6" t="s">
        <v>23</v>
      </c>
      <c r="G20" s="2">
        <v>8</v>
      </c>
      <c r="H20" s="7">
        <v>900</v>
      </c>
      <c r="I20" s="7">
        <v>3600</v>
      </c>
      <c r="J20" s="2" t="s">
        <v>197</v>
      </c>
    </row>
    <row r="21" spans="1:10" x14ac:dyDescent="0.3">
      <c r="A21" t="e">
        <f>IF(B21=#REF!,1,0)</f>
        <v>#REF!</v>
      </c>
      <c r="B21" s="6" t="s">
        <v>192</v>
      </c>
      <c r="C21" s="2">
        <v>12</v>
      </c>
      <c r="D21" s="7">
        <v>150</v>
      </c>
      <c r="E21" s="7">
        <v>1800</v>
      </c>
      <c r="F21" s="14" t="s">
        <v>251</v>
      </c>
      <c r="J21" s="2" t="s">
        <v>197</v>
      </c>
    </row>
    <row r="22" spans="1:10" x14ac:dyDescent="0.3">
      <c r="A22" t="e">
        <f>IF(B22=#REF!,1,0)</f>
        <v>#REF!</v>
      </c>
      <c r="B22" s="6" t="s">
        <v>33</v>
      </c>
      <c r="C22" s="2">
        <v>11</v>
      </c>
      <c r="D22" s="7">
        <v>5500</v>
      </c>
      <c r="E22" s="7">
        <v>6050</v>
      </c>
      <c r="F22" s="6" t="s">
        <v>220</v>
      </c>
      <c r="G22" s="2">
        <v>11</v>
      </c>
      <c r="H22" s="7">
        <v>5500</v>
      </c>
      <c r="I22" s="7">
        <v>6050</v>
      </c>
      <c r="J22" s="2" t="s">
        <v>197</v>
      </c>
    </row>
    <row r="23" spans="1:10" x14ac:dyDescent="0.3">
      <c r="A23" t="e">
        <f>IF(B23=#REF!,1,0)</f>
        <v>#REF!</v>
      </c>
      <c r="B23" s="6" t="s">
        <v>38</v>
      </c>
      <c r="C23" s="2">
        <v>8</v>
      </c>
      <c r="D23" s="7">
        <v>200</v>
      </c>
      <c r="E23" s="7">
        <v>1600</v>
      </c>
      <c r="F23" s="15" t="s">
        <v>251</v>
      </c>
      <c r="J23" s="2" t="s">
        <v>197</v>
      </c>
    </row>
    <row r="24" spans="1:10" x14ac:dyDescent="0.3">
      <c r="A24" t="e">
        <f>IF(B24=#REF!,1,0)</f>
        <v>#REF!</v>
      </c>
      <c r="B24" s="6" t="s">
        <v>46</v>
      </c>
      <c r="C24" s="2">
        <v>2</v>
      </c>
      <c r="D24" s="7">
        <v>560</v>
      </c>
      <c r="E24" s="7">
        <v>560</v>
      </c>
      <c r="F24" s="6" t="s">
        <v>46</v>
      </c>
      <c r="G24" s="2">
        <v>2</v>
      </c>
      <c r="H24" s="7">
        <v>560</v>
      </c>
      <c r="I24" s="7">
        <v>560</v>
      </c>
      <c r="J24" s="2" t="s">
        <v>197</v>
      </c>
    </row>
    <row r="25" spans="1:10" x14ac:dyDescent="0.3">
      <c r="A25" t="e">
        <f>IF(B25=#REF!,1,0)</f>
        <v>#REF!</v>
      </c>
      <c r="B25" s="6" t="s">
        <v>49</v>
      </c>
      <c r="C25" s="2">
        <v>29</v>
      </c>
      <c r="D25" s="7">
        <v>2170</v>
      </c>
      <c r="E25" s="7">
        <v>8990</v>
      </c>
      <c r="F25" s="13" t="s">
        <v>251</v>
      </c>
      <c r="G25" s="2"/>
      <c r="H25" s="7"/>
      <c r="I25" s="7"/>
      <c r="J25" s="2" t="s">
        <v>197</v>
      </c>
    </row>
    <row r="26" spans="1:10" x14ac:dyDescent="0.3">
      <c r="A26" t="e">
        <f>IF(B26=#REF!,1,0)</f>
        <v>#REF!</v>
      </c>
      <c r="B26" s="6" t="s">
        <v>50</v>
      </c>
      <c r="C26" s="2">
        <v>25</v>
      </c>
      <c r="D26" s="7">
        <v>11340</v>
      </c>
      <c r="E26" s="7">
        <v>13500</v>
      </c>
      <c r="F26" s="6" t="s">
        <v>50</v>
      </c>
      <c r="G26" s="2">
        <v>25</v>
      </c>
      <c r="H26" s="7">
        <v>11340</v>
      </c>
      <c r="I26" s="7">
        <v>13500</v>
      </c>
      <c r="J26" s="2" t="s">
        <v>197</v>
      </c>
    </row>
    <row r="27" spans="1:10" x14ac:dyDescent="0.3">
      <c r="A27" t="e">
        <f>IF(B27=#REF!,1,0)</f>
        <v>#REF!</v>
      </c>
      <c r="B27" s="6" t="s">
        <v>51</v>
      </c>
      <c r="C27" s="2">
        <v>26</v>
      </c>
      <c r="D27" s="7">
        <v>2300</v>
      </c>
      <c r="E27" s="7">
        <v>11960</v>
      </c>
      <c r="F27" s="6" t="s">
        <v>243</v>
      </c>
      <c r="G27" s="2">
        <v>26</v>
      </c>
      <c r="H27" s="7">
        <v>2300</v>
      </c>
      <c r="I27" s="7">
        <v>11960</v>
      </c>
      <c r="J27" s="2" t="s">
        <v>197</v>
      </c>
    </row>
    <row r="28" spans="1:10" x14ac:dyDescent="0.3">
      <c r="A28" t="e">
        <f>IF(B28=#REF!,1,0)</f>
        <v>#REF!</v>
      </c>
      <c r="B28" s="6" t="s">
        <v>52</v>
      </c>
      <c r="C28" s="2">
        <v>8</v>
      </c>
      <c r="D28" s="7">
        <v>1360</v>
      </c>
      <c r="E28" s="7">
        <v>5440</v>
      </c>
      <c r="F28" s="6" t="s">
        <v>52</v>
      </c>
      <c r="G28" s="2">
        <v>8</v>
      </c>
      <c r="H28" s="7">
        <v>1360</v>
      </c>
      <c r="I28" s="7">
        <v>5440</v>
      </c>
      <c r="J28" s="2" t="s">
        <v>197</v>
      </c>
    </row>
    <row r="29" spans="1:10" x14ac:dyDescent="0.3">
      <c r="A29" t="e">
        <f>IF(B29=#REF!,1,0)</f>
        <v>#REF!</v>
      </c>
      <c r="B29" s="6" t="s">
        <v>53</v>
      </c>
      <c r="C29" s="2">
        <v>15</v>
      </c>
      <c r="D29" s="7">
        <v>2240</v>
      </c>
      <c r="E29" s="7">
        <v>8400</v>
      </c>
      <c r="F29" s="6" t="s">
        <v>221</v>
      </c>
      <c r="G29" s="2">
        <v>15</v>
      </c>
      <c r="H29" s="7">
        <v>2240</v>
      </c>
      <c r="I29" s="7">
        <v>8400</v>
      </c>
      <c r="J29" s="2" t="s">
        <v>197</v>
      </c>
    </row>
    <row r="30" spans="1:10" x14ac:dyDescent="0.3">
      <c r="A30" t="e">
        <f>IF(B30=#REF!,1,0)</f>
        <v>#REF!</v>
      </c>
      <c r="B30" s="6" t="s">
        <v>193</v>
      </c>
      <c r="C30" s="2">
        <v>16</v>
      </c>
      <c r="D30" s="7">
        <v>600</v>
      </c>
      <c r="E30" s="7">
        <v>9600</v>
      </c>
      <c r="F30" s="6" t="s">
        <v>222</v>
      </c>
      <c r="G30" s="2">
        <v>16</v>
      </c>
      <c r="H30" s="7">
        <v>600</v>
      </c>
      <c r="I30" s="7">
        <v>9600</v>
      </c>
      <c r="J30" s="2" t="s">
        <v>197</v>
      </c>
    </row>
    <row r="31" spans="1:10" x14ac:dyDescent="0.3">
      <c r="A31" t="e">
        <f>IF(B31=#REF!,1,0)</f>
        <v>#REF!</v>
      </c>
      <c r="B31" s="6" t="s">
        <v>194</v>
      </c>
      <c r="C31" s="2">
        <v>8</v>
      </c>
      <c r="D31" s="7">
        <v>560</v>
      </c>
      <c r="E31" s="7">
        <v>4480</v>
      </c>
      <c r="F31" s="6" t="s">
        <v>223</v>
      </c>
      <c r="G31" s="2">
        <v>8</v>
      </c>
      <c r="H31" s="7">
        <v>560</v>
      </c>
      <c r="I31" s="7">
        <v>4480</v>
      </c>
      <c r="J31" s="2" t="s">
        <v>197</v>
      </c>
    </row>
    <row r="32" spans="1:10" x14ac:dyDescent="0.3">
      <c r="A32" t="e">
        <f>IF(B32=#REF!,1,0)</f>
        <v>#REF!</v>
      </c>
      <c r="B32" s="6" t="s">
        <v>72</v>
      </c>
      <c r="C32" s="2">
        <v>50</v>
      </c>
      <c r="D32" s="7">
        <v>5343.04</v>
      </c>
      <c r="E32" s="7">
        <v>66788</v>
      </c>
      <c r="F32" s="6" t="s">
        <v>244</v>
      </c>
      <c r="G32" s="2">
        <v>50</v>
      </c>
      <c r="H32" s="7">
        <v>5343.04</v>
      </c>
      <c r="I32" s="7">
        <v>66788</v>
      </c>
      <c r="J32" s="2" t="s">
        <v>197</v>
      </c>
    </row>
    <row r="33" spans="1:10" x14ac:dyDescent="0.3">
      <c r="A33" t="e">
        <f>IF(B33=#REF!,1,0)</f>
        <v>#REF!</v>
      </c>
      <c r="B33" s="6" t="s">
        <v>73</v>
      </c>
      <c r="C33" s="2">
        <v>15</v>
      </c>
      <c r="D33" s="7">
        <v>3429.2</v>
      </c>
      <c r="E33" s="7">
        <v>12859.499999999998</v>
      </c>
      <c r="F33" s="6" t="s">
        <v>245</v>
      </c>
      <c r="G33" s="2">
        <v>15</v>
      </c>
      <c r="H33" s="7">
        <v>3429.2</v>
      </c>
      <c r="I33" s="7">
        <v>12859.499999999998</v>
      </c>
      <c r="J33" s="2" t="s">
        <v>197</v>
      </c>
    </row>
    <row r="34" spans="1:10" x14ac:dyDescent="0.3">
      <c r="A34" t="e">
        <f>IF(B34=#REF!,1,0)</f>
        <v>#REF!</v>
      </c>
      <c r="B34" s="6" t="s">
        <v>74</v>
      </c>
      <c r="C34" s="2">
        <v>6</v>
      </c>
      <c r="D34" s="7">
        <v>619.5</v>
      </c>
      <c r="E34" s="7">
        <v>3717</v>
      </c>
      <c r="F34" s="6" t="s">
        <v>246</v>
      </c>
      <c r="G34" s="2">
        <v>6</v>
      </c>
      <c r="H34" s="7">
        <v>619.5</v>
      </c>
      <c r="I34" s="7">
        <v>3717</v>
      </c>
      <c r="J34" s="2" t="s">
        <v>197</v>
      </c>
    </row>
    <row r="35" spans="1:10" x14ac:dyDescent="0.3">
      <c r="A35" t="e">
        <f>IF(B35=#REF!,1,0)</f>
        <v>#REF!</v>
      </c>
      <c r="B35" s="6" t="s">
        <v>83</v>
      </c>
      <c r="C35" s="2">
        <v>360</v>
      </c>
      <c r="D35" s="7">
        <v>195</v>
      </c>
      <c r="E35" s="7">
        <v>70200</v>
      </c>
      <c r="F35" s="13" t="s">
        <v>251</v>
      </c>
      <c r="G35" s="2"/>
      <c r="H35" s="7"/>
      <c r="I35" s="7"/>
      <c r="J35" s="2" t="s">
        <v>197</v>
      </c>
    </row>
    <row r="36" spans="1:10" x14ac:dyDescent="0.3">
      <c r="A36" t="e">
        <f>IF(B36=#REF!,1,0)</f>
        <v>#REF!</v>
      </c>
      <c r="B36" s="6" t="s">
        <v>84</v>
      </c>
      <c r="C36" s="2">
        <v>120</v>
      </c>
      <c r="D36" s="7">
        <v>170</v>
      </c>
      <c r="E36" s="7">
        <v>20400</v>
      </c>
      <c r="F36" s="6" t="s">
        <v>84</v>
      </c>
      <c r="G36" s="2">
        <v>120</v>
      </c>
      <c r="H36" s="7">
        <v>170</v>
      </c>
      <c r="I36" s="7">
        <v>20400</v>
      </c>
      <c r="J36" s="2" t="s">
        <v>197</v>
      </c>
    </row>
    <row r="37" spans="1:10" x14ac:dyDescent="0.3">
      <c r="A37" t="e">
        <f>IF(B37=#REF!,1,0)</f>
        <v>#REF!</v>
      </c>
      <c r="B37" s="6" t="s">
        <v>85</v>
      </c>
      <c r="C37" s="2">
        <v>120</v>
      </c>
      <c r="D37" s="7">
        <v>185</v>
      </c>
      <c r="E37" s="7">
        <v>22200</v>
      </c>
      <c r="F37" s="6" t="s">
        <v>85</v>
      </c>
      <c r="G37" s="2">
        <v>120</v>
      </c>
      <c r="H37" s="7">
        <v>185</v>
      </c>
      <c r="I37" s="7">
        <v>22200</v>
      </c>
      <c r="J37" s="2" t="s">
        <v>197</v>
      </c>
    </row>
    <row r="38" spans="1:10" x14ac:dyDescent="0.3">
      <c r="A38" t="e">
        <f>IF(B38=#REF!,1,0)</f>
        <v>#REF!</v>
      </c>
      <c r="B38" s="6" t="s">
        <v>86</v>
      </c>
      <c r="C38" s="2">
        <v>120</v>
      </c>
      <c r="D38" s="7">
        <v>195</v>
      </c>
      <c r="E38" s="7">
        <v>23400</v>
      </c>
      <c r="F38" s="6" t="s">
        <v>86</v>
      </c>
      <c r="G38" s="2">
        <v>120</v>
      </c>
      <c r="H38" s="7">
        <v>195</v>
      </c>
      <c r="I38" s="7">
        <v>23400</v>
      </c>
      <c r="J38" s="2" t="s">
        <v>197</v>
      </c>
    </row>
    <row r="39" spans="1:10" x14ac:dyDescent="0.3">
      <c r="A39" t="e">
        <f>IF(B39=#REF!,1,0)</f>
        <v>#REF!</v>
      </c>
      <c r="B39" s="6" t="s">
        <v>87</v>
      </c>
      <c r="C39" s="2">
        <v>60</v>
      </c>
      <c r="D39" s="7">
        <v>440</v>
      </c>
      <c r="E39" s="7">
        <v>13200</v>
      </c>
      <c r="F39" s="6" t="s">
        <v>224</v>
      </c>
      <c r="G39" s="2">
        <v>360</v>
      </c>
      <c r="H39" s="7">
        <v>195</v>
      </c>
      <c r="I39" s="7">
        <v>70200</v>
      </c>
      <c r="J39" s="2" t="s">
        <v>197</v>
      </c>
    </row>
    <row r="40" spans="1:10" x14ac:dyDescent="0.3">
      <c r="A40" t="e">
        <f>IF(B40=#REF!,1,0)</f>
        <v>#REF!</v>
      </c>
      <c r="B40" s="6" t="s">
        <v>88</v>
      </c>
      <c r="C40" s="2">
        <v>4</v>
      </c>
      <c r="D40" s="7">
        <v>800</v>
      </c>
      <c r="E40" s="7">
        <v>1600</v>
      </c>
      <c r="F40" s="29" t="s">
        <v>251</v>
      </c>
      <c r="G40" s="2"/>
      <c r="H40" s="7"/>
      <c r="I40" s="7"/>
      <c r="J40" s="2" t="s">
        <v>197</v>
      </c>
    </row>
    <row r="41" spans="1:10" x14ac:dyDescent="0.3">
      <c r="A41" t="e">
        <f>IF(B41=#REF!,1,0)</f>
        <v>#REF!</v>
      </c>
      <c r="B41" s="6" t="s">
        <v>195</v>
      </c>
      <c r="C41" s="2">
        <v>4</v>
      </c>
      <c r="D41" s="7">
        <v>880</v>
      </c>
      <c r="E41" s="7">
        <v>1760</v>
      </c>
      <c r="F41" s="30"/>
      <c r="G41" s="2"/>
      <c r="H41" s="7"/>
      <c r="I41" s="7"/>
      <c r="J41" s="2" t="s">
        <v>197</v>
      </c>
    </row>
    <row r="42" spans="1:10" x14ac:dyDescent="0.3">
      <c r="A42" t="e">
        <f>IF(B42=#REF!,1,0)</f>
        <v>#REF!</v>
      </c>
      <c r="B42" s="6" t="s">
        <v>89</v>
      </c>
      <c r="C42" s="2">
        <v>8</v>
      </c>
      <c r="D42" s="7">
        <v>750</v>
      </c>
      <c r="E42" s="7">
        <v>2000</v>
      </c>
      <c r="F42" s="6" t="s">
        <v>225</v>
      </c>
      <c r="G42" s="2">
        <v>12</v>
      </c>
      <c r="H42" s="7">
        <v>1250</v>
      </c>
      <c r="I42" s="7">
        <v>3000</v>
      </c>
      <c r="J42" s="2" t="s">
        <v>197</v>
      </c>
    </row>
    <row r="43" spans="1:10" x14ac:dyDescent="0.3">
      <c r="A43" t="e">
        <f>IF(B43=#REF!,1,0)</f>
        <v>#REF!</v>
      </c>
      <c r="B43" s="6" t="s">
        <v>90</v>
      </c>
      <c r="C43" s="2">
        <v>2</v>
      </c>
      <c r="D43" s="7">
        <v>360</v>
      </c>
      <c r="E43" s="7">
        <v>360</v>
      </c>
      <c r="F43" s="6" t="s">
        <v>226</v>
      </c>
      <c r="G43" s="2">
        <v>2</v>
      </c>
      <c r="H43" s="7">
        <v>360</v>
      </c>
      <c r="I43" s="7">
        <v>360</v>
      </c>
      <c r="J43" s="2" t="s">
        <v>197</v>
      </c>
    </row>
    <row r="44" spans="1:10" x14ac:dyDescent="0.3">
      <c r="A44" t="e">
        <f>IF(B44=#REF!,1,0)</f>
        <v>#REF!</v>
      </c>
      <c r="B44" s="6" t="s">
        <v>91</v>
      </c>
      <c r="C44" s="2">
        <v>25</v>
      </c>
      <c r="D44" s="7">
        <v>450</v>
      </c>
      <c r="E44" s="7">
        <v>11250</v>
      </c>
      <c r="F44" s="6" t="s">
        <v>227</v>
      </c>
      <c r="G44" s="2">
        <v>25</v>
      </c>
      <c r="H44" s="7">
        <v>450</v>
      </c>
      <c r="I44" s="7">
        <v>11250</v>
      </c>
      <c r="J44" s="2" t="s">
        <v>197</v>
      </c>
    </row>
    <row r="45" spans="1:10" x14ac:dyDescent="0.3">
      <c r="A45" t="e">
        <f>IF(B45=#REF!,1,0)</f>
        <v>#REF!</v>
      </c>
      <c r="B45" s="6" t="s">
        <v>92</v>
      </c>
      <c r="C45" s="2">
        <v>2</v>
      </c>
      <c r="D45" s="7">
        <v>400</v>
      </c>
      <c r="E45" s="7">
        <v>400</v>
      </c>
      <c r="F45" s="6" t="s">
        <v>92</v>
      </c>
      <c r="G45" s="2">
        <v>2</v>
      </c>
      <c r="H45" s="7">
        <v>400</v>
      </c>
      <c r="I45" s="7">
        <v>400</v>
      </c>
      <c r="J45" s="2" t="s">
        <v>197</v>
      </c>
    </row>
    <row r="46" spans="1:10" x14ac:dyDescent="0.3">
      <c r="A46" t="e">
        <f>IF(B46=#REF!,1,0)</f>
        <v>#REF!</v>
      </c>
      <c r="B46" s="6" t="s">
        <v>93</v>
      </c>
      <c r="C46" s="2">
        <v>8</v>
      </c>
      <c r="D46" s="7">
        <v>300</v>
      </c>
      <c r="E46" s="7">
        <v>2400</v>
      </c>
      <c r="F46" s="6" t="s">
        <v>228</v>
      </c>
      <c r="G46" s="2">
        <v>8</v>
      </c>
      <c r="H46" s="7">
        <v>300</v>
      </c>
      <c r="I46" s="7">
        <v>2400</v>
      </c>
      <c r="J46" s="2" t="s">
        <v>197</v>
      </c>
    </row>
    <row r="47" spans="1:10" x14ac:dyDescent="0.3">
      <c r="A47" t="e">
        <f>IF(B47=#REF!,1,0)</f>
        <v>#REF!</v>
      </c>
      <c r="B47" s="6" t="s">
        <v>95</v>
      </c>
      <c r="C47" s="2">
        <v>2</v>
      </c>
      <c r="D47" s="7">
        <v>1020</v>
      </c>
      <c r="E47" s="7">
        <v>1020</v>
      </c>
      <c r="F47" s="6" t="s">
        <v>229</v>
      </c>
      <c r="G47" s="2">
        <v>2</v>
      </c>
      <c r="H47" s="7">
        <v>2540</v>
      </c>
      <c r="I47" s="7">
        <v>2540</v>
      </c>
      <c r="J47" s="2" t="s">
        <v>197</v>
      </c>
    </row>
    <row r="48" spans="1:10" x14ac:dyDescent="0.3">
      <c r="A48" t="e">
        <f>IF(B48=#REF!,1,0)</f>
        <v>#REF!</v>
      </c>
      <c r="B48" s="6" t="s">
        <v>96</v>
      </c>
      <c r="C48" s="2">
        <v>1</v>
      </c>
      <c r="D48" s="7">
        <v>1200</v>
      </c>
      <c r="E48" s="7">
        <v>1200</v>
      </c>
      <c r="F48" s="6" t="s">
        <v>247</v>
      </c>
      <c r="G48" s="2">
        <v>10</v>
      </c>
      <c r="H48" s="7">
        <v>5310</v>
      </c>
      <c r="I48" s="7">
        <v>5310</v>
      </c>
      <c r="J48" s="2" t="s">
        <v>197</v>
      </c>
    </row>
    <row r="49" spans="1:10" x14ac:dyDescent="0.3">
      <c r="A49" t="e">
        <f>IF(B49=#REF!,1,0)</f>
        <v>#REF!</v>
      </c>
      <c r="B49" s="6" t="s">
        <v>97</v>
      </c>
      <c r="C49" s="2">
        <v>4</v>
      </c>
      <c r="D49" s="7">
        <v>1360</v>
      </c>
      <c r="E49" s="7">
        <v>1360</v>
      </c>
      <c r="F49" s="6" t="s">
        <v>230</v>
      </c>
      <c r="G49" s="2">
        <v>8</v>
      </c>
      <c r="H49" s="7">
        <v>520</v>
      </c>
      <c r="I49" s="7">
        <v>4160</v>
      </c>
      <c r="J49" s="2" t="s">
        <v>197</v>
      </c>
    </row>
    <row r="50" spans="1:10" x14ac:dyDescent="0.3">
      <c r="A50" t="e">
        <f>IF(B50=#REF!,1,0)</f>
        <v>#REF!</v>
      </c>
      <c r="B50" s="6" t="s">
        <v>98</v>
      </c>
      <c r="C50" s="2">
        <v>3</v>
      </c>
      <c r="D50" s="7">
        <v>1200</v>
      </c>
      <c r="E50" s="7">
        <v>1200</v>
      </c>
      <c r="F50" s="27" t="s">
        <v>251</v>
      </c>
      <c r="J50" s="2" t="s">
        <v>197</v>
      </c>
    </row>
    <row r="51" spans="1:10" x14ac:dyDescent="0.3">
      <c r="A51" t="e">
        <f>IF(B51=#REF!,1,0)</f>
        <v>#REF!</v>
      </c>
      <c r="B51" s="6" t="s">
        <v>100</v>
      </c>
      <c r="C51" s="2">
        <v>8</v>
      </c>
      <c r="D51" s="7">
        <v>520</v>
      </c>
      <c r="E51" s="7">
        <v>4160</v>
      </c>
      <c r="F51" s="28"/>
      <c r="J51" s="2" t="s">
        <v>197</v>
      </c>
    </row>
    <row r="52" spans="1:10" x14ac:dyDescent="0.3">
      <c r="A52" t="e">
        <f>IF(B52=#REF!,1,0)</f>
        <v>#REF!</v>
      </c>
      <c r="B52" s="6" t="s">
        <v>102</v>
      </c>
      <c r="C52" s="2">
        <v>30</v>
      </c>
      <c r="D52" s="7">
        <v>280</v>
      </c>
      <c r="E52" s="7">
        <v>8400</v>
      </c>
      <c r="F52" s="6" t="s">
        <v>231</v>
      </c>
      <c r="G52" s="2">
        <v>96</v>
      </c>
      <c r="H52" s="7">
        <v>1330</v>
      </c>
      <c r="I52" s="7">
        <v>29400</v>
      </c>
      <c r="J52" s="2" t="s">
        <v>197</v>
      </c>
    </row>
    <row r="53" spans="1:10" x14ac:dyDescent="0.3">
      <c r="A53" t="e">
        <f>IF(B53=#REF!,1,0)</f>
        <v>#REF!</v>
      </c>
      <c r="B53" s="6" t="s">
        <v>103</v>
      </c>
      <c r="C53" s="2">
        <v>36</v>
      </c>
      <c r="D53" s="7">
        <v>1050</v>
      </c>
      <c r="E53" s="7">
        <v>12600</v>
      </c>
      <c r="F53" s="6" t="s">
        <v>248</v>
      </c>
      <c r="G53" s="2">
        <v>29</v>
      </c>
      <c r="H53" s="7">
        <v>2170</v>
      </c>
      <c r="I53" s="7">
        <v>8990</v>
      </c>
      <c r="J53" s="2" t="s">
        <v>197</v>
      </c>
    </row>
    <row r="54" spans="1:10" x14ac:dyDescent="0.3">
      <c r="A54" t="e">
        <f>IF(B54=#REF!,1,0)</f>
        <v>#REF!</v>
      </c>
      <c r="B54" s="6" t="s">
        <v>104</v>
      </c>
      <c r="C54" s="2">
        <v>10</v>
      </c>
      <c r="D54" s="7">
        <v>1040</v>
      </c>
      <c r="E54" s="7">
        <v>5200</v>
      </c>
      <c r="F54" s="6" t="s">
        <v>232</v>
      </c>
      <c r="G54" s="2">
        <v>30</v>
      </c>
      <c r="H54" s="7">
        <v>220</v>
      </c>
      <c r="I54" s="7">
        <v>6600</v>
      </c>
      <c r="J54" s="2" t="s">
        <v>197</v>
      </c>
    </row>
    <row r="55" spans="1:10" x14ac:dyDescent="0.3">
      <c r="A55" t="e">
        <f>IF(B57=#REF!,1,0)</f>
        <v>#REF!</v>
      </c>
      <c r="B55" s="29" t="s">
        <v>250</v>
      </c>
      <c r="C55" s="2"/>
      <c r="D55" s="7"/>
      <c r="E55" s="7"/>
      <c r="F55" s="6" t="s">
        <v>233</v>
      </c>
      <c r="G55" s="2">
        <v>5</v>
      </c>
      <c r="H55" s="7">
        <v>520</v>
      </c>
      <c r="I55" s="7">
        <v>2600</v>
      </c>
      <c r="J55" s="2" t="s">
        <v>197</v>
      </c>
    </row>
    <row r="56" spans="1:10" x14ac:dyDescent="0.3">
      <c r="A56" t="e">
        <f>IF(B58=#REF!,1,0)</f>
        <v>#REF!</v>
      </c>
      <c r="B56" s="30"/>
      <c r="C56" s="2"/>
      <c r="D56" s="7"/>
      <c r="E56" s="7"/>
      <c r="F56" s="6" t="s">
        <v>234</v>
      </c>
      <c r="G56" s="2">
        <v>6</v>
      </c>
      <c r="H56" s="7">
        <v>520</v>
      </c>
      <c r="I56" s="7">
        <v>3120</v>
      </c>
      <c r="J56" s="2" t="s">
        <v>197</v>
      </c>
    </row>
    <row r="57" spans="1:10" x14ac:dyDescent="0.3">
      <c r="A57" t="e">
        <f>IF(B59=#REF!,1,0)</f>
        <v>#REF!</v>
      </c>
      <c r="B57" s="6" t="s">
        <v>105</v>
      </c>
      <c r="C57" s="2">
        <v>30</v>
      </c>
      <c r="D57" s="7">
        <v>300</v>
      </c>
      <c r="E57" s="7">
        <v>9000</v>
      </c>
      <c r="F57" s="6" t="s">
        <v>235</v>
      </c>
      <c r="G57" s="2">
        <v>60</v>
      </c>
      <c r="H57" s="7">
        <v>520</v>
      </c>
      <c r="I57" s="7">
        <v>15600</v>
      </c>
      <c r="J57" s="2" t="s">
        <v>197</v>
      </c>
    </row>
    <row r="58" spans="1:10" x14ac:dyDescent="0.3">
      <c r="A58" t="e">
        <f>IF(B60=#REF!,1,0)</f>
        <v>#REF!</v>
      </c>
      <c r="B58" s="6" t="s">
        <v>111</v>
      </c>
      <c r="C58" s="2">
        <v>156</v>
      </c>
      <c r="D58" s="7">
        <v>700</v>
      </c>
      <c r="E58" s="7">
        <v>54600</v>
      </c>
      <c r="F58" s="6" t="s">
        <v>236</v>
      </c>
      <c r="G58" s="2">
        <v>156</v>
      </c>
      <c r="H58" s="7">
        <v>700</v>
      </c>
      <c r="I58" s="7">
        <v>54600</v>
      </c>
      <c r="J58" s="2" t="s">
        <v>197</v>
      </c>
    </row>
    <row r="59" spans="1:10" x14ac:dyDescent="0.3">
      <c r="A59" t="e">
        <f>IF(B63=#REF!,1,0)</f>
        <v>#REF!</v>
      </c>
      <c r="B59" s="6" t="s">
        <v>128</v>
      </c>
      <c r="C59" s="2">
        <v>35</v>
      </c>
      <c r="D59" s="7">
        <v>9750</v>
      </c>
      <c r="E59" s="7">
        <v>26250</v>
      </c>
      <c r="F59" s="6" t="s">
        <v>126</v>
      </c>
      <c r="G59" s="2">
        <v>32</v>
      </c>
      <c r="H59" s="7">
        <v>6750</v>
      </c>
      <c r="I59" s="7">
        <v>24000</v>
      </c>
      <c r="J59" s="2" t="s">
        <v>197</v>
      </c>
    </row>
    <row r="60" spans="1:10" x14ac:dyDescent="0.3">
      <c r="A60" t="e">
        <f>IF(B64=#REF!,1,0)</f>
        <v>#REF!</v>
      </c>
      <c r="B60" s="6" t="s">
        <v>129</v>
      </c>
      <c r="C60" s="2">
        <v>4</v>
      </c>
      <c r="D60" s="7">
        <v>1040</v>
      </c>
      <c r="E60" s="7">
        <v>1040</v>
      </c>
      <c r="F60" s="6" t="s">
        <v>127</v>
      </c>
      <c r="G60" s="2">
        <v>2</v>
      </c>
      <c r="H60" s="7">
        <v>1500</v>
      </c>
      <c r="I60" s="7">
        <v>1500</v>
      </c>
      <c r="J60" s="2" t="s">
        <v>197</v>
      </c>
    </row>
    <row r="61" spans="1:10" x14ac:dyDescent="0.3">
      <c r="A61" t="e">
        <f>IF(B65=#REF!,1,0)</f>
        <v>#REF!</v>
      </c>
      <c r="B61" s="27" t="s">
        <v>250</v>
      </c>
      <c r="C61" s="9"/>
      <c r="D61" s="9"/>
      <c r="E61" s="10"/>
      <c r="F61" s="6" t="s">
        <v>128</v>
      </c>
      <c r="G61" s="2">
        <v>2</v>
      </c>
      <c r="H61" s="7">
        <v>1500</v>
      </c>
      <c r="I61" s="7">
        <v>1500</v>
      </c>
      <c r="J61" s="2" t="s">
        <v>197</v>
      </c>
    </row>
    <row r="62" spans="1:10" x14ac:dyDescent="0.3">
      <c r="A62" t="e">
        <f>IF(B66=#REF!,1,0)</f>
        <v>#REF!</v>
      </c>
      <c r="B62" s="31"/>
      <c r="C62" s="11"/>
      <c r="D62" s="11"/>
      <c r="E62" s="12"/>
      <c r="F62" s="6" t="s">
        <v>129</v>
      </c>
      <c r="G62" s="2">
        <v>4</v>
      </c>
      <c r="H62" s="7">
        <v>1040</v>
      </c>
      <c r="I62" s="7">
        <v>1040</v>
      </c>
      <c r="J62" s="2" t="s">
        <v>197</v>
      </c>
    </row>
    <row r="63" spans="1:10" x14ac:dyDescent="0.3">
      <c r="A63" t="e">
        <f>IF(B71=#REF!,1,0)</f>
        <v>#REF!</v>
      </c>
      <c r="B63" s="6" t="s">
        <v>153</v>
      </c>
      <c r="C63" s="2">
        <v>120</v>
      </c>
      <c r="D63" s="7">
        <v>80</v>
      </c>
      <c r="E63" s="7">
        <v>9600</v>
      </c>
      <c r="F63" s="6" t="s">
        <v>249</v>
      </c>
      <c r="G63" s="2">
        <v>360</v>
      </c>
      <c r="H63" s="7">
        <v>115</v>
      </c>
      <c r="I63" s="7">
        <v>41400</v>
      </c>
      <c r="J63" s="2" t="s">
        <v>197</v>
      </c>
    </row>
    <row r="64" spans="1:10" x14ac:dyDescent="0.3">
      <c r="A64" t="e">
        <f>IF(B73=#REF!,1,0)</f>
        <v>#REF!</v>
      </c>
      <c r="B64" s="6" t="s">
        <v>154</v>
      </c>
      <c r="C64" s="2">
        <v>120</v>
      </c>
      <c r="D64" s="7">
        <v>80</v>
      </c>
      <c r="E64" s="7">
        <v>9600</v>
      </c>
      <c r="F64" s="6" t="s">
        <v>153</v>
      </c>
      <c r="G64" s="2">
        <v>120</v>
      </c>
      <c r="H64" s="7">
        <v>80</v>
      </c>
      <c r="I64" s="7">
        <v>9600</v>
      </c>
      <c r="J64" s="2" t="s">
        <v>197</v>
      </c>
    </row>
    <row r="65" spans="1:10" x14ac:dyDescent="0.3">
      <c r="A65" t="e">
        <f>IF(B74=#REF!,1,0)</f>
        <v>#REF!</v>
      </c>
      <c r="B65" s="6" t="s">
        <v>155</v>
      </c>
      <c r="C65" s="2">
        <v>120</v>
      </c>
      <c r="D65" s="7">
        <v>80</v>
      </c>
      <c r="E65" s="7">
        <v>9600</v>
      </c>
      <c r="F65" s="6" t="s">
        <v>154</v>
      </c>
      <c r="G65" s="2">
        <v>120</v>
      </c>
      <c r="H65" s="7">
        <v>80</v>
      </c>
      <c r="I65" s="7">
        <v>9600</v>
      </c>
      <c r="J65" s="2" t="s">
        <v>197</v>
      </c>
    </row>
    <row r="66" spans="1:10" x14ac:dyDescent="0.3">
      <c r="A66" t="e">
        <f>IF(B75=#REF!,1,0)</f>
        <v>#REF!</v>
      </c>
      <c r="B66" s="6" t="s">
        <v>156</v>
      </c>
      <c r="C66" s="2">
        <v>129</v>
      </c>
      <c r="D66" s="7">
        <v>3690</v>
      </c>
      <c r="E66" s="7">
        <v>11610</v>
      </c>
      <c r="F66" s="6" t="s">
        <v>155</v>
      </c>
      <c r="G66" s="2">
        <v>120</v>
      </c>
      <c r="H66" s="7">
        <v>80</v>
      </c>
      <c r="I66" s="7">
        <v>9600</v>
      </c>
      <c r="J66" s="2" t="s">
        <v>197</v>
      </c>
    </row>
    <row r="67" spans="1:10" x14ac:dyDescent="0.3">
      <c r="A67" t="e">
        <f>IF(B76=#REF!,1,0)</f>
        <v>#REF!</v>
      </c>
      <c r="B67" s="29" t="s">
        <v>250</v>
      </c>
      <c r="C67" s="2"/>
      <c r="D67" s="7"/>
      <c r="E67" s="7"/>
      <c r="F67" s="6" t="s">
        <v>156</v>
      </c>
      <c r="G67" s="2">
        <v>24</v>
      </c>
      <c r="H67" s="7">
        <v>180</v>
      </c>
      <c r="I67" s="7">
        <v>2160</v>
      </c>
      <c r="J67" s="2" t="s">
        <v>197</v>
      </c>
    </row>
    <row r="68" spans="1:10" x14ac:dyDescent="0.3">
      <c r="A68" t="e">
        <f>IF(B77=#REF!,1,0)</f>
        <v>#REF!</v>
      </c>
      <c r="B68" s="30"/>
      <c r="C68" s="2"/>
      <c r="D68" s="7"/>
      <c r="E68" s="7"/>
      <c r="F68" s="6" t="s">
        <v>237</v>
      </c>
      <c r="G68" s="2">
        <v>3</v>
      </c>
      <c r="H68" s="7">
        <v>1200</v>
      </c>
      <c r="I68" s="7">
        <v>1200</v>
      </c>
      <c r="J68" s="2" t="s">
        <v>197</v>
      </c>
    </row>
    <row r="69" spans="1:10" x14ac:dyDescent="0.3">
      <c r="A69" t="e">
        <f>IF(B78=#REF!,1,0)</f>
        <v>#REF!</v>
      </c>
      <c r="B69" s="6" t="s">
        <v>158</v>
      </c>
      <c r="C69" s="2">
        <v>3</v>
      </c>
      <c r="D69" s="7">
        <v>1200</v>
      </c>
      <c r="E69" s="7">
        <v>1200</v>
      </c>
      <c r="F69" s="6" t="s">
        <v>238</v>
      </c>
      <c r="G69" s="2">
        <v>25</v>
      </c>
      <c r="H69" s="7">
        <v>450</v>
      </c>
      <c r="I69" s="7">
        <v>11250</v>
      </c>
      <c r="J69" s="2" t="s">
        <v>197</v>
      </c>
    </row>
    <row r="70" spans="1:10" x14ac:dyDescent="0.3">
      <c r="A70" t="e">
        <f>IF(#REF!=#REF!,1,0)</f>
        <v>#REF!</v>
      </c>
      <c r="B70" s="13" t="s">
        <v>250</v>
      </c>
      <c r="C70" s="2"/>
      <c r="D70" s="7"/>
      <c r="E70" s="7"/>
      <c r="F70" s="6" t="s">
        <v>239</v>
      </c>
      <c r="G70" s="2">
        <v>105</v>
      </c>
      <c r="H70" s="7">
        <v>3510</v>
      </c>
      <c r="I70" s="7">
        <v>9450</v>
      </c>
      <c r="J70" s="2" t="s">
        <v>197</v>
      </c>
    </row>
    <row r="71" spans="1:10" x14ac:dyDescent="0.3">
      <c r="A71" t="e">
        <f>IF(#REF!=#REF!,1,0)</f>
        <v>#REF!</v>
      </c>
      <c r="B71" s="6" t="s">
        <v>196</v>
      </c>
      <c r="C71" s="2">
        <v>420</v>
      </c>
      <c r="D71" s="7">
        <v>180</v>
      </c>
      <c r="E71" s="7">
        <v>37800</v>
      </c>
      <c r="F71" s="6" t="s">
        <v>159</v>
      </c>
      <c r="G71" s="2">
        <v>112</v>
      </c>
      <c r="H71" s="7">
        <v>90</v>
      </c>
      <c r="I71" s="7">
        <v>10080</v>
      </c>
      <c r="J71" s="2" t="s">
        <v>197</v>
      </c>
    </row>
    <row r="72" spans="1:10" x14ac:dyDescent="0.3">
      <c r="A72" t="e">
        <f>IF(#REF!=#REF!,1,0)</f>
        <v>#REF!</v>
      </c>
      <c r="B72" s="14" t="s">
        <v>250</v>
      </c>
      <c r="F72" s="6" t="s">
        <v>160</v>
      </c>
      <c r="G72" s="2">
        <v>308</v>
      </c>
      <c r="H72" s="7">
        <v>83</v>
      </c>
      <c r="I72" s="7">
        <v>25564</v>
      </c>
      <c r="J72" s="2" t="s">
        <v>197</v>
      </c>
    </row>
    <row r="73" spans="1:10" x14ac:dyDescent="0.3">
      <c r="A73" t="e">
        <f>IF(#REF!=#REF!,1,0)</f>
        <v>#REF!</v>
      </c>
      <c r="B73" s="6" t="s">
        <v>161</v>
      </c>
      <c r="C73" s="2">
        <v>573</v>
      </c>
      <c r="D73" s="7">
        <v>920</v>
      </c>
      <c r="E73" s="7">
        <v>65895</v>
      </c>
      <c r="F73" s="6" t="s">
        <v>240</v>
      </c>
      <c r="G73" s="2">
        <v>243</v>
      </c>
      <c r="H73" s="7">
        <v>805</v>
      </c>
      <c r="I73" s="7">
        <v>27945</v>
      </c>
      <c r="J73" s="2" t="s">
        <v>197</v>
      </c>
    </row>
    <row r="74" spans="1:10" x14ac:dyDescent="0.3">
      <c r="A74" t="e">
        <f>IF(#REF!=#REF!,1,0)</f>
        <v>#REF!</v>
      </c>
      <c r="B74" s="6" t="s">
        <v>162</v>
      </c>
      <c r="C74" s="2">
        <v>18</v>
      </c>
      <c r="D74" s="7">
        <v>2280</v>
      </c>
      <c r="E74" s="7">
        <v>6840</v>
      </c>
      <c r="F74" s="6" t="s">
        <v>162</v>
      </c>
      <c r="G74" s="2">
        <v>18</v>
      </c>
      <c r="H74" s="7">
        <v>2280</v>
      </c>
      <c r="I74" s="7">
        <v>6840</v>
      </c>
      <c r="J74" s="2" t="s">
        <v>197</v>
      </c>
    </row>
    <row r="75" spans="1:10" x14ac:dyDescent="0.3">
      <c r="A75" t="e">
        <f>IF(#REF!=#REF!,1,0)</f>
        <v>#REF!</v>
      </c>
      <c r="B75" s="6" t="s">
        <v>163</v>
      </c>
      <c r="C75" s="2">
        <v>2</v>
      </c>
      <c r="D75" s="7">
        <v>1360</v>
      </c>
      <c r="E75" s="7">
        <v>1360</v>
      </c>
      <c r="F75" s="6" t="s">
        <v>163</v>
      </c>
      <c r="G75" s="2">
        <v>2</v>
      </c>
      <c r="H75" s="7">
        <v>1360</v>
      </c>
      <c r="I75" s="7">
        <v>1360</v>
      </c>
      <c r="J75" s="2" t="s">
        <v>197</v>
      </c>
    </row>
    <row r="76" spans="1:10" x14ac:dyDescent="0.3">
      <c r="B76" s="6" t="s">
        <v>170</v>
      </c>
      <c r="C76" s="2">
        <v>1</v>
      </c>
      <c r="D76" s="7">
        <v>540</v>
      </c>
      <c r="E76" s="7">
        <v>540</v>
      </c>
      <c r="F76" s="6" t="s">
        <v>241</v>
      </c>
      <c r="G76" s="2">
        <v>1</v>
      </c>
      <c r="H76" s="7">
        <v>540</v>
      </c>
      <c r="I76" s="7">
        <v>540</v>
      </c>
      <c r="J76" s="2" t="s">
        <v>197</v>
      </c>
    </row>
    <row r="77" spans="1:10" x14ac:dyDescent="0.3">
      <c r="B77" s="6" t="s">
        <v>172</v>
      </c>
      <c r="C77" s="2">
        <v>30</v>
      </c>
      <c r="D77" s="7">
        <v>90</v>
      </c>
      <c r="E77" s="7">
        <v>2700</v>
      </c>
      <c r="F77" s="6" t="s">
        <v>172</v>
      </c>
      <c r="G77" s="2">
        <v>30</v>
      </c>
      <c r="H77" s="7">
        <v>90</v>
      </c>
      <c r="I77" s="7">
        <v>2700</v>
      </c>
      <c r="J77" s="2" t="s">
        <v>197</v>
      </c>
    </row>
    <row r="78" spans="1:10" x14ac:dyDescent="0.3">
      <c r="B78" s="6" t="s">
        <v>173</v>
      </c>
      <c r="C78" s="2">
        <v>30</v>
      </c>
      <c r="D78" s="7">
        <v>288</v>
      </c>
      <c r="E78" s="7">
        <v>1080</v>
      </c>
      <c r="F78" s="6" t="s">
        <v>173</v>
      </c>
      <c r="G78" s="2">
        <v>30</v>
      </c>
      <c r="H78" s="7">
        <v>288</v>
      </c>
      <c r="I78" s="7">
        <v>1080</v>
      </c>
      <c r="J78" s="2" t="s">
        <v>197</v>
      </c>
    </row>
    <row r="79" spans="1:10" x14ac:dyDescent="0.3">
      <c r="J79" s="16"/>
    </row>
    <row r="80" spans="1:10" x14ac:dyDescent="0.3">
      <c r="J80" s="16"/>
    </row>
    <row r="81" spans="10:10" x14ac:dyDescent="0.3">
      <c r="J81" s="16"/>
    </row>
  </sheetData>
  <mergeCells count="9">
    <mergeCell ref="F50:F51"/>
    <mergeCell ref="B55:B56"/>
    <mergeCell ref="B61:B62"/>
    <mergeCell ref="B67:B68"/>
    <mergeCell ref="B1:J1"/>
    <mergeCell ref="B2:E2"/>
    <mergeCell ref="F2:I2"/>
    <mergeCell ref="F11:F13"/>
    <mergeCell ref="F40:F41"/>
  </mergeCells>
  <pageMargins left="0.70866141732283472" right="0.70866141732283472" top="0.74803149606299213" bottom="0.74803149606299213" header="0.31496062992125984" footer="0.31496062992125984"/>
  <pageSetup paperSize="9" scale="5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8E1C-9487-4D26-9302-06AED84DF34E}">
  <dimension ref="B3:E12"/>
  <sheetViews>
    <sheetView workbookViewId="0">
      <selection activeCell="E12" sqref="E12"/>
    </sheetView>
  </sheetViews>
  <sheetFormatPr baseColWidth="10" defaultRowHeight="14.4" x14ac:dyDescent="0.3"/>
  <cols>
    <col min="2" max="2" width="30" customWidth="1"/>
    <col min="3" max="3" width="21.6640625" customWidth="1"/>
    <col min="4" max="4" width="18.6640625" customWidth="1"/>
  </cols>
  <sheetData>
    <row r="3" spans="2:5" ht="15" thickBot="1" x14ac:dyDescent="0.35"/>
    <row r="4" spans="2:5" ht="15" thickBot="1" x14ac:dyDescent="0.35">
      <c r="B4" s="33" t="s">
        <v>252</v>
      </c>
      <c r="C4" s="34"/>
    </row>
    <row r="5" spans="2:5" ht="15" thickBot="1" x14ac:dyDescent="0.35">
      <c r="B5" s="17" t="s">
        <v>202</v>
      </c>
      <c r="C5" s="18" t="e">
        <f>EQUIPAMIENTO!#REF!</f>
        <v>#REF!</v>
      </c>
    </row>
    <row r="6" spans="2:5" ht="15" thickBot="1" x14ac:dyDescent="0.35">
      <c r="B6" s="19" t="s">
        <v>253</v>
      </c>
      <c r="C6" s="20"/>
    </row>
    <row r="7" spans="2:5" ht="15" thickBot="1" x14ac:dyDescent="0.35">
      <c r="B7" s="19" t="s">
        <v>254</v>
      </c>
      <c r="C7" s="20"/>
    </row>
    <row r="8" spans="2:5" ht="15" thickBot="1" x14ac:dyDescent="0.35">
      <c r="B8" s="19" t="s">
        <v>255</v>
      </c>
      <c r="C8" s="20"/>
    </row>
    <row r="9" spans="2:5" ht="15" thickBot="1" x14ac:dyDescent="0.35">
      <c r="B9" s="17" t="s">
        <v>201</v>
      </c>
      <c r="C9" s="18" t="e">
        <f>MOBILIARIO!#REF!</f>
        <v>#REF!</v>
      </c>
    </row>
    <row r="10" spans="2:5" ht="15" thickBot="1" x14ac:dyDescent="0.35">
      <c r="B10" s="19" t="s">
        <v>253</v>
      </c>
      <c r="C10" s="20"/>
    </row>
    <row r="11" spans="2:5" ht="15" thickBot="1" x14ac:dyDescent="0.35">
      <c r="B11" s="19" t="s">
        <v>254</v>
      </c>
      <c r="C11" s="20"/>
    </row>
    <row r="12" spans="2:5" ht="15" thickBot="1" x14ac:dyDescent="0.35">
      <c r="B12" s="21" t="s">
        <v>256</v>
      </c>
      <c r="C12" s="22" t="e">
        <f>SUM(C5:C11)</f>
        <v>#REF!</v>
      </c>
      <c r="D12" s="1">
        <v>3038706.22</v>
      </c>
      <c r="E12" s="1" t="e">
        <f>D12-C12</f>
        <v>#REF!</v>
      </c>
    </row>
  </sheetData>
  <mergeCells count="1"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EQUIPAMIENTO</vt:lpstr>
      <vt:lpstr>MOBILIARIO</vt:lpstr>
      <vt:lpstr>Hoja1</vt:lpstr>
      <vt:lpstr>EQUIPAMIENTO!Área_de_impresión</vt:lpstr>
      <vt:lpstr>MOBILIARIO!Área_de_impresión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Raul Livano Luna</dc:creator>
  <cp:lastModifiedBy>Manuel Raul Livano Luna</cp:lastModifiedBy>
  <cp:lastPrinted>2022-08-20T15:20:07Z</cp:lastPrinted>
  <dcterms:created xsi:type="dcterms:W3CDTF">2022-04-01T16:12:48Z</dcterms:created>
  <dcterms:modified xsi:type="dcterms:W3CDTF">2022-08-20T15:40:44Z</dcterms:modified>
</cp:coreProperties>
</file>