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Repositorio\Informes\"/>
    </mc:Choice>
  </mc:AlternateContent>
  <xr:revisionPtr revIDLastSave="0" documentId="13_ncr:1_{8E5822D0-6B22-4B4C-9CB8-DCA6F8CE29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.O" sheetId="1" r:id="rId1"/>
    <sheet name="RD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4" i="1"/>
  <c r="X57" i="2" l="1"/>
  <c r="X52" i="2"/>
  <c r="X50" i="2"/>
  <c r="X116" i="2"/>
  <c r="X108" i="2"/>
  <c r="X99" i="2"/>
  <c r="V99" i="2"/>
  <c r="V98" i="2"/>
  <c r="X49" i="2" l="1"/>
  <c r="X45" i="2"/>
  <c r="X46" i="2"/>
  <c r="X47" i="2"/>
  <c r="X48" i="2"/>
  <c r="V36" i="2"/>
  <c r="X36" i="2" s="1"/>
  <c r="X19" i="2"/>
  <c r="X18" i="2"/>
  <c r="X14" i="2"/>
  <c r="X15" i="2" s="1"/>
  <c r="V110" i="2"/>
  <c r="V106" i="2"/>
  <c r="X104" i="2"/>
  <c r="V100" i="2"/>
  <c r="X100" i="2" s="1"/>
  <c r="V97" i="2"/>
  <c r="X97" i="2" s="1"/>
  <c r="X101" i="2" s="1"/>
  <c r="X95" i="2"/>
  <c r="V91" i="2"/>
  <c r="X91" i="2" s="1"/>
  <c r="V88" i="2"/>
  <c r="X88" i="2" s="1"/>
  <c r="V85" i="2"/>
  <c r="X85" i="2" s="1"/>
  <c r="V75" i="2"/>
  <c r="X75" i="2" s="1"/>
  <c r="V74" i="2"/>
  <c r="X74" i="2" s="1"/>
  <c r="V73" i="2"/>
  <c r="X73" i="2" s="1"/>
  <c r="V72" i="2"/>
  <c r="X72" i="2" s="1"/>
  <c r="V71" i="2"/>
  <c r="X71" i="2" s="1"/>
  <c r="V66" i="2"/>
  <c r="X66" i="2" s="1"/>
  <c r="V65" i="2"/>
  <c r="X65" i="2" s="1"/>
  <c r="V64" i="2"/>
  <c r="X64" i="2" s="1"/>
  <c r="V63" i="2"/>
  <c r="X63" i="2" s="1"/>
  <c r="V62" i="2"/>
  <c r="X62" i="2" s="1"/>
  <c r="V61" i="2"/>
  <c r="X61" i="2" s="1"/>
  <c r="V60" i="2"/>
  <c r="X60" i="2" s="1"/>
  <c r="V59" i="2"/>
  <c r="X59" i="2" s="1"/>
  <c r="V58" i="2"/>
  <c r="X58" i="2" s="1"/>
  <c r="V56" i="2"/>
  <c r="X56" i="2" s="1"/>
  <c r="V44" i="2"/>
  <c r="X44" i="2" s="1"/>
  <c r="V43" i="2"/>
  <c r="X43" i="2" s="1"/>
  <c r="V42" i="2"/>
  <c r="X42" i="2" s="1"/>
  <c r="V41" i="2"/>
  <c r="X41" i="2" s="1"/>
  <c r="V40" i="2"/>
  <c r="X40" i="2" s="1"/>
  <c r="V35" i="2"/>
  <c r="X35" i="2" s="1"/>
  <c r="V34" i="2"/>
  <c r="X34" i="2" s="1"/>
  <c r="V33" i="2"/>
  <c r="X33" i="2" s="1"/>
  <c r="V31" i="2"/>
  <c r="X31" i="2" s="1"/>
  <c r="V30" i="2"/>
  <c r="X30" i="2" s="1"/>
  <c r="V29" i="2"/>
  <c r="X29" i="2" s="1"/>
  <c r="V28" i="2"/>
  <c r="X28" i="2" s="1"/>
  <c r="V27" i="2"/>
  <c r="X27" i="2" s="1"/>
  <c r="V24" i="2"/>
  <c r="X24" i="2" s="1"/>
  <c r="V22" i="2"/>
  <c r="X22" i="2" s="1"/>
  <c r="X53" i="2" l="1"/>
  <c r="X38" i="2"/>
  <c r="X25" i="2"/>
  <c r="X76" i="2"/>
  <c r="X69" i="2"/>
</calcChain>
</file>

<file path=xl/sharedStrings.xml><?xml version="1.0" encoding="utf-8"?>
<sst xmlns="http://schemas.openxmlformats.org/spreadsheetml/2006/main" count="850" uniqueCount="359">
  <si>
    <t>FUENTE DE FINANCIAMIENTO : RECURSOS ORDINARIOS</t>
  </si>
  <si>
    <t>DEPENDENCIA: GERENCIA REGIONAL DE DESARROLLO SOCIAL</t>
  </si>
  <si>
    <t>COMPONENTE</t>
  </si>
  <si>
    <t>META: 0126</t>
  </si>
  <si>
    <t>VIGILANCIA Y DESARROLLO EN LA ADMINISTRACION DE ARCHIVOS</t>
  </si>
  <si>
    <t>OFICINA:</t>
  </si>
  <si>
    <t xml:space="preserve">UBICACIÓN </t>
  </si>
  <si>
    <t>MODALIDAD DE EJECUCION</t>
  </si>
  <si>
    <t>CODIGO</t>
  </si>
  <si>
    <t>PARTIDA</t>
  </si>
  <si>
    <t>DESCRIPCION</t>
  </si>
  <si>
    <t>ESPECIFICACIONES</t>
  </si>
  <si>
    <t>UNIDAD</t>
  </si>
  <si>
    <t>I TRIMESTRE</t>
  </si>
  <si>
    <t>II TRIMESTRE</t>
  </si>
  <si>
    <t>III TRIMESTRE</t>
  </si>
  <si>
    <t>IV TRIMESTRE</t>
  </si>
  <si>
    <t>TOTAL CANTIDAD</t>
  </si>
  <si>
    <t>PRECIO</t>
  </si>
  <si>
    <t>TOTAL s/.</t>
  </si>
  <si>
    <t>TOTAL</t>
  </si>
  <si>
    <t>ENE</t>
  </si>
  <si>
    <t>FEB.</t>
  </si>
  <si>
    <t>MAR</t>
  </si>
  <si>
    <t xml:space="preserve">ABRIL </t>
  </si>
  <si>
    <t>MAYO</t>
  </si>
  <si>
    <t>JUNIO</t>
  </si>
  <si>
    <t>JULIO</t>
  </si>
  <si>
    <t>AGO</t>
  </si>
  <si>
    <t>SET.</t>
  </si>
  <si>
    <t>OCT.</t>
  </si>
  <si>
    <t>NOV.</t>
  </si>
  <si>
    <t>DIC</t>
  </si>
  <si>
    <t>ALIMENTOS Y BEBIDAS PARA CONSUMO HUMANO</t>
  </si>
  <si>
    <t>23.11.11</t>
  </si>
  <si>
    <t>LECHE  EVAPORADA EN LATA</t>
  </si>
  <si>
    <t>TAMAÑO GRANDE/ CAJA POR 48 UNIDADES</t>
  </si>
  <si>
    <t>CAJA</t>
  </si>
  <si>
    <t xml:space="preserve">PAPELERIA EN GENERAL UTILES Y MATERIALES DE OFICINA </t>
  </si>
  <si>
    <t>23.15.12</t>
  </si>
  <si>
    <t xml:space="preserve">CLIP PLASTIFICADO ESTÁNDAR </t>
  </si>
  <si>
    <t>LIBRO DE ACTA 200 HOJAS</t>
  </si>
  <si>
    <t>PAPEL BOND</t>
  </si>
  <si>
    <t>TAMAÑO A-4</t>
  </si>
  <si>
    <t>MILLAR</t>
  </si>
  <si>
    <t>FUENTE DE FINANCIAMIENTO : RECURSOS DIRECTAMENTE RECAUDADOS</t>
  </si>
  <si>
    <t>DIRECCION DE ARCHIVO REGIONAL DE APURIMAC</t>
  </si>
  <si>
    <t>ABANCAY - APURIMAC</t>
  </si>
  <si>
    <t>MAR.</t>
  </si>
  <si>
    <t>AGOS.</t>
  </si>
  <si>
    <t>DIC.</t>
  </si>
  <si>
    <t>VESTUARIO ZAPATERIA Y ACCESORIOS TALABARTERIA Y MATERIALES TEXTILES</t>
  </si>
  <si>
    <t>VESTUARIO, ACCESORIOS Y PRENDAS DIVERSAS</t>
  </si>
  <si>
    <t>23.12.11</t>
  </si>
  <si>
    <t>SEGÚN DISEÑO</t>
  </si>
  <si>
    <t>GALON</t>
  </si>
  <si>
    <t>REPUESTOS Y ACCESORIOS</t>
  </si>
  <si>
    <t>23.15.11</t>
  </si>
  <si>
    <t>TONER PARA FOTOCOPIADORA</t>
  </si>
  <si>
    <t>KYOCERA-FS 6525WFP</t>
  </si>
  <si>
    <t>TONER PARA IMPRESORA</t>
  </si>
  <si>
    <t>LASER JET - P1102</t>
  </si>
  <si>
    <t>ARCHIVADOR DE PALANCA LOMO GRUESO</t>
  </si>
  <si>
    <t>CINTA ADHESIVA TRANSPARENTE</t>
  </si>
  <si>
    <t>2 "X 2"</t>
  </si>
  <si>
    <t xml:space="preserve">SOBRE MANILA OFICIO </t>
  </si>
  <si>
    <t>POR 50 U.</t>
  </si>
  <si>
    <t>PAQUETE</t>
  </si>
  <si>
    <t>TAMAÑO GRANDE</t>
  </si>
  <si>
    <t>METROS</t>
  </si>
  <si>
    <t>ASEO LIMPIEZA Y TOCADOR</t>
  </si>
  <si>
    <t>23.15.31</t>
  </si>
  <si>
    <t>DETERGENTE</t>
  </si>
  <si>
    <t>250 GR.</t>
  </si>
  <si>
    <t>CERA EN PASTA</t>
  </si>
  <si>
    <t>COLOR ROJO</t>
  </si>
  <si>
    <t>ESCOBAS DE NYLON</t>
  </si>
  <si>
    <t>TAMAÑO MEDIANO</t>
  </si>
  <si>
    <t>TRAPEADOR</t>
  </si>
  <si>
    <t xml:space="preserve">TAMAÑO GRANDE </t>
  </si>
  <si>
    <t>LEJIA</t>
  </si>
  <si>
    <t>POR UN LITRO</t>
  </si>
  <si>
    <t>LITRO</t>
  </si>
  <si>
    <t>PRODUCTOS FARMACEUTICOS</t>
  </si>
  <si>
    <t>MEDICAMENTOS</t>
  </si>
  <si>
    <t>23.18.12</t>
  </si>
  <si>
    <t>ALCOHOL EN GEL</t>
  </si>
  <si>
    <t>GASA</t>
  </si>
  <si>
    <t>SOBRES</t>
  </si>
  <si>
    <t>ESPARADRAPO</t>
  </si>
  <si>
    <t>ANTIHISTAMINICO</t>
  </si>
  <si>
    <t>LORATADINA, CETIRISINA/BLISTER /10 UN.</t>
  </si>
  <si>
    <t>NAPROXENO</t>
  </si>
  <si>
    <t>BLISTER /10 UNIDADES</t>
  </si>
  <si>
    <t>CREMA DERMATOLOGICA</t>
  </si>
  <si>
    <t>ANTIESPASMODICO</t>
  </si>
  <si>
    <t>BLISTER/10 UN.</t>
  </si>
  <si>
    <t>VENDA ELASTICA</t>
  </si>
  <si>
    <t>ALGODÓN</t>
  </si>
  <si>
    <t>YODO</t>
  </si>
  <si>
    <t>HONGOCID  LACA</t>
  </si>
  <si>
    <t>SULFANIL CREMA</t>
  </si>
  <si>
    <t>MATERIAL, INSUMOS, INSTRUMENTAL Y ACCESORIOS MEDICOS</t>
  </si>
  <si>
    <t>23.18.21</t>
  </si>
  <si>
    <t>GUANTES QUIRURGICOS</t>
  </si>
  <si>
    <t>TALLA S/CAJA / 50 UN.</t>
  </si>
  <si>
    <t>TALLA M/CAJA / 50 UN.</t>
  </si>
  <si>
    <t>GORRAS DESCARTABLES</t>
  </si>
  <si>
    <t>MANDILES DESCARTABLES</t>
  </si>
  <si>
    <t>TALLA M</t>
  </si>
  <si>
    <t>MASCARILLA</t>
  </si>
  <si>
    <t>CAJA / 50 UNID.</t>
  </si>
  <si>
    <t>VIAJES DOMESTICOS</t>
  </si>
  <si>
    <t>PASAJES</t>
  </si>
  <si>
    <t>23.21.21</t>
  </si>
  <si>
    <t>PASAJES Y GASTOS DE TRANSPORTES</t>
  </si>
  <si>
    <t>GLOBAL</t>
  </si>
  <si>
    <t>VIATICOS</t>
  </si>
  <si>
    <t>23.21.22</t>
  </si>
  <si>
    <t>VIATICOS Y ASIGNACIONES POR COMISIONES DE SERVICIO</t>
  </si>
  <si>
    <t>SERVICIOS DE ENERGIA AGUA Y GAS</t>
  </si>
  <si>
    <t>23.22.11</t>
  </si>
  <si>
    <t>ENERGIA ELECTRICA</t>
  </si>
  <si>
    <t>RECIBO</t>
  </si>
  <si>
    <t>SERVICIO AGUA</t>
  </si>
  <si>
    <t>23.22.12</t>
  </si>
  <si>
    <t>SERVICIO DE AGUA Y DESAGUE</t>
  </si>
  <si>
    <t>SERVICIOS DE TELEFONIA E INTERNET</t>
  </si>
  <si>
    <t>23.22.22</t>
  </si>
  <si>
    <t>SERVICIO DE TELEFONIA FIJA</t>
  </si>
  <si>
    <t>SERVICIOS DE MENSAJERIA</t>
  </si>
  <si>
    <t>23.22.31</t>
  </si>
  <si>
    <t>REMISION DE CORRESPONDENCIA</t>
  </si>
  <si>
    <t xml:space="preserve">OTROS SERVICIOS </t>
  </si>
  <si>
    <t>23.27.11.99</t>
  </si>
  <si>
    <t>CONTRATA DE PERSONAL ATENCION MODULO PUBLICO USUARIO</t>
  </si>
  <si>
    <t>PERSONA</t>
  </si>
  <si>
    <t>MAQUINAS Y EQUIPOS</t>
  </si>
  <si>
    <t>26.32.11</t>
  </si>
  <si>
    <t>RELOJ MARCADOR CON LECTOR BIOMETRICO</t>
  </si>
  <si>
    <t>ADQUISICION DE EQUIPOS INFORMACTICOS Y DE COMUNICACIONES</t>
  </si>
  <si>
    <t>26.32.31</t>
  </si>
  <si>
    <t>ADQUISICION LAPTOP</t>
  </si>
  <si>
    <t>EQUIPOS DE TELECOMUNICACIONES</t>
  </si>
  <si>
    <t>26.32.33</t>
  </si>
  <si>
    <t xml:space="preserve">ADQUISICION  TELEVISOR </t>
  </si>
  <si>
    <t>TAMAÑO 50 PULGADAS</t>
  </si>
  <si>
    <t>GUARDAPOLVOS</t>
  </si>
  <si>
    <t>BUZOS</t>
  </si>
  <si>
    <t>VINIFAN</t>
  </si>
  <si>
    <t>CARTON PRENSADO</t>
  </si>
  <si>
    <t>EN BARRA TAMAÑO GRANDE</t>
  </si>
  <si>
    <t xml:space="preserve">JABON </t>
  </si>
  <si>
    <t>TACHO PARA BASURA</t>
  </si>
  <si>
    <t>BOLSA PLASTICA PARA BASURA</t>
  </si>
  <si>
    <t>LAVAVAJILLA EN PASTA</t>
  </si>
  <si>
    <t>PAPEL TOALLA</t>
  </si>
  <si>
    <t>PAPEL HIGIENICO</t>
  </si>
  <si>
    <t>LIMPIAVIDRIO</t>
  </si>
  <si>
    <t>EN ROLLO TAMAÑO GRANDE</t>
  </si>
  <si>
    <t>PAQUETE 24 UNIDADES</t>
  </si>
  <si>
    <t>CUADRO DE NECESIDADES DE BIENES Y SERVICIOS PARA EL AÑO 2022</t>
  </si>
  <si>
    <t>RECURSOS ORDINARIOS</t>
  </si>
  <si>
    <t>FUENTE DE FINANCIAMIENTO :</t>
  </si>
  <si>
    <t>RECURSOS DIRECTAMENTE RECAUDADOS</t>
  </si>
  <si>
    <t>KYOCERA-ECOSYS M4125idn</t>
  </si>
  <si>
    <t xml:space="preserve">TINTA PARA IMPRESORA BROTHER </t>
  </si>
  <si>
    <t>MFC-J6730DW</t>
  </si>
  <si>
    <t>CINTA MASKIGTAPE</t>
  </si>
  <si>
    <t xml:space="preserve">2" </t>
  </si>
  <si>
    <t xml:space="preserve">1" </t>
  </si>
  <si>
    <t>CINTA DE ALGODÓN</t>
  </si>
  <si>
    <t>EQUIPO DE COMPUTO</t>
  </si>
  <si>
    <t>ADQUISICION DE MAQUINARIAS, EQUIPOS Y MOBILIARIO</t>
  </si>
  <si>
    <t>26.32.12</t>
  </si>
  <si>
    <t>ADQUISICION DE MESA DE TRABAJO</t>
  </si>
  <si>
    <t>SILLAS PARA MESA DE REUNIONES</t>
  </si>
  <si>
    <t>SILLAS DE ESPERA USUARIOS</t>
  </si>
  <si>
    <t>PERSONAL  ASEO Y LIMPIEZA DE OFICINAS</t>
  </si>
  <si>
    <t>APOYO ADMINISTRATIVO</t>
  </si>
  <si>
    <t>COSTAL</t>
  </si>
  <si>
    <t>ALCOHOL 70°</t>
  </si>
  <si>
    <t>BOTELLA</t>
  </si>
  <si>
    <t>MEJORAMIENTO DE INFRAESTRUCTURA EDUCATIVA</t>
  </si>
  <si>
    <t>META: 0063</t>
  </si>
  <si>
    <t>SUB GERENCIA DE OBRAS</t>
  </si>
  <si>
    <t>DEPENDENCIA: GERENCIA REGIONAL DE INFRAESTRUCTURA</t>
  </si>
  <si>
    <t>EQUIPAMIENTO Y MOBILIARIO</t>
  </si>
  <si>
    <t>Amasadora mezcladora 0.40 x 0.50</t>
  </si>
  <si>
    <t>Anaquel metalico 0.95x0.45x2.00</t>
  </si>
  <si>
    <t>Anaquel metalico de 0.65X0.45x2.00</t>
  </si>
  <si>
    <t>Antenas voleibol</t>
  </si>
  <si>
    <t>Armario 1.00x0.35x1.50</t>
  </si>
  <si>
    <t>Armario 1.00x0.60x0.90</t>
  </si>
  <si>
    <t>Armario 1.20x0.40x0.70</t>
  </si>
  <si>
    <t>Armario empotrado (1.15x0.55x2.00) (puertas de acero</t>
  </si>
  <si>
    <t>Armario empotrado (1.15x0.55x2.00) (puertas de acero vitrificado)</t>
  </si>
  <si>
    <t>Armario empotrado (1.35x0.75x2.00) (puertas de acero vitrificado)</t>
  </si>
  <si>
    <t>Atril de mesa 0.43 x 0.33</t>
  </si>
  <si>
    <t>Bajo de viento</t>
  </si>
  <si>
    <t>Banca de 0.85x0.30</t>
  </si>
  <si>
    <t>Banco de ɸ0.30</t>
  </si>
  <si>
    <t>Barra de atencion 0.60x2.00</t>
  </si>
  <si>
    <t>Base con soporte universal de 0.80 cm</t>
  </si>
  <si>
    <t>Biombo metalico de dos cuerpos</t>
  </si>
  <si>
    <t>Bolsa de agua caliente</t>
  </si>
  <si>
    <t>Bolsa de agua fria</t>
  </si>
  <si>
    <t>CAJA ACUSTICA AUTOAMPLIFICADA SUB BAJO</t>
  </si>
  <si>
    <t>CAJA REMOTA PARA M32 DE 32 IN 16 OUT</t>
  </si>
  <si>
    <t>Camara filmadora</t>
  </si>
  <si>
    <t>Camara fotografica</t>
  </si>
  <si>
    <t>Camilla rodante 0.70x1.80</t>
  </si>
  <si>
    <t>campana de bronce</t>
  </si>
  <si>
    <t>campana extractora</t>
  </si>
  <si>
    <t>Carro porta balones</t>
  </si>
  <si>
    <t>Cenefas para colgar materiales de exposición (Diseño) 3.60x0.10</t>
  </si>
  <si>
    <t>Cocina eléctrica de mesa</t>
  </si>
  <si>
    <t>Colchoneta plegable</t>
  </si>
  <si>
    <t>Computadora para escritorio monitor de 20" Incl. UPS</t>
  </si>
  <si>
    <t>Cono semiesfericos</t>
  </si>
  <si>
    <t>Conos de 5 cm</t>
  </si>
  <si>
    <t>Conos flexibles  de 40 cm</t>
  </si>
  <si>
    <t>Conos flexibles de 23 cm</t>
  </si>
  <si>
    <t>Conos flexibles de 25 cm</t>
  </si>
  <si>
    <t>CONSOLA DE MEZCLA DIGITAL DE 40 ENTRADAS</t>
  </si>
  <si>
    <t>Credenza 1.20x0.40x1.80</t>
  </si>
  <si>
    <t>Cronómetro</t>
  </si>
  <si>
    <t>Cronómetro digital</t>
  </si>
  <si>
    <t>Discos de goma 1.00 KG</t>
  </si>
  <si>
    <t>Discos de goma 1.50 KG</t>
  </si>
  <si>
    <t>Divisiones en closet</t>
  </si>
  <si>
    <t>Divisora 0.45x0.55</t>
  </si>
  <si>
    <t>Embudo de decantación con llave de paso</t>
  </si>
  <si>
    <t>Embudo de vidrio mediano</t>
  </si>
  <si>
    <t>Equipo de audifonos y microfonos</t>
  </si>
  <si>
    <t>Equipo de sonido Incl. Microfono inalambrico</t>
  </si>
  <si>
    <t>Escala de velocidad 9m</t>
  </si>
  <si>
    <t>Escalera de velocidad  5m</t>
  </si>
  <si>
    <t>Escalinata con dos peldaños</t>
  </si>
  <si>
    <t>Escobilla para probeta</t>
  </si>
  <si>
    <t>Escobilla para tubo de ensayo</t>
  </si>
  <si>
    <t>Escritorio 1.50x0.60</t>
  </si>
  <si>
    <t>Estante 1.20x0.30x1.50</t>
  </si>
  <si>
    <t>Estante 1.80x0.50X1.50</t>
  </si>
  <si>
    <t>Estante para biblioteca del aula 1.60x0.40x1.50</t>
  </si>
  <si>
    <t>Estante para libros 1.00x0.40x2.10</t>
  </si>
  <si>
    <t>Estante para libros 1.60x0.40x1.50</t>
  </si>
  <si>
    <t>ESTRUCTURA DE SUJETACION</t>
  </si>
  <si>
    <t>Extintor ojo tipo</t>
  </si>
  <si>
    <t>Fiola de vidrio de 250 ml</t>
  </si>
  <si>
    <t>Flauta importada</t>
  </si>
  <si>
    <t>Fotocopiadora 0.75x0.75</t>
  </si>
  <si>
    <t>Globo terráqueo</t>
  </si>
  <si>
    <t>Gotero de vidrio</t>
  </si>
  <si>
    <t>Gradilla metálica para pipetas</t>
  </si>
  <si>
    <t>Gradilla metálica para tubos de ensayo</t>
  </si>
  <si>
    <t>Gruesa de pelotitas (6 UND)</t>
  </si>
  <si>
    <t>Gruesa de pelotitas (6 UND) para tenis</t>
  </si>
  <si>
    <t>Horno microhondas</t>
  </si>
  <si>
    <t>Horno rotativo industrial</t>
  </si>
  <si>
    <t xml:space="preserve">Instrumento Musical de Percusion </t>
  </si>
  <si>
    <t>Jabalina 400 G.</t>
  </si>
  <si>
    <t>Jabalina 500 G.</t>
  </si>
  <si>
    <t>lira</t>
  </si>
  <si>
    <t>Lockers tipo I (137cm) M5-03</t>
  </si>
  <si>
    <t>Lockers tipo II (83cm) M3-03</t>
  </si>
  <si>
    <t>Lockers tipo III (56.5 cm) M2-03</t>
  </si>
  <si>
    <t>Malla para aro de Básquet (par)</t>
  </si>
  <si>
    <t>Martillo de evaluacion medica</t>
  </si>
  <si>
    <t>Material didáctico video digital</t>
  </si>
  <si>
    <t>Matraz Erlenmayer de 250 ml</t>
  </si>
  <si>
    <t>Matraz Kitasato de 250 ml</t>
  </si>
  <si>
    <t>Mecheros de alcohol</t>
  </si>
  <si>
    <t>Medidor de presión</t>
  </si>
  <si>
    <t>Mesa 0.50x0.60</t>
  </si>
  <si>
    <t>Mesa 0.50x0.80</t>
  </si>
  <si>
    <t>Mesa 1.00x1.00</t>
  </si>
  <si>
    <t>Mesa 1.00x1.20</t>
  </si>
  <si>
    <t>Mesa auxiliar 0.90x0.45x0.90</t>
  </si>
  <si>
    <t>Mesa central 0.40x0.80</t>
  </si>
  <si>
    <t>Mesa comedor 1.50x0.80</t>
  </si>
  <si>
    <t>Mesa de apoyo topico</t>
  </si>
  <si>
    <t>Mesa de lectura 1.20x0.80</t>
  </si>
  <si>
    <t>Mesa de tenis</t>
  </si>
  <si>
    <t>Mesa de trabajo 1.70x0.60</t>
  </si>
  <si>
    <t>Mesa de trabajo 3.50x0.60</t>
  </si>
  <si>
    <t>Mesa encargado1.00x0.50x0.70</t>
  </si>
  <si>
    <t>Mesa encargado1.20x0.80</t>
  </si>
  <si>
    <t>Mesa especial para topico</t>
  </si>
  <si>
    <t>Mesa grupales  0.90x1.50</t>
  </si>
  <si>
    <t>Mesa metalica rodable para multiples usos</t>
  </si>
  <si>
    <t>Mesa para computadora 0.80x0.50</t>
  </si>
  <si>
    <t>Mesa para computadora 1.00x0.70</t>
  </si>
  <si>
    <t>Mesas de trabajo  2.00x1.00</t>
  </si>
  <si>
    <t>Mesas individuales 0.50x0.80</t>
  </si>
  <si>
    <t>Microfonos Kit</t>
  </si>
  <si>
    <t>Microscopio digital</t>
  </si>
  <si>
    <t>Microscopios binoculares</t>
  </si>
  <si>
    <t>Mortero de porcelana con pilón de 100ml</t>
  </si>
  <si>
    <t>Mueble móvil (0.55x0.70x0.90)</t>
  </si>
  <si>
    <t>Pandereta</t>
  </si>
  <si>
    <t>PARLANTES ACTIVOS DE 1400W</t>
  </si>
  <si>
    <t>PC portatil 15"</t>
  </si>
  <si>
    <t>Peachímetro de cinta x caja</t>
  </si>
  <si>
    <t>pedestales set</t>
  </si>
  <si>
    <t>Péndulo metálico</t>
  </si>
  <si>
    <t>Picas de 1.70 m inc/ porta picas (15 und)</t>
  </si>
  <si>
    <t>Pieza de precision (3 Und)</t>
  </si>
  <si>
    <t>Pinza de cocodrilo rojo y negro</t>
  </si>
  <si>
    <t>Pinza metálica para tubo de ensayo</t>
  </si>
  <si>
    <t>Pinza para base soporte</t>
  </si>
  <si>
    <t>Pipeta graduada de vidrio de 2 ml</t>
  </si>
  <si>
    <t>Pipeta graduada de vidrio de 5 ml</t>
  </si>
  <si>
    <t>Pizarra de acero vitrificado (4.20x1.20)</t>
  </si>
  <si>
    <t>Pizarra de acero vitrificado 1.50x1.20</t>
  </si>
  <si>
    <t>Pizeta de 250 ml</t>
  </si>
  <si>
    <t>Plano inclinado metálico</t>
  </si>
  <si>
    <t>Platillo cono voleibol</t>
  </si>
  <si>
    <t>Platos de color</t>
  </si>
  <si>
    <t>Polea metálica simple y doble (3 de c/u)</t>
  </si>
  <si>
    <t>Porta CDs de 100 unidades</t>
  </si>
  <si>
    <t>Porteria portatil 3.00 x 1.80 m</t>
  </si>
  <si>
    <t>Postes de llegada</t>
  </si>
  <si>
    <t>Postes Voleibol</t>
  </si>
  <si>
    <t>Prensa metálica tipo "C" mediano</t>
  </si>
  <si>
    <t>Prisma salida de carreras</t>
  </si>
  <si>
    <t>Probeta graduada de vidrio de 250 ml</t>
  </si>
  <si>
    <t>Proyector Interactivo</t>
  </si>
  <si>
    <t>Raqueta de tenia de mesa</t>
  </si>
  <si>
    <t>Raqueta de tenis de mesa</t>
  </si>
  <si>
    <t>Redes voleibol</t>
  </si>
  <si>
    <t>Refrigeradora 680 L</t>
  </si>
  <si>
    <t>Rejilla metálica con asbesto</t>
  </si>
  <si>
    <t>Reloj de una esfera de pared</t>
  </si>
  <si>
    <t>Saxo</t>
  </si>
  <si>
    <t>set de platillos de bronce</t>
  </si>
  <si>
    <t>Silla de juez Voleibol</t>
  </si>
  <si>
    <t>Silla giratoria</t>
  </si>
  <si>
    <t>Sillas según grupo 0.40x0.40x0.35</t>
  </si>
  <si>
    <t>Sillon modular 0.60x0.60</t>
  </si>
  <si>
    <t>Sillon modular 1.20x0.60</t>
  </si>
  <si>
    <t>SISTEMA DE AUDIO PARA ORATORIO</t>
  </si>
  <si>
    <t>sistema de extraccion de aire mecanico</t>
  </si>
  <si>
    <t>Sogas elasticas</t>
  </si>
  <si>
    <t>Soporte de red</t>
  </si>
  <si>
    <t>Soporte de red para mesa de tenis</t>
  </si>
  <si>
    <t>Tablero de trabajo 0.60x2.70</t>
  </si>
  <si>
    <t>Tableros para desarrollo de pintura</t>
  </si>
  <si>
    <t>Tacho de basura</t>
  </si>
  <si>
    <t>Tapones de jebe bi horadado mediano</t>
  </si>
  <si>
    <t>Tapones de jebe mono horadado mediano</t>
  </si>
  <si>
    <t>Tarola importada</t>
  </si>
  <si>
    <t>TECLE CON CADENA</t>
  </si>
  <si>
    <t>Termómetro de mercurio -10a300ºC</t>
  </si>
  <si>
    <t>Termometro Digital</t>
  </si>
  <si>
    <t>TV de 49" Incl. Rack</t>
  </si>
  <si>
    <t>Cocina industrial con horno incorporado 140x60x90 cm</t>
  </si>
  <si>
    <t>Silla Plegable o apilable para comedor</t>
  </si>
  <si>
    <t>EQ. Y MOB.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</si>
</sst>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Agency FB"/>
      <family val="2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u/>
      <sz val="11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6" xfId="0" applyFont="1" applyBorder="1"/>
    <xf numFmtId="0" fontId="2" fillId="0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 wrapText="1"/>
    </xf>
    <xf numFmtId="0" fontId="3" fillId="0" borderId="2" xfId="0" applyFont="1" applyBorder="1"/>
    <xf numFmtId="0" fontId="2" fillId="0" borderId="7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8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2" xfId="0" applyFont="1" applyFill="1" applyBorder="1"/>
    <xf numFmtId="0" fontId="2" fillId="0" borderId="7" xfId="0" applyFont="1" applyBorder="1"/>
    <xf numFmtId="0" fontId="2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"/>
  <sheetViews>
    <sheetView tabSelected="1" zoomScale="85" zoomScaleNormal="85" workbookViewId="0">
      <selection activeCell="C20" sqref="C20"/>
    </sheetView>
  </sheetViews>
  <sheetFormatPr baseColWidth="10" defaultColWidth="11.44140625" defaultRowHeight="15" x14ac:dyDescent="0.3"/>
  <cols>
    <col min="1" max="2" width="11.44140625" style="1"/>
    <col min="3" max="3" width="43.21875" style="1" customWidth="1"/>
    <col min="4" max="4" width="34.33203125" style="1" customWidth="1"/>
    <col min="5" max="5" width="11.44140625" style="1"/>
    <col min="6" max="6" width="5.109375" style="1" customWidth="1"/>
    <col min="7" max="7" width="5" style="1" customWidth="1"/>
    <col min="8" max="8" width="5.88671875" style="1" customWidth="1"/>
    <col min="9" max="9" width="6.88671875" style="1" customWidth="1"/>
    <col min="10" max="10" width="6.109375" style="1" customWidth="1"/>
    <col min="11" max="11" width="6.88671875" style="1" customWidth="1"/>
    <col min="12" max="13" width="6.5546875" style="1" customWidth="1"/>
    <col min="14" max="14" width="6.6640625" style="1" customWidth="1"/>
    <col min="15" max="15" width="6.109375" style="1" customWidth="1"/>
    <col min="16" max="16" width="5.44140625" style="1" customWidth="1"/>
    <col min="17" max="17" width="7" style="1" customWidth="1"/>
    <col min="18" max="18" width="5.33203125" style="1" customWidth="1"/>
    <col min="19" max="19" width="5.88671875" style="1" customWidth="1"/>
    <col min="20" max="20" width="4.6640625" style="1" customWidth="1"/>
    <col min="21" max="21" width="7.109375" style="1" customWidth="1"/>
    <col min="22" max="16384" width="11.44140625" style="1"/>
  </cols>
  <sheetData>
    <row r="1" spans="1:22" ht="21.6" x14ac:dyDescent="0.4">
      <c r="A1" s="26" t="s">
        <v>161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</row>
    <row r="2" spans="1:22" x14ac:dyDescent="0.3">
      <c r="A2" s="2" t="s">
        <v>0</v>
      </c>
      <c r="B2" s="2"/>
    </row>
    <row r="3" spans="1:22" x14ac:dyDescent="0.3">
      <c r="A3" s="2" t="s">
        <v>186</v>
      </c>
      <c r="B3" s="2"/>
    </row>
    <row r="4" spans="1:22" x14ac:dyDescent="0.3">
      <c r="A4" s="2" t="s">
        <v>2</v>
      </c>
      <c r="B4" s="2"/>
    </row>
    <row r="5" spans="1:22" x14ac:dyDescent="0.3">
      <c r="A5" s="2" t="s">
        <v>184</v>
      </c>
      <c r="B5" s="2"/>
      <c r="C5" s="2" t="s">
        <v>183</v>
      </c>
    </row>
    <row r="6" spans="1:22" ht="15.75" customHeight="1" x14ac:dyDescent="0.3">
      <c r="A6" s="37" t="s">
        <v>163</v>
      </c>
      <c r="B6" s="37"/>
      <c r="C6" s="6" t="s">
        <v>162</v>
      </c>
    </row>
    <row r="7" spans="1:22" x14ac:dyDescent="0.3">
      <c r="A7" s="2" t="s">
        <v>5</v>
      </c>
      <c r="B7" s="2"/>
      <c r="C7" s="2" t="s">
        <v>185</v>
      </c>
    </row>
    <row r="8" spans="1:22" x14ac:dyDescent="0.3">
      <c r="A8" s="2" t="s">
        <v>6</v>
      </c>
      <c r="B8" s="2"/>
    </row>
    <row r="9" spans="1:22" x14ac:dyDescent="0.3">
      <c r="A9" s="2" t="s">
        <v>7</v>
      </c>
      <c r="B9" s="2"/>
    </row>
    <row r="10" spans="1:22" ht="15.6" thickBot="1" x14ac:dyDescent="0.35"/>
    <row r="11" spans="1:22" ht="15" customHeight="1" thickBot="1" x14ac:dyDescent="0.35">
      <c r="A11" s="24" t="s">
        <v>8</v>
      </c>
      <c r="B11" s="27" t="s">
        <v>9</v>
      </c>
      <c r="C11" s="27" t="s">
        <v>10</v>
      </c>
      <c r="D11" s="29" t="s">
        <v>11</v>
      </c>
      <c r="E11" s="27" t="s">
        <v>12</v>
      </c>
      <c r="F11" s="31" t="s">
        <v>13</v>
      </c>
      <c r="G11" s="32"/>
      <c r="H11" s="32"/>
      <c r="I11" s="33"/>
      <c r="J11" s="34" t="s">
        <v>14</v>
      </c>
      <c r="K11" s="35"/>
      <c r="L11" s="35"/>
      <c r="M11" s="36"/>
      <c r="N11" s="34" t="s">
        <v>15</v>
      </c>
      <c r="O11" s="35"/>
      <c r="P11" s="35"/>
      <c r="Q11" s="36"/>
      <c r="R11" s="34" t="s">
        <v>16</v>
      </c>
      <c r="S11" s="35"/>
      <c r="T11" s="35"/>
      <c r="U11" s="35"/>
      <c r="V11" s="24" t="s">
        <v>20</v>
      </c>
    </row>
    <row r="12" spans="1:22" ht="15.6" thickBot="1" x14ac:dyDescent="0.35">
      <c r="A12" s="25"/>
      <c r="B12" s="28"/>
      <c r="C12" s="28"/>
      <c r="D12" s="30"/>
      <c r="E12" s="28"/>
      <c r="F12" s="3" t="s">
        <v>21</v>
      </c>
      <c r="G12" s="3" t="s">
        <v>22</v>
      </c>
      <c r="H12" s="3" t="s">
        <v>23</v>
      </c>
      <c r="I12" s="3" t="s">
        <v>20</v>
      </c>
      <c r="J12" s="3" t="s">
        <v>24</v>
      </c>
      <c r="K12" s="3" t="s">
        <v>25</v>
      </c>
      <c r="L12" s="3" t="s">
        <v>26</v>
      </c>
      <c r="M12" s="3" t="s">
        <v>20</v>
      </c>
      <c r="N12" s="3" t="s">
        <v>27</v>
      </c>
      <c r="O12" s="3" t="s">
        <v>28</v>
      </c>
      <c r="P12" s="3" t="s">
        <v>29</v>
      </c>
      <c r="Q12" s="3" t="s">
        <v>20</v>
      </c>
      <c r="R12" s="3" t="s">
        <v>30</v>
      </c>
      <c r="S12" s="3" t="s">
        <v>31</v>
      </c>
      <c r="T12" s="3" t="s">
        <v>32</v>
      </c>
      <c r="U12" s="11" t="s">
        <v>20</v>
      </c>
      <c r="V12" s="25"/>
    </row>
    <row r="13" spans="1:22" x14ac:dyDescent="0.3">
      <c r="B13" s="44" t="s">
        <v>187</v>
      </c>
    </row>
    <row r="14" spans="1:22" x14ac:dyDescent="0.3">
      <c r="A14" s="45"/>
      <c r="B14" s="45" t="s">
        <v>358</v>
      </c>
      <c r="C14" s="46" t="s">
        <v>188</v>
      </c>
      <c r="D14" s="45" t="str">
        <f>C14</f>
        <v>Amasadora mezcladora 0.40 x 0.50</v>
      </c>
      <c r="E14" s="4" t="s">
        <v>12</v>
      </c>
      <c r="F14" s="45">
        <v>1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>
        <f>SUM(F14:U14)</f>
        <v>1</v>
      </c>
    </row>
    <row r="15" spans="1:22" x14ac:dyDescent="0.3">
      <c r="A15" s="45"/>
      <c r="B15" s="45" t="s">
        <v>358</v>
      </c>
      <c r="C15" s="46" t="s">
        <v>189</v>
      </c>
      <c r="D15" s="45" t="str">
        <f t="shared" ref="D15:D78" si="0">C15</f>
        <v>Anaquel metalico 0.95x0.45x2.00</v>
      </c>
      <c r="E15" s="4" t="s">
        <v>12</v>
      </c>
      <c r="F15" s="45">
        <v>33</v>
      </c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>
        <f t="shared" ref="V15:V78" si="1">SUM(F15:U15)</f>
        <v>33</v>
      </c>
    </row>
    <row r="16" spans="1:22" x14ac:dyDescent="0.3">
      <c r="A16" s="45"/>
      <c r="B16" s="45" t="s">
        <v>358</v>
      </c>
      <c r="C16" s="46" t="s">
        <v>190</v>
      </c>
      <c r="D16" s="45" t="str">
        <f t="shared" si="0"/>
        <v>Anaquel metalico de 0.65X0.45x2.00</v>
      </c>
      <c r="E16" s="4" t="s">
        <v>12</v>
      </c>
      <c r="F16" s="45">
        <v>5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>
        <f t="shared" si="1"/>
        <v>5</v>
      </c>
    </row>
    <row r="17" spans="1:22" x14ac:dyDescent="0.3">
      <c r="A17" s="45"/>
      <c r="B17" s="45" t="s">
        <v>358</v>
      </c>
      <c r="C17" s="46" t="s">
        <v>191</v>
      </c>
      <c r="D17" s="45" t="str">
        <f t="shared" si="0"/>
        <v>Antenas voleibol</v>
      </c>
      <c r="E17" s="4" t="s">
        <v>12</v>
      </c>
      <c r="F17" s="45">
        <v>4</v>
      </c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>
        <f t="shared" si="1"/>
        <v>4</v>
      </c>
    </row>
    <row r="18" spans="1:22" x14ac:dyDescent="0.3">
      <c r="A18" s="45"/>
      <c r="B18" s="45" t="s">
        <v>358</v>
      </c>
      <c r="C18" s="46" t="s">
        <v>192</v>
      </c>
      <c r="D18" s="45" t="str">
        <f t="shared" si="0"/>
        <v>Armario 1.00x0.35x1.50</v>
      </c>
      <c r="E18" s="4" t="s">
        <v>12</v>
      </c>
      <c r="F18" s="45">
        <v>5</v>
      </c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>
        <f t="shared" si="1"/>
        <v>5</v>
      </c>
    </row>
    <row r="19" spans="1:22" x14ac:dyDescent="0.3">
      <c r="A19" s="45"/>
      <c r="B19" s="45" t="s">
        <v>358</v>
      </c>
      <c r="C19" s="46" t="s">
        <v>193</v>
      </c>
      <c r="D19" s="45" t="str">
        <f t="shared" si="0"/>
        <v>Armario 1.00x0.60x0.90</v>
      </c>
      <c r="E19" s="4" t="s">
        <v>12</v>
      </c>
      <c r="F19" s="45">
        <v>3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>
        <f t="shared" si="1"/>
        <v>3</v>
      </c>
    </row>
    <row r="20" spans="1:22" x14ac:dyDescent="0.3">
      <c r="A20" s="45"/>
      <c r="B20" s="45" t="s">
        <v>358</v>
      </c>
      <c r="C20" s="46" t="s">
        <v>194</v>
      </c>
      <c r="D20" s="45" t="str">
        <f t="shared" si="0"/>
        <v>Armario 1.20x0.40x0.70</v>
      </c>
      <c r="E20" s="4" t="s">
        <v>12</v>
      </c>
      <c r="F20" s="45">
        <v>44</v>
      </c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>
        <f t="shared" si="1"/>
        <v>44</v>
      </c>
    </row>
    <row r="21" spans="1:22" x14ac:dyDescent="0.3">
      <c r="A21" s="45"/>
      <c r="B21" s="45" t="s">
        <v>358</v>
      </c>
      <c r="C21" s="46" t="s">
        <v>195</v>
      </c>
      <c r="D21" s="45" t="str">
        <f t="shared" si="0"/>
        <v>Armario empotrado (1.15x0.55x2.00) (puertas de acero</v>
      </c>
      <c r="E21" s="4" t="s">
        <v>12</v>
      </c>
      <c r="F21" s="45">
        <v>12</v>
      </c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>
        <f t="shared" si="1"/>
        <v>12</v>
      </c>
    </row>
    <row r="22" spans="1:22" x14ac:dyDescent="0.3">
      <c r="A22" s="45"/>
      <c r="B22" s="45" t="s">
        <v>358</v>
      </c>
      <c r="C22" s="46" t="s">
        <v>196</v>
      </c>
      <c r="D22" s="45" t="str">
        <f t="shared" si="0"/>
        <v>Armario empotrado (1.15x0.55x2.00) (puertas de acero vitrificado)</v>
      </c>
      <c r="E22" s="4" t="s">
        <v>12</v>
      </c>
      <c r="F22" s="45">
        <v>12</v>
      </c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>
        <f t="shared" si="1"/>
        <v>12</v>
      </c>
    </row>
    <row r="23" spans="1:22" x14ac:dyDescent="0.3">
      <c r="A23" s="45"/>
      <c r="B23" s="45" t="s">
        <v>358</v>
      </c>
      <c r="C23" s="46" t="s">
        <v>197</v>
      </c>
      <c r="D23" s="45" t="str">
        <f t="shared" si="0"/>
        <v>Armario empotrado (1.35x0.75x2.00) (puertas de acero vitrificado)</v>
      </c>
      <c r="E23" s="4" t="s">
        <v>12</v>
      </c>
      <c r="F23" s="45">
        <v>14</v>
      </c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>
        <f t="shared" si="1"/>
        <v>14</v>
      </c>
    </row>
    <row r="24" spans="1:22" x14ac:dyDescent="0.3">
      <c r="A24" s="45"/>
      <c r="B24" s="45" t="s">
        <v>358</v>
      </c>
      <c r="C24" s="46" t="s">
        <v>198</v>
      </c>
      <c r="D24" s="45" t="str">
        <f t="shared" si="0"/>
        <v>Atril de mesa 0.43 x 0.33</v>
      </c>
      <c r="E24" s="4" t="s">
        <v>12</v>
      </c>
      <c r="F24" s="45">
        <v>100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>
        <f t="shared" si="1"/>
        <v>100</v>
      </c>
    </row>
    <row r="25" spans="1:22" x14ac:dyDescent="0.3">
      <c r="A25" s="45"/>
      <c r="B25" s="45" t="s">
        <v>358</v>
      </c>
      <c r="C25" s="46" t="s">
        <v>199</v>
      </c>
      <c r="D25" s="45" t="str">
        <f t="shared" si="0"/>
        <v>Bajo de viento</v>
      </c>
      <c r="E25" s="4" t="s">
        <v>12</v>
      </c>
      <c r="F25" s="45">
        <v>2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>
        <f t="shared" si="1"/>
        <v>2</v>
      </c>
    </row>
    <row r="26" spans="1:22" x14ac:dyDescent="0.3">
      <c r="A26" s="45"/>
      <c r="B26" s="45" t="s">
        <v>358</v>
      </c>
      <c r="C26" s="46" t="s">
        <v>200</v>
      </c>
      <c r="D26" s="45" t="str">
        <f t="shared" si="0"/>
        <v>Banca de 0.85x0.30</v>
      </c>
      <c r="E26" s="4" t="s">
        <v>12</v>
      </c>
      <c r="F26" s="45">
        <v>42</v>
      </c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>
        <f t="shared" si="1"/>
        <v>42</v>
      </c>
    </row>
    <row r="27" spans="1:22" x14ac:dyDescent="0.3">
      <c r="A27" s="45"/>
      <c r="B27" s="45" t="s">
        <v>358</v>
      </c>
      <c r="C27" s="46" t="s">
        <v>201</v>
      </c>
      <c r="D27" s="45" t="str">
        <f t="shared" si="0"/>
        <v>Banco de ɸ0.30</v>
      </c>
      <c r="E27" s="4" t="s">
        <v>12</v>
      </c>
      <c r="F27" s="45">
        <v>76</v>
      </c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>
        <f t="shared" si="1"/>
        <v>76</v>
      </c>
    </row>
    <row r="28" spans="1:22" x14ac:dyDescent="0.3">
      <c r="A28" s="45"/>
      <c r="B28" s="45" t="s">
        <v>358</v>
      </c>
      <c r="C28" s="46" t="s">
        <v>202</v>
      </c>
      <c r="D28" s="45" t="str">
        <f t="shared" si="0"/>
        <v>Barra de atencion 0.60x2.00</v>
      </c>
      <c r="E28" s="4" t="s">
        <v>12</v>
      </c>
      <c r="F28" s="45">
        <v>1</v>
      </c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>
        <f t="shared" si="1"/>
        <v>1</v>
      </c>
    </row>
    <row r="29" spans="1:22" x14ac:dyDescent="0.3">
      <c r="A29" s="45"/>
      <c r="B29" s="45" t="s">
        <v>358</v>
      </c>
      <c r="C29" s="46" t="s">
        <v>203</v>
      </c>
      <c r="D29" s="45" t="str">
        <f t="shared" si="0"/>
        <v>Base con soporte universal de 0.80 cm</v>
      </c>
      <c r="E29" s="4" t="s">
        <v>12</v>
      </c>
      <c r="F29" s="45">
        <v>12</v>
      </c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>
        <f t="shared" si="1"/>
        <v>12</v>
      </c>
    </row>
    <row r="30" spans="1:22" x14ac:dyDescent="0.3">
      <c r="A30" s="45"/>
      <c r="B30" s="45" t="s">
        <v>358</v>
      </c>
      <c r="C30" s="46" t="s">
        <v>204</v>
      </c>
      <c r="D30" s="45" t="str">
        <f t="shared" si="0"/>
        <v>Biombo metalico de dos cuerpos</v>
      </c>
      <c r="E30" s="4" t="s">
        <v>12</v>
      </c>
      <c r="F30" s="45">
        <v>2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>
        <f t="shared" si="1"/>
        <v>2</v>
      </c>
    </row>
    <row r="31" spans="1:22" x14ac:dyDescent="0.3">
      <c r="A31" s="45"/>
      <c r="B31" s="45" t="s">
        <v>358</v>
      </c>
      <c r="C31" s="46" t="s">
        <v>205</v>
      </c>
      <c r="D31" s="45" t="str">
        <f t="shared" si="0"/>
        <v>Bolsa de agua caliente</v>
      </c>
      <c r="E31" s="4" t="s">
        <v>12</v>
      </c>
      <c r="F31" s="45">
        <v>4</v>
      </c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>
        <f t="shared" si="1"/>
        <v>4</v>
      </c>
    </row>
    <row r="32" spans="1:22" x14ac:dyDescent="0.3">
      <c r="A32" s="45"/>
      <c r="B32" s="45" t="s">
        <v>358</v>
      </c>
      <c r="C32" s="46" t="s">
        <v>206</v>
      </c>
      <c r="D32" s="45" t="str">
        <f t="shared" si="0"/>
        <v>Bolsa de agua fria</v>
      </c>
      <c r="E32" s="4" t="s">
        <v>12</v>
      </c>
      <c r="F32" s="45">
        <v>4</v>
      </c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>
        <f t="shared" si="1"/>
        <v>4</v>
      </c>
    </row>
    <row r="33" spans="1:22" x14ac:dyDescent="0.3">
      <c r="A33" s="45"/>
      <c r="B33" s="45" t="s">
        <v>358</v>
      </c>
      <c r="C33" s="46" t="s">
        <v>207</v>
      </c>
      <c r="D33" s="45" t="str">
        <f t="shared" si="0"/>
        <v>CAJA ACUSTICA AUTOAMPLIFICADA SUB BAJO</v>
      </c>
      <c r="E33" s="4" t="s">
        <v>12</v>
      </c>
      <c r="F33" s="45">
        <v>4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>
        <f t="shared" si="1"/>
        <v>4</v>
      </c>
    </row>
    <row r="34" spans="1:22" x14ac:dyDescent="0.3">
      <c r="A34" s="45"/>
      <c r="B34" s="45" t="s">
        <v>358</v>
      </c>
      <c r="C34" s="46" t="s">
        <v>208</v>
      </c>
      <c r="D34" s="45" t="str">
        <f t="shared" si="0"/>
        <v>CAJA REMOTA PARA M32 DE 32 IN 16 OUT</v>
      </c>
      <c r="E34" s="4" t="s">
        <v>12</v>
      </c>
      <c r="F34" s="45">
        <v>1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>
        <f t="shared" si="1"/>
        <v>1</v>
      </c>
    </row>
    <row r="35" spans="1:22" x14ac:dyDescent="0.3">
      <c r="A35" s="45"/>
      <c r="B35" s="45" t="s">
        <v>358</v>
      </c>
      <c r="C35" s="46" t="s">
        <v>209</v>
      </c>
      <c r="D35" s="45" t="str">
        <f t="shared" si="0"/>
        <v>Camara filmadora</v>
      </c>
      <c r="E35" s="4" t="s">
        <v>12</v>
      </c>
      <c r="F35" s="45">
        <v>2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>
        <f t="shared" si="1"/>
        <v>2</v>
      </c>
    </row>
    <row r="36" spans="1:22" x14ac:dyDescent="0.3">
      <c r="A36" s="45"/>
      <c r="B36" s="45" t="s">
        <v>358</v>
      </c>
      <c r="C36" s="46" t="s">
        <v>210</v>
      </c>
      <c r="D36" s="45" t="str">
        <f t="shared" si="0"/>
        <v>Camara fotografica</v>
      </c>
      <c r="E36" s="4" t="s">
        <v>12</v>
      </c>
      <c r="F36" s="45">
        <v>2</v>
      </c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>
        <f t="shared" si="1"/>
        <v>2</v>
      </c>
    </row>
    <row r="37" spans="1:22" x14ac:dyDescent="0.3">
      <c r="A37" s="45"/>
      <c r="B37" s="45" t="s">
        <v>358</v>
      </c>
      <c r="C37" s="46" t="s">
        <v>211</v>
      </c>
      <c r="D37" s="45" t="str">
        <f t="shared" si="0"/>
        <v>Camilla rodante 0.70x1.80</v>
      </c>
      <c r="E37" s="4" t="s">
        <v>12</v>
      </c>
      <c r="F37" s="45">
        <v>2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>
        <f t="shared" si="1"/>
        <v>2</v>
      </c>
    </row>
    <row r="38" spans="1:22" x14ac:dyDescent="0.3">
      <c r="A38" s="45"/>
      <c r="B38" s="45" t="s">
        <v>358</v>
      </c>
      <c r="C38" s="46" t="s">
        <v>212</v>
      </c>
      <c r="D38" s="45" t="str">
        <f t="shared" si="0"/>
        <v>campana de bronce</v>
      </c>
      <c r="E38" s="4" t="s">
        <v>12</v>
      </c>
      <c r="F38" s="45">
        <v>1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>
        <f t="shared" si="1"/>
        <v>1</v>
      </c>
    </row>
    <row r="39" spans="1:22" x14ac:dyDescent="0.3">
      <c r="A39" s="45"/>
      <c r="B39" s="45" t="s">
        <v>358</v>
      </c>
      <c r="C39" s="46" t="s">
        <v>213</v>
      </c>
      <c r="D39" s="45" t="str">
        <f t="shared" si="0"/>
        <v>campana extractora</v>
      </c>
      <c r="E39" s="4" t="s">
        <v>12</v>
      </c>
      <c r="F39" s="45">
        <v>1</v>
      </c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>
        <f t="shared" si="1"/>
        <v>1</v>
      </c>
    </row>
    <row r="40" spans="1:22" x14ac:dyDescent="0.3">
      <c r="A40" s="45"/>
      <c r="B40" s="45" t="s">
        <v>358</v>
      </c>
      <c r="C40" s="46" t="s">
        <v>214</v>
      </c>
      <c r="D40" s="45" t="str">
        <f t="shared" si="0"/>
        <v>Carro porta balones</v>
      </c>
      <c r="E40" s="4" t="s">
        <v>12</v>
      </c>
      <c r="F40" s="45">
        <v>8</v>
      </c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>
        <f t="shared" si="1"/>
        <v>8</v>
      </c>
    </row>
    <row r="41" spans="1:22" x14ac:dyDescent="0.3">
      <c r="A41" s="45"/>
      <c r="B41" s="45" t="s">
        <v>358</v>
      </c>
      <c r="C41" s="46" t="s">
        <v>215</v>
      </c>
      <c r="D41" s="45" t="str">
        <f t="shared" si="0"/>
        <v>Cenefas para colgar materiales de exposición (Diseño) 3.60x0.10</v>
      </c>
      <c r="E41" s="4" t="s">
        <v>12</v>
      </c>
      <c r="F41" s="45">
        <v>12</v>
      </c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>
        <f t="shared" si="1"/>
        <v>12</v>
      </c>
    </row>
    <row r="42" spans="1:22" x14ac:dyDescent="0.3">
      <c r="A42" s="45"/>
      <c r="B42" s="45" t="s">
        <v>358</v>
      </c>
      <c r="C42" s="46" t="s">
        <v>216</v>
      </c>
      <c r="D42" s="45" t="str">
        <f t="shared" si="0"/>
        <v>Cocina eléctrica de mesa</v>
      </c>
      <c r="E42" s="4" t="s">
        <v>12</v>
      </c>
      <c r="F42" s="45">
        <v>6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>
        <f t="shared" si="1"/>
        <v>6</v>
      </c>
    </row>
    <row r="43" spans="1:22" x14ac:dyDescent="0.3">
      <c r="A43" s="45"/>
      <c r="B43" s="45" t="s">
        <v>358</v>
      </c>
      <c r="C43" s="46" t="s">
        <v>217</v>
      </c>
      <c r="D43" s="45" t="str">
        <f t="shared" si="0"/>
        <v>Colchoneta plegable</v>
      </c>
      <c r="E43" s="4" t="s">
        <v>12</v>
      </c>
      <c r="F43" s="45">
        <v>20</v>
      </c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>
        <f t="shared" si="1"/>
        <v>20</v>
      </c>
    </row>
    <row r="44" spans="1:22" x14ac:dyDescent="0.3">
      <c r="A44" s="45"/>
      <c r="B44" s="45" t="s">
        <v>358</v>
      </c>
      <c r="C44" s="46" t="s">
        <v>218</v>
      </c>
      <c r="D44" s="45" t="str">
        <f t="shared" si="0"/>
        <v>Computadora para escritorio monitor de 20" Incl. UPS</v>
      </c>
      <c r="E44" s="4" t="s">
        <v>12</v>
      </c>
      <c r="F44" s="45">
        <v>51</v>
      </c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>
        <f t="shared" si="1"/>
        <v>51</v>
      </c>
    </row>
    <row r="45" spans="1:22" x14ac:dyDescent="0.3">
      <c r="A45" s="45"/>
      <c r="B45" s="45" t="s">
        <v>358</v>
      </c>
      <c r="C45" s="46" t="s">
        <v>219</v>
      </c>
      <c r="D45" s="45" t="str">
        <f t="shared" si="0"/>
        <v>Cono semiesfericos</v>
      </c>
      <c r="E45" s="4" t="s">
        <v>12</v>
      </c>
      <c r="F45" s="45">
        <v>6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>
        <f t="shared" si="1"/>
        <v>6</v>
      </c>
    </row>
    <row r="46" spans="1:22" x14ac:dyDescent="0.3">
      <c r="A46" s="45"/>
      <c r="B46" s="45" t="s">
        <v>358</v>
      </c>
      <c r="C46" s="46" t="s">
        <v>220</v>
      </c>
      <c r="D46" s="45" t="str">
        <f t="shared" si="0"/>
        <v>Conos de 5 cm</v>
      </c>
      <c r="E46" s="4" t="s">
        <v>12</v>
      </c>
      <c r="F46" s="45">
        <v>6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>
        <f t="shared" si="1"/>
        <v>6</v>
      </c>
    </row>
    <row r="47" spans="1:22" x14ac:dyDescent="0.3">
      <c r="A47" s="45"/>
      <c r="B47" s="45" t="s">
        <v>358</v>
      </c>
      <c r="C47" s="46" t="s">
        <v>221</v>
      </c>
      <c r="D47" s="45" t="str">
        <f t="shared" si="0"/>
        <v>Conos flexibles  de 40 cm</v>
      </c>
      <c r="E47" s="4" t="s">
        <v>12</v>
      </c>
      <c r="F47" s="45">
        <v>6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>
        <f t="shared" si="1"/>
        <v>6</v>
      </c>
    </row>
    <row r="48" spans="1:22" x14ac:dyDescent="0.3">
      <c r="A48" s="45"/>
      <c r="B48" s="45" t="s">
        <v>358</v>
      </c>
      <c r="C48" s="46" t="s">
        <v>222</v>
      </c>
      <c r="D48" s="45" t="str">
        <f t="shared" si="0"/>
        <v>Conos flexibles de 23 cm</v>
      </c>
      <c r="E48" s="4" t="s">
        <v>12</v>
      </c>
      <c r="F48" s="45">
        <v>6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>
        <f t="shared" si="1"/>
        <v>6</v>
      </c>
    </row>
    <row r="49" spans="1:22" x14ac:dyDescent="0.3">
      <c r="A49" s="45"/>
      <c r="B49" s="45" t="s">
        <v>358</v>
      </c>
      <c r="C49" s="46" t="s">
        <v>223</v>
      </c>
      <c r="D49" s="45" t="str">
        <f t="shared" si="0"/>
        <v>Conos flexibles de 25 cm</v>
      </c>
      <c r="E49" s="4" t="s">
        <v>12</v>
      </c>
      <c r="F49" s="45">
        <v>6</v>
      </c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>
        <f t="shared" si="1"/>
        <v>6</v>
      </c>
    </row>
    <row r="50" spans="1:22" x14ac:dyDescent="0.3">
      <c r="A50" s="45"/>
      <c r="B50" s="45" t="s">
        <v>358</v>
      </c>
      <c r="C50" s="46" t="s">
        <v>224</v>
      </c>
      <c r="D50" s="45" t="str">
        <f t="shared" si="0"/>
        <v>CONSOLA DE MEZCLA DIGITAL DE 40 ENTRADAS</v>
      </c>
      <c r="E50" s="4" t="s">
        <v>12</v>
      </c>
      <c r="F50" s="45">
        <v>1</v>
      </c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>
        <f t="shared" si="1"/>
        <v>1</v>
      </c>
    </row>
    <row r="51" spans="1:22" x14ac:dyDescent="0.3">
      <c r="A51" s="45"/>
      <c r="B51" s="45" t="s">
        <v>358</v>
      </c>
      <c r="C51" s="46" t="s">
        <v>225</v>
      </c>
      <c r="D51" s="45" t="str">
        <f t="shared" si="0"/>
        <v>Credenza 1.20x0.40x1.80</v>
      </c>
      <c r="E51" s="4" t="s">
        <v>12</v>
      </c>
      <c r="F51" s="45">
        <v>11</v>
      </c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>
        <f t="shared" si="1"/>
        <v>11</v>
      </c>
    </row>
    <row r="52" spans="1:22" x14ac:dyDescent="0.3">
      <c r="A52" s="45"/>
      <c r="B52" s="45" t="s">
        <v>358</v>
      </c>
      <c r="C52" s="46" t="s">
        <v>226</v>
      </c>
      <c r="D52" s="45" t="str">
        <f t="shared" si="0"/>
        <v>Cronómetro</v>
      </c>
      <c r="E52" s="4" t="s">
        <v>12</v>
      </c>
      <c r="F52" s="45">
        <v>6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>
        <f t="shared" si="1"/>
        <v>6</v>
      </c>
    </row>
    <row r="53" spans="1:22" x14ac:dyDescent="0.3">
      <c r="A53" s="45"/>
      <c r="B53" s="45" t="s">
        <v>358</v>
      </c>
      <c r="C53" s="46" t="s">
        <v>227</v>
      </c>
      <c r="D53" s="45" t="str">
        <f t="shared" si="0"/>
        <v>Cronómetro digital</v>
      </c>
      <c r="E53" s="4" t="s">
        <v>12</v>
      </c>
      <c r="F53" s="45">
        <v>2</v>
      </c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>
        <f t="shared" si="1"/>
        <v>2</v>
      </c>
    </row>
    <row r="54" spans="1:22" x14ac:dyDescent="0.3">
      <c r="A54" s="45"/>
      <c r="B54" s="45" t="s">
        <v>358</v>
      </c>
      <c r="C54" s="46" t="s">
        <v>228</v>
      </c>
      <c r="D54" s="45" t="str">
        <f t="shared" si="0"/>
        <v>Discos de goma 1.00 KG</v>
      </c>
      <c r="E54" s="4" t="s">
        <v>12</v>
      </c>
      <c r="F54" s="45">
        <v>10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>
        <f t="shared" si="1"/>
        <v>10</v>
      </c>
    </row>
    <row r="55" spans="1:22" x14ac:dyDescent="0.3">
      <c r="A55" s="45"/>
      <c r="B55" s="45" t="s">
        <v>358</v>
      </c>
      <c r="C55" s="46" t="s">
        <v>229</v>
      </c>
      <c r="D55" s="45" t="str">
        <f t="shared" si="0"/>
        <v>Discos de goma 1.50 KG</v>
      </c>
      <c r="E55" s="4" t="s">
        <v>12</v>
      </c>
      <c r="F55" s="45">
        <v>10</v>
      </c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>
        <f t="shared" si="1"/>
        <v>10</v>
      </c>
    </row>
    <row r="56" spans="1:22" x14ac:dyDescent="0.3">
      <c r="A56" s="45"/>
      <c r="B56" s="45" t="s">
        <v>358</v>
      </c>
      <c r="C56" s="46" t="s">
        <v>230</v>
      </c>
      <c r="D56" s="45" t="str">
        <f t="shared" si="0"/>
        <v>Divisiones en closet</v>
      </c>
      <c r="E56" s="4" t="s">
        <v>12</v>
      </c>
      <c r="F56" s="45">
        <v>8</v>
      </c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>
        <f t="shared" si="1"/>
        <v>8</v>
      </c>
    </row>
    <row r="57" spans="1:22" x14ac:dyDescent="0.3">
      <c r="A57" s="45"/>
      <c r="B57" s="45" t="s">
        <v>358</v>
      </c>
      <c r="C57" s="46" t="s">
        <v>231</v>
      </c>
      <c r="D57" s="45" t="str">
        <f t="shared" si="0"/>
        <v>Divisora 0.45x0.55</v>
      </c>
      <c r="E57" s="4" t="s">
        <v>12</v>
      </c>
      <c r="F57" s="45">
        <v>1</v>
      </c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>
        <f t="shared" si="1"/>
        <v>1</v>
      </c>
    </row>
    <row r="58" spans="1:22" x14ac:dyDescent="0.3">
      <c r="A58" s="45"/>
      <c r="B58" s="45" t="s">
        <v>358</v>
      </c>
      <c r="C58" s="46" t="s">
        <v>232</v>
      </c>
      <c r="D58" s="45" t="str">
        <f t="shared" si="0"/>
        <v>Embudo de decantación con llave de paso</v>
      </c>
      <c r="E58" s="4" t="s">
        <v>12</v>
      </c>
      <c r="F58" s="45">
        <v>6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>
        <f t="shared" si="1"/>
        <v>6</v>
      </c>
    </row>
    <row r="59" spans="1:22" x14ac:dyDescent="0.3">
      <c r="A59" s="45"/>
      <c r="B59" s="45" t="s">
        <v>358</v>
      </c>
      <c r="C59" s="46" t="s">
        <v>233</v>
      </c>
      <c r="D59" s="45" t="str">
        <f t="shared" si="0"/>
        <v>Embudo de vidrio mediano</v>
      </c>
      <c r="E59" s="4" t="s">
        <v>12</v>
      </c>
      <c r="F59" s="45">
        <v>6</v>
      </c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>
        <f t="shared" si="1"/>
        <v>6</v>
      </c>
    </row>
    <row r="60" spans="1:22" x14ac:dyDescent="0.3">
      <c r="A60" s="45"/>
      <c r="B60" s="45" t="s">
        <v>358</v>
      </c>
      <c r="C60" s="46" t="s">
        <v>234</v>
      </c>
      <c r="D60" s="45" t="str">
        <f t="shared" si="0"/>
        <v>Equipo de audifonos y microfonos</v>
      </c>
      <c r="E60" s="4" t="s">
        <v>12</v>
      </c>
      <c r="F60" s="45">
        <v>30</v>
      </c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>
        <f t="shared" si="1"/>
        <v>30</v>
      </c>
    </row>
    <row r="61" spans="1:22" x14ac:dyDescent="0.3">
      <c r="A61" s="45"/>
      <c r="B61" s="45" t="s">
        <v>358</v>
      </c>
      <c r="C61" s="46" t="s">
        <v>235</v>
      </c>
      <c r="D61" s="45" t="str">
        <f t="shared" si="0"/>
        <v>Equipo de sonido Incl. Microfono inalambrico</v>
      </c>
      <c r="E61" s="4" t="s">
        <v>12</v>
      </c>
      <c r="F61" s="45">
        <v>24</v>
      </c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>
        <f t="shared" si="1"/>
        <v>24</v>
      </c>
    </row>
    <row r="62" spans="1:22" x14ac:dyDescent="0.3">
      <c r="A62" s="45"/>
      <c r="B62" s="45" t="s">
        <v>358</v>
      </c>
      <c r="C62" s="46" t="s">
        <v>236</v>
      </c>
      <c r="D62" s="45" t="str">
        <f t="shared" si="0"/>
        <v>Escala de velocidad 9m</v>
      </c>
      <c r="E62" s="4" t="s">
        <v>12</v>
      </c>
      <c r="F62" s="45">
        <v>4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>
        <f t="shared" si="1"/>
        <v>4</v>
      </c>
    </row>
    <row r="63" spans="1:22" x14ac:dyDescent="0.3">
      <c r="A63" s="45"/>
      <c r="B63" s="45" t="s">
        <v>358</v>
      </c>
      <c r="C63" s="46" t="s">
        <v>237</v>
      </c>
      <c r="D63" s="45" t="str">
        <f t="shared" si="0"/>
        <v>Escalera de velocidad  5m</v>
      </c>
      <c r="E63" s="4" t="s">
        <v>12</v>
      </c>
      <c r="F63" s="45">
        <v>4</v>
      </c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>
        <f t="shared" si="1"/>
        <v>4</v>
      </c>
    </row>
    <row r="64" spans="1:22" x14ac:dyDescent="0.3">
      <c r="A64" s="45"/>
      <c r="B64" s="45" t="s">
        <v>358</v>
      </c>
      <c r="C64" s="46" t="s">
        <v>238</v>
      </c>
      <c r="D64" s="45" t="str">
        <f t="shared" si="0"/>
        <v>Escalinata con dos peldaños</v>
      </c>
      <c r="E64" s="4" t="s">
        <v>12</v>
      </c>
      <c r="F64" s="45">
        <v>2</v>
      </c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>
        <f t="shared" si="1"/>
        <v>2</v>
      </c>
    </row>
    <row r="65" spans="1:22" x14ac:dyDescent="0.3">
      <c r="A65" s="45"/>
      <c r="B65" s="45" t="s">
        <v>358</v>
      </c>
      <c r="C65" s="46" t="s">
        <v>239</v>
      </c>
      <c r="D65" s="45" t="str">
        <f t="shared" si="0"/>
        <v>Escobilla para probeta</v>
      </c>
      <c r="E65" s="4" t="s">
        <v>12</v>
      </c>
      <c r="F65" s="45">
        <v>6</v>
      </c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>
        <f t="shared" si="1"/>
        <v>6</v>
      </c>
    </row>
    <row r="66" spans="1:22" x14ac:dyDescent="0.3">
      <c r="A66" s="45"/>
      <c r="B66" s="45" t="s">
        <v>358</v>
      </c>
      <c r="C66" s="46" t="s">
        <v>240</v>
      </c>
      <c r="D66" s="45" t="str">
        <f t="shared" si="0"/>
        <v>Escobilla para tubo de ensayo</v>
      </c>
      <c r="E66" s="4" t="s">
        <v>12</v>
      </c>
      <c r="F66" s="45">
        <v>6</v>
      </c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>
        <f t="shared" si="1"/>
        <v>6</v>
      </c>
    </row>
    <row r="67" spans="1:22" x14ac:dyDescent="0.3">
      <c r="A67" s="45"/>
      <c r="B67" s="45" t="s">
        <v>358</v>
      </c>
      <c r="C67" s="46" t="s">
        <v>241</v>
      </c>
      <c r="D67" s="45" t="str">
        <f t="shared" si="0"/>
        <v>Escritorio 1.50x0.60</v>
      </c>
      <c r="E67" s="4" t="s">
        <v>12</v>
      </c>
      <c r="F67" s="45">
        <v>25</v>
      </c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>
        <f t="shared" si="1"/>
        <v>25</v>
      </c>
    </row>
    <row r="68" spans="1:22" x14ac:dyDescent="0.3">
      <c r="A68" s="45"/>
      <c r="B68" s="45" t="s">
        <v>358</v>
      </c>
      <c r="C68" s="46" t="s">
        <v>242</v>
      </c>
      <c r="D68" s="45" t="str">
        <f t="shared" si="0"/>
        <v>Estante 1.20x0.30x1.50</v>
      </c>
      <c r="E68" s="4" t="s">
        <v>12</v>
      </c>
      <c r="F68" s="45">
        <v>26</v>
      </c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>
        <f t="shared" si="1"/>
        <v>26</v>
      </c>
    </row>
    <row r="69" spans="1:22" x14ac:dyDescent="0.3">
      <c r="A69" s="45"/>
      <c r="B69" s="45" t="s">
        <v>358</v>
      </c>
      <c r="C69" s="46" t="s">
        <v>243</v>
      </c>
      <c r="D69" s="45" t="str">
        <f t="shared" si="0"/>
        <v>Estante 1.80x0.50X1.50</v>
      </c>
      <c r="E69" s="4" t="s">
        <v>12</v>
      </c>
      <c r="F69" s="45">
        <v>8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>
        <f t="shared" si="1"/>
        <v>8</v>
      </c>
    </row>
    <row r="70" spans="1:22" x14ac:dyDescent="0.3">
      <c r="A70" s="45"/>
      <c r="B70" s="45" t="s">
        <v>358</v>
      </c>
      <c r="C70" s="46" t="s">
        <v>244</v>
      </c>
      <c r="D70" s="45" t="str">
        <f t="shared" si="0"/>
        <v>Estante para biblioteca del aula 1.60x0.40x1.50</v>
      </c>
      <c r="E70" s="4" t="s">
        <v>12</v>
      </c>
      <c r="F70" s="45">
        <v>15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>
        <f t="shared" si="1"/>
        <v>15</v>
      </c>
    </row>
    <row r="71" spans="1:22" x14ac:dyDescent="0.3">
      <c r="A71" s="45"/>
      <c r="B71" s="45" t="s">
        <v>358</v>
      </c>
      <c r="C71" s="46" t="s">
        <v>245</v>
      </c>
      <c r="D71" s="45" t="str">
        <f t="shared" si="0"/>
        <v>Estante para libros 1.00x0.40x2.10</v>
      </c>
      <c r="E71" s="4" t="s">
        <v>12</v>
      </c>
      <c r="F71" s="45">
        <v>16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>
        <f t="shared" si="1"/>
        <v>16</v>
      </c>
    </row>
    <row r="72" spans="1:22" x14ac:dyDescent="0.3">
      <c r="A72" s="45"/>
      <c r="B72" s="45" t="s">
        <v>358</v>
      </c>
      <c r="C72" s="46" t="s">
        <v>246</v>
      </c>
      <c r="D72" s="45" t="str">
        <f t="shared" si="0"/>
        <v>Estante para libros 1.60x0.40x1.50</v>
      </c>
      <c r="E72" s="4" t="s">
        <v>12</v>
      </c>
      <c r="F72" s="45">
        <v>8</v>
      </c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>
        <f t="shared" si="1"/>
        <v>8</v>
      </c>
    </row>
    <row r="73" spans="1:22" x14ac:dyDescent="0.3">
      <c r="A73" s="45"/>
      <c r="B73" s="45" t="s">
        <v>358</v>
      </c>
      <c r="C73" s="46" t="s">
        <v>247</v>
      </c>
      <c r="D73" s="45" t="str">
        <f t="shared" si="0"/>
        <v>ESTRUCTURA DE SUJETACION</v>
      </c>
      <c r="E73" s="4" t="s">
        <v>12</v>
      </c>
      <c r="F73" s="45">
        <v>2</v>
      </c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>
        <f t="shared" si="1"/>
        <v>2</v>
      </c>
    </row>
    <row r="74" spans="1:22" x14ac:dyDescent="0.3">
      <c r="A74" s="45"/>
      <c r="B74" s="45" t="s">
        <v>358</v>
      </c>
      <c r="C74" s="46" t="s">
        <v>248</v>
      </c>
      <c r="D74" s="45" t="str">
        <f t="shared" si="0"/>
        <v>Extintor ojo tipo</v>
      </c>
      <c r="E74" s="4" t="s">
        <v>12</v>
      </c>
      <c r="F74" s="45">
        <v>4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>
        <f t="shared" si="1"/>
        <v>4</v>
      </c>
    </row>
    <row r="75" spans="1:22" x14ac:dyDescent="0.3">
      <c r="A75" s="45"/>
      <c r="B75" s="45" t="s">
        <v>358</v>
      </c>
      <c r="C75" s="46" t="s">
        <v>249</v>
      </c>
      <c r="D75" s="45" t="str">
        <f t="shared" si="0"/>
        <v>Fiola de vidrio de 250 ml</v>
      </c>
      <c r="E75" s="4" t="s">
        <v>12</v>
      </c>
      <c r="F75" s="45">
        <v>6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>
        <f t="shared" si="1"/>
        <v>6</v>
      </c>
    </row>
    <row r="76" spans="1:22" x14ac:dyDescent="0.3">
      <c r="A76" s="45"/>
      <c r="B76" s="45" t="s">
        <v>358</v>
      </c>
      <c r="C76" s="46" t="s">
        <v>250</v>
      </c>
      <c r="D76" s="45" t="str">
        <f t="shared" si="0"/>
        <v>Flauta importada</v>
      </c>
      <c r="E76" s="4" t="s">
        <v>12</v>
      </c>
      <c r="F76" s="45">
        <v>5</v>
      </c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>
        <f t="shared" si="1"/>
        <v>5</v>
      </c>
    </row>
    <row r="77" spans="1:22" x14ac:dyDescent="0.3">
      <c r="A77" s="45"/>
      <c r="B77" s="45" t="s">
        <v>358</v>
      </c>
      <c r="C77" s="46" t="s">
        <v>251</v>
      </c>
      <c r="D77" s="45" t="str">
        <f t="shared" si="0"/>
        <v>Fotocopiadora 0.75x0.75</v>
      </c>
      <c r="E77" s="4" t="s">
        <v>12</v>
      </c>
      <c r="F77" s="45">
        <v>1</v>
      </c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>
        <f t="shared" si="1"/>
        <v>1</v>
      </c>
    </row>
    <row r="78" spans="1:22" x14ac:dyDescent="0.3">
      <c r="A78" s="45"/>
      <c r="B78" s="45" t="s">
        <v>358</v>
      </c>
      <c r="C78" s="46" t="s">
        <v>252</v>
      </c>
      <c r="D78" s="45" t="str">
        <f t="shared" si="0"/>
        <v>Globo terráqueo</v>
      </c>
      <c r="E78" s="4" t="s">
        <v>12</v>
      </c>
      <c r="F78" s="45">
        <v>12</v>
      </c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>
        <f t="shared" si="1"/>
        <v>12</v>
      </c>
    </row>
    <row r="79" spans="1:22" x14ac:dyDescent="0.3">
      <c r="A79" s="45"/>
      <c r="B79" s="45" t="s">
        <v>358</v>
      </c>
      <c r="C79" s="46" t="s">
        <v>253</v>
      </c>
      <c r="D79" s="45" t="str">
        <f t="shared" ref="D79:D142" si="2">C79</f>
        <v>Gotero de vidrio</v>
      </c>
      <c r="E79" s="4" t="s">
        <v>12</v>
      </c>
      <c r="F79" s="45">
        <v>12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>
        <f t="shared" ref="V79:V142" si="3">SUM(F79:U79)</f>
        <v>12</v>
      </c>
    </row>
    <row r="80" spans="1:22" x14ac:dyDescent="0.3">
      <c r="A80" s="45"/>
      <c r="B80" s="45" t="s">
        <v>358</v>
      </c>
      <c r="C80" s="46" t="s">
        <v>254</v>
      </c>
      <c r="D80" s="45" t="str">
        <f t="shared" si="2"/>
        <v>Gradilla metálica para pipetas</v>
      </c>
      <c r="E80" s="4" t="s">
        <v>12</v>
      </c>
      <c r="F80" s="45">
        <v>6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>
        <f t="shared" si="3"/>
        <v>6</v>
      </c>
    </row>
    <row r="81" spans="1:22" x14ac:dyDescent="0.3">
      <c r="A81" s="45"/>
      <c r="B81" s="45" t="s">
        <v>358</v>
      </c>
      <c r="C81" s="46" t="s">
        <v>255</v>
      </c>
      <c r="D81" s="45" t="str">
        <f t="shared" si="2"/>
        <v>Gradilla metálica para tubos de ensayo</v>
      </c>
      <c r="E81" s="4" t="s">
        <v>12</v>
      </c>
      <c r="F81" s="45">
        <v>6</v>
      </c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>
        <f t="shared" si="3"/>
        <v>6</v>
      </c>
    </row>
    <row r="82" spans="1:22" x14ac:dyDescent="0.3">
      <c r="A82" s="45"/>
      <c r="B82" s="45" t="s">
        <v>358</v>
      </c>
      <c r="C82" s="46" t="s">
        <v>256</v>
      </c>
      <c r="D82" s="45" t="str">
        <f t="shared" si="2"/>
        <v>Gruesa de pelotitas (6 UND)</v>
      </c>
      <c r="E82" s="4" t="s">
        <v>12</v>
      </c>
      <c r="F82" s="45">
        <v>12</v>
      </c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>
        <f t="shared" si="3"/>
        <v>12</v>
      </c>
    </row>
    <row r="83" spans="1:22" x14ac:dyDescent="0.3">
      <c r="A83" s="45"/>
      <c r="B83" s="45" t="s">
        <v>358</v>
      </c>
      <c r="C83" s="46" t="s">
        <v>257</v>
      </c>
      <c r="D83" s="45" t="str">
        <f t="shared" si="2"/>
        <v>Gruesa de pelotitas (6 UND) para tenis</v>
      </c>
      <c r="E83" s="4" t="s">
        <v>12</v>
      </c>
      <c r="F83" s="45">
        <v>12</v>
      </c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>
        <f t="shared" si="3"/>
        <v>12</v>
      </c>
    </row>
    <row r="84" spans="1:22" x14ac:dyDescent="0.3">
      <c r="A84" s="45"/>
      <c r="B84" s="45" t="s">
        <v>358</v>
      </c>
      <c r="C84" s="46" t="s">
        <v>258</v>
      </c>
      <c r="D84" s="45" t="str">
        <f t="shared" si="2"/>
        <v>Horno microhondas</v>
      </c>
      <c r="E84" s="4" t="s">
        <v>12</v>
      </c>
      <c r="F84" s="45">
        <v>5</v>
      </c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>
        <f t="shared" si="3"/>
        <v>5</v>
      </c>
    </row>
    <row r="85" spans="1:22" x14ac:dyDescent="0.3">
      <c r="A85" s="45"/>
      <c r="B85" s="45" t="s">
        <v>358</v>
      </c>
      <c r="C85" s="46" t="s">
        <v>259</v>
      </c>
      <c r="D85" s="45" t="str">
        <f t="shared" si="2"/>
        <v>Horno rotativo industrial</v>
      </c>
      <c r="E85" s="4" t="s">
        <v>12</v>
      </c>
      <c r="F85" s="45">
        <v>1</v>
      </c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>
        <f t="shared" si="3"/>
        <v>1</v>
      </c>
    </row>
    <row r="86" spans="1:22" x14ac:dyDescent="0.3">
      <c r="A86" s="45"/>
      <c r="B86" s="45" t="s">
        <v>358</v>
      </c>
      <c r="C86" s="46" t="s">
        <v>260</v>
      </c>
      <c r="D86" s="45" t="str">
        <f t="shared" si="2"/>
        <v xml:space="preserve">Instrumento Musical de Percusion </v>
      </c>
      <c r="E86" s="4" t="s">
        <v>12</v>
      </c>
      <c r="F86" s="45">
        <v>1</v>
      </c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>
        <f t="shared" si="3"/>
        <v>1</v>
      </c>
    </row>
    <row r="87" spans="1:22" x14ac:dyDescent="0.3">
      <c r="A87" s="45"/>
      <c r="B87" s="45" t="s">
        <v>358</v>
      </c>
      <c r="C87" s="46" t="s">
        <v>261</v>
      </c>
      <c r="D87" s="45" t="str">
        <f t="shared" si="2"/>
        <v>Jabalina 400 G.</v>
      </c>
      <c r="E87" s="4" t="s">
        <v>12</v>
      </c>
      <c r="F87" s="45">
        <v>6</v>
      </c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>
        <f t="shared" si="3"/>
        <v>6</v>
      </c>
    </row>
    <row r="88" spans="1:22" x14ac:dyDescent="0.3">
      <c r="A88" s="45"/>
      <c r="B88" s="45" t="s">
        <v>358</v>
      </c>
      <c r="C88" s="46" t="s">
        <v>262</v>
      </c>
      <c r="D88" s="45" t="str">
        <f t="shared" si="2"/>
        <v>Jabalina 500 G.</v>
      </c>
      <c r="E88" s="4" t="s">
        <v>12</v>
      </c>
      <c r="F88" s="45">
        <v>6</v>
      </c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>
        <f t="shared" si="3"/>
        <v>6</v>
      </c>
    </row>
    <row r="89" spans="1:22" x14ac:dyDescent="0.3">
      <c r="A89" s="45"/>
      <c r="B89" s="45" t="s">
        <v>358</v>
      </c>
      <c r="C89" s="46" t="s">
        <v>263</v>
      </c>
      <c r="D89" s="45" t="str">
        <f t="shared" si="2"/>
        <v>lira</v>
      </c>
      <c r="E89" s="4" t="s">
        <v>12</v>
      </c>
      <c r="F89" s="45">
        <v>6</v>
      </c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>
        <f t="shared" si="3"/>
        <v>6</v>
      </c>
    </row>
    <row r="90" spans="1:22" x14ac:dyDescent="0.3">
      <c r="A90" s="45"/>
      <c r="B90" s="45" t="s">
        <v>358</v>
      </c>
      <c r="C90" s="47" t="s">
        <v>264</v>
      </c>
      <c r="D90" s="45" t="str">
        <f t="shared" si="2"/>
        <v>Lockers tipo I (137cm) M5-03</v>
      </c>
      <c r="E90" s="4" t="s">
        <v>12</v>
      </c>
      <c r="F90" s="48">
        <v>50</v>
      </c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>
        <f t="shared" si="3"/>
        <v>50</v>
      </c>
    </row>
    <row r="91" spans="1:22" x14ac:dyDescent="0.3">
      <c r="A91" s="45"/>
      <c r="B91" s="45" t="s">
        <v>358</v>
      </c>
      <c r="C91" s="47" t="s">
        <v>265</v>
      </c>
      <c r="D91" s="45" t="str">
        <f t="shared" si="2"/>
        <v>Lockers tipo II (83cm) M3-03</v>
      </c>
      <c r="E91" s="4" t="s">
        <v>12</v>
      </c>
      <c r="F91" s="48">
        <v>15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>
        <f t="shared" si="3"/>
        <v>15</v>
      </c>
    </row>
    <row r="92" spans="1:22" x14ac:dyDescent="0.3">
      <c r="A92" s="45"/>
      <c r="B92" s="45" t="s">
        <v>358</v>
      </c>
      <c r="C92" s="47" t="s">
        <v>266</v>
      </c>
      <c r="D92" s="45" t="str">
        <f t="shared" si="2"/>
        <v>Lockers tipo III (56.5 cm) M2-03</v>
      </c>
      <c r="E92" s="4" t="s">
        <v>12</v>
      </c>
      <c r="F92" s="48">
        <v>6</v>
      </c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>
        <f t="shared" si="3"/>
        <v>6</v>
      </c>
    </row>
    <row r="93" spans="1:22" x14ac:dyDescent="0.3">
      <c r="A93" s="45"/>
      <c r="B93" s="45" t="s">
        <v>358</v>
      </c>
      <c r="C93" s="46" t="s">
        <v>267</v>
      </c>
      <c r="D93" s="45" t="str">
        <f t="shared" si="2"/>
        <v>Malla para aro de Básquet (par)</v>
      </c>
      <c r="E93" s="4" t="s">
        <v>12</v>
      </c>
      <c r="F93" s="45">
        <v>8</v>
      </c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>
        <f t="shared" si="3"/>
        <v>8</v>
      </c>
    </row>
    <row r="94" spans="1:22" x14ac:dyDescent="0.3">
      <c r="A94" s="45"/>
      <c r="B94" s="45" t="s">
        <v>358</v>
      </c>
      <c r="C94" s="46" t="s">
        <v>268</v>
      </c>
      <c r="D94" s="45" t="str">
        <f t="shared" si="2"/>
        <v>Martillo de evaluacion medica</v>
      </c>
      <c r="E94" s="4" t="s">
        <v>12</v>
      </c>
      <c r="F94" s="45">
        <v>2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>
        <f t="shared" si="3"/>
        <v>2</v>
      </c>
    </row>
    <row r="95" spans="1:22" x14ac:dyDescent="0.3">
      <c r="A95" s="45"/>
      <c r="B95" s="45" t="s">
        <v>358</v>
      </c>
      <c r="C95" s="46" t="s">
        <v>269</v>
      </c>
      <c r="D95" s="45" t="str">
        <f t="shared" si="2"/>
        <v>Material didáctico video digital</v>
      </c>
      <c r="E95" s="4" t="s">
        <v>12</v>
      </c>
      <c r="F95" s="45">
        <v>2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>
        <f t="shared" si="3"/>
        <v>2</v>
      </c>
    </row>
    <row r="96" spans="1:22" x14ac:dyDescent="0.3">
      <c r="A96" s="45"/>
      <c r="B96" s="45" t="s">
        <v>358</v>
      </c>
      <c r="C96" s="46" t="s">
        <v>270</v>
      </c>
      <c r="D96" s="45" t="str">
        <f t="shared" si="2"/>
        <v>Matraz Erlenmayer de 250 ml</v>
      </c>
      <c r="E96" s="4" t="s">
        <v>12</v>
      </c>
      <c r="F96" s="45">
        <v>6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>
        <f t="shared" si="3"/>
        <v>6</v>
      </c>
    </row>
    <row r="97" spans="1:22" x14ac:dyDescent="0.3">
      <c r="A97" s="45"/>
      <c r="B97" s="45" t="s">
        <v>358</v>
      </c>
      <c r="C97" s="46" t="s">
        <v>271</v>
      </c>
      <c r="D97" s="45" t="str">
        <f t="shared" si="2"/>
        <v>Matraz Kitasato de 250 ml</v>
      </c>
      <c r="E97" s="4" t="s">
        <v>12</v>
      </c>
      <c r="F97" s="45">
        <v>6</v>
      </c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>
        <f t="shared" si="3"/>
        <v>6</v>
      </c>
    </row>
    <row r="98" spans="1:22" x14ac:dyDescent="0.3">
      <c r="A98" s="45"/>
      <c r="B98" s="45" t="s">
        <v>358</v>
      </c>
      <c r="C98" s="46" t="s">
        <v>272</v>
      </c>
      <c r="D98" s="45" t="str">
        <f t="shared" si="2"/>
        <v>Mecheros de alcohol</v>
      </c>
      <c r="E98" s="4" t="s">
        <v>12</v>
      </c>
      <c r="F98" s="45">
        <v>10</v>
      </c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>
        <f t="shared" si="3"/>
        <v>10</v>
      </c>
    </row>
    <row r="99" spans="1:22" x14ac:dyDescent="0.3">
      <c r="A99" s="45"/>
      <c r="B99" s="45" t="s">
        <v>358</v>
      </c>
      <c r="C99" s="46" t="s">
        <v>273</v>
      </c>
      <c r="D99" s="45" t="str">
        <f t="shared" si="2"/>
        <v>Medidor de presión</v>
      </c>
      <c r="E99" s="4" t="s">
        <v>12</v>
      </c>
      <c r="F99" s="45">
        <v>4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>
        <f t="shared" si="3"/>
        <v>4</v>
      </c>
    </row>
    <row r="100" spans="1:22" x14ac:dyDescent="0.3">
      <c r="A100" s="45"/>
      <c r="B100" s="45" t="s">
        <v>358</v>
      </c>
      <c r="C100" s="46" t="s">
        <v>274</v>
      </c>
      <c r="D100" s="45" t="str">
        <f t="shared" si="2"/>
        <v>Mesa 0.50x0.60</v>
      </c>
      <c r="E100" s="4" t="s">
        <v>12</v>
      </c>
      <c r="F100" s="45">
        <v>360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>
        <f t="shared" si="3"/>
        <v>360</v>
      </c>
    </row>
    <row r="101" spans="1:22" x14ac:dyDescent="0.3">
      <c r="A101" s="45"/>
      <c r="B101" s="45" t="s">
        <v>358</v>
      </c>
      <c r="C101" s="46" t="s">
        <v>275</v>
      </c>
      <c r="D101" s="45" t="str">
        <f t="shared" si="2"/>
        <v>Mesa 0.50x0.80</v>
      </c>
      <c r="E101" s="4" t="s">
        <v>12</v>
      </c>
      <c r="F101" s="45">
        <v>60</v>
      </c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>
        <f t="shared" si="3"/>
        <v>60</v>
      </c>
    </row>
    <row r="102" spans="1:22" x14ac:dyDescent="0.3">
      <c r="A102" s="45"/>
      <c r="B102" s="45" t="s">
        <v>358</v>
      </c>
      <c r="C102" s="46" t="s">
        <v>276</v>
      </c>
      <c r="D102" s="45" t="str">
        <f t="shared" si="2"/>
        <v>Mesa 1.00x1.00</v>
      </c>
      <c r="E102" s="4" t="s">
        <v>12</v>
      </c>
      <c r="F102" s="45">
        <v>4</v>
      </c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>
        <f t="shared" si="3"/>
        <v>4</v>
      </c>
    </row>
    <row r="103" spans="1:22" x14ac:dyDescent="0.3">
      <c r="A103" s="45"/>
      <c r="B103" s="45" t="s">
        <v>358</v>
      </c>
      <c r="C103" s="46" t="s">
        <v>277</v>
      </c>
      <c r="D103" s="45" t="str">
        <f t="shared" si="2"/>
        <v>Mesa 1.00x1.20</v>
      </c>
      <c r="E103" s="4" t="s">
        <v>12</v>
      </c>
      <c r="F103" s="45">
        <v>4</v>
      </c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>
        <f t="shared" si="3"/>
        <v>4</v>
      </c>
    </row>
    <row r="104" spans="1:22" x14ac:dyDescent="0.3">
      <c r="A104" s="45"/>
      <c r="B104" s="45" t="s">
        <v>358</v>
      </c>
      <c r="C104" s="46" t="s">
        <v>278</v>
      </c>
      <c r="D104" s="45" t="str">
        <f t="shared" si="2"/>
        <v>Mesa auxiliar 0.90x0.45x0.90</v>
      </c>
      <c r="E104" s="4" t="s">
        <v>12</v>
      </c>
      <c r="F104" s="45">
        <v>8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>
        <f t="shared" si="3"/>
        <v>8</v>
      </c>
    </row>
    <row r="105" spans="1:22" x14ac:dyDescent="0.3">
      <c r="A105" s="45"/>
      <c r="B105" s="45" t="s">
        <v>358</v>
      </c>
      <c r="C105" s="46" t="s">
        <v>279</v>
      </c>
      <c r="D105" s="45" t="str">
        <f t="shared" si="2"/>
        <v>Mesa central 0.40x0.80</v>
      </c>
      <c r="E105" s="4" t="s">
        <v>12</v>
      </c>
      <c r="F105" s="45">
        <v>2</v>
      </c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>
        <f t="shared" si="3"/>
        <v>2</v>
      </c>
    </row>
    <row r="106" spans="1:22" x14ac:dyDescent="0.3">
      <c r="A106" s="45"/>
      <c r="B106" s="45" t="s">
        <v>358</v>
      </c>
      <c r="C106" s="46" t="s">
        <v>280</v>
      </c>
      <c r="D106" s="45" t="str">
        <f t="shared" si="2"/>
        <v>Mesa comedor 1.50x0.80</v>
      </c>
      <c r="E106" s="4" t="s">
        <v>12</v>
      </c>
      <c r="F106" s="45">
        <v>25</v>
      </c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>
        <f t="shared" si="3"/>
        <v>25</v>
      </c>
    </row>
    <row r="107" spans="1:22" x14ac:dyDescent="0.3">
      <c r="A107" s="45"/>
      <c r="B107" s="45" t="s">
        <v>358</v>
      </c>
      <c r="C107" s="46" t="s">
        <v>281</v>
      </c>
      <c r="D107" s="45" t="str">
        <f t="shared" si="2"/>
        <v>Mesa de apoyo topico</v>
      </c>
      <c r="E107" s="4" t="s">
        <v>12</v>
      </c>
      <c r="F107" s="45">
        <v>2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>
        <f t="shared" si="3"/>
        <v>2</v>
      </c>
    </row>
    <row r="108" spans="1:22" x14ac:dyDescent="0.3">
      <c r="A108" s="45"/>
      <c r="B108" s="45" t="s">
        <v>358</v>
      </c>
      <c r="C108" s="46" t="s">
        <v>282</v>
      </c>
      <c r="D108" s="45" t="str">
        <f t="shared" si="2"/>
        <v>Mesa de lectura 1.20x0.80</v>
      </c>
      <c r="E108" s="4" t="s">
        <v>12</v>
      </c>
      <c r="F108" s="45">
        <v>8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>
        <f t="shared" si="3"/>
        <v>8</v>
      </c>
    </row>
    <row r="109" spans="1:22" x14ac:dyDescent="0.3">
      <c r="A109" s="45"/>
      <c r="B109" s="45" t="s">
        <v>358</v>
      </c>
      <c r="C109" s="46" t="s">
        <v>283</v>
      </c>
      <c r="D109" s="45" t="str">
        <f t="shared" si="2"/>
        <v>Mesa de tenis</v>
      </c>
      <c r="E109" s="4" t="s">
        <v>12</v>
      </c>
      <c r="F109" s="45">
        <v>6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>
        <f t="shared" si="3"/>
        <v>6</v>
      </c>
    </row>
    <row r="110" spans="1:22" x14ac:dyDescent="0.3">
      <c r="A110" s="45"/>
      <c r="B110" s="45" t="s">
        <v>358</v>
      </c>
      <c r="C110" s="46" t="s">
        <v>284</v>
      </c>
      <c r="D110" s="45" t="str">
        <f t="shared" si="2"/>
        <v>Mesa de trabajo 1.70x0.60</v>
      </c>
      <c r="E110" s="4" t="s">
        <v>12</v>
      </c>
      <c r="F110" s="45">
        <v>2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>
        <f t="shared" si="3"/>
        <v>2</v>
      </c>
    </row>
    <row r="111" spans="1:22" x14ac:dyDescent="0.3">
      <c r="A111" s="45"/>
      <c r="B111" s="45" t="s">
        <v>358</v>
      </c>
      <c r="C111" s="46" t="s">
        <v>285</v>
      </c>
      <c r="D111" s="45" t="str">
        <f t="shared" si="2"/>
        <v>Mesa de trabajo 3.50x0.60</v>
      </c>
      <c r="E111" s="4" t="s">
        <v>12</v>
      </c>
      <c r="F111" s="45">
        <v>1</v>
      </c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>
        <f t="shared" si="3"/>
        <v>1</v>
      </c>
    </row>
    <row r="112" spans="1:22" x14ac:dyDescent="0.3">
      <c r="A112" s="45"/>
      <c r="B112" s="45" t="s">
        <v>358</v>
      </c>
      <c r="C112" s="46" t="s">
        <v>286</v>
      </c>
      <c r="D112" s="45" t="str">
        <f t="shared" si="2"/>
        <v>Mesa encargado1.00x0.50x0.70</v>
      </c>
      <c r="E112" s="4" t="s">
        <v>12</v>
      </c>
      <c r="F112" s="45">
        <v>4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>
        <f t="shared" si="3"/>
        <v>4</v>
      </c>
    </row>
    <row r="113" spans="1:22" x14ac:dyDescent="0.3">
      <c r="A113" s="45"/>
      <c r="B113" s="45" t="s">
        <v>358</v>
      </c>
      <c r="C113" s="46" t="s">
        <v>287</v>
      </c>
      <c r="D113" s="45" t="str">
        <f t="shared" si="2"/>
        <v>Mesa encargado1.20x0.80</v>
      </c>
      <c r="E113" s="4" t="s">
        <v>12</v>
      </c>
      <c r="F113" s="45">
        <v>3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>
        <f t="shared" si="3"/>
        <v>3</v>
      </c>
    </row>
    <row r="114" spans="1:22" x14ac:dyDescent="0.3">
      <c r="A114" s="45"/>
      <c r="B114" s="45" t="s">
        <v>358</v>
      </c>
      <c r="C114" s="46" t="s">
        <v>288</v>
      </c>
      <c r="D114" s="45" t="str">
        <f t="shared" si="2"/>
        <v>Mesa especial para topico</v>
      </c>
      <c r="E114" s="4" t="s">
        <v>12</v>
      </c>
      <c r="F114" s="45">
        <v>2</v>
      </c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>
        <f t="shared" si="3"/>
        <v>2</v>
      </c>
    </row>
    <row r="115" spans="1:22" x14ac:dyDescent="0.3">
      <c r="A115" s="45"/>
      <c r="B115" s="45" t="s">
        <v>358</v>
      </c>
      <c r="C115" s="46" t="s">
        <v>289</v>
      </c>
      <c r="D115" s="45" t="str">
        <f t="shared" si="2"/>
        <v>Mesa grupales  0.90x1.50</v>
      </c>
      <c r="E115" s="4" t="s">
        <v>12</v>
      </c>
      <c r="F115" s="45">
        <v>8</v>
      </c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>
        <f t="shared" si="3"/>
        <v>8</v>
      </c>
    </row>
    <row r="116" spans="1:22" x14ac:dyDescent="0.3">
      <c r="A116" s="45"/>
      <c r="B116" s="45" t="s">
        <v>358</v>
      </c>
      <c r="C116" s="46" t="s">
        <v>290</v>
      </c>
      <c r="D116" s="45" t="str">
        <f t="shared" si="2"/>
        <v>Mesa metalica rodable para multiples usos</v>
      </c>
      <c r="E116" s="4" t="s">
        <v>12</v>
      </c>
      <c r="F116" s="45">
        <v>2</v>
      </c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>
        <f t="shared" si="3"/>
        <v>2</v>
      </c>
    </row>
    <row r="117" spans="1:22" x14ac:dyDescent="0.3">
      <c r="A117" s="45"/>
      <c r="B117" s="45" t="s">
        <v>358</v>
      </c>
      <c r="C117" s="46" t="s">
        <v>291</v>
      </c>
      <c r="D117" s="45" t="str">
        <f t="shared" si="2"/>
        <v>Mesa para computadora 0.80x0.50</v>
      </c>
      <c r="E117" s="4" t="s">
        <v>12</v>
      </c>
      <c r="F117" s="45">
        <v>30</v>
      </c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>
        <f t="shared" si="3"/>
        <v>30</v>
      </c>
    </row>
    <row r="118" spans="1:22" x14ac:dyDescent="0.3">
      <c r="A118" s="45"/>
      <c r="B118" s="45" t="s">
        <v>358</v>
      </c>
      <c r="C118" s="46" t="s">
        <v>292</v>
      </c>
      <c r="D118" s="45" t="str">
        <f t="shared" si="2"/>
        <v>Mesa para computadora 1.00x0.70</v>
      </c>
      <c r="E118" s="4" t="s">
        <v>12</v>
      </c>
      <c r="F118" s="45">
        <v>36</v>
      </c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>
        <f t="shared" si="3"/>
        <v>36</v>
      </c>
    </row>
    <row r="119" spans="1:22" x14ac:dyDescent="0.3">
      <c r="A119" s="45"/>
      <c r="B119" s="45" t="s">
        <v>358</v>
      </c>
      <c r="C119" s="46" t="s">
        <v>293</v>
      </c>
      <c r="D119" s="45" t="str">
        <f t="shared" si="2"/>
        <v>Mesas de trabajo  2.00x1.00</v>
      </c>
      <c r="E119" s="4" t="s">
        <v>12</v>
      </c>
      <c r="F119" s="45">
        <v>10</v>
      </c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>
        <f t="shared" si="3"/>
        <v>10</v>
      </c>
    </row>
    <row r="120" spans="1:22" x14ac:dyDescent="0.3">
      <c r="A120" s="45"/>
      <c r="B120" s="45" t="s">
        <v>358</v>
      </c>
      <c r="C120" s="46" t="s">
        <v>294</v>
      </c>
      <c r="D120" s="45" t="str">
        <f t="shared" si="2"/>
        <v>Mesas individuales 0.50x0.80</v>
      </c>
      <c r="E120" s="4" t="s">
        <v>12</v>
      </c>
      <c r="F120" s="45">
        <v>30</v>
      </c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>
        <f t="shared" si="3"/>
        <v>30</v>
      </c>
    </row>
    <row r="121" spans="1:22" x14ac:dyDescent="0.3">
      <c r="A121" s="45"/>
      <c r="B121" s="45" t="s">
        <v>358</v>
      </c>
      <c r="C121" s="46" t="s">
        <v>295</v>
      </c>
      <c r="D121" s="45" t="str">
        <f t="shared" si="2"/>
        <v>Microfonos Kit</v>
      </c>
      <c r="E121" s="4" t="s">
        <v>12</v>
      </c>
      <c r="F121" s="45">
        <v>1</v>
      </c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>
        <f t="shared" si="3"/>
        <v>1</v>
      </c>
    </row>
    <row r="122" spans="1:22" x14ac:dyDescent="0.3">
      <c r="A122" s="45"/>
      <c r="B122" s="45" t="s">
        <v>358</v>
      </c>
      <c r="C122" s="46" t="s">
        <v>296</v>
      </c>
      <c r="D122" s="45" t="str">
        <f t="shared" si="2"/>
        <v>Microscopio digital</v>
      </c>
      <c r="E122" s="4" t="s">
        <v>12</v>
      </c>
      <c r="F122" s="45">
        <v>2</v>
      </c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>
        <f t="shared" si="3"/>
        <v>2</v>
      </c>
    </row>
    <row r="123" spans="1:22" x14ac:dyDescent="0.3">
      <c r="A123" s="45"/>
      <c r="B123" s="45" t="s">
        <v>358</v>
      </c>
      <c r="C123" s="46" t="s">
        <v>297</v>
      </c>
      <c r="D123" s="45" t="str">
        <f t="shared" si="2"/>
        <v>Microscopios binoculares</v>
      </c>
      <c r="E123" s="4" t="s">
        <v>12</v>
      </c>
      <c r="F123" s="45">
        <v>11</v>
      </c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>
        <f t="shared" si="3"/>
        <v>11</v>
      </c>
    </row>
    <row r="124" spans="1:22" x14ac:dyDescent="0.3">
      <c r="A124" s="45"/>
      <c r="B124" s="45" t="s">
        <v>358</v>
      </c>
      <c r="C124" s="46" t="s">
        <v>298</v>
      </c>
      <c r="D124" s="45" t="str">
        <f t="shared" si="2"/>
        <v>Mortero de porcelana con pilón de 100ml</v>
      </c>
      <c r="E124" s="4" t="s">
        <v>12</v>
      </c>
      <c r="F124" s="45">
        <v>6</v>
      </c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>
        <f t="shared" si="3"/>
        <v>6</v>
      </c>
    </row>
    <row r="125" spans="1:22" x14ac:dyDescent="0.3">
      <c r="A125" s="45"/>
      <c r="B125" s="45" t="s">
        <v>358</v>
      </c>
      <c r="C125" s="46" t="s">
        <v>299</v>
      </c>
      <c r="D125" s="45" t="str">
        <f t="shared" si="2"/>
        <v>Mueble móvil (0.55x0.70x0.90)</v>
      </c>
      <c r="E125" s="4" t="s">
        <v>12</v>
      </c>
      <c r="F125" s="45">
        <v>156</v>
      </c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>
        <f t="shared" si="3"/>
        <v>156</v>
      </c>
    </row>
    <row r="126" spans="1:22" x14ac:dyDescent="0.3">
      <c r="A126" s="45"/>
      <c r="B126" s="45" t="s">
        <v>358</v>
      </c>
      <c r="C126" s="46" t="s">
        <v>300</v>
      </c>
      <c r="D126" s="45" t="str">
        <f t="shared" si="2"/>
        <v>Pandereta</v>
      </c>
      <c r="E126" s="4" t="s">
        <v>12</v>
      </c>
      <c r="F126" s="45">
        <v>10</v>
      </c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>
        <f t="shared" si="3"/>
        <v>10</v>
      </c>
    </row>
    <row r="127" spans="1:22" x14ac:dyDescent="0.3">
      <c r="A127" s="45"/>
      <c r="B127" s="45" t="s">
        <v>358</v>
      </c>
      <c r="C127" s="46" t="s">
        <v>301</v>
      </c>
      <c r="D127" s="45" t="str">
        <f t="shared" si="2"/>
        <v>PARLANTES ACTIVOS DE 1400W</v>
      </c>
      <c r="E127" s="4" t="s">
        <v>12</v>
      </c>
      <c r="F127" s="45">
        <v>6</v>
      </c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>
        <f t="shared" si="3"/>
        <v>6</v>
      </c>
    </row>
    <row r="128" spans="1:22" x14ac:dyDescent="0.3">
      <c r="A128" s="45"/>
      <c r="B128" s="45" t="s">
        <v>358</v>
      </c>
      <c r="C128" s="46" t="s">
        <v>302</v>
      </c>
      <c r="D128" s="45" t="str">
        <f t="shared" si="2"/>
        <v>PC portatil 15"</v>
      </c>
      <c r="E128" s="4" t="s">
        <v>12</v>
      </c>
      <c r="F128" s="45">
        <v>92</v>
      </c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>
        <f t="shared" si="3"/>
        <v>92</v>
      </c>
    </row>
    <row r="129" spans="1:22" x14ac:dyDescent="0.3">
      <c r="A129" s="45"/>
      <c r="B129" s="45" t="s">
        <v>358</v>
      </c>
      <c r="C129" s="46" t="s">
        <v>303</v>
      </c>
      <c r="D129" s="45" t="str">
        <f t="shared" si="2"/>
        <v>Peachímetro de cinta x caja</v>
      </c>
      <c r="E129" s="4" t="s">
        <v>12</v>
      </c>
      <c r="F129" s="45">
        <v>2</v>
      </c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>
        <f t="shared" si="3"/>
        <v>2</v>
      </c>
    </row>
    <row r="130" spans="1:22" x14ac:dyDescent="0.3">
      <c r="A130" s="45"/>
      <c r="B130" s="45" t="s">
        <v>358</v>
      </c>
      <c r="C130" s="46" t="s">
        <v>304</v>
      </c>
      <c r="D130" s="45" t="str">
        <f t="shared" si="2"/>
        <v>pedestales set</v>
      </c>
      <c r="E130" s="4" t="s">
        <v>12</v>
      </c>
      <c r="F130" s="45">
        <v>1</v>
      </c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>
        <f t="shared" si="3"/>
        <v>1</v>
      </c>
    </row>
    <row r="131" spans="1:22" x14ac:dyDescent="0.3">
      <c r="A131" s="45"/>
      <c r="B131" s="45" t="s">
        <v>358</v>
      </c>
      <c r="C131" s="46" t="s">
        <v>305</v>
      </c>
      <c r="D131" s="45" t="str">
        <f t="shared" si="2"/>
        <v>Péndulo metálico</v>
      </c>
      <c r="E131" s="4" t="s">
        <v>12</v>
      </c>
      <c r="F131" s="45">
        <v>6</v>
      </c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>
        <f t="shared" si="3"/>
        <v>6</v>
      </c>
    </row>
    <row r="132" spans="1:22" x14ac:dyDescent="0.3">
      <c r="A132" s="45"/>
      <c r="B132" s="45" t="s">
        <v>358</v>
      </c>
      <c r="C132" s="46" t="s">
        <v>306</v>
      </c>
      <c r="D132" s="45" t="str">
        <f t="shared" si="2"/>
        <v>Picas de 1.70 m inc/ porta picas (15 und)</v>
      </c>
      <c r="E132" s="4" t="s">
        <v>12</v>
      </c>
      <c r="F132" s="45">
        <v>2</v>
      </c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>
        <f t="shared" si="3"/>
        <v>2</v>
      </c>
    </row>
    <row r="133" spans="1:22" x14ac:dyDescent="0.3">
      <c r="A133" s="45"/>
      <c r="B133" s="45" t="s">
        <v>358</v>
      </c>
      <c r="C133" s="46" t="s">
        <v>307</v>
      </c>
      <c r="D133" s="45" t="str">
        <f t="shared" si="2"/>
        <v>Pieza de precision (3 Und)</v>
      </c>
      <c r="E133" s="4" t="s">
        <v>12</v>
      </c>
      <c r="F133" s="45">
        <v>4</v>
      </c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>
        <f t="shared" si="3"/>
        <v>4</v>
      </c>
    </row>
    <row r="134" spans="1:22" x14ac:dyDescent="0.3">
      <c r="A134" s="45"/>
      <c r="B134" s="45" t="s">
        <v>358</v>
      </c>
      <c r="C134" s="46" t="s">
        <v>308</v>
      </c>
      <c r="D134" s="45" t="str">
        <f t="shared" si="2"/>
        <v>Pinza de cocodrilo rojo y negro</v>
      </c>
      <c r="E134" s="4" t="s">
        <v>12</v>
      </c>
      <c r="F134" s="45">
        <v>24</v>
      </c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>
        <f t="shared" si="3"/>
        <v>24</v>
      </c>
    </row>
    <row r="135" spans="1:22" x14ac:dyDescent="0.3">
      <c r="A135" s="45"/>
      <c r="B135" s="45" t="s">
        <v>358</v>
      </c>
      <c r="C135" s="46" t="s">
        <v>309</v>
      </c>
      <c r="D135" s="45" t="str">
        <f t="shared" si="2"/>
        <v>Pinza metálica para tubo de ensayo</v>
      </c>
      <c r="E135" s="4" t="s">
        <v>12</v>
      </c>
      <c r="F135" s="45">
        <v>12</v>
      </c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>
        <f t="shared" si="3"/>
        <v>12</v>
      </c>
    </row>
    <row r="136" spans="1:22" x14ac:dyDescent="0.3">
      <c r="A136" s="45"/>
      <c r="B136" s="45" t="s">
        <v>358</v>
      </c>
      <c r="C136" s="46" t="s">
        <v>310</v>
      </c>
      <c r="D136" s="45" t="str">
        <f t="shared" si="2"/>
        <v>Pinza para base soporte</v>
      </c>
      <c r="E136" s="4" t="s">
        <v>12</v>
      </c>
      <c r="F136" s="45">
        <v>12</v>
      </c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>
        <f t="shared" si="3"/>
        <v>12</v>
      </c>
    </row>
    <row r="137" spans="1:22" x14ac:dyDescent="0.3">
      <c r="A137" s="45"/>
      <c r="B137" s="45" t="s">
        <v>358</v>
      </c>
      <c r="C137" s="46" t="s">
        <v>311</v>
      </c>
      <c r="D137" s="45" t="str">
        <f t="shared" si="2"/>
        <v>Pipeta graduada de vidrio de 2 ml</v>
      </c>
      <c r="E137" s="4" t="s">
        <v>12</v>
      </c>
      <c r="F137" s="45">
        <v>6</v>
      </c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>
        <f t="shared" si="3"/>
        <v>6</v>
      </c>
    </row>
    <row r="138" spans="1:22" x14ac:dyDescent="0.3">
      <c r="A138" s="45"/>
      <c r="B138" s="45" t="s">
        <v>358</v>
      </c>
      <c r="C138" s="46" t="s">
        <v>312</v>
      </c>
      <c r="D138" s="45" t="str">
        <f t="shared" si="2"/>
        <v>Pipeta graduada de vidrio de 5 ml</v>
      </c>
      <c r="E138" s="4" t="s">
        <v>12</v>
      </c>
      <c r="F138" s="45">
        <v>6</v>
      </c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>
        <f t="shared" si="3"/>
        <v>6</v>
      </c>
    </row>
    <row r="139" spans="1:22" x14ac:dyDescent="0.3">
      <c r="A139" s="45"/>
      <c r="B139" s="45" t="s">
        <v>358</v>
      </c>
      <c r="C139" s="46" t="s">
        <v>313</v>
      </c>
      <c r="D139" s="45" t="str">
        <f t="shared" si="2"/>
        <v>Pizarra de acero vitrificado (4.20x1.20)</v>
      </c>
      <c r="E139" s="4" t="s">
        <v>12</v>
      </c>
      <c r="F139" s="45">
        <v>35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>
        <f t="shared" si="3"/>
        <v>35</v>
      </c>
    </row>
    <row r="140" spans="1:22" x14ac:dyDescent="0.3">
      <c r="A140" s="45"/>
      <c r="B140" s="45" t="s">
        <v>358</v>
      </c>
      <c r="C140" s="46" t="s">
        <v>314</v>
      </c>
      <c r="D140" s="45" t="str">
        <f t="shared" si="2"/>
        <v>Pizarra de acero vitrificado 1.50x1.20</v>
      </c>
      <c r="E140" s="4" t="s">
        <v>12</v>
      </c>
      <c r="F140" s="45">
        <v>4</v>
      </c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>
        <f t="shared" si="3"/>
        <v>4</v>
      </c>
    </row>
    <row r="141" spans="1:22" x14ac:dyDescent="0.3">
      <c r="A141" s="45"/>
      <c r="B141" s="45" t="s">
        <v>358</v>
      </c>
      <c r="C141" s="46" t="s">
        <v>315</v>
      </c>
      <c r="D141" s="45" t="str">
        <f t="shared" si="2"/>
        <v>Pizeta de 250 ml</v>
      </c>
      <c r="E141" s="4" t="s">
        <v>12</v>
      </c>
      <c r="F141" s="45">
        <v>6</v>
      </c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>
        <f t="shared" si="3"/>
        <v>6</v>
      </c>
    </row>
    <row r="142" spans="1:22" x14ac:dyDescent="0.3">
      <c r="A142" s="45"/>
      <c r="B142" s="45" t="s">
        <v>358</v>
      </c>
      <c r="C142" s="46" t="s">
        <v>316</v>
      </c>
      <c r="D142" s="45" t="str">
        <f t="shared" si="2"/>
        <v>Plano inclinado metálico</v>
      </c>
      <c r="E142" s="4" t="s">
        <v>12</v>
      </c>
      <c r="F142" s="45">
        <v>6</v>
      </c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>
        <f t="shared" si="3"/>
        <v>6</v>
      </c>
    </row>
    <row r="143" spans="1:22" x14ac:dyDescent="0.3">
      <c r="A143" s="45"/>
      <c r="B143" s="45" t="s">
        <v>358</v>
      </c>
      <c r="C143" s="46" t="s">
        <v>317</v>
      </c>
      <c r="D143" s="45" t="str">
        <f t="shared" ref="D143:D183" si="4">C143</f>
        <v>Platillo cono voleibol</v>
      </c>
      <c r="E143" s="4" t="s">
        <v>12</v>
      </c>
      <c r="F143" s="45">
        <v>30</v>
      </c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>
        <f t="shared" ref="V143:V183" si="5">SUM(F143:U143)</f>
        <v>30</v>
      </c>
    </row>
    <row r="144" spans="1:22" x14ac:dyDescent="0.3">
      <c r="A144" s="45"/>
      <c r="B144" s="45" t="s">
        <v>358</v>
      </c>
      <c r="C144" s="46" t="s">
        <v>318</v>
      </c>
      <c r="D144" s="45" t="str">
        <f t="shared" si="4"/>
        <v>Platos de color</v>
      </c>
      <c r="E144" s="4" t="s">
        <v>12</v>
      </c>
      <c r="F144" s="45">
        <v>60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>
        <f t="shared" si="5"/>
        <v>60</v>
      </c>
    </row>
    <row r="145" spans="1:22" x14ac:dyDescent="0.3">
      <c r="A145" s="45"/>
      <c r="B145" s="45" t="s">
        <v>358</v>
      </c>
      <c r="C145" s="46" t="s">
        <v>319</v>
      </c>
      <c r="D145" s="45" t="str">
        <f t="shared" si="4"/>
        <v>Polea metálica simple y doble (3 de c/u)</v>
      </c>
      <c r="E145" s="4" t="s">
        <v>12</v>
      </c>
      <c r="F145" s="45">
        <v>12</v>
      </c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>
        <f t="shared" si="5"/>
        <v>12</v>
      </c>
    </row>
    <row r="146" spans="1:22" x14ac:dyDescent="0.3">
      <c r="A146" s="45"/>
      <c r="B146" s="45" t="s">
        <v>358</v>
      </c>
      <c r="C146" s="46" t="s">
        <v>320</v>
      </c>
      <c r="D146" s="45" t="str">
        <f t="shared" si="4"/>
        <v>Porta CDs de 100 unidades</v>
      </c>
      <c r="E146" s="4" t="s">
        <v>12</v>
      </c>
      <c r="F146" s="45">
        <v>6</v>
      </c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>
        <f t="shared" si="5"/>
        <v>6</v>
      </c>
    </row>
    <row r="147" spans="1:22" x14ac:dyDescent="0.3">
      <c r="A147" s="45"/>
      <c r="B147" s="45" t="s">
        <v>358</v>
      </c>
      <c r="C147" s="46" t="s">
        <v>321</v>
      </c>
      <c r="D147" s="45" t="str">
        <f t="shared" si="4"/>
        <v>Porteria portatil 3.00 x 1.80 m</v>
      </c>
      <c r="E147" s="4" t="s">
        <v>12</v>
      </c>
      <c r="F147" s="45">
        <v>2</v>
      </c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>
        <f t="shared" si="5"/>
        <v>2</v>
      </c>
    </row>
    <row r="148" spans="1:22" x14ac:dyDescent="0.3">
      <c r="A148" s="45"/>
      <c r="B148" s="45" t="s">
        <v>358</v>
      </c>
      <c r="C148" s="46" t="s">
        <v>322</v>
      </c>
      <c r="D148" s="45" t="str">
        <f t="shared" si="4"/>
        <v>Postes de llegada</v>
      </c>
      <c r="E148" s="4" t="s">
        <v>12</v>
      </c>
      <c r="F148" s="45">
        <v>6</v>
      </c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>
        <f t="shared" si="5"/>
        <v>6</v>
      </c>
    </row>
    <row r="149" spans="1:22" x14ac:dyDescent="0.3">
      <c r="A149" s="45"/>
      <c r="B149" s="45" t="s">
        <v>358</v>
      </c>
      <c r="C149" s="46" t="s">
        <v>323</v>
      </c>
      <c r="D149" s="45" t="str">
        <f t="shared" si="4"/>
        <v>Postes Voleibol</v>
      </c>
      <c r="E149" s="4" t="s">
        <v>12</v>
      </c>
      <c r="F149" s="45">
        <v>4</v>
      </c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>
        <f t="shared" si="5"/>
        <v>4</v>
      </c>
    </row>
    <row r="150" spans="1:22" x14ac:dyDescent="0.3">
      <c r="A150" s="45"/>
      <c r="B150" s="45" t="s">
        <v>358</v>
      </c>
      <c r="C150" s="46" t="s">
        <v>324</v>
      </c>
      <c r="D150" s="45" t="str">
        <f t="shared" si="4"/>
        <v>Prensa metálica tipo "C" mediano</v>
      </c>
      <c r="E150" s="4" t="s">
        <v>12</v>
      </c>
      <c r="F150" s="45">
        <v>6</v>
      </c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>
        <f t="shared" si="5"/>
        <v>6</v>
      </c>
    </row>
    <row r="151" spans="1:22" x14ac:dyDescent="0.3">
      <c r="A151" s="45"/>
      <c r="B151" s="45" t="s">
        <v>358</v>
      </c>
      <c r="C151" s="46" t="s">
        <v>325</v>
      </c>
      <c r="D151" s="45" t="str">
        <f t="shared" si="4"/>
        <v>Prisma salida de carreras</v>
      </c>
      <c r="E151" s="4" t="s">
        <v>12</v>
      </c>
      <c r="F151" s="45">
        <v>4</v>
      </c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>
        <f t="shared" si="5"/>
        <v>4</v>
      </c>
    </row>
    <row r="152" spans="1:22" x14ac:dyDescent="0.3">
      <c r="A152" s="45"/>
      <c r="B152" s="45" t="s">
        <v>358</v>
      </c>
      <c r="C152" s="46" t="s">
        <v>326</v>
      </c>
      <c r="D152" s="45" t="str">
        <f t="shared" si="4"/>
        <v>Probeta graduada de vidrio de 250 ml</v>
      </c>
      <c r="E152" s="4" t="s">
        <v>12</v>
      </c>
      <c r="F152" s="45">
        <v>6</v>
      </c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>
        <f t="shared" si="5"/>
        <v>6</v>
      </c>
    </row>
    <row r="153" spans="1:22" x14ac:dyDescent="0.3">
      <c r="A153" s="45"/>
      <c r="B153" s="45" t="s">
        <v>358</v>
      </c>
      <c r="C153" s="46" t="s">
        <v>327</v>
      </c>
      <c r="D153" s="45" t="str">
        <f t="shared" si="4"/>
        <v>Proyector Interactivo</v>
      </c>
      <c r="E153" s="4" t="s">
        <v>12</v>
      </c>
      <c r="F153" s="45">
        <v>33</v>
      </c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>
        <f t="shared" si="5"/>
        <v>33</v>
      </c>
    </row>
    <row r="154" spans="1:22" x14ac:dyDescent="0.3">
      <c r="A154" s="45"/>
      <c r="B154" s="45" t="s">
        <v>358</v>
      </c>
      <c r="C154" s="46" t="s">
        <v>328</v>
      </c>
      <c r="D154" s="45" t="str">
        <f t="shared" si="4"/>
        <v>Raqueta de tenia de mesa</v>
      </c>
      <c r="E154" s="4" t="s">
        <v>12</v>
      </c>
      <c r="F154" s="45">
        <v>6</v>
      </c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>
        <f t="shared" si="5"/>
        <v>6</v>
      </c>
    </row>
    <row r="155" spans="1:22" x14ac:dyDescent="0.3">
      <c r="A155" s="45"/>
      <c r="B155" s="45" t="s">
        <v>358</v>
      </c>
      <c r="C155" s="46" t="s">
        <v>329</v>
      </c>
      <c r="D155" s="45" t="str">
        <f t="shared" si="4"/>
        <v>Raqueta de tenis de mesa</v>
      </c>
      <c r="E155" s="4" t="s">
        <v>12</v>
      </c>
      <c r="F155" s="45">
        <v>6</v>
      </c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>
        <f t="shared" si="5"/>
        <v>6</v>
      </c>
    </row>
    <row r="156" spans="1:22" x14ac:dyDescent="0.3">
      <c r="A156" s="45"/>
      <c r="B156" s="45" t="s">
        <v>358</v>
      </c>
      <c r="C156" s="46" t="s">
        <v>330</v>
      </c>
      <c r="D156" s="45" t="str">
        <f t="shared" si="4"/>
        <v>Redes voleibol</v>
      </c>
      <c r="E156" s="4" t="s">
        <v>12</v>
      </c>
      <c r="F156" s="45">
        <v>4</v>
      </c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>
        <f t="shared" si="5"/>
        <v>4</v>
      </c>
    </row>
    <row r="157" spans="1:22" x14ac:dyDescent="0.3">
      <c r="A157" s="45"/>
      <c r="B157" s="45" t="s">
        <v>358</v>
      </c>
      <c r="C157" s="46" t="s">
        <v>331</v>
      </c>
      <c r="D157" s="45" t="str">
        <f t="shared" si="4"/>
        <v>Refrigeradora 680 L</v>
      </c>
      <c r="E157" s="4" t="s">
        <v>12</v>
      </c>
      <c r="F157" s="45">
        <v>3</v>
      </c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>
        <f t="shared" si="5"/>
        <v>3</v>
      </c>
    </row>
    <row r="158" spans="1:22" x14ac:dyDescent="0.3">
      <c r="A158" s="45"/>
      <c r="B158" s="45" t="s">
        <v>358</v>
      </c>
      <c r="C158" s="46" t="s">
        <v>332</v>
      </c>
      <c r="D158" s="45" t="str">
        <f t="shared" si="4"/>
        <v>Rejilla metálica con asbesto</v>
      </c>
      <c r="E158" s="4" t="s">
        <v>12</v>
      </c>
      <c r="F158" s="45">
        <v>12</v>
      </c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>
        <f t="shared" si="5"/>
        <v>12</v>
      </c>
    </row>
    <row r="159" spans="1:22" x14ac:dyDescent="0.3">
      <c r="A159" s="45"/>
      <c r="B159" s="45" t="s">
        <v>358</v>
      </c>
      <c r="C159" s="46" t="s">
        <v>333</v>
      </c>
      <c r="D159" s="45" t="str">
        <f t="shared" si="4"/>
        <v>Reloj de una esfera de pared</v>
      </c>
      <c r="E159" s="4" t="s">
        <v>12</v>
      </c>
      <c r="F159" s="45">
        <v>2</v>
      </c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>
        <f t="shared" si="5"/>
        <v>2</v>
      </c>
    </row>
    <row r="160" spans="1:22" x14ac:dyDescent="0.3">
      <c r="A160" s="45"/>
      <c r="B160" s="45" t="s">
        <v>358</v>
      </c>
      <c r="C160" s="46" t="s">
        <v>334</v>
      </c>
      <c r="D160" s="45" t="str">
        <f t="shared" si="4"/>
        <v>Saxo</v>
      </c>
      <c r="E160" s="4" t="s">
        <v>12</v>
      </c>
      <c r="F160" s="45">
        <v>3</v>
      </c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>
        <f t="shared" si="5"/>
        <v>3</v>
      </c>
    </row>
    <row r="161" spans="1:22" x14ac:dyDescent="0.3">
      <c r="A161" s="45"/>
      <c r="B161" s="45" t="s">
        <v>358</v>
      </c>
      <c r="C161" s="46" t="s">
        <v>335</v>
      </c>
      <c r="D161" s="45" t="str">
        <f t="shared" si="4"/>
        <v>set de platillos de bronce</v>
      </c>
      <c r="E161" s="4" t="s">
        <v>12</v>
      </c>
      <c r="F161" s="45">
        <v>1</v>
      </c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>
        <f t="shared" si="5"/>
        <v>1</v>
      </c>
    </row>
    <row r="162" spans="1:22" x14ac:dyDescent="0.3">
      <c r="A162" s="45"/>
      <c r="B162" s="45" t="s">
        <v>358</v>
      </c>
      <c r="C162" s="46" t="s">
        <v>336</v>
      </c>
      <c r="D162" s="45" t="str">
        <f t="shared" si="4"/>
        <v>Silla de juez Voleibol</v>
      </c>
      <c r="E162" s="4" t="s">
        <v>12</v>
      </c>
      <c r="F162" s="45">
        <v>2</v>
      </c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>
        <f t="shared" si="5"/>
        <v>2</v>
      </c>
    </row>
    <row r="163" spans="1:22" x14ac:dyDescent="0.3">
      <c r="A163" s="45"/>
      <c r="B163" s="45" t="s">
        <v>358</v>
      </c>
      <c r="C163" s="46" t="s">
        <v>337</v>
      </c>
      <c r="D163" s="45" t="str">
        <f t="shared" si="4"/>
        <v>Silla giratoria</v>
      </c>
      <c r="E163" s="4" t="s">
        <v>12</v>
      </c>
      <c r="F163" s="45">
        <v>3</v>
      </c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>
        <f t="shared" si="5"/>
        <v>3</v>
      </c>
    </row>
    <row r="164" spans="1:22" x14ac:dyDescent="0.3">
      <c r="A164" s="45"/>
      <c r="B164" s="45" t="s">
        <v>358</v>
      </c>
      <c r="C164" s="46" t="s">
        <v>338</v>
      </c>
      <c r="D164" s="45" t="str">
        <f t="shared" si="4"/>
        <v>Sillas según grupo 0.40x0.40x0.35</v>
      </c>
      <c r="E164" s="4" t="s">
        <v>12</v>
      </c>
      <c r="F164" s="45">
        <v>573</v>
      </c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>
        <f t="shared" si="5"/>
        <v>573</v>
      </c>
    </row>
    <row r="165" spans="1:22" x14ac:dyDescent="0.3">
      <c r="A165" s="45"/>
      <c r="B165" s="45" t="s">
        <v>358</v>
      </c>
      <c r="C165" s="46" t="s">
        <v>339</v>
      </c>
      <c r="D165" s="45" t="str">
        <f t="shared" si="4"/>
        <v>Sillon modular 0.60x0.60</v>
      </c>
      <c r="E165" s="4" t="s">
        <v>12</v>
      </c>
      <c r="F165" s="45">
        <v>18</v>
      </c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>
        <f t="shared" si="5"/>
        <v>18</v>
      </c>
    </row>
    <row r="166" spans="1:22" x14ac:dyDescent="0.3">
      <c r="A166" s="45"/>
      <c r="B166" s="45" t="s">
        <v>358</v>
      </c>
      <c r="C166" s="46" t="s">
        <v>340</v>
      </c>
      <c r="D166" s="45" t="str">
        <f t="shared" si="4"/>
        <v>Sillon modular 1.20x0.60</v>
      </c>
      <c r="E166" s="4" t="s">
        <v>12</v>
      </c>
      <c r="F166" s="45">
        <v>2</v>
      </c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>
        <f t="shared" si="5"/>
        <v>2</v>
      </c>
    </row>
    <row r="167" spans="1:22" x14ac:dyDescent="0.3">
      <c r="A167" s="45"/>
      <c r="B167" s="45" t="s">
        <v>358</v>
      </c>
      <c r="C167" s="46" t="s">
        <v>341</v>
      </c>
      <c r="D167" s="45" t="str">
        <f t="shared" si="4"/>
        <v>SISTEMA DE AUDIO PARA ORATORIO</v>
      </c>
      <c r="E167" s="4" t="s">
        <v>12</v>
      </c>
      <c r="F167" s="45">
        <v>1</v>
      </c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>
        <f t="shared" si="5"/>
        <v>1</v>
      </c>
    </row>
    <row r="168" spans="1:22" x14ac:dyDescent="0.3">
      <c r="A168" s="45"/>
      <c r="B168" s="45" t="s">
        <v>358</v>
      </c>
      <c r="C168" s="46" t="s">
        <v>342</v>
      </c>
      <c r="D168" s="45" t="str">
        <f t="shared" si="4"/>
        <v>sistema de extraccion de aire mecanico</v>
      </c>
      <c r="E168" s="4" t="s">
        <v>12</v>
      </c>
      <c r="F168" s="45">
        <v>1</v>
      </c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>
        <f t="shared" si="5"/>
        <v>1</v>
      </c>
    </row>
    <row r="169" spans="1:22" x14ac:dyDescent="0.3">
      <c r="A169" s="45"/>
      <c r="B169" s="45" t="s">
        <v>358</v>
      </c>
      <c r="C169" s="46" t="s">
        <v>343</v>
      </c>
      <c r="D169" s="45" t="str">
        <f t="shared" si="4"/>
        <v>Sogas elasticas</v>
      </c>
      <c r="E169" s="4" t="s">
        <v>12</v>
      </c>
      <c r="F169" s="45">
        <v>20</v>
      </c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>
        <f t="shared" si="5"/>
        <v>20</v>
      </c>
    </row>
    <row r="170" spans="1:22" x14ac:dyDescent="0.3">
      <c r="A170" s="45"/>
      <c r="B170" s="45" t="s">
        <v>358</v>
      </c>
      <c r="C170" s="46" t="s">
        <v>344</v>
      </c>
      <c r="D170" s="45" t="str">
        <f t="shared" si="4"/>
        <v>Soporte de red</v>
      </c>
      <c r="E170" s="4" t="s">
        <v>12</v>
      </c>
      <c r="F170" s="45">
        <v>3</v>
      </c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>
        <f t="shared" si="5"/>
        <v>3</v>
      </c>
    </row>
    <row r="171" spans="1:22" x14ac:dyDescent="0.3">
      <c r="A171" s="45"/>
      <c r="B171" s="45" t="s">
        <v>358</v>
      </c>
      <c r="C171" s="46" t="s">
        <v>345</v>
      </c>
      <c r="D171" s="45" t="str">
        <f t="shared" si="4"/>
        <v>Soporte de red para mesa de tenis</v>
      </c>
      <c r="E171" s="4" t="s">
        <v>12</v>
      </c>
      <c r="F171" s="45">
        <v>3</v>
      </c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>
        <f t="shared" si="5"/>
        <v>3</v>
      </c>
    </row>
    <row r="172" spans="1:22" x14ac:dyDescent="0.3">
      <c r="A172" s="45"/>
      <c r="B172" s="45" t="s">
        <v>358</v>
      </c>
      <c r="C172" s="46" t="s">
        <v>346</v>
      </c>
      <c r="D172" s="45" t="str">
        <f t="shared" si="4"/>
        <v>Tablero de trabajo 0.60x2.70</v>
      </c>
      <c r="E172" s="4" t="s">
        <v>12</v>
      </c>
      <c r="F172" s="45">
        <v>1</v>
      </c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>
        <f t="shared" si="5"/>
        <v>1</v>
      </c>
    </row>
    <row r="173" spans="1:22" x14ac:dyDescent="0.3">
      <c r="A173" s="45"/>
      <c r="B173" s="45" t="s">
        <v>358</v>
      </c>
      <c r="C173" s="46" t="s">
        <v>347</v>
      </c>
      <c r="D173" s="45" t="str">
        <f t="shared" si="4"/>
        <v>Tableros para desarrollo de pintura</v>
      </c>
      <c r="E173" s="4" t="s">
        <v>12</v>
      </c>
      <c r="F173" s="45">
        <v>30</v>
      </c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>
        <f t="shared" si="5"/>
        <v>30</v>
      </c>
    </row>
    <row r="174" spans="1:22" x14ac:dyDescent="0.3">
      <c r="A174" s="45"/>
      <c r="B174" s="45" t="s">
        <v>358</v>
      </c>
      <c r="C174" s="46" t="s">
        <v>348</v>
      </c>
      <c r="D174" s="45" t="str">
        <f t="shared" si="4"/>
        <v>Tacho de basura</v>
      </c>
      <c r="E174" s="4" t="s">
        <v>12</v>
      </c>
      <c r="F174" s="45">
        <v>30</v>
      </c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>
        <f t="shared" si="5"/>
        <v>30</v>
      </c>
    </row>
    <row r="175" spans="1:22" x14ac:dyDescent="0.3">
      <c r="A175" s="45"/>
      <c r="B175" s="45" t="s">
        <v>358</v>
      </c>
      <c r="C175" s="46" t="s">
        <v>349</v>
      </c>
      <c r="D175" s="45" t="str">
        <f t="shared" si="4"/>
        <v>Tapones de jebe bi horadado mediano</v>
      </c>
      <c r="E175" s="4" t="s">
        <v>12</v>
      </c>
      <c r="F175" s="45">
        <v>6</v>
      </c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>
        <f t="shared" si="5"/>
        <v>6</v>
      </c>
    </row>
    <row r="176" spans="1:22" x14ac:dyDescent="0.3">
      <c r="A176" s="45"/>
      <c r="B176" s="45" t="s">
        <v>358</v>
      </c>
      <c r="C176" s="46" t="s">
        <v>350</v>
      </c>
      <c r="D176" s="45" t="str">
        <f t="shared" si="4"/>
        <v>Tapones de jebe mono horadado mediano</v>
      </c>
      <c r="E176" s="4" t="s">
        <v>12</v>
      </c>
      <c r="F176" s="45">
        <v>6</v>
      </c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>
        <f t="shared" si="5"/>
        <v>6</v>
      </c>
    </row>
    <row r="177" spans="1:22" x14ac:dyDescent="0.3">
      <c r="A177" s="45"/>
      <c r="B177" s="45" t="s">
        <v>358</v>
      </c>
      <c r="C177" s="46" t="s">
        <v>351</v>
      </c>
      <c r="D177" s="45" t="str">
        <f t="shared" si="4"/>
        <v>Tarola importada</v>
      </c>
      <c r="E177" s="4" t="s">
        <v>12</v>
      </c>
      <c r="F177" s="45">
        <v>12</v>
      </c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>
        <f t="shared" si="5"/>
        <v>12</v>
      </c>
    </row>
    <row r="178" spans="1:22" x14ac:dyDescent="0.3">
      <c r="A178" s="45"/>
      <c r="B178" s="45" t="s">
        <v>358</v>
      </c>
      <c r="C178" s="46" t="s">
        <v>352</v>
      </c>
      <c r="D178" s="45" t="str">
        <f t="shared" si="4"/>
        <v>TECLE CON CADENA</v>
      </c>
      <c r="E178" s="4" t="s">
        <v>12</v>
      </c>
      <c r="F178" s="45">
        <v>2</v>
      </c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>
        <f t="shared" si="5"/>
        <v>2</v>
      </c>
    </row>
    <row r="179" spans="1:22" x14ac:dyDescent="0.3">
      <c r="A179" s="45"/>
      <c r="B179" s="45" t="s">
        <v>358</v>
      </c>
      <c r="C179" s="46" t="s">
        <v>353</v>
      </c>
      <c r="D179" s="45" t="str">
        <f t="shared" si="4"/>
        <v>Termómetro de mercurio -10a300ºC</v>
      </c>
      <c r="E179" s="4" t="s">
        <v>12</v>
      </c>
      <c r="F179" s="45">
        <v>6</v>
      </c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>
        <f t="shared" si="5"/>
        <v>6</v>
      </c>
    </row>
    <row r="180" spans="1:22" x14ac:dyDescent="0.3">
      <c r="A180" s="45"/>
      <c r="B180" s="45" t="s">
        <v>358</v>
      </c>
      <c r="C180" s="46" t="s">
        <v>354</v>
      </c>
      <c r="D180" s="45" t="str">
        <f t="shared" si="4"/>
        <v>Termometro Digital</v>
      </c>
      <c r="E180" s="4" t="s">
        <v>12</v>
      </c>
      <c r="F180" s="45">
        <v>2</v>
      </c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>
        <f t="shared" si="5"/>
        <v>2</v>
      </c>
    </row>
    <row r="181" spans="1:22" x14ac:dyDescent="0.3">
      <c r="A181" s="45"/>
      <c r="B181" s="45" t="s">
        <v>358</v>
      </c>
      <c r="C181" s="46" t="s">
        <v>355</v>
      </c>
      <c r="D181" s="45" t="str">
        <f t="shared" si="4"/>
        <v>TV de 49" Incl. Rack</v>
      </c>
      <c r="E181" s="4" t="s">
        <v>12</v>
      </c>
      <c r="F181" s="45">
        <v>6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>
        <f t="shared" si="5"/>
        <v>6</v>
      </c>
    </row>
    <row r="182" spans="1:22" x14ac:dyDescent="0.3">
      <c r="A182" s="45"/>
      <c r="B182" s="45" t="s">
        <v>358</v>
      </c>
      <c r="C182" s="46" t="s">
        <v>356</v>
      </c>
      <c r="D182" s="45" t="str">
        <f t="shared" si="4"/>
        <v>Cocina industrial con horno incorporado 140x60x90 cm</v>
      </c>
      <c r="E182" s="4" t="s">
        <v>12</v>
      </c>
      <c r="F182" s="45">
        <v>2</v>
      </c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>
        <f t="shared" si="5"/>
        <v>2</v>
      </c>
    </row>
    <row r="183" spans="1:22" x14ac:dyDescent="0.3">
      <c r="A183" s="45"/>
      <c r="B183" s="45" t="s">
        <v>358</v>
      </c>
      <c r="C183" s="46" t="s">
        <v>357</v>
      </c>
      <c r="D183" s="45" t="str">
        <f t="shared" si="4"/>
        <v>Silla Plegable o apilable para comedor</v>
      </c>
      <c r="E183" s="4" t="s">
        <v>12</v>
      </c>
      <c r="F183" s="45">
        <v>112</v>
      </c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>
        <f t="shared" si="5"/>
        <v>112</v>
      </c>
    </row>
    <row r="184" spans="1:22" x14ac:dyDescent="0.3">
      <c r="B184" s="44"/>
    </row>
  </sheetData>
  <mergeCells count="12">
    <mergeCell ref="V11:V12"/>
    <mergeCell ref="A1:U1"/>
    <mergeCell ref="A11:A12"/>
    <mergeCell ref="B11:B12"/>
    <mergeCell ref="C11:C12"/>
    <mergeCell ref="D11:D12"/>
    <mergeCell ref="E11:E12"/>
    <mergeCell ref="F11:I11"/>
    <mergeCell ref="J11:M11"/>
    <mergeCell ref="N11:Q11"/>
    <mergeCell ref="R11:U11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16"/>
  <sheetViews>
    <sheetView workbookViewId="0">
      <selection activeCell="D20" sqref="D20"/>
    </sheetView>
  </sheetViews>
  <sheetFormatPr baseColWidth="10" defaultColWidth="11.44140625" defaultRowHeight="15" x14ac:dyDescent="0.3"/>
  <cols>
    <col min="1" max="2" width="11.44140625" style="1"/>
    <col min="3" max="3" width="32" style="1" customWidth="1"/>
    <col min="4" max="4" width="26.33203125" style="1" customWidth="1"/>
    <col min="5" max="5" width="11.44140625" style="1"/>
    <col min="6" max="6" width="5.109375" style="1" customWidth="1"/>
    <col min="7" max="7" width="4.88671875" style="1" customWidth="1"/>
    <col min="8" max="8" width="5.88671875" style="1" customWidth="1"/>
    <col min="9" max="9" width="6.6640625" style="1" customWidth="1"/>
    <col min="10" max="10" width="6.33203125" style="1" customWidth="1"/>
    <col min="11" max="11" width="6.6640625" style="1" customWidth="1"/>
    <col min="12" max="12" width="7" style="1" customWidth="1"/>
    <col min="13" max="13" width="7.109375" style="1" customWidth="1"/>
    <col min="14" max="14" width="6.33203125" style="1" customWidth="1"/>
    <col min="15" max="15" width="6.6640625" style="1" customWidth="1"/>
    <col min="16" max="16" width="4.5546875" style="1" customWidth="1"/>
    <col min="17" max="17" width="7.44140625" style="1" customWidth="1"/>
    <col min="18" max="18" width="5.88671875" style="1" customWidth="1"/>
    <col min="19" max="19" width="6" style="1" customWidth="1"/>
    <col min="20" max="20" width="5" style="1" customWidth="1"/>
    <col min="21" max="21" width="7" style="1" customWidth="1"/>
    <col min="22" max="22" width="10.6640625" style="1" customWidth="1"/>
    <col min="23" max="23" width="8.33203125" style="1" customWidth="1"/>
    <col min="24" max="24" width="14.6640625" style="1" customWidth="1"/>
    <col min="25" max="16384" width="11.44140625" style="1"/>
  </cols>
  <sheetData>
    <row r="1" spans="1:24" ht="21.6" x14ac:dyDescent="0.4">
      <c r="A1" s="26" t="s">
        <v>161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x14ac:dyDescent="0.3">
      <c r="A2" s="2" t="s">
        <v>45</v>
      </c>
      <c r="B2" s="2"/>
    </row>
    <row r="3" spans="1:24" x14ac:dyDescent="0.3">
      <c r="A3" s="2" t="s">
        <v>1</v>
      </c>
      <c r="B3" s="2"/>
    </row>
    <row r="4" spans="1:24" x14ac:dyDescent="0.3">
      <c r="A4" s="2" t="s">
        <v>2</v>
      </c>
      <c r="B4" s="2"/>
    </row>
    <row r="5" spans="1:24" x14ac:dyDescent="0.3">
      <c r="A5" s="2" t="s">
        <v>3</v>
      </c>
      <c r="B5" s="2"/>
      <c r="C5" s="2" t="s">
        <v>4</v>
      </c>
    </row>
    <row r="6" spans="1:24" x14ac:dyDescent="0.3">
      <c r="A6" s="43" t="s">
        <v>163</v>
      </c>
      <c r="B6" s="43"/>
      <c r="C6" s="7" t="s">
        <v>164</v>
      </c>
    </row>
    <row r="7" spans="1:24" x14ac:dyDescent="0.3">
      <c r="A7" s="2" t="s">
        <v>5</v>
      </c>
      <c r="B7" s="2"/>
      <c r="C7" s="2" t="s">
        <v>46</v>
      </c>
    </row>
    <row r="8" spans="1:24" x14ac:dyDescent="0.3">
      <c r="A8" s="2" t="s">
        <v>6</v>
      </c>
      <c r="B8" s="2"/>
      <c r="C8" s="2" t="s">
        <v>47</v>
      </c>
    </row>
    <row r="9" spans="1:24" x14ac:dyDescent="0.3">
      <c r="A9" s="2"/>
      <c r="B9" s="2"/>
    </row>
    <row r="10" spans="1:24" ht="15.6" thickBot="1" x14ac:dyDescent="0.35"/>
    <row r="11" spans="1:24" ht="15.6" thickBot="1" x14ac:dyDescent="0.35">
      <c r="A11" s="24" t="s">
        <v>8</v>
      </c>
      <c r="B11" s="27" t="s">
        <v>9</v>
      </c>
      <c r="C11" s="27" t="s">
        <v>10</v>
      </c>
      <c r="D11" s="27" t="s">
        <v>11</v>
      </c>
      <c r="E11" s="27" t="s">
        <v>12</v>
      </c>
      <c r="F11" s="31" t="s">
        <v>13</v>
      </c>
      <c r="G11" s="32"/>
      <c r="H11" s="32"/>
      <c r="I11" s="33"/>
      <c r="J11" s="34" t="s">
        <v>14</v>
      </c>
      <c r="K11" s="35"/>
      <c r="L11" s="35"/>
      <c r="M11" s="36"/>
      <c r="N11" s="34" t="s">
        <v>15</v>
      </c>
      <c r="O11" s="35"/>
      <c r="P11" s="35"/>
      <c r="Q11" s="36"/>
      <c r="R11" s="34" t="s">
        <v>16</v>
      </c>
      <c r="S11" s="35"/>
      <c r="T11" s="35"/>
      <c r="U11" s="36"/>
      <c r="V11" s="24" t="s">
        <v>17</v>
      </c>
      <c r="W11" s="24" t="s">
        <v>18</v>
      </c>
      <c r="X11" s="24" t="s">
        <v>19</v>
      </c>
    </row>
    <row r="12" spans="1:24" x14ac:dyDescent="0.3">
      <c r="A12" s="41"/>
      <c r="B12" s="42"/>
      <c r="C12" s="42"/>
      <c r="D12" s="42"/>
      <c r="E12" s="42"/>
      <c r="F12" s="5" t="s">
        <v>21</v>
      </c>
      <c r="G12" s="5" t="s">
        <v>22</v>
      </c>
      <c r="H12" s="5" t="s">
        <v>48</v>
      </c>
      <c r="I12" s="5" t="s">
        <v>20</v>
      </c>
      <c r="J12" s="5" t="s">
        <v>24</v>
      </c>
      <c r="K12" s="5" t="s">
        <v>25</v>
      </c>
      <c r="L12" s="5" t="s">
        <v>26</v>
      </c>
      <c r="M12" s="5" t="s">
        <v>20</v>
      </c>
      <c r="N12" s="5" t="s">
        <v>27</v>
      </c>
      <c r="O12" s="5" t="s">
        <v>49</v>
      </c>
      <c r="P12" s="5" t="s">
        <v>29</v>
      </c>
      <c r="Q12" s="5" t="s">
        <v>20</v>
      </c>
      <c r="R12" s="5" t="s">
        <v>30</v>
      </c>
      <c r="S12" s="5" t="s">
        <v>31</v>
      </c>
      <c r="T12" s="5" t="s">
        <v>50</v>
      </c>
      <c r="U12" s="5" t="s">
        <v>20</v>
      </c>
      <c r="V12" s="40"/>
      <c r="W12" s="40"/>
      <c r="X12" s="40"/>
    </row>
    <row r="13" spans="1:24" s="18" customFormat="1" x14ac:dyDescent="0.3">
      <c r="A13" s="16"/>
      <c r="B13" s="17" t="s">
        <v>33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s="18" customFormat="1" x14ac:dyDescent="0.3">
      <c r="A14" s="9"/>
      <c r="B14" s="9" t="s">
        <v>34</v>
      </c>
      <c r="C14" s="9" t="s">
        <v>35</v>
      </c>
      <c r="D14" s="10" t="s">
        <v>36</v>
      </c>
      <c r="E14" s="4" t="s">
        <v>37</v>
      </c>
      <c r="F14" s="4"/>
      <c r="G14" s="4"/>
      <c r="H14" s="4">
        <v>10</v>
      </c>
      <c r="I14" s="4">
        <v>10</v>
      </c>
      <c r="J14" s="4"/>
      <c r="K14" s="4"/>
      <c r="L14" s="4">
        <v>5</v>
      </c>
      <c r="M14" s="4">
        <v>5</v>
      </c>
      <c r="N14" s="4"/>
      <c r="O14" s="4"/>
      <c r="P14" s="4">
        <v>5</v>
      </c>
      <c r="Q14" s="4">
        <v>5</v>
      </c>
      <c r="R14" s="4"/>
      <c r="S14" s="4">
        <v>5</v>
      </c>
      <c r="T14" s="4"/>
      <c r="U14" s="4">
        <v>5</v>
      </c>
      <c r="V14" s="4">
        <v>25</v>
      </c>
      <c r="W14" s="4">
        <v>166</v>
      </c>
      <c r="X14" s="4">
        <f>(V14*W14)</f>
        <v>4150</v>
      </c>
    </row>
    <row r="15" spans="1:24" s="18" customFormat="1" x14ac:dyDescent="0.3">
      <c r="A15" s="9"/>
      <c r="B15" s="9"/>
      <c r="C15" s="9"/>
      <c r="D15" s="10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4"/>
      <c r="X15" s="15">
        <f>(X14)</f>
        <v>4150</v>
      </c>
    </row>
    <row r="16" spans="1:24" s="18" customFormat="1" x14ac:dyDescent="0.3">
      <c r="A16" s="9"/>
      <c r="B16" s="20" t="s">
        <v>51</v>
      </c>
      <c r="C16" s="20"/>
      <c r="D16" s="10"/>
      <c r="E16" s="4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s="18" customFormat="1" x14ac:dyDescent="0.3">
      <c r="A17" s="9"/>
      <c r="B17" s="20" t="s">
        <v>52</v>
      </c>
      <c r="C17" s="19"/>
      <c r="D17" s="10"/>
      <c r="E17" s="4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s="18" customFormat="1" x14ac:dyDescent="0.3">
      <c r="A18" s="9"/>
      <c r="B18" s="20" t="s">
        <v>53</v>
      </c>
      <c r="C18" s="9" t="s">
        <v>147</v>
      </c>
      <c r="D18" s="10" t="s">
        <v>54</v>
      </c>
      <c r="E18" s="4" t="s">
        <v>12</v>
      </c>
      <c r="F18" s="8"/>
      <c r="G18" s="4"/>
      <c r="H18" s="4">
        <v>12</v>
      </c>
      <c r="I18" s="4">
        <v>12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>
        <v>12</v>
      </c>
      <c r="W18" s="4">
        <v>51.5</v>
      </c>
      <c r="X18" s="4">
        <f>V18*W18</f>
        <v>618</v>
      </c>
    </row>
    <row r="19" spans="1:24" s="18" customFormat="1" x14ac:dyDescent="0.3">
      <c r="A19" s="9"/>
      <c r="B19" s="9" t="s">
        <v>53</v>
      </c>
      <c r="C19" s="9" t="s">
        <v>148</v>
      </c>
      <c r="D19" s="10" t="s">
        <v>54</v>
      </c>
      <c r="E19" s="4" t="s">
        <v>12</v>
      </c>
      <c r="F19" s="4"/>
      <c r="G19" s="4"/>
      <c r="H19" s="4">
        <v>12</v>
      </c>
      <c r="I19" s="4">
        <v>12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12</v>
      </c>
      <c r="W19" s="14">
        <v>160</v>
      </c>
      <c r="X19" s="4">
        <f t="shared" ref="X19" si="0">V19*W19</f>
        <v>1920</v>
      </c>
    </row>
    <row r="20" spans="1:24" s="18" customFormat="1" x14ac:dyDescent="0.3">
      <c r="A20" s="9"/>
      <c r="B20" s="9"/>
      <c r="C20" s="9"/>
      <c r="D20" s="9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5"/>
    </row>
    <row r="21" spans="1:24" s="18" customFormat="1" x14ac:dyDescent="0.3">
      <c r="A21" s="9"/>
      <c r="B21" s="20" t="s">
        <v>56</v>
      </c>
      <c r="C21" s="9"/>
      <c r="D21" s="9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s="18" customFormat="1" x14ac:dyDescent="0.3">
      <c r="A22" s="9"/>
      <c r="B22" s="9" t="s">
        <v>57</v>
      </c>
      <c r="C22" s="9" t="s">
        <v>58</v>
      </c>
      <c r="D22" s="9" t="s">
        <v>59</v>
      </c>
      <c r="E22" s="4" t="s">
        <v>12</v>
      </c>
      <c r="F22" s="4"/>
      <c r="G22" s="4">
        <v>3</v>
      </c>
      <c r="H22" s="4"/>
      <c r="I22" s="4">
        <v>3</v>
      </c>
      <c r="J22" s="4"/>
      <c r="K22" s="4"/>
      <c r="L22" s="4"/>
      <c r="M22" s="4"/>
      <c r="N22" s="4"/>
      <c r="O22" s="4">
        <v>3</v>
      </c>
      <c r="P22" s="4"/>
      <c r="Q22" s="4">
        <v>3</v>
      </c>
      <c r="R22" s="4"/>
      <c r="S22" s="4"/>
      <c r="T22" s="4"/>
      <c r="U22" s="4">
        <v>3</v>
      </c>
      <c r="V22" s="4">
        <f t="shared" ref="V22:V66" si="1">(I22+M22+Q22+U22)</f>
        <v>9</v>
      </c>
      <c r="W22" s="4">
        <v>380</v>
      </c>
      <c r="X22" s="4">
        <f t="shared" ref="X22:X88" si="2">(V22*W22)</f>
        <v>3420</v>
      </c>
    </row>
    <row r="23" spans="1:24" s="18" customFormat="1" x14ac:dyDescent="0.3">
      <c r="A23" s="9"/>
      <c r="B23" s="9" t="s">
        <v>57</v>
      </c>
      <c r="C23" s="9" t="s">
        <v>58</v>
      </c>
      <c r="D23" s="9" t="s">
        <v>165</v>
      </c>
      <c r="E23" s="4" t="s">
        <v>12</v>
      </c>
      <c r="F23" s="4"/>
      <c r="G23" s="4">
        <v>2</v>
      </c>
      <c r="H23" s="4"/>
      <c r="I23" s="4">
        <v>2</v>
      </c>
      <c r="J23" s="4"/>
      <c r="K23" s="4"/>
      <c r="L23" s="4"/>
      <c r="M23" s="4"/>
      <c r="N23" s="4"/>
      <c r="O23" s="4">
        <v>3</v>
      </c>
      <c r="P23" s="4"/>
      <c r="Q23" s="4">
        <v>3</v>
      </c>
      <c r="R23" s="4"/>
      <c r="S23" s="4"/>
      <c r="T23" s="4"/>
      <c r="U23" s="4"/>
      <c r="V23" s="4"/>
      <c r="W23" s="4"/>
      <c r="X23" s="4"/>
    </row>
    <row r="24" spans="1:24" s="18" customFormat="1" x14ac:dyDescent="0.3">
      <c r="A24" s="9"/>
      <c r="B24" s="9" t="s">
        <v>57</v>
      </c>
      <c r="C24" s="9" t="s">
        <v>60</v>
      </c>
      <c r="D24" s="9" t="s">
        <v>61</v>
      </c>
      <c r="E24" s="4" t="s">
        <v>12</v>
      </c>
      <c r="F24" s="4"/>
      <c r="G24" s="4">
        <v>2</v>
      </c>
      <c r="H24" s="4"/>
      <c r="I24" s="4">
        <v>2</v>
      </c>
      <c r="J24" s="4"/>
      <c r="K24" s="4"/>
      <c r="L24" s="4"/>
      <c r="M24" s="4"/>
      <c r="N24" s="4"/>
      <c r="O24" s="4"/>
      <c r="P24" s="4"/>
      <c r="Q24" s="4"/>
      <c r="R24" s="4"/>
      <c r="S24" s="4">
        <v>1</v>
      </c>
      <c r="T24" s="4"/>
      <c r="U24" s="4">
        <v>1</v>
      </c>
      <c r="V24" s="4">
        <f t="shared" si="1"/>
        <v>3</v>
      </c>
      <c r="W24" s="4">
        <v>220</v>
      </c>
      <c r="X24" s="4">
        <f t="shared" si="2"/>
        <v>660</v>
      </c>
    </row>
    <row r="25" spans="1:24" s="18" customFormat="1" x14ac:dyDescent="0.3">
      <c r="A25" s="9"/>
      <c r="B25" s="9"/>
      <c r="C25" s="9" t="s">
        <v>166</v>
      </c>
      <c r="D25" s="9" t="s">
        <v>167</v>
      </c>
      <c r="E25" s="4" t="s">
        <v>12</v>
      </c>
      <c r="F25" s="4"/>
      <c r="G25" s="4"/>
      <c r="H25" s="4">
        <v>4</v>
      </c>
      <c r="I25" s="4">
        <v>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15">
        <f>X22+X24</f>
        <v>4080</v>
      </c>
    </row>
    <row r="26" spans="1:24" s="18" customFormat="1" x14ac:dyDescent="0.3">
      <c r="A26" s="9"/>
      <c r="B26" s="20" t="s">
        <v>38</v>
      </c>
      <c r="C26" s="9"/>
      <c r="D26" s="9"/>
      <c r="E26" s="4"/>
      <c r="F26" s="4"/>
      <c r="G26" s="4"/>
      <c r="H26" s="4"/>
      <c r="I26" s="4"/>
      <c r="J26" s="4"/>
      <c r="K26" s="4"/>
      <c r="L26" s="4"/>
      <c r="M26" s="4"/>
      <c r="N26" s="4"/>
      <c r="O26" s="4">
        <v>4</v>
      </c>
      <c r="P26" s="4"/>
      <c r="Q26" s="4">
        <v>4</v>
      </c>
      <c r="R26" s="4"/>
      <c r="S26" s="4"/>
      <c r="T26" s="4"/>
      <c r="U26" s="4"/>
      <c r="V26" s="4"/>
      <c r="W26" s="4"/>
      <c r="X26" s="4"/>
    </row>
    <row r="27" spans="1:24" s="18" customFormat="1" x14ac:dyDescent="0.3">
      <c r="A27" s="9"/>
      <c r="B27" s="9" t="s">
        <v>39</v>
      </c>
      <c r="C27" s="9" t="s">
        <v>62</v>
      </c>
      <c r="D27" s="9"/>
      <c r="E27" s="4" t="s">
        <v>12</v>
      </c>
      <c r="F27" s="4"/>
      <c r="G27" s="4"/>
      <c r="H27" s="4">
        <v>24</v>
      </c>
      <c r="I27" s="4">
        <v>24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 t="shared" si="1"/>
        <v>24</v>
      </c>
      <c r="W27" s="4">
        <v>7</v>
      </c>
      <c r="X27" s="4">
        <f t="shared" si="2"/>
        <v>168</v>
      </c>
    </row>
    <row r="28" spans="1:24" s="18" customFormat="1" x14ac:dyDescent="0.3">
      <c r="A28" s="9"/>
      <c r="B28" s="9" t="s">
        <v>39</v>
      </c>
      <c r="C28" s="9" t="s">
        <v>63</v>
      </c>
      <c r="D28" s="9" t="s">
        <v>64</v>
      </c>
      <c r="E28" s="4" t="s">
        <v>12</v>
      </c>
      <c r="F28" s="4"/>
      <c r="G28" s="4">
        <v>5</v>
      </c>
      <c r="H28" s="4"/>
      <c r="I28" s="4">
        <v>5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 t="shared" si="1"/>
        <v>5</v>
      </c>
      <c r="W28" s="4">
        <v>5</v>
      </c>
      <c r="X28" s="4">
        <f t="shared" si="2"/>
        <v>25</v>
      </c>
    </row>
    <row r="29" spans="1:24" s="18" customFormat="1" x14ac:dyDescent="0.3">
      <c r="A29" s="9"/>
      <c r="B29" s="9" t="s">
        <v>39</v>
      </c>
      <c r="C29" s="9" t="s">
        <v>40</v>
      </c>
      <c r="D29" s="9"/>
      <c r="E29" s="4" t="s">
        <v>37</v>
      </c>
      <c r="F29" s="4"/>
      <c r="G29" s="4">
        <v>10</v>
      </c>
      <c r="H29" s="4"/>
      <c r="I29" s="4">
        <v>10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>
        <f t="shared" si="1"/>
        <v>10</v>
      </c>
      <c r="W29" s="4">
        <v>5</v>
      </c>
      <c r="X29" s="4">
        <f t="shared" si="2"/>
        <v>50</v>
      </c>
    </row>
    <row r="30" spans="1:24" s="18" customFormat="1" x14ac:dyDescent="0.3">
      <c r="A30" s="9"/>
      <c r="B30" s="9" t="s">
        <v>39</v>
      </c>
      <c r="C30" s="9" t="s">
        <v>65</v>
      </c>
      <c r="D30" s="9" t="s">
        <v>66</v>
      </c>
      <c r="E30" s="4" t="s">
        <v>67</v>
      </c>
      <c r="F30" s="4"/>
      <c r="G30" s="4">
        <v>3</v>
      </c>
      <c r="H30" s="4"/>
      <c r="I30" s="4">
        <v>3</v>
      </c>
      <c r="J30" s="4"/>
      <c r="K30" s="4"/>
      <c r="L30" s="4"/>
      <c r="M30" s="4"/>
      <c r="N30" s="4"/>
      <c r="O30" s="4">
        <v>10</v>
      </c>
      <c r="P30" s="4"/>
      <c r="Q30" s="4">
        <v>10</v>
      </c>
      <c r="R30" s="4"/>
      <c r="S30" s="4"/>
      <c r="T30" s="4"/>
      <c r="U30" s="4"/>
      <c r="V30" s="4">
        <f t="shared" si="1"/>
        <v>13</v>
      </c>
      <c r="W30" s="4">
        <v>25</v>
      </c>
      <c r="X30" s="4">
        <f t="shared" si="2"/>
        <v>325</v>
      </c>
    </row>
    <row r="31" spans="1:24" s="18" customFormat="1" x14ac:dyDescent="0.3">
      <c r="A31" s="9"/>
      <c r="B31" s="9" t="s">
        <v>39</v>
      </c>
      <c r="C31" s="9" t="s">
        <v>168</v>
      </c>
      <c r="D31" s="9" t="s">
        <v>169</v>
      </c>
      <c r="E31" s="4" t="s">
        <v>12</v>
      </c>
      <c r="F31" s="4"/>
      <c r="G31" s="4"/>
      <c r="H31" s="4"/>
      <c r="I31" s="4"/>
      <c r="J31" s="4"/>
      <c r="K31" s="4"/>
      <c r="L31" s="4"/>
      <c r="M31" s="4"/>
      <c r="N31" s="4"/>
      <c r="O31" s="4">
        <v>10</v>
      </c>
      <c r="P31" s="4"/>
      <c r="Q31" s="4">
        <v>10</v>
      </c>
      <c r="R31" s="4"/>
      <c r="S31" s="4"/>
      <c r="T31" s="4"/>
      <c r="U31" s="4"/>
      <c r="V31" s="4">
        <f t="shared" si="1"/>
        <v>10</v>
      </c>
      <c r="W31" s="4">
        <v>25</v>
      </c>
      <c r="X31" s="4">
        <f t="shared" si="2"/>
        <v>250</v>
      </c>
    </row>
    <row r="32" spans="1:24" s="18" customFormat="1" x14ac:dyDescent="0.3">
      <c r="A32" s="9"/>
      <c r="B32" s="9" t="s">
        <v>39</v>
      </c>
      <c r="C32" s="9" t="s">
        <v>168</v>
      </c>
      <c r="D32" s="9" t="s">
        <v>170</v>
      </c>
      <c r="E32" s="4" t="s">
        <v>12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s="18" customFormat="1" x14ac:dyDescent="0.3">
      <c r="A33" s="9"/>
      <c r="B33" s="9" t="s">
        <v>39</v>
      </c>
      <c r="C33" s="9" t="s">
        <v>149</v>
      </c>
      <c r="D33" s="9"/>
      <c r="E33" s="4" t="s">
        <v>12</v>
      </c>
      <c r="F33" s="4"/>
      <c r="G33" s="4">
        <v>10</v>
      </c>
      <c r="H33" s="4"/>
      <c r="I33" s="4">
        <v>10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>
        <f t="shared" si="1"/>
        <v>10</v>
      </c>
      <c r="W33" s="4">
        <v>12</v>
      </c>
      <c r="X33" s="4">
        <f t="shared" si="2"/>
        <v>120</v>
      </c>
    </row>
    <row r="34" spans="1:24" s="18" customFormat="1" x14ac:dyDescent="0.3">
      <c r="A34" s="9"/>
      <c r="B34" s="9" t="s">
        <v>39</v>
      </c>
      <c r="C34" s="9" t="s">
        <v>41</v>
      </c>
      <c r="D34" s="9"/>
      <c r="E34" s="4" t="s">
        <v>12</v>
      </c>
      <c r="F34" s="4"/>
      <c r="G34" s="4">
        <v>4</v>
      </c>
      <c r="H34" s="4"/>
      <c r="I34" s="4">
        <v>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>
        <f t="shared" si="1"/>
        <v>4</v>
      </c>
      <c r="W34" s="4">
        <v>50</v>
      </c>
      <c r="X34" s="4">
        <f t="shared" si="2"/>
        <v>200</v>
      </c>
    </row>
    <row r="35" spans="1:24" s="18" customFormat="1" x14ac:dyDescent="0.3">
      <c r="A35" s="9"/>
      <c r="B35" s="9" t="s">
        <v>39</v>
      </c>
      <c r="C35" s="9" t="s">
        <v>171</v>
      </c>
      <c r="D35" s="9"/>
      <c r="E35" s="4" t="s">
        <v>69</v>
      </c>
      <c r="F35" s="4"/>
      <c r="G35" s="4"/>
      <c r="H35" s="4"/>
      <c r="I35" s="4"/>
      <c r="J35" s="4"/>
      <c r="K35" s="4"/>
      <c r="L35" s="4"/>
      <c r="M35" s="4"/>
      <c r="N35" s="4"/>
      <c r="O35" s="4">
        <v>2000</v>
      </c>
      <c r="P35" s="4"/>
      <c r="Q35" s="4">
        <v>2000</v>
      </c>
      <c r="R35" s="4"/>
      <c r="S35" s="4"/>
      <c r="T35" s="4"/>
      <c r="U35" s="4"/>
      <c r="V35" s="4">
        <f t="shared" si="1"/>
        <v>2000</v>
      </c>
      <c r="W35" s="4">
        <v>1.2</v>
      </c>
      <c r="X35" s="4">
        <f t="shared" si="2"/>
        <v>2400</v>
      </c>
    </row>
    <row r="36" spans="1:24" s="18" customFormat="1" x14ac:dyDescent="0.3">
      <c r="A36" s="9"/>
      <c r="B36" s="9" t="s">
        <v>39</v>
      </c>
      <c r="C36" s="9" t="s">
        <v>42</v>
      </c>
      <c r="D36" s="10" t="s">
        <v>43</v>
      </c>
      <c r="E36" s="4" t="s">
        <v>44</v>
      </c>
      <c r="F36" s="4"/>
      <c r="G36" s="4">
        <v>10</v>
      </c>
      <c r="H36" s="4">
        <v>10</v>
      </c>
      <c r="I36" s="4">
        <v>20</v>
      </c>
      <c r="J36" s="4"/>
      <c r="K36" s="4"/>
      <c r="L36" s="4"/>
      <c r="M36" s="4"/>
      <c r="N36" s="4"/>
      <c r="O36" s="4">
        <v>10</v>
      </c>
      <c r="P36" s="4"/>
      <c r="Q36" s="4">
        <v>10</v>
      </c>
      <c r="R36" s="4"/>
      <c r="S36" s="4"/>
      <c r="T36" s="4"/>
      <c r="U36" s="4"/>
      <c r="V36" s="4">
        <f>I36+M36+Q36+U36</f>
        <v>30</v>
      </c>
      <c r="W36" s="4">
        <v>30</v>
      </c>
      <c r="X36" s="4">
        <f t="shared" si="2"/>
        <v>900</v>
      </c>
    </row>
    <row r="37" spans="1:24" s="18" customFormat="1" x14ac:dyDescent="0.3">
      <c r="A37" s="9"/>
      <c r="B37" s="9" t="s">
        <v>39</v>
      </c>
      <c r="C37" s="9" t="s">
        <v>150</v>
      </c>
      <c r="D37" s="10"/>
      <c r="E37" s="4" t="s">
        <v>67</v>
      </c>
      <c r="F37" s="4"/>
      <c r="G37" s="4">
        <v>10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v>10</v>
      </c>
      <c r="W37" s="4">
        <v>53.7</v>
      </c>
      <c r="X37" s="4">
        <v>537</v>
      </c>
    </row>
    <row r="38" spans="1:24" s="18" customFormat="1" x14ac:dyDescent="0.3">
      <c r="A38" s="9"/>
      <c r="B38" s="9"/>
      <c r="C38" s="9"/>
      <c r="D38" s="1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15">
        <f>X27+X28+X29+X30+X31+X33+X34+X35+X36+X37</f>
        <v>4975</v>
      </c>
    </row>
    <row r="39" spans="1:24" s="18" customFormat="1" x14ac:dyDescent="0.3">
      <c r="A39" s="9"/>
      <c r="B39" s="20" t="s">
        <v>70</v>
      </c>
      <c r="C39" s="9"/>
      <c r="D39" s="9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s="18" customFormat="1" x14ac:dyDescent="0.3">
      <c r="A40" s="9"/>
      <c r="B40" s="9" t="s">
        <v>71</v>
      </c>
      <c r="C40" s="9" t="s">
        <v>72</v>
      </c>
      <c r="D40" s="9" t="s">
        <v>73</v>
      </c>
      <c r="E40" s="4" t="s">
        <v>180</v>
      </c>
      <c r="F40" s="4"/>
      <c r="G40" s="4">
        <v>1</v>
      </c>
      <c r="H40" s="4"/>
      <c r="I40" s="4">
        <v>1</v>
      </c>
      <c r="J40" s="4"/>
      <c r="K40" s="4"/>
      <c r="L40" s="4"/>
      <c r="M40" s="4"/>
      <c r="N40" s="4"/>
      <c r="O40" s="4">
        <v>1</v>
      </c>
      <c r="P40" s="4"/>
      <c r="Q40" s="4">
        <v>1</v>
      </c>
      <c r="R40" s="4"/>
      <c r="S40" s="4">
        <v>1</v>
      </c>
      <c r="T40" s="4"/>
      <c r="U40" s="4">
        <v>1</v>
      </c>
      <c r="V40" s="4">
        <f t="shared" si="1"/>
        <v>3</v>
      </c>
      <c r="W40" s="4">
        <v>90</v>
      </c>
      <c r="X40" s="4">
        <f>V40*W40</f>
        <v>270</v>
      </c>
    </row>
    <row r="41" spans="1:24" s="18" customFormat="1" x14ac:dyDescent="0.3">
      <c r="A41" s="9"/>
      <c r="B41" s="9" t="s">
        <v>71</v>
      </c>
      <c r="C41" s="9" t="s">
        <v>74</v>
      </c>
      <c r="D41" s="9" t="s">
        <v>75</v>
      </c>
      <c r="E41" s="4" t="s">
        <v>55</v>
      </c>
      <c r="F41" s="4"/>
      <c r="G41" s="4">
        <v>5</v>
      </c>
      <c r="H41" s="4"/>
      <c r="I41" s="4">
        <v>5</v>
      </c>
      <c r="J41" s="4"/>
      <c r="K41" s="4"/>
      <c r="L41" s="4">
        <v>5</v>
      </c>
      <c r="M41" s="4">
        <v>5</v>
      </c>
      <c r="N41" s="4"/>
      <c r="O41" s="4"/>
      <c r="P41" s="4"/>
      <c r="Q41" s="4"/>
      <c r="R41" s="4"/>
      <c r="S41" s="4"/>
      <c r="T41" s="4"/>
      <c r="U41" s="4"/>
      <c r="V41" s="4">
        <f t="shared" si="1"/>
        <v>10</v>
      </c>
      <c r="W41" s="4">
        <v>30</v>
      </c>
      <c r="X41" s="4">
        <f t="shared" ref="X41:X50" si="3">V41*W41</f>
        <v>300</v>
      </c>
    </row>
    <row r="42" spans="1:24" s="18" customFormat="1" x14ac:dyDescent="0.3">
      <c r="A42" s="9"/>
      <c r="B42" s="9" t="s">
        <v>71</v>
      </c>
      <c r="C42" s="9" t="s">
        <v>76</v>
      </c>
      <c r="D42" s="9" t="s">
        <v>77</v>
      </c>
      <c r="E42" s="4" t="s">
        <v>12</v>
      </c>
      <c r="F42" s="4"/>
      <c r="G42" s="4">
        <v>5</v>
      </c>
      <c r="H42" s="4"/>
      <c r="I42" s="4">
        <v>5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>
        <f t="shared" si="1"/>
        <v>5</v>
      </c>
      <c r="W42" s="4">
        <v>15</v>
      </c>
      <c r="X42" s="4">
        <f t="shared" si="3"/>
        <v>75</v>
      </c>
    </row>
    <row r="43" spans="1:24" s="18" customFormat="1" x14ac:dyDescent="0.3">
      <c r="A43" s="9"/>
      <c r="B43" s="9" t="s">
        <v>71</v>
      </c>
      <c r="C43" s="9" t="s">
        <v>78</v>
      </c>
      <c r="D43" s="9" t="s">
        <v>79</v>
      </c>
      <c r="E43" s="4" t="s">
        <v>12</v>
      </c>
      <c r="F43" s="4"/>
      <c r="G43" s="4">
        <v>20</v>
      </c>
      <c r="H43" s="4"/>
      <c r="I43" s="4">
        <v>20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>
        <f t="shared" si="1"/>
        <v>20</v>
      </c>
      <c r="W43" s="4">
        <v>10</v>
      </c>
      <c r="X43" s="4">
        <f t="shared" si="3"/>
        <v>200</v>
      </c>
    </row>
    <row r="44" spans="1:24" s="18" customFormat="1" x14ac:dyDescent="0.3">
      <c r="A44" s="9"/>
      <c r="B44" s="9" t="s">
        <v>71</v>
      </c>
      <c r="C44" s="9" t="s">
        <v>80</v>
      </c>
      <c r="D44" s="9" t="s">
        <v>81</v>
      </c>
      <c r="E44" s="4" t="s">
        <v>82</v>
      </c>
      <c r="F44" s="4"/>
      <c r="G44" s="4">
        <v>30</v>
      </c>
      <c r="H44" s="4"/>
      <c r="I44" s="4">
        <v>30</v>
      </c>
      <c r="J44" s="4"/>
      <c r="K44" s="4">
        <v>10</v>
      </c>
      <c r="L44" s="4"/>
      <c r="M44" s="4">
        <v>10</v>
      </c>
      <c r="N44" s="4"/>
      <c r="O44" s="4"/>
      <c r="P44" s="4">
        <v>10</v>
      </c>
      <c r="Q44" s="4">
        <v>10</v>
      </c>
      <c r="R44" s="4"/>
      <c r="S44" s="4"/>
      <c r="T44" s="4"/>
      <c r="U44" s="4"/>
      <c r="V44" s="4">
        <f t="shared" si="1"/>
        <v>50</v>
      </c>
      <c r="W44" s="4">
        <v>20</v>
      </c>
      <c r="X44" s="4">
        <f t="shared" si="3"/>
        <v>1000</v>
      </c>
    </row>
    <row r="45" spans="1:24" s="18" customFormat="1" x14ac:dyDescent="0.3">
      <c r="A45" s="9"/>
      <c r="B45" s="9" t="s">
        <v>71</v>
      </c>
      <c r="C45" s="9" t="s">
        <v>152</v>
      </c>
      <c r="D45" s="9" t="s">
        <v>151</v>
      </c>
      <c r="E45" s="4" t="s">
        <v>12</v>
      </c>
      <c r="F45" s="4"/>
      <c r="G45" s="4">
        <v>30</v>
      </c>
      <c r="H45" s="4"/>
      <c r="I45" s="4">
        <v>30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>
        <v>30</v>
      </c>
      <c r="W45" s="4">
        <v>5</v>
      </c>
      <c r="X45" s="4">
        <f t="shared" si="3"/>
        <v>150</v>
      </c>
    </row>
    <row r="46" spans="1:24" s="18" customFormat="1" x14ac:dyDescent="0.3">
      <c r="A46" s="9"/>
      <c r="B46" s="9" t="s">
        <v>71</v>
      </c>
      <c r="C46" s="9" t="s">
        <v>153</v>
      </c>
      <c r="D46" s="9" t="s">
        <v>77</v>
      </c>
      <c r="E46" s="4" t="s">
        <v>12</v>
      </c>
      <c r="F46" s="4"/>
      <c r="G46" s="4">
        <v>10</v>
      </c>
      <c r="H46" s="4"/>
      <c r="I46" s="4">
        <v>10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>
        <v>10</v>
      </c>
      <c r="W46" s="4">
        <v>20</v>
      </c>
      <c r="X46" s="4">
        <f t="shared" si="3"/>
        <v>200</v>
      </c>
    </row>
    <row r="47" spans="1:24" s="18" customFormat="1" x14ac:dyDescent="0.3">
      <c r="A47" s="9"/>
      <c r="B47" s="9" t="s">
        <v>71</v>
      </c>
      <c r="C47" s="9" t="s">
        <v>154</v>
      </c>
      <c r="D47" s="9" t="s">
        <v>79</v>
      </c>
      <c r="E47" s="4" t="s">
        <v>12</v>
      </c>
      <c r="F47" s="4"/>
      <c r="G47" s="4">
        <v>10</v>
      </c>
      <c r="H47" s="4"/>
      <c r="I47" s="4">
        <v>10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>
        <v>10</v>
      </c>
      <c r="W47" s="4">
        <v>15</v>
      </c>
      <c r="X47" s="4">
        <f t="shared" si="3"/>
        <v>150</v>
      </c>
    </row>
    <row r="48" spans="1:24" s="18" customFormat="1" x14ac:dyDescent="0.3">
      <c r="A48" s="9"/>
      <c r="B48" s="9" t="s">
        <v>71</v>
      </c>
      <c r="C48" s="9" t="s">
        <v>154</v>
      </c>
      <c r="D48" s="9" t="s">
        <v>77</v>
      </c>
      <c r="E48" s="4" t="s">
        <v>12</v>
      </c>
      <c r="F48" s="4"/>
      <c r="G48" s="4">
        <v>10</v>
      </c>
      <c r="H48" s="4"/>
      <c r="I48" s="4">
        <v>10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>
        <v>10</v>
      </c>
      <c r="W48" s="4">
        <v>10</v>
      </c>
      <c r="X48" s="4">
        <f t="shared" si="3"/>
        <v>100</v>
      </c>
    </row>
    <row r="49" spans="1:24" s="18" customFormat="1" x14ac:dyDescent="0.3">
      <c r="A49" s="9"/>
      <c r="B49" s="9" t="s">
        <v>71</v>
      </c>
      <c r="C49" s="9" t="s">
        <v>155</v>
      </c>
      <c r="D49" s="9" t="s">
        <v>79</v>
      </c>
      <c r="E49" s="4" t="s">
        <v>12</v>
      </c>
      <c r="F49" s="4"/>
      <c r="G49" s="4">
        <v>5</v>
      </c>
      <c r="H49" s="4"/>
      <c r="I49" s="4">
        <v>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5</v>
      </c>
      <c r="W49" s="4">
        <v>8</v>
      </c>
      <c r="X49" s="4">
        <f t="shared" si="3"/>
        <v>40</v>
      </c>
    </row>
    <row r="50" spans="1:24" s="18" customFormat="1" x14ac:dyDescent="0.3">
      <c r="A50" s="9"/>
      <c r="B50" s="9" t="s">
        <v>71</v>
      </c>
      <c r="C50" s="9" t="s">
        <v>156</v>
      </c>
      <c r="D50" s="9" t="s">
        <v>159</v>
      </c>
      <c r="E50" s="4" t="s">
        <v>12</v>
      </c>
      <c r="F50" s="4"/>
      <c r="G50" s="4">
        <v>20</v>
      </c>
      <c r="H50" s="4"/>
      <c r="I50" s="4">
        <v>20</v>
      </c>
      <c r="J50" s="4"/>
      <c r="K50" s="4">
        <v>20</v>
      </c>
      <c r="L50" s="4"/>
      <c r="M50" s="4">
        <v>20</v>
      </c>
      <c r="N50" s="4"/>
      <c r="O50" s="4">
        <v>20</v>
      </c>
      <c r="P50" s="4"/>
      <c r="Q50" s="4">
        <v>20</v>
      </c>
      <c r="R50" s="4"/>
      <c r="S50" s="4"/>
      <c r="T50" s="4"/>
      <c r="U50" s="4"/>
      <c r="V50" s="4">
        <v>60</v>
      </c>
      <c r="W50" s="4">
        <v>4</v>
      </c>
      <c r="X50" s="4">
        <f t="shared" si="3"/>
        <v>240</v>
      </c>
    </row>
    <row r="51" spans="1:24" s="18" customFormat="1" x14ac:dyDescent="0.3">
      <c r="A51" s="9"/>
      <c r="B51" s="9" t="s">
        <v>71</v>
      </c>
      <c r="C51" s="9" t="s">
        <v>157</v>
      </c>
      <c r="D51" s="9" t="s">
        <v>160</v>
      </c>
      <c r="E51" s="4" t="s">
        <v>12</v>
      </c>
      <c r="F51" s="4"/>
      <c r="G51" s="4">
        <v>12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s="18" customFormat="1" x14ac:dyDescent="0.3">
      <c r="A52" s="9"/>
      <c r="B52" s="9" t="s">
        <v>71</v>
      </c>
      <c r="C52" s="9" t="s">
        <v>158</v>
      </c>
      <c r="D52" s="9" t="s">
        <v>55</v>
      </c>
      <c r="E52" s="4" t="s">
        <v>55</v>
      </c>
      <c r="F52" s="4"/>
      <c r="G52" s="4">
        <v>4</v>
      </c>
      <c r="H52" s="4"/>
      <c r="I52" s="4">
        <v>4</v>
      </c>
      <c r="J52" s="4"/>
      <c r="K52" s="4">
        <v>4</v>
      </c>
      <c r="L52" s="4"/>
      <c r="M52" s="4">
        <v>4</v>
      </c>
      <c r="N52" s="4"/>
      <c r="O52" s="4">
        <v>4</v>
      </c>
      <c r="P52" s="4"/>
      <c r="Q52" s="4">
        <v>4</v>
      </c>
      <c r="R52" s="4"/>
      <c r="S52" s="4"/>
      <c r="T52" s="4"/>
      <c r="U52" s="4"/>
      <c r="V52" s="4">
        <v>12</v>
      </c>
      <c r="W52" s="4">
        <v>18</v>
      </c>
      <c r="X52" s="4">
        <f>(V52*W52)</f>
        <v>216</v>
      </c>
    </row>
    <row r="53" spans="1:24" s="18" customFormat="1" x14ac:dyDescent="0.3">
      <c r="A53" s="9"/>
      <c r="B53" s="9"/>
      <c r="C53" s="9"/>
      <c r="D53" s="9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14">
        <f>X40+X41+X42+X43+X45+X46+X47+X48</f>
        <v>1445</v>
      </c>
    </row>
    <row r="54" spans="1:24" s="18" customFormat="1" x14ac:dyDescent="0.3">
      <c r="A54" s="9"/>
      <c r="B54" s="20" t="s">
        <v>83</v>
      </c>
      <c r="C54" s="9"/>
      <c r="D54" s="9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s="18" customFormat="1" x14ac:dyDescent="0.3">
      <c r="A55" s="9"/>
      <c r="B55" s="19" t="s">
        <v>84</v>
      </c>
      <c r="C55" s="9"/>
      <c r="D55" s="9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s="18" customFormat="1" x14ac:dyDescent="0.3">
      <c r="A56" s="9"/>
      <c r="B56" s="9" t="s">
        <v>85</v>
      </c>
      <c r="C56" s="9" t="s">
        <v>181</v>
      </c>
      <c r="D56" s="9" t="s">
        <v>182</v>
      </c>
      <c r="E56" s="4" t="s">
        <v>82</v>
      </c>
      <c r="F56" s="4"/>
      <c r="G56" s="4">
        <v>10</v>
      </c>
      <c r="H56" s="4"/>
      <c r="I56" s="4">
        <v>10</v>
      </c>
      <c r="J56" s="4"/>
      <c r="K56" s="4"/>
      <c r="L56" s="4"/>
      <c r="M56" s="4"/>
      <c r="N56" s="4"/>
      <c r="O56" s="4">
        <v>10</v>
      </c>
      <c r="P56" s="4"/>
      <c r="Q56" s="4">
        <v>10</v>
      </c>
      <c r="R56" s="4"/>
      <c r="S56" s="4"/>
      <c r="T56" s="4"/>
      <c r="U56" s="4"/>
      <c r="V56" s="4">
        <f t="shared" si="1"/>
        <v>20</v>
      </c>
      <c r="W56" s="4">
        <v>12</v>
      </c>
      <c r="X56" s="4">
        <f t="shared" si="2"/>
        <v>240</v>
      </c>
    </row>
    <row r="57" spans="1:24" s="18" customFormat="1" x14ac:dyDescent="0.3">
      <c r="A57" s="9"/>
      <c r="B57" s="9" t="s">
        <v>85</v>
      </c>
      <c r="C57" s="9" t="s">
        <v>86</v>
      </c>
      <c r="D57" s="9" t="s">
        <v>182</v>
      </c>
      <c r="E57" s="4" t="s">
        <v>82</v>
      </c>
      <c r="F57" s="4"/>
      <c r="G57" s="4">
        <v>4</v>
      </c>
      <c r="H57" s="4"/>
      <c r="I57" s="4">
        <v>4</v>
      </c>
      <c r="J57" s="4"/>
      <c r="K57" s="4"/>
      <c r="L57" s="4"/>
      <c r="M57" s="4"/>
      <c r="N57" s="4"/>
      <c r="O57" s="4">
        <v>4</v>
      </c>
      <c r="P57" s="4"/>
      <c r="Q57" s="4">
        <v>4</v>
      </c>
      <c r="R57" s="4"/>
      <c r="S57" s="4"/>
      <c r="T57" s="4"/>
      <c r="U57" s="4"/>
      <c r="V57" s="4">
        <v>8</v>
      </c>
      <c r="W57" s="4">
        <v>12</v>
      </c>
      <c r="X57" s="4">
        <f t="shared" si="2"/>
        <v>96</v>
      </c>
    </row>
    <row r="58" spans="1:24" s="18" customFormat="1" x14ac:dyDescent="0.3">
      <c r="A58" s="9"/>
      <c r="B58" s="9" t="s">
        <v>85</v>
      </c>
      <c r="C58" s="9" t="s">
        <v>87</v>
      </c>
      <c r="D58" s="9"/>
      <c r="E58" s="4" t="s">
        <v>88</v>
      </c>
      <c r="F58" s="4"/>
      <c r="G58" s="4">
        <v>20</v>
      </c>
      <c r="H58" s="4"/>
      <c r="I58" s="4">
        <v>20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>
        <f t="shared" si="1"/>
        <v>20</v>
      </c>
      <c r="W58" s="4">
        <v>3</v>
      </c>
      <c r="X58" s="4">
        <f t="shared" si="2"/>
        <v>60</v>
      </c>
    </row>
    <row r="59" spans="1:24" s="18" customFormat="1" x14ac:dyDescent="0.3">
      <c r="A59" s="9"/>
      <c r="B59" s="9" t="s">
        <v>85</v>
      </c>
      <c r="C59" s="9" t="s">
        <v>89</v>
      </c>
      <c r="D59" s="9" t="s">
        <v>68</v>
      </c>
      <c r="E59" s="4" t="s">
        <v>12</v>
      </c>
      <c r="F59" s="4"/>
      <c r="G59" s="4">
        <v>1</v>
      </c>
      <c r="H59" s="4"/>
      <c r="I59" s="4">
        <v>1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>
        <f t="shared" si="1"/>
        <v>1</v>
      </c>
      <c r="W59" s="4">
        <v>10</v>
      </c>
      <c r="X59" s="4">
        <f t="shared" si="2"/>
        <v>10</v>
      </c>
    </row>
    <row r="60" spans="1:24" s="18" customFormat="1" x14ac:dyDescent="0.3">
      <c r="A60" s="9"/>
      <c r="B60" s="9" t="s">
        <v>85</v>
      </c>
      <c r="C60" s="9" t="s">
        <v>90</v>
      </c>
      <c r="D60" s="9" t="s">
        <v>91</v>
      </c>
      <c r="E60" s="4" t="s">
        <v>12</v>
      </c>
      <c r="F60" s="4"/>
      <c r="G60" s="4">
        <v>20</v>
      </c>
      <c r="H60" s="4"/>
      <c r="I60" s="4">
        <v>20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>
        <f t="shared" si="1"/>
        <v>20</v>
      </c>
      <c r="W60" s="4">
        <v>5</v>
      </c>
      <c r="X60" s="4">
        <f t="shared" si="2"/>
        <v>100</v>
      </c>
    </row>
    <row r="61" spans="1:24" s="18" customFormat="1" x14ac:dyDescent="0.3">
      <c r="A61" s="9"/>
      <c r="B61" s="9" t="s">
        <v>85</v>
      </c>
      <c r="C61" s="9" t="s">
        <v>92</v>
      </c>
      <c r="D61" s="9" t="s">
        <v>93</v>
      </c>
      <c r="E61" s="4" t="s">
        <v>12</v>
      </c>
      <c r="F61" s="4"/>
      <c r="G61" s="4">
        <v>50</v>
      </c>
      <c r="H61" s="4"/>
      <c r="I61" s="4">
        <v>50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>
        <f t="shared" si="1"/>
        <v>50</v>
      </c>
      <c r="W61" s="4">
        <v>2</v>
      </c>
      <c r="X61" s="4">
        <f t="shared" si="2"/>
        <v>100</v>
      </c>
    </row>
    <row r="62" spans="1:24" s="18" customFormat="1" x14ac:dyDescent="0.3">
      <c r="A62" s="9"/>
      <c r="B62" s="9" t="s">
        <v>85</v>
      </c>
      <c r="C62" s="9" t="s">
        <v>94</v>
      </c>
      <c r="D62" s="9"/>
      <c r="E62" s="4" t="s">
        <v>12</v>
      </c>
      <c r="F62" s="4"/>
      <c r="G62" s="4">
        <v>8</v>
      </c>
      <c r="H62" s="4"/>
      <c r="I62" s="4">
        <v>8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>
        <f t="shared" si="1"/>
        <v>8</v>
      </c>
      <c r="W62" s="4">
        <v>20</v>
      </c>
      <c r="X62" s="4">
        <f t="shared" si="2"/>
        <v>160</v>
      </c>
    </row>
    <row r="63" spans="1:24" s="18" customFormat="1" x14ac:dyDescent="0.3">
      <c r="A63" s="9"/>
      <c r="B63" s="9" t="s">
        <v>85</v>
      </c>
      <c r="C63" s="9" t="s">
        <v>95</v>
      </c>
      <c r="D63" s="9" t="s">
        <v>96</v>
      </c>
      <c r="E63" s="4" t="s">
        <v>12</v>
      </c>
      <c r="F63" s="4"/>
      <c r="G63" s="4">
        <v>10</v>
      </c>
      <c r="H63" s="4"/>
      <c r="I63" s="4">
        <v>10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>
        <f t="shared" si="1"/>
        <v>10</v>
      </c>
      <c r="W63" s="4">
        <v>2</v>
      </c>
      <c r="X63" s="4">
        <f t="shared" si="2"/>
        <v>20</v>
      </c>
    </row>
    <row r="64" spans="1:24" s="18" customFormat="1" x14ac:dyDescent="0.3">
      <c r="A64" s="9"/>
      <c r="B64" s="9" t="s">
        <v>85</v>
      </c>
      <c r="C64" s="9" t="s">
        <v>97</v>
      </c>
      <c r="D64" s="9" t="s">
        <v>77</v>
      </c>
      <c r="E64" s="4" t="s">
        <v>12</v>
      </c>
      <c r="F64" s="4"/>
      <c r="G64" s="4">
        <v>10</v>
      </c>
      <c r="H64" s="4"/>
      <c r="I64" s="4">
        <v>10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>
        <f t="shared" si="1"/>
        <v>10</v>
      </c>
      <c r="W64" s="4">
        <v>10</v>
      </c>
      <c r="X64" s="4">
        <f t="shared" si="2"/>
        <v>100</v>
      </c>
    </row>
    <row r="65" spans="1:24" s="18" customFormat="1" x14ac:dyDescent="0.3">
      <c r="A65" s="9"/>
      <c r="B65" s="9" t="s">
        <v>85</v>
      </c>
      <c r="C65" s="9" t="s">
        <v>98</v>
      </c>
      <c r="D65" s="9" t="s">
        <v>77</v>
      </c>
      <c r="E65" s="4" t="s">
        <v>12</v>
      </c>
      <c r="F65" s="4"/>
      <c r="G65" s="4">
        <v>10</v>
      </c>
      <c r="H65" s="4"/>
      <c r="I65" s="4">
        <v>10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>
        <f t="shared" si="1"/>
        <v>10</v>
      </c>
      <c r="W65" s="4">
        <v>5</v>
      </c>
      <c r="X65" s="4">
        <f t="shared" si="2"/>
        <v>50</v>
      </c>
    </row>
    <row r="66" spans="1:24" s="18" customFormat="1" x14ac:dyDescent="0.3">
      <c r="A66" s="9"/>
      <c r="B66" s="9" t="s">
        <v>85</v>
      </c>
      <c r="C66" s="9" t="s">
        <v>99</v>
      </c>
      <c r="D66" s="9" t="s">
        <v>77</v>
      </c>
      <c r="E66" s="4" t="s">
        <v>12</v>
      </c>
      <c r="F66" s="4"/>
      <c r="G66" s="4">
        <v>10</v>
      </c>
      <c r="H66" s="4"/>
      <c r="I66" s="4">
        <v>10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>
        <f t="shared" si="1"/>
        <v>10</v>
      </c>
      <c r="W66" s="4">
        <v>15</v>
      </c>
      <c r="X66" s="4">
        <f t="shared" si="2"/>
        <v>150</v>
      </c>
    </row>
    <row r="67" spans="1:24" s="18" customFormat="1" x14ac:dyDescent="0.3">
      <c r="A67" s="9"/>
      <c r="B67" s="9" t="s">
        <v>85</v>
      </c>
      <c r="C67" s="9" t="s">
        <v>100</v>
      </c>
      <c r="D67" s="9"/>
      <c r="E67" s="4" t="s">
        <v>12</v>
      </c>
      <c r="F67" s="4"/>
      <c r="G67" s="4">
        <v>8</v>
      </c>
      <c r="H67" s="4"/>
      <c r="I67" s="4">
        <v>8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>
        <v>8</v>
      </c>
      <c r="W67" s="4">
        <v>75</v>
      </c>
      <c r="X67" s="4">
        <v>600</v>
      </c>
    </row>
    <row r="68" spans="1:24" s="18" customFormat="1" x14ac:dyDescent="0.3">
      <c r="A68" s="9"/>
      <c r="B68" s="9" t="s">
        <v>85</v>
      </c>
      <c r="C68" s="9" t="s">
        <v>101</v>
      </c>
      <c r="D68" s="9"/>
      <c r="E68" s="4" t="s">
        <v>12</v>
      </c>
      <c r="F68" s="4"/>
      <c r="G68" s="4">
        <v>5</v>
      </c>
      <c r="H68" s="4"/>
      <c r="I68" s="4">
        <v>5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>
        <v>5</v>
      </c>
      <c r="W68" s="4">
        <v>30</v>
      </c>
      <c r="X68" s="4">
        <v>150</v>
      </c>
    </row>
    <row r="69" spans="1:24" s="18" customFormat="1" x14ac:dyDescent="0.3">
      <c r="A69" s="9"/>
      <c r="B69" s="9"/>
      <c r="C69" s="9"/>
      <c r="D69" s="9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14">
        <f>(X56+X58+X59+X60+X61+X62+X63+X64+X65+X66+X67+X68)</f>
        <v>1740</v>
      </c>
    </row>
    <row r="70" spans="1:24" s="18" customFormat="1" x14ac:dyDescent="0.3">
      <c r="A70" s="9"/>
      <c r="B70" s="20" t="s">
        <v>102</v>
      </c>
      <c r="C70" s="9"/>
      <c r="D70" s="9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s="18" customFormat="1" x14ac:dyDescent="0.3">
      <c r="A71" s="9"/>
      <c r="B71" s="9" t="s">
        <v>103</v>
      </c>
      <c r="C71" s="9" t="s">
        <v>104</v>
      </c>
      <c r="D71" s="9" t="s">
        <v>105</v>
      </c>
      <c r="E71" s="4" t="s">
        <v>37</v>
      </c>
      <c r="F71" s="4"/>
      <c r="G71" s="4">
        <v>10</v>
      </c>
      <c r="H71" s="4"/>
      <c r="I71" s="4">
        <v>10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>
        <f t="shared" ref="V71:V106" si="4">(I71+M71+Q71+U71)</f>
        <v>10</v>
      </c>
      <c r="W71" s="4">
        <v>20</v>
      </c>
      <c r="X71" s="4">
        <f t="shared" si="2"/>
        <v>200</v>
      </c>
    </row>
    <row r="72" spans="1:24" s="18" customFormat="1" x14ac:dyDescent="0.3">
      <c r="A72" s="9"/>
      <c r="B72" s="9" t="s">
        <v>103</v>
      </c>
      <c r="C72" s="9" t="s">
        <v>104</v>
      </c>
      <c r="D72" s="9" t="s">
        <v>106</v>
      </c>
      <c r="E72" s="4" t="s">
        <v>37</v>
      </c>
      <c r="F72" s="4"/>
      <c r="G72" s="4">
        <v>4</v>
      </c>
      <c r="H72" s="4"/>
      <c r="I72" s="4">
        <v>4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>
        <f t="shared" si="4"/>
        <v>4</v>
      </c>
      <c r="W72" s="4">
        <v>20</v>
      </c>
      <c r="X72" s="4">
        <f t="shared" si="2"/>
        <v>80</v>
      </c>
    </row>
    <row r="73" spans="1:24" s="18" customFormat="1" x14ac:dyDescent="0.3">
      <c r="A73" s="9"/>
      <c r="B73" s="9" t="s">
        <v>103</v>
      </c>
      <c r="C73" s="9" t="s">
        <v>107</v>
      </c>
      <c r="D73" s="9" t="s">
        <v>106</v>
      </c>
      <c r="E73" s="4" t="s">
        <v>37</v>
      </c>
      <c r="F73" s="4"/>
      <c r="G73" s="4">
        <v>1</v>
      </c>
      <c r="H73" s="4"/>
      <c r="I73" s="4">
        <v>1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>
        <f t="shared" si="4"/>
        <v>1</v>
      </c>
      <c r="W73" s="4">
        <v>20</v>
      </c>
      <c r="X73" s="4">
        <f t="shared" si="2"/>
        <v>20</v>
      </c>
    </row>
    <row r="74" spans="1:24" s="18" customFormat="1" x14ac:dyDescent="0.3">
      <c r="A74" s="9"/>
      <c r="B74" s="9" t="s">
        <v>103</v>
      </c>
      <c r="C74" s="9" t="s">
        <v>108</v>
      </c>
      <c r="D74" s="9" t="s">
        <v>109</v>
      </c>
      <c r="E74" s="4" t="s">
        <v>37</v>
      </c>
      <c r="F74" s="4"/>
      <c r="G74" s="4">
        <v>2</v>
      </c>
      <c r="H74" s="4"/>
      <c r="I74" s="4">
        <v>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>
        <f t="shared" si="4"/>
        <v>2</v>
      </c>
      <c r="W74" s="4">
        <v>20</v>
      </c>
      <c r="X74" s="4">
        <f t="shared" si="2"/>
        <v>40</v>
      </c>
    </row>
    <row r="75" spans="1:24" s="18" customFormat="1" x14ac:dyDescent="0.3">
      <c r="A75" s="9"/>
      <c r="B75" s="9" t="s">
        <v>103</v>
      </c>
      <c r="C75" s="9" t="s">
        <v>110</v>
      </c>
      <c r="D75" s="9" t="s">
        <v>111</v>
      </c>
      <c r="E75" s="4" t="s">
        <v>37</v>
      </c>
      <c r="F75" s="4"/>
      <c r="G75" s="4">
        <v>10</v>
      </c>
      <c r="H75" s="4"/>
      <c r="I75" s="4">
        <v>10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>
        <f t="shared" si="4"/>
        <v>10</v>
      </c>
      <c r="W75" s="4">
        <v>20</v>
      </c>
      <c r="X75" s="4">
        <f t="shared" si="2"/>
        <v>200</v>
      </c>
    </row>
    <row r="76" spans="1:24" s="18" customFormat="1" x14ac:dyDescent="0.3">
      <c r="A76" s="9"/>
      <c r="B76" s="9"/>
      <c r="C76" s="9"/>
      <c r="D76" s="9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4">
        <f>(X71+X72+X73+X74+X75)</f>
        <v>540</v>
      </c>
    </row>
    <row r="77" spans="1:24" s="18" customFormat="1" x14ac:dyDescent="0.3">
      <c r="A77" s="9"/>
      <c r="B77" s="20" t="s">
        <v>112</v>
      </c>
      <c r="C77" s="9"/>
      <c r="D77" s="9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18" customFormat="1" x14ac:dyDescent="0.3">
      <c r="A78" s="9"/>
      <c r="B78" s="20" t="s">
        <v>113</v>
      </c>
      <c r="C78" s="9"/>
      <c r="D78" s="9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18" customFormat="1" x14ac:dyDescent="0.3">
      <c r="A79" s="9"/>
      <c r="B79" s="9" t="s">
        <v>114</v>
      </c>
      <c r="C79" s="9" t="s">
        <v>115</v>
      </c>
      <c r="D79" s="9"/>
      <c r="E79" s="4" t="s">
        <v>116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>
        <v>1000</v>
      </c>
    </row>
    <row r="80" spans="1:24" s="18" customFormat="1" x14ac:dyDescent="0.3">
      <c r="A80" s="9"/>
      <c r="B80" s="9"/>
      <c r="C80" s="9"/>
      <c r="D80" s="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14">
        <v>1000</v>
      </c>
    </row>
    <row r="81" spans="1:24" s="18" customFormat="1" x14ac:dyDescent="0.3">
      <c r="A81" s="9"/>
      <c r="B81" s="19" t="s">
        <v>117</v>
      </c>
      <c r="C81" s="9"/>
      <c r="D81" s="9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s="18" customFormat="1" x14ac:dyDescent="0.3">
      <c r="A82" s="9"/>
      <c r="B82" s="9" t="s">
        <v>118</v>
      </c>
      <c r="C82" s="9" t="s">
        <v>119</v>
      </c>
      <c r="D82" s="9"/>
      <c r="E82" s="4" t="s">
        <v>116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>
        <v>3000</v>
      </c>
    </row>
    <row r="83" spans="1:24" s="18" customFormat="1" x14ac:dyDescent="0.3">
      <c r="A83" s="9"/>
      <c r="B83" s="9"/>
      <c r="C83" s="9"/>
      <c r="D83" s="9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14">
        <v>3000</v>
      </c>
    </row>
    <row r="84" spans="1:24" s="18" customFormat="1" x14ac:dyDescent="0.3">
      <c r="A84" s="9"/>
      <c r="B84" s="20" t="s">
        <v>120</v>
      </c>
      <c r="C84" s="9"/>
      <c r="D84" s="9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s="18" customFormat="1" x14ac:dyDescent="0.3">
      <c r="A85" s="9"/>
      <c r="B85" s="9" t="s">
        <v>121</v>
      </c>
      <c r="C85" s="9" t="s">
        <v>122</v>
      </c>
      <c r="D85" s="9"/>
      <c r="E85" s="4" t="s">
        <v>123</v>
      </c>
      <c r="F85" s="4">
        <v>1</v>
      </c>
      <c r="G85" s="4">
        <v>1</v>
      </c>
      <c r="H85" s="4">
        <v>1</v>
      </c>
      <c r="I85" s="4">
        <v>3</v>
      </c>
      <c r="J85" s="4">
        <v>1</v>
      </c>
      <c r="K85" s="4">
        <v>1</v>
      </c>
      <c r="L85" s="4">
        <v>1</v>
      </c>
      <c r="M85" s="4">
        <v>3</v>
      </c>
      <c r="N85" s="4">
        <v>1</v>
      </c>
      <c r="O85" s="4">
        <v>1</v>
      </c>
      <c r="P85" s="4">
        <v>1</v>
      </c>
      <c r="Q85" s="4">
        <v>3</v>
      </c>
      <c r="R85" s="4">
        <v>1</v>
      </c>
      <c r="S85" s="4">
        <v>1</v>
      </c>
      <c r="T85" s="4">
        <v>1</v>
      </c>
      <c r="U85" s="4">
        <v>3</v>
      </c>
      <c r="V85" s="4">
        <f t="shared" si="4"/>
        <v>12</v>
      </c>
      <c r="W85" s="4">
        <v>200</v>
      </c>
      <c r="X85" s="4">
        <f t="shared" si="2"/>
        <v>2400</v>
      </c>
    </row>
    <row r="86" spans="1:24" s="18" customFormat="1" x14ac:dyDescent="0.3">
      <c r="A86" s="9"/>
      <c r="B86" s="9"/>
      <c r="C86" s="9"/>
      <c r="D86" s="9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14">
        <v>2160</v>
      </c>
    </row>
    <row r="87" spans="1:24" s="18" customFormat="1" x14ac:dyDescent="0.3">
      <c r="A87" s="9"/>
      <c r="B87" s="19" t="s">
        <v>124</v>
      </c>
      <c r="C87" s="19"/>
      <c r="D87" s="9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18" customFormat="1" x14ac:dyDescent="0.3">
      <c r="A88" s="9"/>
      <c r="B88" s="9" t="s">
        <v>125</v>
      </c>
      <c r="C88" s="9" t="s">
        <v>126</v>
      </c>
      <c r="D88" s="9"/>
      <c r="E88" s="4" t="s">
        <v>123</v>
      </c>
      <c r="F88" s="4">
        <v>1</v>
      </c>
      <c r="G88" s="4">
        <v>1</v>
      </c>
      <c r="H88" s="4">
        <v>1</v>
      </c>
      <c r="I88" s="4">
        <v>3</v>
      </c>
      <c r="J88" s="4">
        <v>1</v>
      </c>
      <c r="K88" s="4">
        <v>1</v>
      </c>
      <c r="L88" s="4">
        <v>1</v>
      </c>
      <c r="M88" s="4">
        <v>3</v>
      </c>
      <c r="N88" s="4">
        <v>1</v>
      </c>
      <c r="O88" s="4">
        <v>1</v>
      </c>
      <c r="P88" s="4">
        <v>1</v>
      </c>
      <c r="Q88" s="4">
        <v>3</v>
      </c>
      <c r="R88" s="4">
        <v>1</v>
      </c>
      <c r="S88" s="4">
        <v>1</v>
      </c>
      <c r="T88" s="4">
        <v>1</v>
      </c>
      <c r="U88" s="4">
        <v>3</v>
      </c>
      <c r="V88" s="4">
        <f t="shared" si="4"/>
        <v>12</v>
      </c>
      <c r="W88" s="4">
        <v>100</v>
      </c>
      <c r="X88" s="4">
        <f t="shared" si="2"/>
        <v>1200</v>
      </c>
    </row>
    <row r="89" spans="1:24" s="18" customFormat="1" x14ac:dyDescent="0.3">
      <c r="A89" s="9"/>
      <c r="B89" s="9"/>
      <c r="C89" s="9"/>
      <c r="D89" s="9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14">
        <v>1200</v>
      </c>
    </row>
    <row r="90" spans="1:24" s="18" customFormat="1" x14ac:dyDescent="0.3">
      <c r="A90" s="9"/>
      <c r="B90" s="20" t="s">
        <v>127</v>
      </c>
      <c r="C90" s="9"/>
      <c r="D90" s="9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18" customFormat="1" x14ac:dyDescent="0.3">
      <c r="A91" s="9"/>
      <c r="B91" s="9" t="s">
        <v>128</v>
      </c>
      <c r="C91" s="9" t="s">
        <v>129</v>
      </c>
      <c r="D91" s="9"/>
      <c r="E91" s="4" t="s">
        <v>123</v>
      </c>
      <c r="F91" s="4">
        <v>1</v>
      </c>
      <c r="G91" s="4">
        <v>1</v>
      </c>
      <c r="H91" s="4">
        <v>1</v>
      </c>
      <c r="I91" s="4">
        <v>3</v>
      </c>
      <c r="J91" s="4">
        <v>1</v>
      </c>
      <c r="K91" s="4">
        <v>1</v>
      </c>
      <c r="L91" s="4">
        <v>1</v>
      </c>
      <c r="M91" s="4">
        <v>3</v>
      </c>
      <c r="N91" s="4">
        <v>1</v>
      </c>
      <c r="O91" s="4">
        <v>1</v>
      </c>
      <c r="P91" s="4">
        <v>1</v>
      </c>
      <c r="Q91" s="4">
        <v>3</v>
      </c>
      <c r="R91" s="4">
        <v>1</v>
      </c>
      <c r="S91" s="4">
        <v>1</v>
      </c>
      <c r="T91" s="4">
        <v>1</v>
      </c>
      <c r="U91" s="4">
        <v>3</v>
      </c>
      <c r="V91" s="4">
        <f t="shared" si="4"/>
        <v>12</v>
      </c>
      <c r="W91" s="4">
        <v>120</v>
      </c>
      <c r="X91" s="4">
        <f t="shared" ref="X91:X100" si="5">(V91*W91)</f>
        <v>1440</v>
      </c>
    </row>
    <row r="92" spans="1:24" s="18" customFormat="1" x14ac:dyDescent="0.3">
      <c r="A92" s="9"/>
      <c r="B92" s="9"/>
      <c r="C92" s="9"/>
      <c r="D92" s="9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14">
        <v>1440</v>
      </c>
    </row>
    <row r="93" spans="1:24" s="18" customFormat="1" x14ac:dyDescent="0.3">
      <c r="A93" s="9"/>
      <c r="B93" s="20" t="s">
        <v>130</v>
      </c>
      <c r="C93" s="9"/>
      <c r="D93" s="9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18" customFormat="1" x14ac:dyDescent="0.3">
      <c r="A94" s="9"/>
      <c r="B94" s="9" t="s">
        <v>131</v>
      </c>
      <c r="C94" s="9" t="s">
        <v>132</v>
      </c>
      <c r="D94" s="9"/>
      <c r="E94" s="4" t="s">
        <v>116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>
        <v>150</v>
      </c>
    </row>
    <row r="95" spans="1:24" s="18" customFormat="1" x14ac:dyDescent="0.3">
      <c r="A95" s="9"/>
      <c r="B95" s="9"/>
      <c r="C95" s="9"/>
      <c r="D95" s="9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14">
        <f>(X94)</f>
        <v>150</v>
      </c>
    </row>
    <row r="96" spans="1:24" s="18" customFormat="1" x14ac:dyDescent="0.3">
      <c r="A96" s="9"/>
      <c r="B96" s="20" t="s">
        <v>133</v>
      </c>
      <c r="C96" s="9"/>
      <c r="D96" s="9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s="18" customFormat="1" ht="30" x14ac:dyDescent="0.3">
      <c r="A97" s="9"/>
      <c r="B97" s="9" t="s">
        <v>134</v>
      </c>
      <c r="C97" s="10" t="s">
        <v>135</v>
      </c>
      <c r="D97" s="9" t="s">
        <v>179</v>
      </c>
      <c r="E97" s="4" t="s">
        <v>136</v>
      </c>
      <c r="F97" s="4">
        <v>1</v>
      </c>
      <c r="G97" s="4">
        <v>1</v>
      </c>
      <c r="H97" s="4">
        <v>1</v>
      </c>
      <c r="I97" s="4">
        <v>3</v>
      </c>
      <c r="J97" s="4">
        <v>1</v>
      </c>
      <c r="K97" s="4">
        <v>1</v>
      </c>
      <c r="L97" s="4">
        <v>1</v>
      </c>
      <c r="M97" s="4">
        <v>3</v>
      </c>
      <c r="N97" s="4">
        <v>1</v>
      </c>
      <c r="O97" s="4">
        <v>1</v>
      </c>
      <c r="P97" s="4">
        <v>3</v>
      </c>
      <c r="Q97" s="4">
        <v>1</v>
      </c>
      <c r="R97" s="4">
        <v>1</v>
      </c>
      <c r="S97" s="4">
        <v>3</v>
      </c>
      <c r="T97" s="4">
        <v>1</v>
      </c>
      <c r="U97" s="4">
        <v>1</v>
      </c>
      <c r="V97" s="4">
        <f>(I97+M97+P97+S97)</f>
        <v>12</v>
      </c>
      <c r="W97" s="4">
        <v>1800</v>
      </c>
      <c r="X97" s="4">
        <f t="shared" si="5"/>
        <v>21600</v>
      </c>
    </row>
    <row r="98" spans="1:24" s="18" customFormat="1" x14ac:dyDescent="0.3">
      <c r="A98" s="9"/>
      <c r="B98" s="9" t="s">
        <v>134</v>
      </c>
      <c r="C98" s="9" t="s">
        <v>178</v>
      </c>
      <c r="D98" s="9"/>
      <c r="E98" s="4" t="s">
        <v>136</v>
      </c>
      <c r="F98" s="4">
        <v>1</v>
      </c>
      <c r="G98" s="4">
        <v>1</v>
      </c>
      <c r="H98" s="4">
        <v>1</v>
      </c>
      <c r="I98" s="4">
        <v>3</v>
      </c>
      <c r="J98" s="4">
        <v>1</v>
      </c>
      <c r="K98" s="4">
        <v>1</v>
      </c>
      <c r="L98" s="4">
        <v>1</v>
      </c>
      <c r="M98" s="4">
        <v>3</v>
      </c>
      <c r="N98" s="4">
        <v>1</v>
      </c>
      <c r="O98" s="4">
        <v>1</v>
      </c>
      <c r="P98" s="4">
        <v>3</v>
      </c>
      <c r="Q98" s="4">
        <v>1</v>
      </c>
      <c r="R98" s="4">
        <v>1</v>
      </c>
      <c r="S98" s="4">
        <v>3</v>
      </c>
      <c r="T98" s="4">
        <v>1</v>
      </c>
      <c r="U98" s="4">
        <v>1</v>
      </c>
      <c r="V98" s="4">
        <f>(I98+M98+P98+S98)</f>
        <v>12</v>
      </c>
      <c r="W98" s="4">
        <v>1500</v>
      </c>
      <c r="X98" s="4">
        <v>18000</v>
      </c>
    </row>
    <row r="99" spans="1:24" s="18" customFormat="1" x14ac:dyDescent="0.3">
      <c r="A99" s="9"/>
      <c r="B99" s="9" t="s">
        <v>134</v>
      </c>
      <c r="C99" s="9" t="s">
        <v>133</v>
      </c>
      <c r="D99" s="9" t="s">
        <v>179</v>
      </c>
      <c r="E99" s="4" t="s">
        <v>136</v>
      </c>
      <c r="F99" s="4">
        <v>1</v>
      </c>
      <c r="G99" s="4">
        <v>1</v>
      </c>
      <c r="H99" s="4">
        <v>1</v>
      </c>
      <c r="I99" s="4">
        <v>3</v>
      </c>
      <c r="J99" s="4">
        <v>1</v>
      </c>
      <c r="K99" s="4">
        <v>1</v>
      </c>
      <c r="L99" s="4">
        <v>1</v>
      </c>
      <c r="M99" s="4">
        <v>3</v>
      </c>
      <c r="N99" s="4">
        <v>1</v>
      </c>
      <c r="O99" s="4">
        <v>1</v>
      </c>
      <c r="P99" s="4">
        <v>3</v>
      </c>
      <c r="Q99" s="4">
        <v>1</v>
      </c>
      <c r="R99" s="4">
        <v>1</v>
      </c>
      <c r="S99" s="4">
        <v>3</v>
      </c>
      <c r="T99" s="4">
        <v>1</v>
      </c>
      <c r="U99" s="4">
        <v>1</v>
      </c>
      <c r="V99" s="4">
        <f>(I99+M99+P99+S99)</f>
        <v>12</v>
      </c>
      <c r="W99" s="4">
        <v>2000</v>
      </c>
      <c r="X99" s="4">
        <f t="shared" si="5"/>
        <v>24000</v>
      </c>
    </row>
    <row r="100" spans="1:24" s="18" customFormat="1" x14ac:dyDescent="0.3">
      <c r="A100" s="9"/>
      <c r="B100" s="9" t="s">
        <v>134</v>
      </c>
      <c r="C100" s="9" t="s">
        <v>133</v>
      </c>
      <c r="D100" s="9" t="s">
        <v>179</v>
      </c>
      <c r="E100" s="4" t="s">
        <v>136</v>
      </c>
      <c r="F100" s="4">
        <v>1</v>
      </c>
      <c r="G100" s="4">
        <v>1</v>
      </c>
      <c r="H100" s="4">
        <v>1</v>
      </c>
      <c r="I100" s="4">
        <v>3</v>
      </c>
      <c r="J100" s="4">
        <v>1</v>
      </c>
      <c r="K100" s="4">
        <v>1</v>
      </c>
      <c r="L100" s="4">
        <v>1</v>
      </c>
      <c r="M100" s="4">
        <v>3</v>
      </c>
      <c r="N100" s="4">
        <v>1</v>
      </c>
      <c r="O100" s="4">
        <v>1</v>
      </c>
      <c r="P100" s="4">
        <v>3</v>
      </c>
      <c r="Q100" s="4">
        <v>1</v>
      </c>
      <c r="R100" s="4">
        <v>1</v>
      </c>
      <c r="S100" s="4">
        <v>3</v>
      </c>
      <c r="T100" s="4">
        <v>1</v>
      </c>
      <c r="U100" s="4">
        <v>1</v>
      </c>
      <c r="V100" s="4">
        <f>(I100+M100+P100+S100)</f>
        <v>12</v>
      </c>
      <c r="W100" s="4">
        <v>1700</v>
      </c>
      <c r="X100" s="4">
        <f t="shared" si="5"/>
        <v>20400</v>
      </c>
    </row>
    <row r="101" spans="1:24" s="18" customFormat="1" x14ac:dyDescent="0.3">
      <c r="A101" s="9"/>
      <c r="B101" s="9"/>
      <c r="C101" s="9"/>
      <c r="D101" s="9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4">
        <f>SUM(X97:X100)</f>
        <v>84000</v>
      </c>
    </row>
    <row r="102" spans="1:24" s="18" customFormat="1" x14ac:dyDescent="0.3">
      <c r="A102" s="9"/>
      <c r="B102" s="19" t="s">
        <v>137</v>
      </c>
      <c r="C102" s="19"/>
      <c r="D102" s="9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s="18" customFormat="1" x14ac:dyDescent="0.3">
      <c r="A103" s="9"/>
      <c r="B103" s="9" t="s">
        <v>138</v>
      </c>
      <c r="C103" s="9" t="s">
        <v>139</v>
      </c>
      <c r="D103" s="9"/>
      <c r="E103" s="4" t="s">
        <v>12</v>
      </c>
      <c r="F103" s="4"/>
      <c r="G103" s="4">
        <v>1</v>
      </c>
      <c r="H103" s="4"/>
      <c r="I103" s="4">
        <v>1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>
        <v>1</v>
      </c>
      <c r="W103" s="4">
        <v>1500</v>
      </c>
      <c r="X103" s="4">
        <v>1500</v>
      </c>
    </row>
    <row r="104" spans="1:24" s="18" customFormat="1" x14ac:dyDescent="0.3">
      <c r="A104" s="9"/>
      <c r="B104" s="9"/>
      <c r="C104" s="9"/>
      <c r="D104" s="9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4">
        <f>(X103)</f>
        <v>1500</v>
      </c>
    </row>
    <row r="105" spans="1:24" s="18" customFormat="1" x14ac:dyDescent="0.3">
      <c r="A105" s="9"/>
      <c r="B105" s="20" t="s">
        <v>140</v>
      </c>
      <c r="C105" s="9"/>
      <c r="D105" s="9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s="18" customFormat="1" x14ac:dyDescent="0.3">
      <c r="A106" s="9"/>
      <c r="B106" s="9" t="s">
        <v>141</v>
      </c>
      <c r="C106" s="9" t="s">
        <v>142</v>
      </c>
      <c r="D106" s="9"/>
      <c r="E106" s="4" t="s">
        <v>12</v>
      </c>
      <c r="F106" s="4"/>
      <c r="G106" s="4">
        <v>1</v>
      </c>
      <c r="H106" s="4"/>
      <c r="I106" s="4">
        <v>1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>
        <f t="shared" si="4"/>
        <v>1</v>
      </c>
      <c r="W106" s="4">
        <v>4000</v>
      </c>
      <c r="X106" s="4">
        <v>4000</v>
      </c>
    </row>
    <row r="107" spans="1:24" s="18" customFormat="1" x14ac:dyDescent="0.3">
      <c r="A107" s="9"/>
      <c r="B107" s="9" t="s">
        <v>141</v>
      </c>
      <c r="C107" s="9" t="s">
        <v>172</v>
      </c>
      <c r="D107" s="9"/>
      <c r="E107" s="4" t="s">
        <v>12</v>
      </c>
      <c r="F107" s="4"/>
      <c r="G107" s="4">
        <v>2</v>
      </c>
      <c r="H107" s="4"/>
      <c r="I107" s="4">
        <v>2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>
        <v>2</v>
      </c>
      <c r="W107" s="4">
        <v>2800</v>
      </c>
      <c r="X107" s="4">
        <v>5600</v>
      </c>
    </row>
    <row r="108" spans="1:24" s="18" customFormat="1" x14ac:dyDescent="0.3">
      <c r="A108" s="9"/>
      <c r="B108" s="9"/>
      <c r="C108" s="9"/>
      <c r="D108" s="9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4">
        <f>SUM(X106:X107)</f>
        <v>9600</v>
      </c>
    </row>
    <row r="109" spans="1:24" s="18" customFormat="1" x14ac:dyDescent="0.3">
      <c r="A109" s="9"/>
      <c r="B109" s="19" t="s">
        <v>143</v>
      </c>
      <c r="C109" s="19"/>
      <c r="D109" s="9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s="18" customFormat="1" x14ac:dyDescent="0.3">
      <c r="A110" s="9"/>
      <c r="B110" s="9" t="s">
        <v>144</v>
      </c>
      <c r="C110" s="10" t="s">
        <v>145</v>
      </c>
      <c r="D110" s="9" t="s">
        <v>146</v>
      </c>
      <c r="E110" s="4" t="s">
        <v>12</v>
      </c>
      <c r="F110" s="4"/>
      <c r="G110" s="4">
        <v>1</v>
      </c>
      <c r="H110" s="4"/>
      <c r="I110" s="4">
        <v>1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>
        <f t="shared" ref="V110" si="6">(I110+M110+Q110+U110)</f>
        <v>1</v>
      </c>
      <c r="W110" s="4">
        <v>2000</v>
      </c>
      <c r="X110" s="14">
        <v>2000</v>
      </c>
    </row>
    <row r="111" spans="1:24" s="18" customFormat="1" x14ac:dyDescent="0.3">
      <c r="A111" s="9"/>
      <c r="B111" s="22"/>
      <c r="C111" s="23"/>
      <c r="D111" s="9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s="18" customFormat="1" x14ac:dyDescent="0.3">
      <c r="A112" s="9"/>
      <c r="B112" s="38" t="s">
        <v>173</v>
      </c>
      <c r="C112" s="39"/>
      <c r="D112" s="9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4"/>
    </row>
    <row r="113" spans="1:24" s="18" customFormat="1" x14ac:dyDescent="0.3">
      <c r="A113" s="9"/>
      <c r="B113" s="12" t="s">
        <v>174</v>
      </c>
      <c r="C113" s="12" t="s">
        <v>175</v>
      </c>
      <c r="D113" s="9"/>
      <c r="E113" s="4" t="s">
        <v>12</v>
      </c>
      <c r="F113" s="4"/>
      <c r="G113" s="4"/>
      <c r="H113" s="4"/>
      <c r="I113" s="4"/>
      <c r="J113" s="4">
        <v>1</v>
      </c>
      <c r="K113" s="4"/>
      <c r="L113" s="4"/>
      <c r="M113" s="4">
        <v>1</v>
      </c>
      <c r="N113" s="4"/>
      <c r="O113" s="4"/>
      <c r="P113" s="4"/>
      <c r="Q113" s="4"/>
      <c r="R113" s="4"/>
      <c r="S113" s="4"/>
      <c r="T113" s="4"/>
      <c r="U113" s="4"/>
      <c r="V113" s="4"/>
      <c r="W113" s="4">
        <v>1500</v>
      </c>
      <c r="X113" s="4">
        <v>1500</v>
      </c>
    </row>
    <row r="114" spans="1:24" s="18" customFormat="1" x14ac:dyDescent="0.3">
      <c r="A114" s="9"/>
      <c r="B114" s="12" t="s">
        <v>174</v>
      </c>
      <c r="C114" s="21" t="s">
        <v>176</v>
      </c>
      <c r="D114" s="9"/>
      <c r="E114" s="4" t="s">
        <v>12</v>
      </c>
      <c r="F114" s="4"/>
      <c r="G114" s="4"/>
      <c r="H114" s="4"/>
      <c r="I114" s="4"/>
      <c r="J114" s="4">
        <v>8</v>
      </c>
      <c r="K114" s="4"/>
      <c r="L114" s="4"/>
      <c r="M114" s="4">
        <v>8</v>
      </c>
      <c r="N114" s="4"/>
      <c r="O114" s="4"/>
      <c r="P114" s="4"/>
      <c r="Q114" s="4"/>
      <c r="R114" s="4"/>
      <c r="S114" s="4"/>
      <c r="T114" s="4"/>
      <c r="U114" s="4"/>
      <c r="V114" s="4"/>
      <c r="W114" s="4">
        <v>4800</v>
      </c>
      <c r="X114" s="4">
        <v>4800</v>
      </c>
    </row>
    <row r="115" spans="1:24" s="18" customFormat="1" x14ac:dyDescent="0.3">
      <c r="A115" s="9"/>
      <c r="B115" s="13" t="s">
        <v>174</v>
      </c>
      <c r="C115" s="21" t="s">
        <v>177</v>
      </c>
      <c r="D115" s="9"/>
      <c r="E115" s="4" t="s">
        <v>12</v>
      </c>
      <c r="F115" s="4"/>
      <c r="G115" s="4"/>
      <c r="H115" s="4"/>
      <c r="I115" s="4"/>
      <c r="J115" s="4">
        <v>5</v>
      </c>
      <c r="K115" s="4"/>
      <c r="L115" s="4"/>
      <c r="M115" s="4">
        <v>5</v>
      </c>
      <c r="N115" s="4"/>
      <c r="O115" s="4"/>
      <c r="P115" s="4"/>
      <c r="Q115" s="4"/>
      <c r="R115" s="4"/>
      <c r="S115" s="4"/>
      <c r="T115" s="4"/>
      <c r="U115" s="4"/>
      <c r="V115" s="4"/>
      <c r="W115" s="4">
        <v>2500</v>
      </c>
      <c r="X115" s="4">
        <v>2500</v>
      </c>
    </row>
    <row r="116" spans="1:24" x14ac:dyDescent="0.3">
      <c r="A116" s="9"/>
      <c r="B116" s="13"/>
      <c r="C116" s="21"/>
      <c r="D116" s="9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4">
        <f>SUM(X113:X115)</f>
        <v>8800</v>
      </c>
    </row>
  </sheetData>
  <mergeCells count="15">
    <mergeCell ref="B112:C112"/>
    <mergeCell ref="V11:V12"/>
    <mergeCell ref="W11:W12"/>
    <mergeCell ref="X11:X12"/>
    <mergeCell ref="A1:X1"/>
    <mergeCell ref="A11:A12"/>
    <mergeCell ref="B11:B12"/>
    <mergeCell ref="C11:C12"/>
    <mergeCell ref="D11:D12"/>
    <mergeCell ref="E11:E12"/>
    <mergeCell ref="F11:I11"/>
    <mergeCell ref="J11:M11"/>
    <mergeCell ref="N11:Q11"/>
    <mergeCell ref="R11:U11"/>
    <mergeCell ref="A6:B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R.O</vt:lpstr>
      <vt:lpstr>RDR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2020-09-21T15:32:11Z</dcterms:created>
  <dcterms:modified xsi:type="dcterms:W3CDTF">2021-11-30T15:16:46Z</dcterms:modified>
</cp:coreProperties>
</file>