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organanderson/Dropbox/WU Data Analytics/Week 1/Classwork/"/>
    </mc:Choice>
  </mc:AlternateContent>
  <xr:revisionPtr revIDLastSave="0" documentId="13_ncr:1_{00846EBE-26F7-EA42-B937-A897FCAF6724}" xr6:coauthVersionLast="47" xr6:coauthVersionMax="47" xr10:uidLastSave="{00000000-0000-0000-0000-000000000000}"/>
  <bookViews>
    <workbookView xWindow="0" yWindow="11180" windowWidth="25600" windowHeight="1634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utcomes Based on Launch Date" sheetId="4" r:id="rId4"/>
  </sheets>
  <definedNames>
    <definedName name="_xlnm._FilterDatabase" localSheetId="0" hidden="1">Kickstarter!$A$1:$T$4115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8" i="12" l="1"/>
  <c r="H7" i="12"/>
  <c r="G8" i="12"/>
  <c r="G9" i="12"/>
  <c r="G10" i="12"/>
  <c r="G11" i="12"/>
  <c r="G12" i="12"/>
  <c r="G13" i="12"/>
  <c r="G14" i="12"/>
  <c r="G15" i="12"/>
  <c r="G16" i="12"/>
  <c r="G17" i="12"/>
  <c r="G18" i="12"/>
  <c r="G7" i="12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4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990" i="1"/>
  <c r="P3798" i="1"/>
  <c r="P3891" i="1"/>
  <c r="P3642" i="1"/>
  <c r="P3086" i="1"/>
  <c r="P4111" i="1"/>
  <c r="P3667" i="1"/>
  <c r="P3556" i="1"/>
  <c r="P3282" i="1"/>
  <c r="P3759" i="1"/>
  <c r="P3935" i="1"/>
  <c r="P3944" i="1"/>
  <c r="P3636" i="1"/>
  <c r="P3910" i="1"/>
  <c r="P4090" i="1"/>
  <c r="P3149" i="1"/>
  <c r="P3842" i="1"/>
  <c r="P3237" i="1"/>
  <c r="P4072" i="1"/>
  <c r="P303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8" i="1"/>
  <c r="P3122" i="1"/>
  <c r="P3720" i="1"/>
  <c r="P3015" i="1"/>
  <c r="P3583" i="1"/>
  <c r="P3173" i="1"/>
  <c r="P3278" i="1"/>
  <c r="P3855" i="1"/>
  <c r="P3170" i="1"/>
  <c r="P3940" i="1"/>
  <c r="P3068" i="1"/>
  <c r="P3221" i="1"/>
  <c r="P3400" i="1"/>
  <c r="P3790" i="1"/>
  <c r="P3552" i="1"/>
  <c r="P3956" i="1"/>
  <c r="P4013" i="1"/>
  <c r="P3633" i="1"/>
  <c r="P3349" i="1"/>
  <c r="P32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145" i="1"/>
  <c r="P3951" i="1"/>
  <c r="P4110" i="1"/>
  <c r="P4004" i="1"/>
  <c r="P4058" i="1"/>
  <c r="P3988" i="1"/>
  <c r="P3637" i="1"/>
  <c r="P3283" i="1"/>
  <c r="P4008" i="1"/>
  <c r="P3750" i="1"/>
  <c r="P3424" i="1"/>
  <c r="P3370" i="1"/>
  <c r="P3875" i="1"/>
  <c r="P3811" i="1"/>
  <c r="P3468" i="1"/>
  <c r="P3559" i="1"/>
  <c r="P3793" i="1"/>
  <c r="P3932" i="1"/>
  <c r="P3807" i="1"/>
  <c r="P401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18" i="1"/>
  <c r="P3593" i="1"/>
  <c r="P2973" i="1"/>
  <c r="P3585" i="1"/>
  <c r="P3182" i="1"/>
  <c r="P3219" i="1"/>
  <c r="P3116" i="1"/>
  <c r="P3850" i="1"/>
  <c r="P3933" i="1"/>
  <c r="P3332" i="1"/>
  <c r="P3656" i="1"/>
  <c r="P3778" i="1"/>
  <c r="P3992" i="1"/>
  <c r="P3024" i="1"/>
  <c r="P3177" i="1"/>
  <c r="P3274" i="1"/>
  <c r="P3760" i="1"/>
  <c r="P3176" i="1"/>
  <c r="P3288" i="1"/>
  <c r="P3264" i="1"/>
  <c r="P3384" i="1"/>
  <c r="P3142" i="1"/>
  <c r="P3784" i="1"/>
  <c r="P3350" i="1"/>
  <c r="P3020" i="1"/>
  <c r="P3280" i="1"/>
  <c r="P3600" i="1"/>
  <c r="P3581" i="1"/>
  <c r="P3921" i="1"/>
  <c r="P3326" i="1"/>
  <c r="P3795" i="1"/>
  <c r="P3606" i="1"/>
  <c r="P3187" i="1"/>
  <c r="P3040" i="1"/>
  <c r="P3269" i="1"/>
  <c r="P3038" i="1"/>
  <c r="P3009" i="1"/>
  <c r="P3854" i="1"/>
  <c r="P3365" i="1"/>
  <c r="P2937" i="1"/>
  <c r="P3074" i="1"/>
  <c r="P3557" i="1"/>
  <c r="P2888" i="1"/>
  <c r="P3372" i="1"/>
  <c r="P3511" i="1"/>
  <c r="P3895" i="1"/>
  <c r="P3858" i="1"/>
  <c r="P3825" i="1"/>
  <c r="P3156" i="1"/>
  <c r="P4080" i="1"/>
  <c r="P3558" i="1"/>
  <c r="P3104" i="1"/>
  <c r="P3741" i="1"/>
  <c r="P3570" i="1"/>
  <c r="P2986" i="1"/>
  <c r="P3276" i="1"/>
  <c r="P3231" i="1"/>
  <c r="P3284" i="1"/>
  <c r="P3931" i="1"/>
  <c r="P2977" i="1"/>
  <c r="P2893" i="1"/>
  <c r="P523" i="1"/>
  <c r="P3096" i="1"/>
  <c r="P3509" i="1"/>
  <c r="P524" i="1"/>
  <c r="P525" i="1"/>
  <c r="P3005" i="1"/>
  <c r="P2858" i="1"/>
  <c r="P3013" i="1"/>
  <c r="P526" i="1"/>
  <c r="P2952" i="1"/>
  <c r="P527" i="1"/>
  <c r="P3095" i="1"/>
  <c r="P3500" i="1"/>
  <c r="P3018" i="1"/>
  <c r="P4103" i="1"/>
  <c r="P528" i="1"/>
  <c r="P3153" i="1"/>
  <c r="P3090" i="1"/>
  <c r="P3057" i="1"/>
  <c r="P2966" i="1"/>
  <c r="P2978" i="1"/>
  <c r="P2933" i="1"/>
  <c r="P529" i="1"/>
  <c r="P2994" i="1"/>
  <c r="P3366" i="1"/>
  <c r="P3862" i="1"/>
  <c r="P3159" i="1"/>
  <c r="P3738" i="1"/>
  <c r="P3168" i="1"/>
  <c r="P530" i="1"/>
  <c r="P3913" i="1"/>
  <c r="P3781" i="1"/>
  <c r="P2852" i="1"/>
  <c r="P531" i="1"/>
  <c r="P3878" i="1"/>
  <c r="P2951" i="1"/>
  <c r="P3076" i="1"/>
  <c r="P3818" i="1"/>
  <c r="P532" i="1"/>
  <c r="P3545" i="1"/>
  <c r="P4095" i="1"/>
  <c r="P3308" i="1"/>
  <c r="P3050" i="1"/>
  <c r="P2894" i="1"/>
  <c r="P2859" i="1"/>
  <c r="P533" i="1"/>
  <c r="P3726" i="1"/>
  <c r="P2879" i="1"/>
  <c r="P3063" i="1"/>
  <c r="P3087" i="1"/>
  <c r="P2923" i="1"/>
  <c r="P534" i="1"/>
  <c r="P2875" i="1"/>
  <c r="P3398" i="1"/>
  <c r="P4032" i="1"/>
  <c r="P3053" i="1"/>
  <c r="P535" i="1"/>
  <c r="P4102" i="1"/>
  <c r="P2854" i="1"/>
  <c r="P3025" i="1"/>
  <c r="P2892" i="1"/>
  <c r="P2971" i="1"/>
  <c r="P3178" i="1"/>
  <c r="P3713" i="1"/>
  <c r="P2819" i="1"/>
  <c r="P3409" i="1"/>
  <c r="P2979" i="1"/>
  <c r="P2820" i="1"/>
  <c r="P3317" i="1"/>
  <c r="P3690" i="1"/>
  <c r="P2821" i="1"/>
  <c r="P2822" i="1"/>
  <c r="P4052" i="1"/>
  <c r="P2988" i="1"/>
  <c r="P3338" i="1"/>
  <c r="P3605" i="1"/>
  <c r="P2886" i="1"/>
  <c r="P3386" i="1"/>
  <c r="P3265" i="1"/>
  <c r="P3739" i="1"/>
  <c r="P3097" i="1"/>
  <c r="P4020" i="1"/>
  <c r="P4062" i="1"/>
  <c r="P3670" i="1"/>
  <c r="P3894" i="1"/>
  <c r="P3248" i="1"/>
  <c r="P4073" i="1"/>
  <c r="P4001" i="1"/>
  <c r="P3766" i="1"/>
  <c r="P3755" i="1"/>
  <c r="P3327" i="1"/>
  <c r="P3654" i="1"/>
  <c r="P3782" i="1"/>
  <c r="P3194" i="1"/>
  <c r="P3175" i="1"/>
  <c r="P3937" i="1"/>
  <c r="P4091" i="1"/>
  <c r="P3719" i="1"/>
  <c r="P2823" i="1"/>
  <c r="P4048" i="1"/>
  <c r="P536" i="1"/>
  <c r="P3833" i="1"/>
  <c r="P537" i="1"/>
  <c r="P2824" i="1"/>
  <c r="P3731" i="1"/>
  <c r="P2853" i="1"/>
  <c r="P2924" i="1"/>
  <c r="P538" i="1"/>
  <c r="P2974" i="1"/>
  <c r="P4044" i="1"/>
  <c r="P4046" i="1"/>
  <c r="P539" i="1"/>
  <c r="P3574" i="1"/>
  <c r="P3584" i="1"/>
  <c r="P3797" i="1"/>
  <c r="P540" i="1"/>
  <c r="P541" i="1"/>
  <c r="P1286" i="1"/>
  <c r="P3374" i="1"/>
  <c r="P3512" i="1"/>
  <c r="P3880" i="1"/>
  <c r="P3048" i="1"/>
  <c r="P3256" i="1"/>
  <c r="P3773" i="1"/>
  <c r="P3709" i="1"/>
  <c r="P3697" i="1"/>
  <c r="P3812" i="1"/>
  <c r="P3620" i="1"/>
  <c r="P3668" i="1"/>
  <c r="P3923" i="1"/>
  <c r="P4077" i="1"/>
  <c r="P3481" i="1"/>
  <c r="P3634" i="1"/>
  <c r="P2887" i="1"/>
  <c r="P3896" i="1"/>
  <c r="P3510" i="1"/>
  <c r="P3885" i="1"/>
  <c r="P3960" i="1"/>
  <c r="P3412" i="1"/>
  <c r="P3757" i="1"/>
  <c r="P3996" i="1"/>
  <c r="P3902" i="1"/>
  <c r="P3884" i="1"/>
  <c r="P3295" i="1"/>
  <c r="P3856" i="1"/>
  <c r="P3162" i="1"/>
  <c r="P3820" i="1"/>
  <c r="P4094" i="1"/>
  <c r="P3805" i="1"/>
  <c r="P3340" i="1"/>
  <c r="P3299" i="1"/>
  <c r="P3004" i="1"/>
  <c r="P3549" i="1"/>
  <c r="P3995" i="1"/>
  <c r="P3780" i="1"/>
  <c r="P3912" i="1"/>
  <c r="P3710" i="1"/>
  <c r="P3533" i="1"/>
  <c r="P3949" i="1"/>
  <c r="P3655" i="1"/>
  <c r="P4027" i="1"/>
  <c r="P4002" i="1"/>
  <c r="P3877" i="1"/>
  <c r="P3774" i="1"/>
  <c r="P3425" i="1"/>
  <c r="P3907" i="1"/>
  <c r="P4063" i="1"/>
  <c r="P3998" i="1"/>
  <c r="P2940" i="1"/>
  <c r="P3751" i="1"/>
  <c r="P3983" i="1"/>
  <c r="P3375" i="1"/>
  <c r="P3762" i="1"/>
  <c r="P4067" i="1"/>
  <c r="P3982" i="1"/>
  <c r="P3851" i="1"/>
  <c r="P3712" i="1"/>
  <c r="P4064" i="1"/>
  <c r="P3373" i="1"/>
  <c r="P4000" i="1"/>
  <c r="P3918" i="1"/>
  <c r="P3599" i="1"/>
  <c r="P3399" i="1"/>
  <c r="P3385" i="1"/>
  <c r="P4005" i="1"/>
  <c r="P3749" i="1"/>
  <c r="P3806" i="1"/>
  <c r="P3298" i="1"/>
  <c r="P3388" i="1"/>
  <c r="P3376" i="1"/>
  <c r="P4038" i="1"/>
  <c r="P3775" i="1"/>
  <c r="P3769" i="1"/>
  <c r="P3816" i="1"/>
  <c r="P3131" i="1"/>
  <c r="P3188" i="1"/>
  <c r="P3791" i="1"/>
  <c r="P3683" i="1"/>
  <c r="P3817" i="1"/>
  <c r="P3394" i="1"/>
  <c r="P3943" i="1"/>
  <c r="P3744" i="1"/>
  <c r="P3734" i="1"/>
  <c r="P4075" i="1"/>
  <c r="P3189" i="1"/>
  <c r="P4024" i="1"/>
  <c r="P3662" i="1"/>
  <c r="P3629" i="1"/>
  <c r="P3007" i="1"/>
  <c r="P3190" i="1"/>
  <c r="P2934" i="1"/>
  <c r="P1287" i="1"/>
  <c r="P2825" i="1"/>
  <c r="P1288" i="1"/>
  <c r="P1289" i="1"/>
  <c r="P2826" i="1"/>
  <c r="P3240" i="1"/>
  <c r="P3444" i="1"/>
  <c r="P1290" i="1"/>
  <c r="P3831" i="1"/>
  <c r="P3045" i="1"/>
  <c r="P3908" i="1"/>
  <c r="P2860" i="1"/>
  <c r="P4115" i="1"/>
  <c r="P4042" i="1"/>
  <c r="P3761" i="1"/>
  <c r="P2987" i="1"/>
  <c r="P2989" i="1"/>
  <c r="P3523" i="1"/>
  <c r="P2827" i="1"/>
  <c r="P3792" i="1"/>
  <c r="P2883" i="1"/>
  <c r="P3571" i="1"/>
  <c r="P3101" i="1"/>
  <c r="P3405" i="1"/>
  <c r="P3010" i="1"/>
  <c r="P4097" i="1"/>
  <c r="P3420" i="1"/>
  <c r="P4098" i="1"/>
  <c r="P1291" i="1"/>
  <c r="P2970" i="1"/>
  <c r="P3693" i="1"/>
  <c r="P3601" i="1"/>
  <c r="P2956" i="1"/>
  <c r="P3534" i="1"/>
  <c r="P3259" i="1"/>
  <c r="P3947" i="1"/>
  <c r="P4114" i="1"/>
  <c r="P3768" i="1"/>
  <c r="P3452" i="1"/>
  <c r="P3419" i="1"/>
  <c r="P3026" i="1"/>
  <c r="P3351" i="1"/>
  <c r="P3453" i="1"/>
  <c r="P3236" i="1"/>
  <c r="P3577" i="1"/>
  <c r="P3442" i="1"/>
  <c r="P3969" i="1"/>
  <c r="P3027" i="1"/>
  <c r="P3616" i="1"/>
  <c r="P2871" i="1"/>
  <c r="P4066" i="1"/>
  <c r="P3704" i="1"/>
  <c r="P2913" i="1"/>
  <c r="P4079" i="1"/>
  <c r="P2929" i="1"/>
  <c r="P3477" i="1"/>
  <c r="P2895" i="1"/>
  <c r="P3623" i="1"/>
  <c r="P3472" i="1"/>
  <c r="P3929" i="1"/>
  <c r="P1292" i="1"/>
  <c r="P4084" i="1"/>
  <c r="P3266" i="1"/>
  <c r="P2828" i="1"/>
  <c r="P4107" i="1"/>
  <c r="P2861" i="1"/>
  <c r="P2928" i="1"/>
  <c r="P2896" i="1"/>
  <c r="P3474" i="1"/>
  <c r="P4068" i="1"/>
  <c r="P2877" i="1"/>
  <c r="P1293" i="1"/>
  <c r="P3522" i="1"/>
  <c r="P1294" i="1"/>
  <c r="P3966" i="1"/>
  <c r="P2897" i="1"/>
  <c r="P3800" i="1"/>
  <c r="P3422" i="1"/>
  <c r="P2898" i="1"/>
  <c r="P3139" i="1"/>
  <c r="P2972" i="1"/>
  <c r="P3003" i="1"/>
  <c r="P3080" i="1"/>
  <c r="P3352" i="1"/>
  <c r="P1295" i="1"/>
  <c r="P4101" i="1"/>
  <c r="P3014" i="1"/>
  <c r="P3121" i="1"/>
  <c r="P2941" i="1"/>
  <c r="P1296" i="1"/>
  <c r="P4070" i="1"/>
  <c r="P1297" i="1"/>
  <c r="P4100" i="1"/>
  <c r="P3887" i="1"/>
  <c r="P3247" i="1"/>
  <c r="P3396" i="1"/>
  <c r="P3143" i="1"/>
  <c r="P3853" i="1"/>
  <c r="P3150" i="1"/>
  <c r="P3255" i="1"/>
  <c r="P3562" i="1"/>
  <c r="P3113" i="1"/>
  <c r="P3544" i="1"/>
  <c r="P3826" i="1"/>
  <c r="P3733" i="1"/>
  <c r="P3205" i="1"/>
  <c r="P3708" i="1"/>
  <c r="P3072" i="1"/>
  <c r="P3715" i="1"/>
  <c r="P4045" i="1"/>
  <c r="P3193" i="1"/>
  <c r="P3476" i="1"/>
  <c r="P3506" i="1"/>
  <c r="P3551" i="1"/>
  <c r="P3378" i="1"/>
  <c r="P3845" i="1"/>
  <c r="P3118" i="1"/>
  <c r="P3576" i="1"/>
  <c r="P3700" i="1"/>
  <c r="P3965" i="1"/>
  <c r="P3950" i="1"/>
  <c r="P3787" i="1"/>
  <c r="P3217" i="1"/>
  <c r="P3467" i="1"/>
  <c r="P3129" i="1"/>
  <c r="P3688" i="1"/>
  <c r="P3119" i="1"/>
  <c r="P3174" i="1"/>
  <c r="P3315" i="1"/>
  <c r="P3227" i="1"/>
  <c r="P3844" i="1"/>
  <c r="P3249" i="1"/>
  <c r="P3314" i="1"/>
  <c r="P3639" i="1"/>
  <c r="P2939" i="1"/>
  <c r="P4092" i="1"/>
  <c r="P1298" i="1"/>
  <c r="P3196" i="1"/>
  <c r="P2927" i="1"/>
  <c r="P3021" i="1"/>
  <c r="P1299" i="1"/>
  <c r="P3410" i="1"/>
  <c r="P4085" i="1"/>
  <c r="P4081" i="1"/>
  <c r="P3180" i="1"/>
  <c r="P3342" i="1"/>
  <c r="P2829" i="1"/>
  <c r="P2925" i="1"/>
  <c r="P3881" i="1"/>
  <c r="P3250" i="1"/>
  <c r="P1300" i="1"/>
  <c r="P2998" i="1"/>
  <c r="P1301" i="1"/>
  <c r="P3632" i="1"/>
  <c r="P3547" i="1"/>
  <c r="P3362" i="1"/>
  <c r="P3543" i="1"/>
  <c r="P3753" i="1"/>
  <c r="P3421" i="1"/>
  <c r="P3941" i="1"/>
  <c r="P3867" i="1"/>
  <c r="P4076" i="1"/>
  <c r="P3458" i="1"/>
  <c r="P3363" i="1"/>
  <c r="P3592" i="1"/>
  <c r="P4012" i="1"/>
  <c r="P4074" i="1"/>
  <c r="P3179" i="1"/>
  <c r="P3185" i="1"/>
  <c r="P3304" i="1"/>
  <c r="P3971" i="1"/>
  <c r="P3404" i="1"/>
  <c r="P3495" i="1"/>
  <c r="P3353" i="1"/>
  <c r="P4039" i="1"/>
  <c r="P3868" i="1"/>
  <c r="P3687" i="1"/>
  <c r="P3465" i="1"/>
  <c r="P3368" i="1"/>
  <c r="P3821" i="1"/>
  <c r="P3151" i="1"/>
  <c r="P3754" i="1"/>
  <c r="P4031" i="1"/>
  <c r="P3948" i="1"/>
  <c r="P3220" i="1"/>
  <c r="P3499" i="1"/>
  <c r="P3771" i="1"/>
  <c r="P3482" i="1"/>
  <c r="P3617" i="1"/>
  <c r="P3904" i="1"/>
  <c r="P3012" i="1"/>
  <c r="P3718" i="1"/>
  <c r="P3469" i="1"/>
  <c r="P3310" i="1"/>
  <c r="P3508" i="1"/>
  <c r="P3582" i="1"/>
  <c r="P3915" i="1"/>
  <c r="P3735" i="1"/>
  <c r="P3466" i="1"/>
  <c r="P4025" i="1"/>
  <c r="P3631" i="1"/>
  <c r="P3083" i="1"/>
  <c r="P3651" i="1"/>
  <c r="P3392" i="1"/>
  <c r="P3824" i="1"/>
  <c r="P4071" i="1"/>
  <c r="P3669" i="1"/>
  <c r="P3598" i="1"/>
  <c r="P3803" i="1"/>
  <c r="P3245" i="1"/>
  <c r="P3407" i="1"/>
  <c r="P3626" i="1"/>
  <c r="P3334" i="1"/>
  <c r="P3413" i="1"/>
  <c r="P3514" i="1"/>
  <c r="P3905" i="1"/>
  <c r="P3515" i="1"/>
  <c r="P3199" i="1"/>
  <c r="P3866" i="1"/>
  <c r="P4054" i="1"/>
  <c r="P3430" i="1"/>
  <c r="P3991" i="1"/>
  <c r="P3408" i="1"/>
  <c r="P3427" i="1"/>
  <c r="P3681" i="1"/>
  <c r="P3863" i="1"/>
  <c r="P3611" i="1"/>
  <c r="P3946" i="1"/>
  <c r="P3955" i="1"/>
  <c r="P2963" i="1"/>
  <c r="P4050" i="1"/>
  <c r="P3614" i="1"/>
  <c r="P3928" i="1"/>
  <c r="P3660" i="1"/>
  <c r="P3336" i="1"/>
  <c r="P3056" i="1"/>
  <c r="P3135" i="1"/>
  <c r="P3234" i="1"/>
  <c r="P2975" i="1"/>
  <c r="P3747" i="1"/>
  <c r="P3091" i="1"/>
  <c r="P3058" i="1"/>
  <c r="P3305" i="1"/>
  <c r="P3927" i="1"/>
  <c r="P3970" i="1"/>
  <c r="P3437" i="1"/>
  <c r="P3309" i="1"/>
  <c r="P3460" i="1"/>
  <c r="P4017" i="1"/>
  <c r="P3497" i="1"/>
  <c r="P3777" i="1"/>
  <c r="P4053" i="1"/>
  <c r="P3339" i="1"/>
  <c r="P3416" i="1"/>
  <c r="P3673" i="1"/>
  <c r="P2964" i="1"/>
  <c r="P4056" i="1"/>
  <c r="P3518" i="1"/>
  <c r="P3516" i="1"/>
  <c r="P3707" i="1"/>
  <c r="P3081" i="1"/>
  <c r="P3345" i="1"/>
  <c r="P3804" i="1"/>
  <c r="P3527" i="1"/>
  <c r="P3694" i="1"/>
  <c r="P3140" i="1"/>
  <c r="P3589" i="1"/>
  <c r="P3166" i="1"/>
  <c r="P3980" i="1"/>
  <c r="P3049" i="1"/>
  <c r="P3994" i="1"/>
  <c r="P3098" i="1"/>
  <c r="P3972" i="1"/>
  <c r="P3022" i="1"/>
  <c r="P4082" i="1"/>
  <c r="P3290" i="1"/>
  <c r="P3002" i="1"/>
  <c r="P3711" i="1"/>
  <c r="P3646" i="1"/>
  <c r="P3127" i="1"/>
  <c r="P3906" i="1"/>
  <c r="P3703" i="1"/>
  <c r="P3069" i="1"/>
  <c r="P3717" i="1"/>
  <c r="P3962" i="1"/>
  <c r="P4026" i="1"/>
  <c r="P3882" i="1"/>
  <c r="P3916" i="1"/>
  <c r="P3691" i="1"/>
  <c r="P3401" i="1"/>
  <c r="P3897" i="1"/>
  <c r="P3354" i="1"/>
  <c r="P3788" i="1"/>
  <c r="P3879" i="1"/>
  <c r="P3618" i="1"/>
  <c r="P3883" i="1"/>
  <c r="P3640" i="1"/>
  <c r="P3799" i="1"/>
  <c r="P3684" i="1"/>
  <c r="P3167" i="1"/>
  <c r="P3443" i="1"/>
  <c r="P3984" i="1"/>
  <c r="P3451" i="1"/>
  <c r="P3814" i="1"/>
  <c r="P3554" i="1"/>
  <c r="P4034" i="1"/>
  <c r="P3938" i="1"/>
  <c r="P3740" i="1"/>
  <c r="P3428" i="1"/>
  <c r="P4086" i="1"/>
  <c r="P3277" i="1"/>
  <c r="P4109" i="1"/>
  <c r="P3524" i="1"/>
  <c r="P3093" i="1"/>
  <c r="P3297" i="1"/>
  <c r="P3815" i="1"/>
  <c r="P3602" i="1"/>
  <c r="P3109" i="1"/>
  <c r="P3202" i="1"/>
  <c r="P3596" i="1"/>
  <c r="P3641" i="1"/>
  <c r="P4022" i="1"/>
  <c r="P4099" i="1"/>
  <c r="P3859" i="1"/>
  <c r="P3070" i="1"/>
  <c r="P3429" i="1"/>
  <c r="P3893" i="1"/>
  <c r="P3752" i="1"/>
  <c r="P3682" i="1"/>
  <c r="P3579" i="1"/>
  <c r="P3801" i="1"/>
  <c r="P3953" i="1"/>
  <c r="P3382" i="1"/>
  <c r="P3843" i="1"/>
  <c r="P3148" i="1"/>
  <c r="P4033" i="1"/>
  <c r="P3619" i="1"/>
  <c r="P3528" i="1"/>
  <c r="P3251" i="1"/>
  <c r="P3171" i="1"/>
  <c r="P3077" i="1"/>
  <c r="P3016" i="1"/>
  <c r="P3445" i="1"/>
  <c r="P2921" i="1"/>
  <c r="P3608" i="1"/>
  <c r="P3061" i="1"/>
  <c r="P3911" i="1"/>
  <c r="P3285" i="1"/>
  <c r="P3832" i="1"/>
  <c r="P3909" i="1"/>
  <c r="P4051" i="1"/>
  <c r="P3071" i="1"/>
  <c r="P3886" i="1"/>
  <c r="P3120" i="1"/>
  <c r="P3480" i="1"/>
  <c r="P3089" i="1"/>
  <c r="P3723" i="1"/>
  <c r="P4040" i="1"/>
  <c r="P3903" i="1"/>
  <c r="P3311" i="1"/>
  <c r="P3628" i="1"/>
  <c r="P2993" i="1"/>
  <c r="P3999" i="1"/>
  <c r="P3197" i="1"/>
  <c r="P3645" i="1"/>
  <c r="P3555" i="1"/>
  <c r="P3073" i="1"/>
  <c r="P3852" i="1"/>
  <c r="P3635" i="1"/>
  <c r="P3154" i="1"/>
  <c r="P3729" i="1"/>
  <c r="P4083" i="1"/>
  <c r="P3313" i="1"/>
  <c r="P3389" i="1"/>
  <c r="P3229" i="1"/>
  <c r="P2954" i="1"/>
  <c r="P3103" i="1"/>
  <c r="P3810" i="1"/>
  <c r="P3402" i="1"/>
  <c r="P3954" i="1"/>
  <c r="P3542" i="1"/>
  <c r="P3486" i="1"/>
  <c r="P3975" i="1"/>
  <c r="P3745" i="1"/>
  <c r="P4035" i="1"/>
  <c r="P3779" i="1"/>
  <c r="P3560" i="1"/>
  <c r="P3498" i="1"/>
  <c r="P3114" i="1"/>
  <c r="P3244" i="1"/>
  <c r="P3271" i="1"/>
  <c r="P3568" i="1"/>
  <c r="P3270" i="1"/>
  <c r="P3685" i="1"/>
  <c r="P3383" i="1"/>
  <c r="P3607" i="1"/>
  <c r="P2976" i="1"/>
  <c r="P3243" i="1"/>
  <c r="P3246" i="1"/>
  <c r="P3064" i="1"/>
  <c r="P3134" i="1"/>
  <c r="P3981" i="1"/>
  <c r="P4093" i="1"/>
  <c r="P3379" i="1"/>
  <c r="P3293" i="1"/>
  <c r="P2962" i="1"/>
  <c r="P3355" i="1"/>
  <c r="P3473" i="1"/>
  <c r="P3094" i="1"/>
  <c r="P3783" i="1"/>
  <c r="P3433" i="1"/>
  <c r="P3461" i="1"/>
  <c r="P3653" i="1"/>
  <c r="P3567" i="1"/>
  <c r="P4106" i="1"/>
  <c r="P3367" i="1"/>
  <c r="P3252" i="1"/>
  <c r="P3165" i="1"/>
  <c r="P3772" i="1"/>
  <c r="P3987" i="1"/>
  <c r="P3391" i="1"/>
  <c r="P2980" i="1"/>
  <c r="P3397" i="1"/>
  <c r="P3414" i="1"/>
  <c r="P3216" i="1"/>
  <c r="P3146" i="1"/>
  <c r="P4006" i="1"/>
  <c r="P3926" i="1"/>
  <c r="P3393" i="1"/>
  <c r="P3230" i="1"/>
  <c r="P3572" i="1"/>
  <c r="P3438" i="1"/>
  <c r="P3736" i="1"/>
  <c r="P3209" i="1"/>
  <c r="P3930" i="1"/>
  <c r="P3692" i="1"/>
  <c r="P3320" i="1"/>
  <c r="P3699" i="1"/>
  <c r="P3898" i="1"/>
  <c r="P3390" i="1"/>
  <c r="P3108" i="1"/>
  <c r="P3664" i="1"/>
  <c r="P3331" i="1"/>
  <c r="P3147" i="1"/>
  <c r="P3228" i="1"/>
  <c r="P3505" i="1"/>
  <c r="P3041" i="1"/>
  <c r="P3169" i="1"/>
  <c r="P3959" i="1"/>
  <c r="P3630" i="1"/>
  <c r="P3924" i="1"/>
  <c r="P3591" i="1"/>
  <c r="P3860" i="1"/>
  <c r="P3977" i="1"/>
  <c r="P2922" i="1"/>
  <c r="P3819" i="1"/>
  <c r="P3507" i="1"/>
  <c r="P3705" i="1"/>
  <c r="P3484" i="1"/>
  <c r="P3675" i="1"/>
  <c r="P3431" i="1"/>
  <c r="P3597" i="1"/>
  <c r="P4061" i="1"/>
  <c r="P4087" i="1"/>
  <c r="P3360" i="1"/>
  <c r="P3648" i="1"/>
  <c r="P3813" i="1"/>
  <c r="P3300" i="1"/>
  <c r="P3242" i="1"/>
  <c r="P3454" i="1"/>
  <c r="P3964" i="1"/>
  <c r="P3679" i="1"/>
  <c r="P3827" i="1"/>
  <c r="P3727" i="1"/>
  <c r="P3294" i="1"/>
  <c r="P3181" i="1"/>
  <c r="P3925" i="1"/>
  <c r="P3343" i="1"/>
  <c r="P3262" i="1"/>
  <c r="P3696" i="1"/>
  <c r="P3201" i="1"/>
  <c r="P3287" i="1"/>
  <c r="P2936" i="1"/>
  <c r="P3273" i="1"/>
  <c r="P3112" i="1"/>
  <c r="P3436" i="1"/>
  <c r="P3307" i="1"/>
  <c r="P3212" i="1"/>
  <c r="P3588" i="1"/>
  <c r="P3426" i="1"/>
  <c r="P3857" i="1"/>
  <c r="P3115" i="1"/>
  <c r="P3493" i="1"/>
  <c r="P3914" i="1"/>
  <c r="P4007" i="1"/>
  <c r="P3017" i="1"/>
  <c r="P3239" i="1"/>
  <c r="P3521" i="1"/>
  <c r="P3208" i="1"/>
  <c r="P3449" i="1"/>
  <c r="P3872" i="1"/>
  <c r="P4015" i="1"/>
  <c r="P3888" i="1"/>
  <c r="P4030" i="1"/>
  <c r="P3000" i="1"/>
  <c r="P3267" i="1"/>
  <c r="P3316" i="1"/>
  <c r="P3324" i="1"/>
  <c r="P2948" i="1"/>
  <c r="P2990" i="1"/>
  <c r="P3491" i="1"/>
  <c r="P3823" i="1"/>
  <c r="P3435" i="1"/>
  <c r="P3055" i="1"/>
  <c r="P3478" i="1"/>
  <c r="P3922" i="1"/>
  <c r="P3763" i="1"/>
  <c r="P3657" i="1"/>
  <c r="P3440" i="1"/>
  <c r="P3215" i="1"/>
  <c r="P3961" i="1"/>
  <c r="P3828" i="1"/>
  <c r="P2981" i="1"/>
  <c r="P3075" i="1"/>
  <c r="P3232" i="1"/>
  <c r="P3163" i="1"/>
  <c r="P3198" i="1"/>
  <c r="P3132" i="1"/>
  <c r="P3479" i="1"/>
  <c r="P3957" i="1"/>
  <c r="P3111" i="1"/>
  <c r="P4021" i="1"/>
  <c r="P3993" i="1"/>
  <c r="P2996" i="1"/>
  <c r="P2965" i="1"/>
  <c r="P3730" i="1"/>
  <c r="P3610" i="1"/>
  <c r="P3604" i="1"/>
  <c r="P3650" i="1"/>
  <c r="P3686" i="1"/>
  <c r="P3446" i="1"/>
  <c r="P3348" i="1"/>
  <c r="P3698" i="1"/>
  <c r="P3689" i="1"/>
  <c r="P3235" i="1"/>
  <c r="P3494" i="1"/>
  <c r="P2856" i="1"/>
  <c r="P3213" i="1"/>
  <c r="P3728" i="1"/>
  <c r="P3289" i="1"/>
  <c r="P3341" i="1"/>
  <c r="P3105" i="1"/>
  <c r="P3519" i="1"/>
  <c r="P3078" i="1"/>
  <c r="P3092" i="1"/>
  <c r="P3974" i="1"/>
  <c r="P3403" i="1"/>
  <c r="P3594" i="1"/>
  <c r="P3936" i="1"/>
  <c r="P3535" i="1"/>
  <c r="P3160" i="1"/>
  <c r="P3184" i="1"/>
  <c r="P3615" i="1"/>
  <c r="P2958" i="1"/>
  <c r="P3172" i="1"/>
  <c r="P3590" i="1"/>
  <c r="P3448" i="1"/>
  <c r="P3319" i="1"/>
  <c r="P3329" i="1"/>
  <c r="P3764" i="1"/>
  <c r="P3714" i="1"/>
  <c r="P3214" i="1"/>
  <c r="P3748" i="1"/>
  <c r="P3613" i="1"/>
  <c r="P1302" i="1"/>
  <c r="P2830" i="1"/>
  <c r="P2831" i="1"/>
  <c r="P3986" i="1"/>
  <c r="P3834" i="1"/>
  <c r="P3455" i="1"/>
  <c r="P4023" i="1"/>
  <c r="P3939" i="1"/>
  <c r="P1303" i="1"/>
  <c r="P3587" i="1"/>
  <c r="P3876" i="1"/>
  <c r="P2832" i="1"/>
  <c r="P2967" i="1"/>
  <c r="P1304" i="1"/>
  <c r="P2884" i="1"/>
  <c r="P1305" i="1"/>
  <c r="P3609" i="1"/>
  <c r="P2833" i="1"/>
  <c r="P3504" i="1"/>
  <c r="P2942" i="1"/>
  <c r="P4105" i="1"/>
  <c r="P3822" i="1"/>
  <c r="P3088" i="1"/>
  <c r="P3471" i="1"/>
  <c r="P3279" i="1"/>
  <c r="P3513" i="1"/>
  <c r="P3612" i="1"/>
  <c r="P3661" i="1"/>
  <c r="P3901" i="1"/>
  <c r="P3889" i="1"/>
  <c r="P3678" i="1"/>
  <c r="P4065" i="1"/>
  <c r="P2919" i="1"/>
  <c r="P3794" i="1"/>
  <c r="P4049" i="1"/>
  <c r="P3051" i="1"/>
  <c r="P3306" i="1"/>
  <c r="P3380" i="1"/>
  <c r="P3117" i="1"/>
  <c r="P3417" i="1"/>
  <c r="P3183" i="1"/>
  <c r="P3721" i="1"/>
  <c r="P2985" i="1"/>
  <c r="P3765" i="1"/>
  <c r="P3418" i="1"/>
  <c r="P3222" i="1"/>
  <c r="P3978" i="1"/>
  <c r="P3006" i="1"/>
  <c r="P3565" i="1"/>
  <c r="P3530" i="1"/>
  <c r="P3586" i="1"/>
  <c r="P3659" i="1"/>
  <c r="P3829" i="1"/>
  <c r="P3531" i="1"/>
  <c r="P3532" i="1"/>
  <c r="P3483" i="1"/>
  <c r="P3296" i="1"/>
  <c r="P3257" i="1"/>
  <c r="P3492" i="1"/>
  <c r="P4043" i="1"/>
  <c r="P3743" i="1"/>
  <c r="P3463" i="1"/>
  <c r="P3475" i="1"/>
  <c r="P4036" i="1"/>
  <c r="P3663" i="1"/>
  <c r="P3106" i="1"/>
  <c r="P3541" i="1"/>
  <c r="P3920" i="1"/>
  <c r="P3218" i="1"/>
  <c r="P3643" i="1"/>
  <c r="P3233" i="1"/>
  <c r="P3546" i="1"/>
  <c r="P3136" i="1"/>
  <c r="P3207" i="1"/>
  <c r="P3997" i="1"/>
  <c r="P3268" i="1"/>
  <c r="P2949" i="1"/>
  <c r="P3742" i="1"/>
  <c r="P3968" i="1"/>
  <c r="P3716" i="1"/>
  <c r="P3423" i="1"/>
  <c r="P3110" i="1"/>
  <c r="P3603" i="1"/>
  <c r="P3062" i="1"/>
  <c r="P3890" i="1"/>
  <c r="P3869" i="1"/>
  <c r="P3864" i="1"/>
  <c r="P3952" i="1"/>
  <c r="P3395" i="1"/>
  <c r="P4088" i="1"/>
  <c r="P3052" i="1"/>
  <c r="P3861" i="1"/>
  <c r="P3756" i="1"/>
  <c r="P3899" i="1"/>
  <c r="P3328" i="1"/>
  <c r="P3652" i="1"/>
  <c r="P3347" i="1"/>
  <c r="P3042" i="1"/>
  <c r="P3539" i="1"/>
  <c r="P3520" i="1"/>
  <c r="P3502" i="1"/>
  <c r="P3649" i="1"/>
  <c r="P3835" i="1"/>
  <c r="P3387" i="1"/>
  <c r="P3126" i="1"/>
  <c r="P2703" i="1"/>
  <c r="P3517" i="1"/>
  <c r="P2899" i="1"/>
  <c r="P2900" i="1"/>
  <c r="P3191" i="1"/>
  <c r="P3291" i="1"/>
  <c r="P3849" i="1"/>
  <c r="P3046" i="1"/>
  <c r="P2704" i="1"/>
  <c r="P3028" i="1"/>
  <c r="P2705" i="1"/>
  <c r="P2706" i="1"/>
  <c r="P2901" i="1"/>
  <c r="P4047" i="1"/>
  <c r="P3029" i="1"/>
  <c r="P3830" i="1"/>
  <c r="P3671" i="1"/>
  <c r="P4057" i="1"/>
  <c r="P3919" i="1"/>
  <c r="P3195" i="1"/>
  <c r="P4016" i="1"/>
  <c r="P3892" i="1"/>
  <c r="P3043" i="1"/>
  <c r="P4078" i="1"/>
  <c r="P3680" i="1"/>
  <c r="P3490" i="1"/>
  <c r="P3361" i="1"/>
  <c r="P3439" i="1"/>
  <c r="P4010" i="1"/>
  <c r="P3325" i="1"/>
  <c r="P3573" i="1"/>
  <c r="P3441" i="1"/>
  <c r="P3665" i="1"/>
  <c r="P3870" i="1"/>
  <c r="P3254" i="1"/>
  <c r="P3666" i="1"/>
  <c r="P3658" i="1"/>
  <c r="P3836" i="1"/>
  <c r="P3204" i="1"/>
  <c r="P4011" i="1"/>
  <c r="P3809" i="1"/>
  <c r="P3837" i="1"/>
  <c r="P3976" i="1"/>
  <c r="P3785" i="1"/>
  <c r="P3337" i="1"/>
  <c r="P3622" i="1"/>
  <c r="P3958" i="1"/>
  <c r="P3838" i="1"/>
  <c r="P3808" i="1"/>
  <c r="P3676" i="1"/>
  <c r="P3566" i="1"/>
  <c r="P3900" i="1"/>
  <c r="P3846" i="1"/>
  <c r="P3802" i="1"/>
  <c r="P3157" i="1"/>
  <c r="P4104" i="1"/>
  <c r="P3079" i="1"/>
  <c r="P2707" i="1"/>
  <c r="P2708" i="1"/>
  <c r="P2959" i="1"/>
  <c r="P4018" i="1"/>
  <c r="P3356" i="1"/>
  <c r="P2862" i="1"/>
  <c r="P2834" i="1"/>
  <c r="P3979" i="1"/>
  <c r="P4055" i="1"/>
  <c r="P3847" i="1"/>
  <c r="P3434" i="1"/>
  <c r="P3323" i="1"/>
  <c r="P2709" i="1"/>
  <c r="P3487" i="1"/>
  <c r="P2710" i="1"/>
  <c r="P2847" i="1"/>
  <c r="P2863" i="1"/>
  <c r="P3371" i="1"/>
  <c r="P3253" i="1"/>
  <c r="P3415" i="1"/>
  <c r="P3625" i="1"/>
  <c r="P3272" i="1"/>
  <c r="P4041" i="1"/>
  <c r="P3695" i="1"/>
  <c r="P3526" i="1"/>
  <c r="P3357" i="1"/>
  <c r="P3335" i="1"/>
  <c r="P3873" i="1"/>
  <c r="P3456" i="1"/>
  <c r="P3238" i="1"/>
  <c r="P2991" i="1"/>
  <c r="P3702" i="1"/>
  <c r="P3647" i="1"/>
  <c r="P3569" i="1"/>
  <c r="P3206" i="1"/>
  <c r="P3874" i="1"/>
  <c r="P3065" i="1"/>
  <c r="P3627" i="1"/>
  <c r="P4028" i="1"/>
  <c r="P3540" i="1"/>
  <c r="P3672" i="1"/>
  <c r="P3485" i="1"/>
  <c r="P3967" i="1"/>
  <c r="P3621" i="1"/>
  <c r="P3464" i="1"/>
  <c r="P3223" i="1"/>
  <c r="P3563" i="1"/>
  <c r="P3917" i="1"/>
  <c r="P4112" i="1"/>
  <c r="P3550" i="1"/>
  <c r="P2992" i="1"/>
  <c r="P3047" i="1"/>
  <c r="P3330" i="1"/>
  <c r="P3447" i="1"/>
  <c r="P3722" i="1"/>
  <c r="P3624" i="1"/>
  <c r="P3008" i="1"/>
  <c r="P4037" i="1"/>
  <c r="P3346" i="1"/>
  <c r="P3677" i="1"/>
  <c r="P2890" i="1"/>
  <c r="P3161" i="1"/>
  <c r="P2902" i="1"/>
  <c r="P2930" i="1"/>
  <c r="P3776" i="1"/>
  <c r="P3030" i="1"/>
  <c r="P2835" i="1"/>
  <c r="P3575" i="1"/>
  <c r="P2903" i="1"/>
  <c r="P2836" i="1"/>
  <c r="P3725" i="1"/>
  <c r="P3839" i="1"/>
  <c r="P2837" i="1"/>
  <c r="P2711" i="1"/>
  <c r="P2982" i="1"/>
  <c r="P3312" i="1"/>
  <c r="P2872" i="1"/>
  <c r="P3364" i="1"/>
  <c r="P2904" i="1"/>
  <c r="P3102" i="1"/>
  <c r="P3989" i="1"/>
  <c r="P2935" i="1"/>
  <c r="P2712" i="1"/>
  <c r="P2713" i="1"/>
  <c r="P2714" i="1"/>
  <c r="P2715" i="1"/>
  <c r="P3286" i="1"/>
  <c r="P3770" i="1"/>
  <c r="P2905" i="1"/>
  <c r="P2716" i="1"/>
  <c r="P3470" i="1"/>
  <c r="P3031" i="1"/>
  <c r="P2717" i="1"/>
  <c r="P2718" i="1"/>
  <c r="P2719" i="1"/>
  <c r="P2720" i="1"/>
  <c r="P2721" i="1"/>
  <c r="P2960" i="1"/>
  <c r="P3210" i="1"/>
  <c r="P2932" i="1"/>
  <c r="P4089" i="1"/>
  <c r="P3186" i="1"/>
  <c r="P2722" i="1"/>
  <c r="P3942" i="1"/>
  <c r="P3322" i="1"/>
  <c r="P3358" i="1"/>
  <c r="P3263" i="1"/>
  <c r="P3275" i="1"/>
  <c r="P3377" i="1"/>
  <c r="P3536" i="1"/>
  <c r="P3060" i="1"/>
  <c r="P3032" i="1"/>
  <c r="P3321" i="1"/>
  <c r="P2783" i="1"/>
  <c r="P2848" i="1"/>
  <c r="P3023" i="1"/>
  <c r="P3548" i="1"/>
  <c r="P3200" i="1"/>
  <c r="P2955" i="1"/>
  <c r="P3141" i="1"/>
  <c r="P3525" i="1"/>
  <c r="P3737" i="1"/>
  <c r="P2838" i="1"/>
  <c r="P3973" i="1"/>
  <c r="P3137" i="1"/>
  <c r="P2864" i="1"/>
  <c r="P2784" i="1"/>
  <c r="P2906" i="1"/>
  <c r="P3224" i="1"/>
  <c r="P3099" i="1"/>
  <c r="P3292" i="1"/>
  <c r="P2785" i="1"/>
  <c r="P2912" i="1"/>
  <c r="P3724" i="1"/>
  <c r="P3462" i="1"/>
  <c r="P2865" i="1"/>
  <c r="P2943" i="1"/>
  <c r="P2926" i="1"/>
  <c r="P3796" i="1"/>
  <c r="P3123" i="1"/>
  <c r="P2786" i="1"/>
  <c r="P2787" i="1"/>
  <c r="P2839" i="1"/>
  <c r="P3789" i="1"/>
  <c r="P3302" i="1"/>
  <c r="P3459" i="1"/>
  <c r="P2788" i="1"/>
  <c r="P4069" i="1"/>
  <c r="P3701" i="1"/>
  <c r="P2866" i="1"/>
  <c r="P2873" i="1"/>
  <c r="P3033" i="1"/>
  <c r="P2789" i="1"/>
  <c r="P3963" i="1"/>
  <c r="P2790" i="1"/>
  <c r="P2867" i="1"/>
  <c r="P3211" i="1"/>
  <c r="P3369" i="1"/>
  <c r="P2791" i="1"/>
  <c r="P3344" i="1"/>
  <c r="P3034" i="1"/>
  <c r="P2840" i="1"/>
  <c r="P3035" i="1"/>
  <c r="P2792" i="1"/>
  <c r="P2793" i="1"/>
  <c r="P3411" i="1"/>
  <c r="P2794" i="1"/>
  <c r="P2880" i="1"/>
  <c r="P3226" i="1"/>
  <c r="P3019" i="1"/>
  <c r="P2918" i="1"/>
  <c r="P2915" i="1"/>
  <c r="P2944" i="1"/>
  <c r="P2795" i="1"/>
  <c r="P3260" i="1"/>
  <c r="P3638" i="1"/>
  <c r="P2995" i="1"/>
  <c r="P3241" i="1"/>
  <c r="P3333" i="1"/>
  <c r="P3158" i="1"/>
  <c r="P2874" i="1"/>
  <c r="P2997" i="1"/>
  <c r="P3054" i="1"/>
  <c r="P3865" i="1"/>
  <c r="P3082" i="1"/>
  <c r="P2796" i="1"/>
  <c r="P3529" i="1"/>
  <c r="P4059" i="1"/>
  <c r="P3059" i="1"/>
  <c r="P2968" i="1"/>
  <c r="P3564" i="1"/>
  <c r="P4019" i="1"/>
  <c r="P3144" i="1"/>
  <c r="P3746" i="1"/>
  <c r="P2891" i="1"/>
  <c r="P3138" i="1"/>
  <c r="P3192" i="1"/>
  <c r="P2920" i="1"/>
  <c r="P2885" i="1"/>
  <c r="P2797" i="1"/>
  <c r="P3001" i="1"/>
  <c r="P3840" i="1"/>
  <c r="P3503" i="1"/>
  <c r="P2855" i="1"/>
  <c r="P2868" i="1"/>
  <c r="P2961" i="1"/>
  <c r="P3085" i="1"/>
  <c r="P2798" i="1"/>
  <c r="P3496" i="1"/>
  <c r="P3732" i="1"/>
  <c r="P2907" i="1"/>
  <c r="P3124" i="1"/>
  <c r="P2876" i="1"/>
  <c r="P3848" i="1"/>
  <c r="P2841" i="1"/>
  <c r="P2983" i="1"/>
  <c r="P2850" i="1"/>
  <c r="P2869" i="1"/>
  <c r="P2945" i="1"/>
  <c r="P3036" i="1"/>
  <c r="P3303" i="1"/>
  <c r="P2857" i="1"/>
  <c r="P2799" i="1"/>
  <c r="P2931" i="1"/>
  <c r="P2800" i="1"/>
  <c r="P2842" i="1"/>
  <c r="P2908" i="1"/>
  <c r="P3406" i="1"/>
  <c r="P3125" i="1"/>
  <c r="P2882" i="1"/>
  <c r="P3133" i="1"/>
  <c r="P3537" i="1"/>
  <c r="P3553" i="1"/>
  <c r="P2801" i="1"/>
  <c r="P2909" i="1"/>
  <c r="P3538" i="1"/>
  <c r="P2802" i="1"/>
  <c r="P3107" i="1"/>
  <c r="P3381" i="1"/>
  <c r="P2803" i="1"/>
  <c r="P3595" i="1"/>
  <c r="P2804" i="1"/>
  <c r="P3488" i="1"/>
  <c r="P3580" i="1"/>
  <c r="P3841" i="1"/>
  <c r="P3985" i="1"/>
  <c r="P4009" i="1"/>
  <c r="P3225" i="1"/>
  <c r="P3674" i="1"/>
  <c r="P3501" i="1"/>
  <c r="P4113" i="1"/>
  <c r="P2916" i="1"/>
  <c r="P2881" i="1"/>
  <c r="P2805" i="1"/>
  <c r="P3450" i="1"/>
  <c r="P2843" i="1"/>
  <c r="P3203" i="1"/>
  <c r="P3066" i="1"/>
  <c r="P3128" i="1"/>
  <c r="P2953" i="1"/>
  <c r="P2844" i="1"/>
  <c r="P2806" i="1"/>
  <c r="P3758" i="1"/>
  <c r="P3432" i="1"/>
  <c r="P2807" i="1"/>
  <c r="P3258" i="1"/>
  <c r="P3767" i="1"/>
  <c r="P3945" i="1"/>
  <c r="P3011" i="1"/>
  <c r="P3164" i="1"/>
  <c r="P3457" i="1"/>
  <c r="P2808" i="1"/>
  <c r="P4003" i="1"/>
  <c r="P2946" i="1"/>
  <c r="P3561" i="1"/>
  <c r="P2878" i="1"/>
  <c r="P3037" i="1"/>
  <c r="P4029" i="1"/>
  <c r="P3152" i="1"/>
  <c r="P3130" i="1"/>
  <c r="P3067" i="1"/>
  <c r="P2809" i="1"/>
  <c r="P2851" i="1"/>
  <c r="P2969" i="1"/>
  <c r="P3155" i="1"/>
  <c r="P3281" i="1"/>
  <c r="P2810" i="1"/>
  <c r="P4060" i="1"/>
  <c r="P2811" i="1"/>
  <c r="P2870" i="1"/>
  <c r="P2812" i="1"/>
  <c r="P3084" i="1"/>
  <c r="P2849" i="1"/>
  <c r="P3934" i="1"/>
  <c r="P2910" i="1"/>
  <c r="P2911" i="1"/>
  <c r="P2889" i="1"/>
  <c r="P2813" i="1"/>
  <c r="P3644" i="1"/>
  <c r="P3100" i="1"/>
  <c r="P2917" i="1"/>
  <c r="P3044" i="1"/>
  <c r="P2984" i="1"/>
  <c r="P2947" i="1"/>
  <c r="P3786" i="1"/>
  <c r="P4108" i="1"/>
  <c r="P3706" i="1"/>
  <c r="P2814" i="1"/>
  <c r="P2815" i="1"/>
  <c r="P3359" i="1"/>
  <c r="P2816" i="1"/>
  <c r="P2817" i="1"/>
  <c r="P2999" i="1"/>
  <c r="P2957" i="1"/>
  <c r="P3301" i="1"/>
  <c r="P4096" i="1"/>
  <c r="P3871" i="1"/>
  <c r="P2914" i="1"/>
  <c r="P3489" i="1"/>
  <c r="P2818" i="1"/>
  <c r="P2938" i="1"/>
  <c r="P2950" i="1"/>
  <c r="P2845" i="1"/>
  <c r="P28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3996" i="1"/>
  <c r="O328" i="1"/>
  <c r="O2037" i="1"/>
  <c r="O2077" i="1"/>
  <c r="O1957" i="1"/>
  <c r="O2025" i="1"/>
  <c r="O2027" i="1"/>
  <c r="O387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775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2" i="1"/>
  <c r="O1960" i="1"/>
  <c r="O4030" i="1"/>
  <c r="O261" i="1"/>
  <c r="O980" i="1"/>
  <c r="O1952" i="1"/>
  <c r="O2012" i="1"/>
  <c r="O2622" i="1"/>
  <c r="O2187" i="1"/>
  <c r="O3750" i="1"/>
  <c r="O2018" i="1"/>
  <c r="O1503" i="1"/>
  <c r="O250" i="1"/>
  <c r="O4068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3995" i="1"/>
  <c r="O2033" i="1"/>
  <c r="O2051" i="1"/>
  <c r="O1252" i="1"/>
  <c r="O1482" i="1"/>
  <c r="O2727" i="1"/>
  <c r="O2079" i="1"/>
  <c r="O260" i="1"/>
  <c r="O1019" i="1"/>
  <c r="O2273" i="1"/>
  <c r="O1972" i="1"/>
  <c r="O2073" i="1"/>
  <c r="O3506" i="1"/>
  <c r="O395" i="1"/>
  <c r="O344" i="1"/>
  <c r="O6" i="1"/>
  <c r="O737" i="1"/>
  <c r="O2735" i="1"/>
  <c r="O2196" i="1"/>
  <c r="O709" i="1"/>
  <c r="O2200" i="1"/>
  <c r="O1951" i="1"/>
  <c r="O4005" i="1"/>
  <c r="O327" i="1"/>
  <c r="O403" i="1"/>
  <c r="O290" i="1"/>
  <c r="O360" i="1"/>
  <c r="O3912" i="1"/>
  <c r="O4036" i="1"/>
  <c r="O1345" i="1"/>
  <c r="O1212" i="1"/>
  <c r="O4008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3283" i="1"/>
  <c r="O4062" i="1"/>
  <c r="O1469" i="1"/>
  <c r="O2732" i="1"/>
  <c r="O284" i="1"/>
  <c r="O4002" i="1"/>
  <c r="O2271" i="1"/>
  <c r="O2035" i="1"/>
  <c r="O349" i="1"/>
  <c r="O650" i="1"/>
  <c r="O342" i="1"/>
  <c r="O353" i="1"/>
  <c r="O2061" i="1"/>
  <c r="O671" i="1"/>
  <c r="O333" i="1"/>
  <c r="O2342" i="1"/>
  <c r="O2648" i="1"/>
  <c r="O4115" i="1"/>
  <c r="O286" i="1"/>
  <c r="O4110" i="1"/>
  <c r="O243" i="1"/>
  <c r="O4048" i="1"/>
  <c r="O357" i="1"/>
  <c r="O280" i="1"/>
  <c r="O2445" i="1"/>
  <c r="O1317" i="1"/>
  <c r="O39" i="1"/>
  <c r="O1196" i="1"/>
  <c r="O4105" i="1"/>
  <c r="O2047" i="1"/>
  <c r="O963" i="1"/>
  <c r="O1523" i="1"/>
  <c r="O3914" i="1"/>
  <c r="O2056" i="1"/>
  <c r="O1478" i="1"/>
  <c r="O2282" i="1"/>
  <c r="O2038" i="1"/>
  <c r="O1217" i="1"/>
  <c r="O398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3820" i="1"/>
  <c r="O2456" i="1"/>
  <c r="O3948" i="1"/>
  <c r="O1000" i="1"/>
  <c r="O4076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806" i="1"/>
  <c r="O856" i="1"/>
  <c r="O41" i="1"/>
  <c r="O2609" i="1"/>
  <c r="O2612" i="1"/>
  <c r="O656" i="1"/>
  <c r="O287" i="1"/>
  <c r="O2241" i="1"/>
  <c r="O20" i="1"/>
  <c r="O3955" i="1"/>
  <c r="O3468" i="1"/>
  <c r="O3816" i="1"/>
  <c r="O252" i="1"/>
  <c r="O2300" i="1"/>
  <c r="O273" i="1"/>
  <c r="O1536" i="1"/>
  <c r="O2733" i="1"/>
  <c r="O2019" i="1"/>
  <c r="O1114" i="1"/>
  <c r="O4083" i="1"/>
  <c r="O45" i="1"/>
  <c r="O1520" i="1"/>
  <c r="O985" i="1"/>
  <c r="O2461" i="1"/>
  <c r="O3971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3793" i="1"/>
  <c r="O4063" i="1"/>
  <c r="O298" i="1"/>
  <c r="O4014" i="1"/>
  <c r="O265" i="1"/>
  <c r="O338" i="1"/>
  <c r="O3811" i="1"/>
  <c r="O981" i="1"/>
  <c r="O2081" i="1"/>
  <c r="O2270" i="1"/>
  <c r="O352" i="1"/>
  <c r="O2618" i="1"/>
  <c r="O34" i="1"/>
  <c r="O2186" i="1"/>
  <c r="O1477" i="1"/>
  <c r="O3375" i="1"/>
  <c r="O2204" i="1"/>
  <c r="O3637" i="1"/>
  <c r="O256" i="1"/>
  <c r="O218" i="1"/>
  <c r="O1528" i="1"/>
  <c r="O3856" i="1"/>
  <c r="O3753" i="1"/>
  <c r="O1541" i="1"/>
  <c r="O3769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4020" i="1"/>
  <c r="O2495" i="1"/>
  <c r="O962" i="1"/>
  <c r="O245" i="1"/>
  <c r="O1260" i="1"/>
  <c r="O2337" i="1"/>
  <c r="O2330" i="1"/>
  <c r="O302" i="1"/>
  <c r="O3915" i="1"/>
  <c r="O361" i="1"/>
  <c r="O317" i="1"/>
  <c r="O1097" i="1"/>
  <c r="O653" i="1"/>
  <c r="O3902" i="1"/>
  <c r="O2234" i="1"/>
  <c r="O1339" i="1"/>
  <c r="O517" i="1"/>
  <c r="O2254" i="1"/>
  <c r="O309" i="1"/>
  <c r="O4071" i="1"/>
  <c r="O1277" i="1"/>
  <c r="O2226" i="1"/>
  <c r="O1519" i="1"/>
  <c r="O1534" i="1"/>
  <c r="O1965" i="1"/>
  <c r="O686" i="1"/>
  <c r="O1026" i="1"/>
  <c r="O2459" i="1"/>
  <c r="O3887" i="1"/>
  <c r="O2026" i="1"/>
  <c r="O3982" i="1"/>
  <c r="O1525" i="1"/>
  <c r="O1186" i="1"/>
  <c r="O3949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790" i="1"/>
  <c r="O3718" i="1"/>
  <c r="O2170" i="1"/>
  <c r="O2623" i="1"/>
  <c r="O1195" i="1"/>
  <c r="O3791" i="1"/>
  <c r="O2093" i="1"/>
  <c r="O277" i="1"/>
  <c r="O1511" i="1"/>
  <c r="O1539" i="1"/>
  <c r="O386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4025" i="1"/>
  <c r="O2540" i="1"/>
  <c r="O1353" i="1"/>
  <c r="O23" i="1"/>
  <c r="O299" i="1"/>
  <c r="O393" i="1"/>
  <c r="O4031" i="1"/>
  <c r="O727" i="1"/>
  <c r="O1830" i="1"/>
  <c r="O61" i="1"/>
  <c r="O4012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3932" i="1"/>
  <c r="O1522" i="1"/>
  <c r="O1284" i="1"/>
  <c r="O1518" i="1"/>
  <c r="O2307" i="1"/>
  <c r="O3712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63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943" i="1"/>
  <c r="O3832" i="1"/>
  <c r="O288" i="1"/>
  <c r="O396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3549" i="1"/>
  <c r="O2184" i="1"/>
  <c r="O291" i="1"/>
  <c r="O3430" i="1"/>
  <c r="O4090" i="1"/>
  <c r="O3983" i="1"/>
  <c r="O3777" i="1"/>
  <c r="O1961" i="1"/>
  <c r="O1513" i="1"/>
  <c r="O797" i="1"/>
  <c r="O2318" i="1"/>
  <c r="O3958" i="1"/>
  <c r="O367" i="1"/>
  <c r="O1633" i="1"/>
  <c r="O1222" i="1"/>
  <c r="O4040" i="1"/>
  <c r="O1210" i="1"/>
  <c r="O1220" i="1"/>
  <c r="O3754" i="1"/>
  <c r="O3866" i="1"/>
  <c r="O303" i="1"/>
  <c r="O700" i="1"/>
  <c r="O3940" i="1"/>
  <c r="O3962" i="1"/>
  <c r="O1856" i="1"/>
  <c r="O3413" i="1"/>
  <c r="O59" i="1"/>
  <c r="O1794" i="1"/>
  <c r="O248" i="1"/>
  <c r="O3928" i="1"/>
  <c r="O2452" i="1"/>
  <c r="O1832" i="1"/>
  <c r="O1463" i="1"/>
  <c r="O2340" i="1"/>
  <c r="O4074" i="1"/>
  <c r="O4072" i="1"/>
  <c r="O834" i="1"/>
  <c r="O4075" i="1"/>
  <c r="O2238" i="1"/>
  <c r="O244" i="1"/>
  <c r="O3" i="1"/>
  <c r="O690" i="1"/>
  <c r="O1609" i="1"/>
  <c r="O404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631" i="1"/>
  <c r="O3744" i="1"/>
  <c r="O1967" i="1"/>
  <c r="O1207" i="1"/>
  <c r="O370" i="1"/>
  <c r="O269" i="1"/>
  <c r="O399" i="1"/>
  <c r="O1311" i="1"/>
  <c r="O82" i="1"/>
  <c r="O615" i="1"/>
  <c r="O3651" i="1"/>
  <c r="O755" i="1"/>
  <c r="O3784" i="1"/>
  <c r="O679" i="1"/>
  <c r="O3877" i="1"/>
  <c r="O3617" i="1"/>
  <c r="O310" i="1"/>
  <c r="O2724" i="1"/>
  <c r="O3803" i="1"/>
  <c r="O827" i="1"/>
  <c r="O3553" i="1"/>
  <c r="O1315" i="1"/>
  <c r="O1403" i="1"/>
  <c r="O1751" i="1"/>
  <c r="O1845" i="1"/>
  <c r="O2044" i="1"/>
  <c r="O3530" i="1"/>
  <c r="O3636" i="1"/>
  <c r="O3599" i="1"/>
  <c r="O3867" i="1"/>
  <c r="O3592" i="1"/>
  <c r="O1765" i="1"/>
  <c r="O4106" i="1"/>
  <c r="O362" i="1"/>
  <c r="O3884" i="1"/>
  <c r="O2048" i="1"/>
  <c r="O2608" i="1"/>
  <c r="O3508" i="1"/>
  <c r="O30" i="1"/>
  <c r="O842" i="1"/>
  <c r="O18" i="1"/>
  <c r="O351" i="1"/>
  <c r="O1515" i="1"/>
  <c r="O51" i="1"/>
  <c r="O4111" i="1"/>
  <c r="O364" i="1"/>
  <c r="O3559" i="1"/>
  <c r="O2279" i="1"/>
  <c r="O219" i="1"/>
  <c r="O1782" i="1"/>
  <c r="O3926" i="1"/>
  <c r="O673" i="1"/>
  <c r="O1836" i="1"/>
  <c r="O657" i="1"/>
  <c r="O380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890" i="1"/>
  <c r="O2637" i="1"/>
  <c r="O1272" i="1"/>
  <c r="O1319" i="1"/>
  <c r="O4033" i="1"/>
  <c r="O4114" i="1"/>
  <c r="O2253" i="1"/>
  <c r="O1399" i="1"/>
  <c r="O2105" i="1"/>
  <c r="O3773" i="1"/>
  <c r="O1401" i="1"/>
  <c r="O738" i="1"/>
  <c r="O3362" i="1"/>
  <c r="O2257" i="1"/>
  <c r="O251" i="1"/>
  <c r="O1948" i="1"/>
  <c r="O402" i="1"/>
  <c r="O4097" i="1"/>
  <c r="O1224" i="1"/>
  <c r="O1031" i="1"/>
  <c r="O1381" i="1"/>
  <c r="O3469" i="1"/>
  <c r="O71" i="1"/>
  <c r="O57" i="1"/>
  <c r="O1941" i="1"/>
  <c r="O3992" i="1"/>
  <c r="O3448" i="1"/>
  <c r="O2675" i="1"/>
  <c r="O2723" i="1"/>
  <c r="O1646" i="1"/>
  <c r="O1797" i="1"/>
  <c r="O2202" i="1"/>
  <c r="O674" i="1"/>
  <c r="O397" i="1"/>
  <c r="O2266" i="1"/>
  <c r="O2451" i="1"/>
  <c r="O3942" i="1"/>
  <c r="O1033" i="1"/>
  <c r="O2616" i="1"/>
  <c r="O2232" i="1"/>
  <c r="O3880" i="1"/>
  <c r="O2449" i="1"/>
  <c r="O658" i="1"/>
  <c r="O736" i="1"/>
  <c r="O262" i="1"/>
  <c r="O1632" i="1"/>
  <c r="O3854" i="1"/>
  <c r="O751" i="1"/>
  <c r="O1893" i="1"/>
  <c r="O3542" i="1"/>
  <c r="O1023" i="1"/>
  <c r="O331" i="1"/>
  <c r="O419" i="1"/>
  <c r="O1375" i="1"/>
  <c r="O3977" i="1"/>
  <c r="O2298" i="1"/>
  <c r="O2053" i="1"/>
  <c r="O1618" i="1"/>
  <c r="O5" i="1"/>
  <c r="O3780" i="1"/>
  <c r="O1935" i="1"/>
  <c r="O3783" i="1"/>
  <c r="O369" i="1"/>
  <c r="O350" i="1"/>
  <c r="O3965" i="1"/>
  <c r="O3554" i="1"/>
  <c r="O60" i="1"/>
  <c r="O1753" i="1"/>
  <c r="O3870" i="1"/>
  <c r="O1395" i="1"/>
  <c r="O3864" i="1"/>
  <c r="O1619" i="1"/>
  <c r="O1351" i="1"/>
  <c r="O2480" i="1"/>
  <c r="O2474" i="1"/>
  <c r="O3970" i="1"/>
  <c r="O3964" i="1"/>
  <c r="O798" i="1"/>
  <c r="O3828" i="1"/>
  <c r="O336" i="1"/>
  <c r="O3852" i="1"/>
  <c r="O56" i="1"/>
  <c r="O4001" i="1"/>
  <c r="O4000" i="1"/>
  <c r="O3556" i="1"/>
  <c r="O1676" i="1"/>
  <c r="O1752" i="1"/>
  <c r="O1280" i="1"/>
  <c r="O3255" i="1"/>
  <c r="O3981" i="1"/>
  <c r="O304" i="1"/>
  <c r="O2057" i="1"/>
  <c r="O1693" i="1"/>
  <c r="O3911" i="1"/>
  <c r="O3886" i="1"/>
  <c r="O3795" i="1"/>
  <c r="O3336" i="1"/>
  <c r="O2541" i="1"/>
  <c r="O1838" i="1"/>
  <c r="O723" i="1"/>
  <c r="O1635" i="1"/>
  <c r="O4094" i="1"/>
  <c r="O1139" i="1"/>
  <c r="O2738" i="1"/>
  <c r="O3482" i="1"/>
  <c r="O307" i="1"/>
  <c r="O1470" i="1"/>
  <c r="O1191" i="1"/>
  <c r="O1268" i="1"/>
  <c r="O3825" i="1"/>
  <c r="O3954" i="1"/>
  <c r="O741" i="1"/>
  <c r="O1368" i="1"/>
  <c r="O1785" i="1"/>
  <c r="O1802" i="1"/>
  <c r="O1749" i="1"/>
  <c r="O3113" i="1"/>
  <c r="O1819" i="1"/>
  <c r="O1756" i="1"/>
  <c r="O400" i="1"/>
  <c r="O2313" i="1"/>
  <c r="O1378" i="1"/>
  <c r="O1521" i="1"/>
  <c r="O2245" i="1"/>
  <c r="O1897" i="1"/>
  <c r="O254" i="1"/>
  <c r="O2092" i="1"/>
  <c r="O3817" i="1"/>
  <c r="O1852" i="1"/>
  <c r="O1617" i="1"/>
  <c r="O393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3805" i="1"/>
  <c r="O48" i="1"/>
  <c r="O4077" i="1"/>
  <c r="O1938" i="1"/>
  <c r="O337" i="1"/>
  <c r="O1686" i="1"/>
  <c r="O3986" i="1"/>
  <c r="O4067" i="1"/>
  <c r="O1655" i="1"/>
  <c r="O4017" i="1"/>
  <c r="O2265" i="1"/>
  <c r="O2447" i="1"/>
  <c r="O326" i="1"/>
  <c r="O1015" i="1"/>
  <c r="O3774" i="1"/>
  <c r="O2692" i="1"/>
  <c r="O58" i="1"/>
  <c r="O2462" i="1"/>
  <c r="O257" i="1"/>
  <c r="O1045" i="1"/>
  <c r="O3785" i="1"/>
  <c r="O38" i="1"/>
  <c r="O8" i="1"/>
  <c r="O3908" i="1"/>
  <c r="O1530" i="1"/>
  <c r="O796" i="1"/>
  <c r="O3749" i="1"/>
  <c r="O2448" i="1"/>
  <c r="O808" i="1"/>
  <c r="O1384" i="1"/>
  <c r="O4026" i="1"/>
  <c r="O4024" i="1"/>
  <c r="O487" i="1"/>
  <c r="O1944" i="1"/>
  <c r="O2235" i="1"/>
  <c r="O2535" i="1"/>
  <c r="O1762" i="1"/>
  <c r="O2598" i="1"/>
  <c r="O3845" i="1"/>
  <c r="O4091" i="1"/>
  <c r="O3904" i="1"/>
  <c r="O3760" i="1"/>
  <c r="O1664" i="1"/>
  <c r="O1670" i="1"/>
  <c r="O3993" i="1"/>
  <c r="O1807" i="1"/>
  <c r="O1436" i="1"/>
  <c r="O2262" i="1"/>
  <c r="O4073" i="1"/>
  <c r="O1466" i="1"/>
  <c r="O1264" i="1"/>
  <c r="O2017" i="1"/>
  <c r="O3905" i="1"/>
  <c r="O4049" i="1"/>
  <c r="O3972" i="1"/>
  <c r="O2223" i="1"/>
  <c r="O2501" i="1"/>
  <c r="O1663" i="1"/>
  <c r="O1628" i="1"/>
  <c r="O2443" i="1"/>
  <c r="O3859" i="1"/>
  <c r="O1608" i="1"/>
  <c r="O1066" i="1"/>
  <c r="O2129" i="1"/>
  <c r="O2122" i="1"/>
  <c r="O2243" i="1"/>
  <c r="O818" i="1"/>
  <c r="O1829" i="1"/>
  <c r="O421" i="1"/>
  <c r="O2527" i="1"/>
  <c r="O845" i="1"/>
  <c r="O3634" i="1"/>
  <c r="O1188" i="1"/>
  <c r="O4099" i="1"/>
  <c r="O375" i="1"/>
  <c r="O1747" i="1"/>
  <c r="O3665" i="1"/>
  <c r="O1660" i="1"/>
  <c r="O730" i="1"/>
  <c r="O4079" i="1"/>
  <c r="O3562" i="1"/>
  <c r="O3334" i="1"/>
  <c r="O306" i="1"/>
  <c r="O1332" i="1"/>
  <c r="O4086" i="1"/>
  <c r="O376" i="1"/>
  <c r="O896" i="1"/>
  <c r="O2731" i="1"/>
  <c r="O3201" i="1"/>
  <c r="O2263" i="1"/>
  <c r="O1307" i="1"/>
  <c r="O793" i="1"/>
  <c r="O2463" i="1"/>
  <c r="O482" i="1"/>
  <c r="O1283" i="1"/>
  <c r="O1029" i="1"/>
  <c r="O366" i="1"/>
  <c r="O358" i="1"/>
  <c r="O109" i="1"/>
  <c r="O3747" i="1"/>
  <c r="O104" i="1"/>
  <c r="O134" i="1"/>
  <c r="O1273" i="1"/>
  <c r="O2526" i="1"/>
  <c r="O3576" i="1"/>
  <c r="O3655" i="1"/>
  <c r="O2615" i="1"/>
  <c r="O1363" i="1"/>
  <c r="O3399" i="1"/>
  <c r="O4070" i="1"/>
  <c r="O485" i="1"/>
  <c r="O67" i="1"/>
  <c r="O1658" i="1"/>
  <c r="O1367" i="1"/>
  <c r="O2250" i="1"/>
  <c r="O4103" i="1"/>
  <c r="O1373" i="1"/>
  <c r="O2042" i="1"/>
  <c r="O1767" i="1"/>
  <c r="O63" i="1"/>
  <c r="O2087" i="1"/>
  <c r="O2740" i="1"/>
  <c r="O726" i="1"/>
  <c r="O3824" i="1"/>
  <c r="O1079" i="1"/>
  <c r="O2115" i="1"/>
  <c r="O2737" i="1"/>
  <c r="O2726" i="1"/>
  <c r="O2296" i="1"/>
  <c r="O3370" i="1"/>
  <c r="O3936" i="1"/>
  <c r="O1348" i="1"/>
  <c r="O836" i="1"/>
  <c r="O1540" i="1"/>
  <c r="O3523" i="1"/>
  <c r="O4039" i="1"/>
  <c r="O371" i="1"/>
  <c r="O3585" i="1"/>
  <c r="O788" i="1"/>
  <c r="O3315" i="1"/>
  <c r="O2305" i="1"/>
  <c r="O115" i="1"/>
  <c r="O4064" i="1"/>
  <c r="O1624" i="1"/>
  <c r="O3727" i="1"/>
  <c r="O2045" i="1"/>
  <c r="O749" i="1"/>
  <c r="O1028" i="1"/>
  <c r="O515" i="1"/>
  <c r="O974" i="1"/>
  <c r="O91" i="1"/>
  <c r="O2214" i="1"/>
  <c r="O1377" i="1"/>
  <c r="O1032" i="1"/>
  <c r="O4092" i="1"/>
  <c r="O1799" i="1"/>
  <c r="O1390" i="1"/>
  <c r="O249" i="1"/>
  <c r="O1679" i="1"/>
  <c r="O444" i="1"/>
  <c r="O3831" i="1"/>
  <c r="O2303" i="1"/>
  <c r="O946" i="1"/>
  <c r="O3802" i="1"/>
  <c r="O325" i="1"/>
  <c r="O1215" i="1"/>
  <c r="O3477" i="1"/>
  <c r="O283" i="1"/>
  <c r="O3863" i="1"/>
  <c r="O989" i="1"/>
  <c r="O2549" i="1"/>
  <c r="O1011" i="1"/>
  <c r="O2552" i="1"/>
  <c r="O473" i="1"/>
  <c r="O3807" i="1"/>
  <c r="O1746" i="1"/>
  <c r="O956" i="1"/>
  <c r="O1899" i="1"/>
  <c r="O4056" i="1"/>
  <c r="O1036" i="1"/>
  <c r="O2532" i="1"/>
  <c r="O341" i="1"/>
  <c r="O1398" i="1"/>
  <c r="O2311" i="1"/>
  <c r="O88" i="1"/>
  <c r="O2631" i="1"/>
  <c r="O1090" i="1"/>
  <c r="O1568" i="1"/>
  <c r="O2286" i="1"/>
  <c r="O1211" i="1"/>
  <c r="O3620" i="1"/>
  <c r="O390" i="1"/>
  <c r="O3862" i="1"/>
  <c r="O2178" i="1"/>
  <c r="O733" i="1"/>
  <c r="O3600" i="1"/>
  <c r="O3616" i="1"/>
  <c r="O2531" i="1"/>
  <c r="O276" i="1"/>
  <c r="O1645" i="1"/>
  <c r="O1631" i="1"/>
  <c r="O1358" i="1"/>
  <c r="O3729" i="1"/>
  <c r="O1526" i="1"/>
  <c r="O3499" i="1"/>
  <c r="O852" i="1"/>
  <c r="O1936" i="1"/>
  <c r="O3961" i="1"/>
  <c r="O1203" i="1"/>
  <c r="O3580" i="1"/>
  <c r="O1320" i="1"/>
  <c r="O739" i="1"/>
  <c r="O703" i="1"/>
  <c r="O2550" i="1"/>
  <c r="O1253" i="1"/>
  <c r="O835" i="1"/>
  <c r="O3691" i="1"/>
  <c r="O410" i="1"/>
  <c r="O804" i="1"/>
  <c r="O3946" i="1"/>
  <c r="O2094" i="1"/>
  <c r="O1257" i="1"/>
  <c r="O2699" i="1"/>
  <c r="O1623" i="1"/>
  <c r="O16" i="1"/>
  <c r="O2320" i="1"/>
  <c r="O2306" i="1"/>
  <c r="O1607" i="1"/>
  <c r="O1860" i="1"/>
  <c r="O2191" i="1"/>
  <c r="O3642" i="1"/>
  <c r="O1202" i="1"/>
  <c r="O4057" i="1"/>
  <c r="O1745" i="1"/>
  <c r="O13" i="1"/>
  <c r="O2100" i="1"/>
  <c r="O847" i="1"/>
  <c r="O1323" i="1"/>
  <c r="O3941" i="1"/>
  <c r="O293" i="1"/>
  <c r="O3801" i="1"/>
  <c r="O2498" i="1"/>
  <c r="O3557" i="1"/>
  <c r="O3646" i="1"/>
  <c r="O47" i="1"/>
  <c r="O264" i="1"/>
  <c r="O1350" i="1"/>
  <c r="O3821" i="1"/>
  <c r="O2065" i="1"/>
  <c r="O266" i="1"/>
  <c r="O2251" i="1"/>
  <c r="O278" i="1"/>
  <c r="O1816" i="1"/>
  <c r="O2655" i="1"/>
  <c r="O1182" i="1"/>
  <c r="O1034" i="1"/>
  <c r="O3947" i="1"/>
  <c r="O3449" i="1"/>
  <c r="O3288" i="1"/>
  <c r="O841" i="1"/>
  <c r="O846" i="1"/>
  <c r="O3661" i="1"/>
  <c r="O1759" i="1"/>
  <c r="O3582" i="1"/>
  <c r="O1309" i="1"/>
  <c r="O4093" i="1"/>
  <c r="O1369" i="1"/>
  <c r="O3733" i="1"/>
  <c r="O3709" i="1"/>
  <c r="O924" i="1"/>
  <c r="O3740" i="1"/>
  <c r="O3872" i="1"/>
  <c r="O1346" i="1"/>
  <c r="O3606" i="1"/>
  <c r="O382" i="1"/>
  <c r="O1758" i="1"/>
  <c r="O120" i="1"/>
  <c r="O2166" i="1"/>
  <c r="O3692" i="1"/>
  <c r="O321" i="1"/>
  <c r="O3588" i="1"/>
  <c r="O2659" i="1"/>
  <c r="O1934" i="1"/>
  <c r="O3614" i="1"/>
  <c r="O3544" i="1"/>
  <c r="O15" i="1"/>
  <c r="O754" i="1"/>
  <c r="O828" i="1"/>
  <c r="O647" i="1"/>
  <c r="O270" i="1"/>
  <c r="O2409" i="1"/>
  <c r="O267" i="1"/>
  <c r="O1647" i="1"/>
  <c r="O1370" i="1"/>
  <c r="O2197" i="1"/>
  <c r="O3233" i="1"/>
  <c r="O3618" i="1"/>
  <c r="O4011" i="1"/>
  <c r="O2460" i="1"/>
  <c r="O2275" i="1"/>
  <c r="O3927" i="1"/>
  <c r="O3647" i="1"/>
  <c r="O806" i="1"/>
  <c r="O2240" i="1"/>
  <c r="O3374" i="1"/>
  <c r="O3787" i="1"/>
  <c r="O725" i="1"/>
  <c r="O1389" i="1"/>
  <c r="O3669" i="1"/>
  <c r="O329" i="1"/>
  <c r="O1806" i="1"/>
  <c r="O729" i="1"/>
  <c r="O1612" i="1"/>
  <c r="O2322" i="1"/>
  <c r="O1433" i="1"/>
  <c r="O3427" i="1"/>
  <c r="O1784" i="1"/>
  <c r="O2280" i="1"/>
  <c r="O3809" i="1"/>
  <c r="O113" i="1"/>
  <c r="O2289" i="1"/>
  <c r="O2063" i="1"/>
  <c r="O1805" i="1"/>
  <c r="O275" i="1"/>
  <c r="O49" i="1"/>
  <c r="O3979" i="1"/>
  <c r="O3684" i="1"/>
  <c r="O3906" i="1"/>
  <c r="O35" i="1"/>
  <c r="O2182" i="1"/>
  <c r="O3230" i="1"/>
  <c r="O1383" i="1"/>
  <c r="O3664" i="1"/>
  <c r="O2175" i="1"/>
  <c r="O1761" i="1"/>
  <c r="O3623" i="1"/>
  <c r="O274" i="1"/>
  <c r="O1887" i="1"/>
  <c r="O3734" i="1"/>
  <c r="O1274" i="1"/>
  <c r="O1537" i="1"/>
  <c r="O3975" i="1"/>
  <c r="O3901" i="1"/>
  <c r="O3257" i="1"/>
  <c r="O3874" i="1"/>
  <c r="O405" i="1"/>
  <c r="O3560" i="1"/>
  <c r="O94" i="1"/>
  <c r="O396" i="1"/>
  <c r="O3408" i="1"/>
  <c r="O4100" i="1"/>
  <c r="O3365" i="1"/>
  <c r="O1649" i="1"/>
  <c r="O2116" i="1"/>
  <c r="O3182" i="1"/>
  <c r="O2653" i="1"/>
  <c r="O3798" i="1"/>
  <c r="O3711" i="1"/>
  <c r="O731" i="1"/>
  <c r="O1251" i="1"/>
  <c r="O3373" i="1"/>
  <c r="O3363" i="1"/>
  <c r="O1702" i="1"/>
  <c r="O1352" i="1"/>
  <c r="O114" i="1"/>
  <c r="O1003" i="1"/>
  <c r="O3815" i="1"/>
  <c r="O247" i="1"/>
  <c r="O3830" i="1"/>
  <c r="O3547" i="1"/>
  <c r="O4016" i="1"/>
  <c r="O3412" i="1"/>
  <c r="O2663" i="1"/>
  <c r="O1616" i="1"/>
  <c r="O3433" i="1"/>
  <c r="O746" i="1"/>
  <c r="O3990" i="1"/>
  <c r="O3757" i="1"/>
  <c r="O3481" i="1"/>
  <c r="O3730" i="1"/>
  <c r="O761" i="1"/>
  <c r="O2264" i="1"/>
  <c r="O3715" i="1"/>
  <c r="O2107" i="1"/>
  <c r="O2082" i="1"/>
  <c r="O3176" i="1"/>
  <c r="O3885" i="1"/>
  <c r="O843" i="1"/>
  <c r="O1038" i="1"/>
  <c r="O3799" i="1"/>
  <c r="O2164" i="1"/>
  <c r="O1068" i="1"/>
  <c r="O2055" i="1"/>
  <c r="O3439" i="1"/>
  <c r="O3421" i="1"/>
  <c r="O838" i="1"/>
  <c r="O2534" i="1"/>
  <c r="O2546" i="1"/>
  <c r="O3899" i="1"/>
  <c r="O3048" i="1"/>
  <c r="O108" i="1"/>
  <c r="O3922" i="1"/>
  <c r="O3703" i="1"/>
  <c r="O4043" i="1"/>
  <c r="O669" i="1"/>
  <c r="O3610" i="1"/>
  <c r="O801" i="1"/>
  <c r="O2476" i="1"/>
  <c r="O102" i="1"/>
  <c r="O296" i="1"/>
  <c r="O2524" i="1"/>
  <c r="O3573" i="1"/>
  <c r="O4028" i="1"/>
  <c r="O1037" i="1"/>
  <c r="O1337" i="1"/>
  <c r="O1911" i="1"/>
  <c r="O3808" i="1"/>
  <c r="O1326" i="1"/>
  <c r="O478" i="1"/>
  <c r="O3987" i="1"/>
  <c r="O2213" i="1"/>
  <c r="O481" i="1"/>
  <c r="O2278" i="1"/>
  <c r="O1787" i="1"/>
  <c r="O1400" i="1"/>
  <c r="O1254" i="1"/>
  <c r="O2268" i="1"/>
  <c r="O292" i="1"/>
  <c r="O851" i="1"/>
  <c r="O3688" i="1"/>
  <c r="O3999" i="1"/>
  <c r="O1025" i="1"/>
  <c r="O140" i="1"/>
  <c r="O3751" i="1"/>
  <c r="O2491" i="1"/>
  <c r="O1385" i="1"/>
  <c r="O996" i="1"/>
  <c r="O1873" i="1"/>
  <c r="O1638" i="1"/>
  <c r="O3736" i="1"/>
  <c r="O62" i="1"/>
  <c r="O64" i="1"/>
  <c r="O2455" i="1"/>
  <c r="O3929" i="1"/>
  <c r="O923" i="1"/>
  <c r="O704" i="1"/>
  <c r="O3844" i="1"/>
  <c r="O3652" i="1"/>
  <c r="O3627" i="1"/>
  <c r="O3708" i="1"/>
  <c r="O2147" i="1"/>
  <c r="O3897" i="1"/>
  <c r="O3261" i="1"/>
  <c r="O752" i="1"/>
  <c r="O4078" i="1"/>
  <c r="O3454" i="1"/>
  <c r="O3222" i="1"/>
  <c r="O1654" i="1"/>
  <c r="O1527" i="1"/>
  <c r="O119" i="1"/>
  <c r="O2533" i="1"/>
  <c r="O2528" i="1"/>
  <c r="O2483" i="1"/>
  <c r="O3581" i="1"/>
  <c r="O2499" i="1"/>
  <c r="O810" i="1"/>
  <c r="O3978" i="1"/>
  <c r="O185" i="1"/>
  <c r="O2212" i="1"/>
  <c r="O3653" i="1"/>
  <c r="O3608" i="1"/>
  <c r="O3626" i="1"/>
  <c r="O3361" i="1"/>
  <c r="O3347" i="1"/>
  <c r="O3345" i="1"/>
  <c r="O4038" i="1"/>
  <c r="O253" i="1"/>
  <c r="O7" i="1"/>
  <c r="O2619" i="1"/>
  <c r="O2068" i="1"/>
  <c r="O3855" i="1"/>
  <c r="O628" i="1"/>
  <c r="O1386" i="1"/>
  <c r="O1464" i="1"/>
  <c r="O3956" i="1"/>
  <c r="O2293" i="1"/>
  <c r="O469" i="1"/>
  <c r="O1669" i="1"/>
  <c r="O2667" i="1"/>
  <c r="O2060" i="1"/>
  <c r="O3666" i="1"/>
  <c r="O1922" i="1"/>
  <c r="O4054" i="1"/>
  <c r="O2530" i="1"/>
  <c r="O817" i="1"/>
  <c r="O3673" i="1"/>
  <c r="O1249" i="1"/>
  <c r="O2111" i="1"/>
  <c r="O4034" i="1"/>
  <c r="O3038" i="1"/>
  <c r="O2173" i="1"/>
  <c r="O3851" i="1"/>
  <c r="O2741" i="1"/>
  <c r="O2096" i="1"/>
  <c r="O3959" i="1"/>
  <c r="O809" i="1"/>
  <c r="O1798" i="1"/>
  <c r="O861" i="1"/>
  <c r="O1667" i="1"/>
  <c r="O2486" i="1"/>
  <c r="O4018" i="1"/>
  <c r="O3532" i="1"/>
  <c r="O1267" i="1"/>
  <c r="O1890" i="1"/>
  <c r="O811" i="1"/>
  <c r="O3393" i="1"/>
  <c r="O3882" i="1"/>
  <c r="O1275" i="1"/>
  <c r="O3179" i="1"/>
  <c r="O1533" i="1"/>
  <c r="O2323" i="1"/>
  <c r="O305" i="1"/>
  <c r="O2176" i="1"/>
  <c r="O1405" i="1"/>
  <c r="O1593" i="1"/>
  <c r="O3752" i="1"/>
  <c r="O2529" i="1"/>
  <c r="O3309" i="1"/>
  <c r="O4053" i="1"/>
  <c r="O2336" i="1"/>
  <c r="O3748" i="1"/>
  <c r="O1380" i="1"/>
  <c r="O3722" i="1"/>
  <c r="O1634" i="1"/>
  <c r="O3937" i="1"/>
  <c r="O3313" i="1"/>
  <c r="O32" i="1"/>
  <c r="O4021" i="1"/>
  <c r="O4013" i="1"/>
  <c r="O1505" i="1"/>
  <c r="O3826" i="1"/>
  <c r="O77" i="1"/>
  <c r="O1630" i="1"/>
  <c r="O3645" i="1"/>
  <c r="O4088" i="1"/>
  <c r="O2088" i="1"/>
  <c r="O1668" i="1"/>
  <c r="O800" i="1"/>
  <c r="O3583" i="1"/>
  <c r="O3151" i="1"/>
  <c r="O2083" i="1"/>
  <c r="O3920" i="1"/>
  <c r="O3460" i="1"/>
  <c r="O3728" i="1"/>
  <c r="O84" i="1"/>
  <c r="O3898" i="1"/>
  <c r="O3944" i="1"/>
  <c r="O4087" i="1"/>
  <c r="O3662" i="1"/>
  <c r="O1781" i="1"/>
  <c r="O246" i="1"/>
  <c r="O118" i="1"/>
  <c r="O747" i="1"/>
  <c r="O2101" i="1"/>
  <c r="O1861" i="1"/>
  <c r="O3424" i="1"/>
  <c r="O2304" i="1"/>
  <c r="O1397" i="1"/>
  <c r="O2548" i="1"/>
  <c r="O3519" i="1"/>
  <c r="O2547" i="1"/>
  <c r="O3865" i="1"/>
  <c r="O3842" i="1"/>
  <c r="O3931" i="1"/>
  <c r="O3483" i="1"/>
  <c r="O3746" i="1"/>
  <c r="O1529" i="1"/>
  <c r="O316" i="1"/>
  <c r="O1651" i="1"/>
  <c r="O3086" i="1"/>
  <c r="O3278" i="1"/>
  <c r="O3680" i="1"/>
  <c r="O1250" i="1"/>
  <c r="O2030" i="1"/>
  <c r="O553" i="1"/>
  <c r="O2553" i="1"/>
  <c r="O3543" i="1"/>
  <c r="O3541" i="1"/>
  <c r="O1262" i="1"/>
  <c r="O3670" i="1"/>
  <c r="O2543" i="1"/>
  <c r="O2308" i="1"/>
  <c r="O343" i="1"/>
  <c r="O3331" i="1"/>
  <c r="O3641" i="1"/>
  <c r="O3697" i="1"/>
  <c r="O31" i="1"/>
  <c r="O110" i="1"/>
  <c r="O3985" i="1"/>
  <c r="O2556" i="1"/>
  <c r="O854" i="1"/>
  <c r="O3935" i="1"/>
  <c r="O3127" i="1"/>
  <c r="O3702" i="1"/>
  <c r="O3640" i="1"/>
  <c r="O2287" i="1"/>
  <c r="O356" i="1"/>
  <c r="O3930" i="1"/>
  <c r="O90" i="1"/>
  <c r="O93" i="1"/>
  <c r="O778" i="1"/>
  <c r="O3952" i="1"/>
  <c r="O824" i="1"/>
  <c r="O3187" i="1"/>
  <c r="O969" i="1"/>
  <c r="O753" i="1"/>
  <c r="O689" i="1"/>
  <c r="O3463" i="1"/>
  <c r="O2222" i="1"/>
  <c r="O3143" i="1"/>
  <c r="O3782" i="1"/>
  <c r="O3871" i="1"/>
  <c r="O3765" i="1"/>
  <c r="O3682" i="1"/>
  <c r="O3853" i="1"/>
  <c r="O272" i="1"/>
  <c r="O3762" i="1"/>
  <c r="O3843" i="1"/>
  <c r="O10" i="1"/>
  <c r="O103" i="1"/>
  <c r="O1681" i="1"/>
  <c r="O833" i="1"/>
  <c r="O651" i="1"/>
  <c r="O3437" i="1"/>
  <c r="O3551" i="1"/>
  <c r="O3316" i="1"/>
  <c r="O2602" i="1"/>
  <c r="O2167" i="1"/>
  <c r="O2090" i="1"/>
  <c r="O3111" i="1"/>
  <c r="O1678" i="1"/>
  <c r="O1883" i="1"/>
  <c r="O3756" i="1"/>
  <c r="O3951" i="1"/>
  <c r="O3891" i="1"/>
  <c r="O1926" i="1"/>
  <c r="O1606" i="1"/>
  <c r="O1333" i="1"/>
  <c r="O2679" i="1"/>
  <c r="O1570" i="1"/>
  <c r="O1076" i="1"/>
  <c r="O3896" i="1"/>
  <c r="O4102" i="1"/>
  <c r="O100" i="1"/>
  <c r="O3594" i="1"/>
  <c r="O121" i="1"/>
  <c r="O2617" i="1"/>
  <c r="O3304" i="1"/>
  <c r="O36" i="1"/>
  <c r="O2698" i="1"/>
  <c r="O3341" i="1"/>
  <c r="O2117" i="1"/>
  <c r="O3829" i="1"/>
  <c r="O1884" i="1"/>
  <c r="O1823" i="1"/>
  <c r="O1476" i="1"/>
  <c r="O3827" i="1"/>
  <c r="O3280" i="1"/>
  <c r="O2478" i="1"/>
  <c r="O380" i="1"/>
  <c r="O3916" i="1"/>
  <c r="O3980" i="1"/>
  <c r="O1360" i="1"/>
  <c r="O1889" i="1"/>
  <c r="O3794" i="1"/>
  <c r="O2464" i="1"/>
  <c r="O3558" i="1"/>
  <c r="O2674" i="1"/>
  <c r="O3686" i="1"/>
  <c r="O748" i="1"/>
  <c r="O1341" i="1"/>
  <c r="O3598" i="1"/>
  <c r="O3675" i="1"/>
  <c r="O2603" i="1"/>
  <c r="O2165" i="1"/>
  <c r="O1096" i="1"/>
  <c r="O3319" i="1"/>
  <c r="O55" i="1"/>
  <c r="O3960" i="1"/>
  <c r="O3743" i="1"/>
  <c r="O3997" i="1"/>
  <c r="O3635" i="1"/>
  <c r="O3464" i="1"/>
  <c r="O3314" i="1"/>
  <c r="O3755" i="1"/>
  <c r="O2446" i="1"/>
  <c r="O3723" i="1"/>
  <c r="O3957" i="1"/>
  <c r="O2086" i="1"/>
  <c r="O2314" i="1"/>
  <c r="O2321" i="1"/>
  <c r="O799" i="1"/>
  <c r="O1214" i="1"/>
  <c r="O3683" i="1"/>
  <c r="O2260" i="1"/>
  <c r="O742" i="1"/>
  <c r="O1850" i="1"/>
  <c r="O1005" i="1"/>
  <c r="O1190" i="1"/>
  <c r="O1931" i="1"/>
  <c r="O3668" i="1"/>
  <c r="O2490" i="1"/>
  <c r="O1181" i="1"/>
  <c r="O898" i="1"/>
  <c r="O2554" i="1"/>
  <c r="O3819" i="1"/>
  <c r="O1022" i="1"/>
  <c r="O4023" i="1"/>
  <c r="O3277" i="1"/>
  <c r="O3367" i="1"/>
  <c r="O1986" i="1"/>
  <c r="O414" i="1"/>
  <c r="O2642" i="1"/>
  <c r="O3332" i="1"/>
  <c r="O2632" i="1"/>
  <c r="O2657" i="1"/>
  <c r="O807" i="1"/>
  <c r="O3714" i="1"/>
  <c r="O3220" i="1"/>
  <c r="O3340" i="1"/>
  <c r="O3893" i="1"/>
  <c r="O1278" i="1"/>
  <c r="O1689" i="1"/>
  <c r="O1754" i="1"/>
  <c r="O3185" i="1"/>
  <c r="O3615" i="1"/>
  <c r="O3628" i="1"/>
  <c r="O3378" i="1"/>
  <c r="O1312" i="1"/>
  <c r="O116" i="1"/>
  <c r="O3511" i="1"/>
  <c r="O3218" i="1"/>
  <c r="O3417" i="1"/>
  <c r="O3215" i="1"/>
  <c r="O3348" i="1"/>
  <c r="O3597" i="1"/>
  <c r="O3214" i="1"/>
  <c r="O1357" i="1"/>
  <c r="O2183" i="1"/>
  <c r="O4065" i="1"/>
  <c r="O1666" i="1"/>
  <c r="O1016" i="1"/>
  <c r="O3443" i="1"/>
  <c r="O3142" i="1"/>
  <c r="O1392" i="1"/>
  <c r="O4050" i="1"/>
  <c r="O3418" i="1"/>
  <c r="O4029" i="1"/>
  <c r="O3860" i="1"/>
  <c r="O839" i="1"/>
  <c r="O407" i="1"/>
  <c r="O339" i="1"/>
  <c r="O3933" i="1"/>
  <c r="O4027" i="1"/>
  <c r="O3907" i="1"/>
  <c r="O3950" i="1"/>
  <c r="O212" i="1"/>
  <c r="O3745" i="1"/>
  <c r="O3567" i="1"/>
  <c r="O2285" i="1"/>
  <c r="O1849" i="1"/>
  <c r="O661" i="1"/>
  <c r="O3771" i="1"/>
  <c r="O408" i="1"/>
  <c r="O12" i="1"/>
  <c r="O3846" i="1"/>
  <c r="O654" i="1"/>
  <c r="O735" i="1"/>
  <c r="O2091" i="1"/>
  <c r="O3974" i="1"/>
  <c r="O2562" i="1"/>
  <c r="O1826" i="1"/>
  <c r="O3128" i="1"/>
  <c r="O168" i="1"/>
  <c r="O1859" i="1"/>
  <c r="O2099" i="1"/>
  <c r="O4080" i="1"/>
  <c r="O4022" i="1"/>
  <c r="O3903" i="1"/>
  <c r="O3764" i="1"/>
  <c r="O3892" i="1"/>
  <c r="O3838" i="1"/>
  <c r="O500" i="1"/>
  <c r="O3737" i="1"/>
  <c r="O2276" i="1"/>
  <c r="O1106" i="1"/>
  <c r="O1914" i="1"/>
  <c r="O1004" i="1"/>
  <c r="O3285" i="1"/>
  <c r="O3219" i="1"/>
  <c r="O1193" i="1"/>
  <c r="O3467" i="1"/>
  <c r="O2168" i="1"/>
  <c r="O1928" i="1"/>
  <c r="O3555" i="1"/>
  <c r="O308" i="1"/>
  <c r="O3742" i="1"/>
  <c r="O3741" i="1"/>
  <c r="O840" i="1"/>
  <c r="O978" i="1"/>
  <c r="O2022" i="1"/>
  <c r="O1650" i="1"/>
  <c r="O3539" i="1"/>
  <c r="O3466" i="1"/>
  <c r="O1168" i="1"/>
  <c r="O3479" i="1"/>
  <c r="O3104" i="1"/>
  <c r="O3337" i="1"/>
  <c r="O3687" i="1"/>
  <c r="O3572" i="1"/>
  <c r="O1018" i="1"/>
  <c r="O1376" i="1"/>
  <c r="O1394" i="1"/>
  <c r="O2673" i="1"/>
  <c r="O805" i="1"/>
  <c r="O404" i="1"/>
  <c r="O1652" i="1"/>
  <c r="O795" i="1"/>
  <c r="O4009" i="1"/>
  <c r="O3245" i="1"/>
  <c r="O3379" i="1"/>
  <c r="O3818" i="1"/>
  <c r="O2628" i="1"/>
  <c r="O1671" i="1"/>
  <c r="O1866" i="1"/>
  <c r="O3717" i="1"/>
  <c r="O40" i="1"/>
  <c r="O3925" i="1"/>
  <c r="O521" i="1"/>
  <c r="O3518" i="1"/>
  <c r="O722" i="1"/>
  <c r="O1902" i="1"/>
  <c r="O1404" i="1"/>
  <c r="O3881" i="1"/>
  <c r="O589" i="1"/>
  <c r="O3227" i="1"/>
  <c r="O2149" i="1"/>
  <c r="O2458" i="1"/>
  <c r="O1937" i="1"/>
  <c r="O1603" i="1"/>
  <c r="O3326" i="1"/>
  <c r="O4101" i="1"/>
  <c r="O866" i="1"/>
  <c r="O3654" i="1"/>
  <c r="O1201" i="1"/>
  <c r="O1675" i="1"/>
  <c r="O3630" i="1"/>
  <c r="O3719" i="1"/>
  <c r="O822" i="1"/>
  <c r="O1903" i="1"/>
  <c r="O3184" i="1"/>
  <c r="O3193" i="1"/>
  <c r="O3156" i="1"/>
  <c r="O2277" i="1"/>
  <c r="O3569" i="1"/>
  <c r="O3310" i="1"/>
  <c r="O1216" i="1"/>
  <c r="O4082" i="1"/>
  <c r="O2368" i="1"/>
  <c r="O1930" i="1"/>
  <c r="O3339" i="1"/>
  <c r="O3239" i="1"/>
  <c r="O2477" i="1"/>
  <c r="O3612" i="1"/>
  <c r="O89" i="1"/>
  <c r="O853" i="1"/>
  <c r="O3342" i="1"/>
  <c r="O844" i="1"/>
  <c r="O977" i="1"/>
  <c r="O1261" i="1"/>
  <c r="O4035" i="1"/>
  <c r="O1895" i="1"/>
  <c r="O2977" i="1"/>
  <c r="O4109" i="1"/>
  <c r="O1362" i="1"/>
  <c r="O378" i="1"/>
  <c r="O3591" i="1"/>
  <c r="O2542" i="1"/>
  <c r="O3681" i="1"/>
  <c r="O1509" i="1"/>
  <c r="O3129" i="1"/>
  <c r="O3407" i="1"/>
  <c r="O3327" i="1"/>
  <c r="O3112" i="1"/>
  <c r="O2317" i="1"/>
  <c r="O3498" i="1"/>
  <c r="O3689" i="1"/>
  <c r="O3921" i="1"/>
  <c r="O3324" i="1"/>
  <c r="O3514" i="1"/>
  <c r="O3289" i="1"/>
  <c r="O1349" i="1"/>
  <c r="O3209" i="1"/>
  <c r="O988" i="1"/>
  <c r="O3632" i="1"/>
  <c r="O760" i="1"/>
  <c r="O3221" i="1"/>
  <c r="O757" i="1"/>
  <c r="O3650" i="1"/>
  <c r="O862" i="1"/>
  <c r="O1243" i="1"/>
  <c r="O728" i="1"/>
  <c r="O1643" i="1"/>
  <c r="O3295" i="1"/>
  <c r="O1699" i="1"/>
  <c r="O3589" i="1"/>
  <c r="O4089" i="1"/>
  <c r="O767" i="1"/>
  <c r="O3622" i="1"/>
  <c r="O3160" i="1"/>
  <c r="O3546" i="1"/>
  <c r="O3694" i="1"/>
  <c r="O794" i="1"/>
  <c r="O1359" i="1"/>
  <c r="O1637" i="1"/>
  <c r="O1844" i="1"/>
  <c r="O2179" i="1"/>
  <c r="O2248" i="1"/>
  <c r="O2422" i="1"/>
  <c r="O3516" i="1"/>
  <c r="O1831" i="1"/>
  <c r="O4113" i="1"/>
  <c r="O3349" i="1"/>
  <c r="O2097" i="1"/>
  <c r="O2468" i="1"/>
  <c r="O3660" i="1"/>
  <c r="O4061" i="1"/>
  <c r="O3857" i="1"/>
  <c r="O3837" i="1"/>
  <c r="O2672" i="1"/>
  <c r="O4069" i="1"/>
  <c r="O947" i="1"/>
  <c r="O1572" i="1"/>
  <c r="O3704" i="1"/>
  <c r="O692" i="1"/>
  <c r="O2220" i="1"/>
  <c r="O1223" i="1"/>
  <c r="O894" i="1"/>
  <c r="O3135" i="1"/>
  <c r="O1933" i="1"/>
  <c r="O3237" i="1"/>
  <c r="O1247" i="1"/>
  <c r="O3858" i="1"/>
  <c r="O3284" i="1"/>
  <c r="O1691" i="1"/>
  <c r="O4015" i="1"/>
  <c r="O815" i="1"/>
  <c r="O1694" i="1"/>
  <c r="O3879" i="1"/>
  <c r="O74" i="1"/>
  <c r="O68" i="1"/>
  <c r="O25" i="1"/>
  <c r="O3998" i="1"/>
  <c r="O3509" i="1"/>
  <c r="O107" i="1"/>
  <c r="O3247" i="1"/>
  <c r="O891" i="1"/>
  <c r="O3487" i="1"/>
  <c r="O1803" i="1"/>
  <c r="O2108" i="1"/>
  <c r="O3894" i="1"/>
  <c r="O837" i="1"/>
  <c r="O1248" i="1"/>
  <c r="O1629" i="1"/>
  <c r="O1989" i="1"/>
  <c r="O3254" i="1"/>
  <c r="O2555" i="1"/>
  <c r="O3150" i="1"/>
  <c r="O69" i="1"/>
  <c r="O2465" i="1"/>
  <c r="O3707" i="1"/>
  <c r="O699" i="1"/>
  <c r="O1924" i="1"/>
  <c r="O3383" i="1"/>
  <c r="O4096" i="1"/>
  <c r="O3700" i="1"/>
  <c r="O2256" i="1"/>
  <c r="O1024" i="1"/>
  <c r="O972" i="1"/>
  <c r="O1577" i="1"/>
  <c r="O3462" i="1"/>
  <c r="O3763" i="1"/>
  <c r="O1769" i="1"/>
  <c r="O802" i="1"/>
  <c r="O2625" i="1"/>
  <c r="O65" i="1"/>
  <c r="O2103" i="1"/>
  <c r="O3216" i="1"/>
  <c r="O716" i="1"/>
  <c r="O3118" i="1"/>
  <c r="O73" i="1"/>
  <c r="O803" i="1"/>
  <c r="O213" i="1"/>
  <c r="O2466" i="1"/>
  <c r="O785" i="1"/>
  <c r="O3889" i="1"/>
  <c r="O3888" i="1"/>
  <c r="O3984" i="1"/>
  <c r="O1648" i="1"/>
  <c r="O3659" i="1"/>
  <c r="O187" i="1"/>
  <c r="O1481" i="1"/>
  <c r="O1728" i="1"/>
  <c r="O111" i="1"/>
  <c r="O3402" i="1"/>
  <c r="O2205" i="1"/>
  <c r="O4041" i="1"/>
  <c r="O1800" i="1"/>
  <c r="O3217" i="1"/>
  <c r="O1040" i="1"/>
  <c r="O1744" i="1"/>
  <c r="O3103" i="1"/>
  <c r="O3305" i="1"/>
  <c r="O3643" i="1"/>
  <c r="O50" i="1"/>
  <c r="O1766" i="1"/>
  <c r="O3895" i="1"/>
  <c r="O2109" i="1"/>
  <c r="O1098" i="1"/>
  <c r="O3778" i="1"/>
  <c r="O826" i="1"/>
  <c r="O2557" i="1"/>
  <c r="O2294" i="1"/>
  <c r="O3873" i="1"/>
  <c r="O2470" i="1"/>
  <c r="O1657" i="1"/>
  <c r="O3120" i="1"/>
  <c r="O649" i="1"/>
  <c r="O4007" i="1"/>
  <c r="O4006" i="1"/>
  <c r="O17" i="1"/>
  <c r="O1891" i="1"/>
  <c r="O209" i="1"/>
  <c r="O2113" i="1"/>
  <c r="O3346" i="1"/>
  <c r="O3392" i="1"/>
  <c r="O3695" i="1"/>
  <c r="O1554" i="1"/>
  <c r="O3677" i="1"/>
  <c r="O2134" i="1"/>
  <c r="O1285" i="1"/>
  <c r="O3505" i="1"/>
  <c r="O3923" i="1"/>
  <c r="O4098" i="1"/>
  <c r="O3072" i="1"/>
  <c r="O3526" i="1"/>
  <c r="O1827" i="1"/>
  <c r="O2647" i="1"/>
  <c r="O2536" i="1"/>
  <c r="O3382" i="1"/>
  <c r="O3423" i="1"/>
  <c r="O2309" i="1"/>
  <c r="O3435" i="1"/>
  <c r="O3552" i="1"/>
  <c r="O3213" i="1"/>
  <c r="O3497" i="1"/>
  <c r="O2772" i="1"/>
  <c r="O66" i="1"/>
  <c r="O1246" i="1"/>
  <c r="O3414" i="1"/>
  <c r="O756" i="1"/>
  <c r="O3429" i="1"/>
  <c r="O1167" i="1"/>
  <c r="O146" i="1"/>
  <c r="O3410" i="1"/>
  <c r="O2487" i="1"/>
  <c r="O385" i="1"/>
  <c r="O3287" i="1"/>
  <c r="O3611" i="1"/>
  <c r="O3461" i="1"/>
  <c r="O3286" i="1"/>
  <c r="O819" i="1"/>
  <c r="O3633" i="1"/>
  <c r="O3229" i="1"/>
  <c r="O2646" i="1"/>
  <c r="O1841" i="1"/>
  <c r="O1923" i="1"/>
  <c r="O3149" i="1"/>
  <c r="O3850" i="1"/>
  <c r="O3656" i="1"/>
  <c r="O3586" i="1"/>
  <c r="O3404" i="1"/>
  <c r="O3917" i="1"/>
  <c r="O3772" i="1"/>
  <c r="O790" i="1"/>
  <c r="O1843" i="1"/>
  <c r="O3676" i="1"/>
  <c r="O3122" i="1"/>
  <c r="O409" i="1"/>
  <c r="O3690" i="1"/>
  <c r="O3869" i="1"/>
  <c r="O1316" i="1"/>
  <c r="O42" i="1"/>
  <c r="O3648" i="1"/>
  <c r="O1263" i="1"/>
  <c r="O1858" i="1"/>
  <c r="O3415" i="1"/>
  <c r="O3550" i="1"/>
  <c r="O1443" i="1"/>
  <c r="O3578" i="1"/>
  <c r="O1828" i="1"/>
  <c r="O3814" i="1"/>
  <c r="O3391" i="1"/>
  <c r="O3172" i="1"/>
  <c r="O1653" i="1"/>
  <c r="O2121" i="1"/>
  <c r="O3813" i="1"/>
  <c r="O3520" i="1"/>
  <c r="O3446" i="1"/>
  <c r="O1673" i="1"/>
  <c r="O1636" i="1"/>
  <c r="O3513" i="1"/>
  <c r="O2112" i="1"/>
  <c r="O2431" i="1"/>
  <c r="O750" i="1"/>
  <c r="O3596" i="1"/>
  <c r="O3976" i="1"/>
  <c r="O22" i="1"/>
  <c r="O3910" i="1"/>
  <c r="O3205" i="1"/>
  <c r="O885" i="1"/>
  <c r="O3458" i="1"/>
  <c r="O1605" i="1"/>
  <c r="O43" i="1"/>
  <c r="O46" i="1"/>
  <c r="O2209" i="1"/>
  <c r="O2475" i="1"/>
  <c r="O2482" i="1"/>
  <c r="O3953" i="1"/>
  <c r="O3909" i="1"/>
  <c r="O3810" i="1"/>
  <c r="O3568" i="1"/>
  <c r="O3613" i="1"/>
  <c r="O3836" i="1"/>
  <c r="O1621" i="1"/>
  <c r="O3175" i="1"/>
  <c r="O2206" i="1"/>
  <c r="O1786" i="1"/>
  <c r="O915" i="1"/>
  <c r="O2624" i="1"/>
  <c r="O1716" i="1"/>
  <c r="O3579" i="1"/>
  <c r="O3199" i="1"/>
  <c r="O832" i="1"/>
  <c r="O28" i="1"/>
  <c r="O1228" i="1"/>
  <c r="O1674" i="1"/>
  <c r="O3394" i="1"/>
  <c r="O3146" i="1"/>
  <c r="O2497" i="1"/>
  <c r="O501" i="1"/>
  <c r="O4095" i="1"/>
  <c r="O2677" i="1"/>
  <c r="O987" i="1"/>
  <c r="O2621" i="1"/>
  <c r="O2316" i="1"/>
  <c r="O1775" i="1"/>
  <c r="O1472" i="1"/>
  <c r="O440" i="1"/>
  <c r="O3173" i="1"/>
  <c r="O2638" i="1"/>
  <c r="O2986" i="1"/>
  <c r="O3170" i="1"/>
  <c r="O130" i="1"/>
  <c r="O3298" i="1"/>
  <c r="O667" i="1"/>
  <c r="O3502" i="1"/>
  <c r="O791" i="1"/>
  <c r="O3716" i="1"/>
  <c r="O3244" i="1"/>
  <c r="O1839" i="1"/>
  <c r="O2010" i="1"/>
  <c r="O3603" i="1"/>
  <c r="O3657" i="1"/>
  <c r="O483" i="1"/>
  <c r="O3515" i="1"/>
  <c r="O3969" i="1"/>
  <c r="O3625" i="1"/>
  <c r="O2597" i="1"/>
  <c r="O1082" i="1"/>
  <c r="O3968" i="1"/>
  <c r="O1475" i="1"/>
  <c r="O3991" i="1"/>
  <c r="O1100" i="1"/>
  <c r="O4085" i="1"/>
  <c r="O1641" i="1"/>
  <c r="O3475" i="1"/>
  <c r="O3335" i="1"/>
  <c r="O3776" i="1"/>
  <c r="O158" i="1"/>
  <c r="O1265" i="1"/>
  <c r="O3963" i="1"/>
  <c r="O968" i="1"/>
  <c r="O2605" i="1"/>
  <c r="O1680" i="1"/>
  <c r="O1611" i="1"/>
  <c r="O2119" i="1"/>
  <c r="O1690" i="1"/>
  <c r="O2519" i="1"/>
  <c r="O3602" i="1"/>
  <c r="O3455" i="1"/>
  <c r="O3577" i="1"/>
  <c r="O2216" i="1"/>
  <c r="O2747" i="1"/>
  <c r="O2177" i="1"/>
  <c r="O1330" i="1"/>
  <c r="O3303" i="1"/>
  <c r="O4058" i="1"/>
  <c r="O860" i="1"/>
  <c r="O98" i="1"/>
  <c r="O3236" i="1"/>
  <c r="O3667" i="1"/>
  <c r="O1822" i="1"/>
  <c r="O2670" i="1"/>
  <c r="O1329" i="1"/>
  <c r="O3197" i="1"/>
  <c r="O112" i="1"/>
  <c r="O2684" i="1"/>
  <c r="O4037" i="1"/>
  <c r="O1804" i="1"/>
  <c r="O1245" i="1"/>
  <c r="O3228" i="1"/>
  <c r="O3147" i="1"/>
  <c r="O652" i="1"/>
  <c r="O3081" i="1"/>
  <c r="O991" i="1"/>
  <c r="O1508" i="1"/>
  <c r="O3294" i="1"/>
  <c r="O3328" i="1"/>
  <c r="O37" i="1"/>
  <c r="O2084" i="1"/>
  <c r="O3735" i="1"/>
  <c r="O3438" i="1"/>
  <c r="O2669" i="1"/>
  <c r="O771" i="1"/>
  <c r="O2778" i="1"/>
  <c r="O1927" i="1"/>
  <c r="O81" i="1"/>
  <c r="O3360" i="1"/>
  <c r="O3788" i="1"/>
  <c r="O3012" i="1"/>
  <c r="O1792" i="1"/>
  <c r="O3256" i="1"/>
  <c r="O2141" i="1"/>
  <c r="O3720" i="1"/>
  <c r="O3812" i="1"/>
  <c r="O3403" i="1"/>
  <c r="O3779" i="1"/>
  <c r="O3040" i="1"/>
  <c r="O2551" i="1"/>
  <c r="O2181" i="1"/>
  <c r="O2291" i="1"/>
  <c r="O3465" i="1"/>
  <c r="O4044" i="1"/>
  <c r="O3710" i="1"/>
  <c r="O740" i="1"/>
  <c r="O3002" i="1"/>
  <c r="O101" i="1"/>
  <c r="O3171" i="1"/>
  <c r="O1587" i="1"/>
  <c r="O3344" i="1"/>
  <c r="O1620" i="1"/>
  <c r="O1457" i="1"/>
  <c r="O930" i="1"/>
  <c r="O812" i="1"/>
  <c r="O3167" i="1"/>
  <c r="O202" i="1"/>
  <c r="O2383" i="1"/>
  <c r="O3145" i="1"/>
  <c r="O3426" i="1"/>
  <c r="O79" i="1"/>
  <c r="O3445" i="1"/>
  <c r="O3759" i="1"/>
  <c r="O1356" i="1"/>
  <c r="O2292" i="1"/>
  <c r="O2005" i="1"/>
  <c r="O3148" i="1"/>
  <c r="O2326" i="1"/>
  <c r="O1372" i="1"/>
  <c r="O2089" i="1"/>
  <c r="O4107" i="1"/>
  <c r="O744" i="1"/>
  <c r="O3566" i="1"/>
  <c r="O942" i="1"/>
  <c r="O2281" i="1"/>
  <c r="O2095" i="1"/>
  <c r="O3619" i="1"/>
  <c r="O3490" i="1"/>
  <c r="O384" i="1"/>
  <c r="O3883" i="1"/>
  <c r="O1789" i="1"/>
  <c r="O3246" i="1"/>
  <c r="O662" i="1"/>
  <c r="O3521" i="1"/>
  <c r="O1426" i="1"/>
  <c r="O3994" i="1"/>
  <c r="O1846" i="1"/>
  <c r="O3451" i="1"/>
  <c r="O936" i="1"/>
  <c r="O3705" i="1"/>
  <c r="O2496" i="1"/>
  <c r="O255" i="1"/>
  <c r="O19" i="1"/>
  <c r="O3169" i="1"/>
  <c r="O3678" i="1"/>
  <c r="O1379" i="1"/>
  <c r="O3101" i="1"/>
  <c r="O87" i="1"/>
  <c r="O3207" i="1"/>
  <c r="O2297" i="1"/>
  <c r="O1604" i="1"/>
  <c r="O2288" i="1"/>
  <c r="O2489" i="1"/>
  <c r="O3232" i="1"/>
  <c r="O3989" i="1"/>
  <c r="O3388" i="1"/>
  <c r="O3389" i="1"/>
  <c r="O3390" i="1"/>
  <c r="O3132" i="1"/>
  <c r="O3441" i="1"/>
  <c r="O857" i="1"/>
  <c r="O3353" i="1"/>
  <c r="O2158" i="1"/>
  <c r="O982" i="1"/>
  <c r="O83" i="1"/>
  <c r="O678" i="1"/>
  <c r="O2634" i="1"/>
  <c r="O1230" i="1"/>
  <c r="O198" i="1"/>
  <c r="O3321" i="1"/>
  <c r="O610" i="1"/>
  <c r="O3204" i="1"/>
  <c r="O1864" i="1"/>
  <c r="O268" i="1"/>
  <c r="O1900" i="1"/>
  <c r="O1134" i="1"/>
  <c r="O3119" i="1"/>
  <c r="O825" i="1"/>
  <c r="O2627" i="1"/>
  <c r="O1107" i="1"/>
  <c r="O417" i="1"/>
  <c r="O1985" i="1"/>
  <c r="O1783" i="1"/>
  <c r="O556" i="1"/>
  <c r="O2525" i="1"/>
  <c r="O1697" i="1"/>
  <c r="O2780" i="1"/>
  <c r="O952" i="1"/>
  <c r="O3621" i="1"/>
  <c r="O1905" i="1"/>
  <c r="O1719" i="1"/>
  <c r="O3242" i="1"/>
  <c r="O830" i="1"/>
  <c r="O2284" i="1"/>
  <c r="O717" i="1"/>
  <c r="O128" i="1"/>
  <c r="O3724" i="1"/>
  <c r="O3721" i="1"/>
  <c r="O934" i="1"/>
  <c r="O1677" i="1"/>
  <c r="O3004" i="1"/>
  <c r="O789" i="1"/>
  <c r="O105" i="1"/>
  <c r="O559" i="1"/>
  <c r="O1035" i="1"/>
  <c r="O3607" i="1"/>
  <c r="O2471" i="1"/>
  <c r="O3605" i="1"/>
  <c r="O2560" i="1"/>
  <c r="O2104" i="1"/>
  <c r="O3570" i="1"/>
  <c r="O879" i="1"/>
  <c r="O1886" i="1"/>
  <c r="O80" i="1"/>
  <c r="O2120" i="1"/>
  <c r="O2408" i="1"/>
  <c r="O848" i="1"/>
  <c r="O1355" i="1"/>
  <c r="O4060" i="1"/>
  <c r="O2661" i="1"/>
  <c r="O1325" i="1"/>
  <c r="O1743" i="1"/>
  <c r="O3282" i="1"/>
  <c r="O3264" i="1"/>
  <c r="O3325" i="1"/>
  <c r="O3919" i="1"/>
  <c r="O3584" i="1"/>
  <c r="O1656" i="1"/>
  <c r="O3318" i="1"/>
  <c r="O3459" i="1"/>
  <c r="O3368" i="1"/>
  <c r="O694" i="1"/>
  <c r="O4059" i="1"/>
  <c r="O1706" i="1"/>
  <c r="O1853" i="1"/>
  <c r="O207" i="1"/>
  <c r="O3396" i="1"/>
  <c r="O177" i="1"/>
  <c r="O3571" i="1"/>
  <c r="O3268" i="1"/>
  <c r="O143" i="1"/>
  <c r="O3385" i="1"/>
  <c r="O878" i="1"/>
  <c r="O2479" i="1"/>
  <c r="O412" i="1"/>
  <c r="O3194" i="1"/>
  <c r="O3343" i="1"/>
  <c r="O3939" i="1"/>
  <c r="O3320" i="1"/>
  <c r="O816" i="1"/>
  <c r="O2335" i="1"/>
  <c r="O3376" i="1"/>
  <c r="O1932" i="1"/>
  <c r="O2467" i="1"/>
  <c r="O3212" i="1"/>
  <c r="O3663" i="1"/>
  <c r="O3049" i="1"/>
  <c r="O3967" i="1"/>
  <c r="O2485" i="1"/>
  <c r="O465" i="1"/>
  <c r="O3535" i="1"/>
  <c r="O3495" i="1"/>
  <c r="O3395" i="1"/>
  <c r="O635" i="1"/>
  <c r="O3061" i="1"/>
  <c r="O3770" i="1"/>
  <c r="O21" i="1"/>
  <c r="O4019" i="1"/>
  <c r="O1888" i="1"/>
  <c r="O3604" i="1"/>
  <c r="O2437" i="1"/>
  <c r="O3476" i="1"/>
  <c r="O3512" i="1"/>
  <c r="O3273" i="1"/>
  <c r="O2589" i="1"/>
  <c r="O1870" i="1"/>
  <c r="O3293" i="1"/>
  <c r="O1610" i="1"/>
  <c r="O418" i="1"/>
  <c r="O869" i="1"/>
  <c r="O859" i="1"/>
  <c r="O1644" i="1"/>
  <c r="O3117" i="1"/>
  <c r="O3593" i="1"/>
  <c r="O1901" i="1"/>
  <c r="O3400" i="1"/>
  <c r="O3401" i="1"/>
  <c r="O3116" i="1"/>
  <c r="O3052" i="1"/>
  <c r="O4066" i="1"/>
  <c r="O3698" i="1"/>
  <c r="O2469" i="1"/>
  <c r="O3452" i="1"/>
  <c r="O1626" i="1"/>
  <c r="O1682" i="1"/>
  <c r="O3823" i="1"/>
  <c r="O1091" i="1"/>
  <c r="O2600" i="1"/>
  <c r="O3290" i="1"/>
  <c r="O2236" i="1"/>
  <c r="O943" i="1"/>
  <c r="O3732" i="1"/>
  <c r="O1162" i="1"/>
  <c r="O3350" i="1"/>
  <c r="O3900" i="1"/>
  <c r="O1776" i="1"/>
  <c r="O1760" i="1"/>
  <c r="O4004" i="1"/>
  <c r="O4081" i="1"/>
  <c r="O1896" i="1"/>
  <c r="O2973" i="1"/>
  <c r="O3726" i="1"/>
  <c r="O3262" i="1"/>
  <c r="O2207" i="1"/>
  <c r="O1310" i="1"/>
  <c r="O1328" i="1"/>
  <c r="O2208" i="1"/>
  <c r="O1622" i="1"/>
  <c r="O3590" i="1"/>
  <c r="O2407" i="1"/>
  <c r="O3758" i="1"/>
  <c r="O3493" i="1"/>
  <c r="O1939" i="1"/>
  <c r="O3486" i="1"/>
  <c r="O3531" i="1"/>
  <c r="O3527" i="1"/>
  <c r="O3528" i="1"/>
  <c r="O1942" i="1"/>
  <c r="O3478" i="1"/>
  <c r="O680" i="1"/>
  <c r="O95" i="1"/>
  <c r="O3524" i="1"/>
  <c r="O3789" i="1"/>
  <c r="O2361" i="1"/>
  <c r="O3235" i="1"/>
  <c r="O2680" i="1"/>
  <c r="O3658" i="1"/>
  <c r="O2539" i="1"/>
  <c r="O3330" i="1"/>
  <c r="O2974" i="1"/>
  <c r="O1364" i="1"/>
  <c r="O3428" i="1"/>
  <c r="O3055" i="1"/>
  <c r="O3110" i="1"/>
  <c r="O3270" i="1"/>
  <c r="O1266" i="1"/>
  <c r="O1771" i="1"/>
  <c r="O1665" i="1"/>
  <c r="O3425" i="1"/>
  <c r="O3685" i="1"/>
  <c r="O3165" i="1"/>
  <c r="O3731" i="1"/>
  <c r="O2258" i="1"/>
  <c r="O3416" i="1"/>
  <c r="O2559" i="1"/>
  <c r="O3131" i="1"/>
  <c r="O783" i="1"/>
  <c r="O3447" i="1"/>
  <c r="O3238" i="1"/>
  <c r="O3041" i="1"/>
  <c r="O1226" i="1"/>
  <c r="O3725" i="1"/>
  <c r="O2678" i="1"/>
  <c r="O2500" i="1"/>
  <c r="O648" i="1"/>
  <c r="O3480" i="1"/>
  <c r="O2301" i="1"/>
  <c r="O1713" i="1"/>
  <c r="O1640" i="1"/>
  <c r="O1835" i="1"/>
  <c r="O2758" i="1"/>
  <c r="O1885" i="1"/>
  <c r="O3297" i="1"/>
  <c r="O3296" i="1"/>
  <c r="O312" i="1"/>
  <c r="O3522" i="1"/>
  <c r="O871" i="1"/>
  <c r="O782" i="1"/>
  <c r="O813" i="1"/>
  <c r="O2106" i="1"/>
  <c r="O3202" i="1"/>
  <c r="O3267" i="1"/>
  <c r="O3183" i="1"/>
  <c r="O1208" i="1"/>
  <c r="O2472" i="1"/>
  <c r="O1833" i="1"/>
  <c r="O3565" i="1"/>
  <c r="O2389" i="1"/>
  <c r="O1087" i="1"/>
  <c r="O1672" i="1"/>
  <c r="O4055" i="1"/>
  <c r="O786" i="1"/>
  <c r="O3198" i="1"/>
  <c r="O1039" i="1"/>
  <c r="O1592" i="1"/>
  <c r="O1170" i="1"/>
  <c r="O3017" i="1"/>
  <c r="O2210" i="1"/>
  <c r="O1615" i="1"/>
  <c r="O2221" i="1"/>
  <c r="O1213" i="1"/>
  <c r="O3548" i="1"/>
  <c r="O3494" i="1"/>
  <c r="O2299" i="1"/>
  <c r="O3188" i="1"/>
  <c r="O3491" i="1"/>
  <c r="O1882" i="1"/>
  <c r="O3299" i="1"/>
  <c r="O1662" i="1"/>
  <c r="O2770" i="1"/>
  <c r="O1840" i="1"/>
  <c r="O2290" i="1"/>
  <c r="O2484" i="1"/>
  <c r="O1613" i="1"/>
  <c r="O2671" i="1"/>
  <c r="O1862" i="1"/>
  <c r="O3329" i="1"/>
  <c r="O3357" i="1"/>
  <c r="O2511" i="1"/>
  <c r="O3973" i="1"/>
  <c r="O392" i="1"/>
  <c r="O1847" i="1"/>
  <c r="O2174" i="1"/>
  <c r="O3074" i="1"/>
  <c r="O3248" i="1"/>
  <c r="O3162" i="1"/>
  <c r="O3249" i="1"/>
  <c r="O3924" i="1"/>
  <c r="O3484" i="1"/>
  <c r="O3253" i="1"/>
  <c r="O1796" i="1"/>
  <c r="O1780" i="1"/>
  <c r="O1340" i="1"/>
  <c r="O2636" i="1"/>
  <c r="O3470" i="1"/>
  <c r="O1842" i="1"/>
  <c r="O1169" i="1"/>
  <c r="O707" i="1"/>
  <c r="O3510" i="1"/>
  <c r="O2629" i="1"/>
  <c r="O3073" i="1"/>
  <c r="O3913" i="1"/>
  <c r="O3355" i="1"/>
  <c r="O2517" i="1"/>
  <c r="O3587" i="1"/>
  <c r="O2630" i="1"/>
  <c r="O3274" i="1"/>
  <c r="O2295" i="1"/>
  <c r="O3016" i="1"/>
  <c r="O1396" i="1"/>
  <c r="O1154" i="1"/>
  <c r="O814" i="1"/>
  <c r="O3419" i="1"/>
  <c r="O979" i="1"/>
  <c r="O3137" i="1"/>
  <c r="O1788" i="1"/>
  <c r="O3507" i="1"/>
  <c r="O666" i="1"/>
  <c r="O787" i="1"/>
  <c r="O75" i="1"/>
  <c r="O3563" i="1"/>
  <c r="O2193" i="1"/>
  <c r="O1773" i="1"/>
  <c r="O1492" i="1"/>
  <c r="O677" i="1"/>
  <c r="O2561" i="1"/>
  <c r="O3093" i="1"/>
  <c r="O1176" i="1"/>
  <c r="O1465" i="1"/>
  <c r="O2654" i="1"/>
  <c r="O1764" i="1"/>
  <c r="O3434" i="1"/>
  <c r="O960" i="1"/>
  <c r="O3258" i="1"/>
  <c r="O2958" i="1"/>
  <c r="O966" i="1"/>
  <c r="O1321" i="1"/>
  <c r="O3306" i="1"/>
  <c r="O1388" i="1"/>
  <c r="O3047" i="1"/>
  <c r="O3271" i="1"/>
  <c r="O1814" i="1"/>
  <c r="O958" i="1"/>
  <c r="O475" i="1"/>
  <c r="O2217" i="1"/>
  <c r="O1774" i="1"/>
  <c r="O1730" i="1"/>
  <c r="O2127" i="1"/>
  <c r="O3161" i="1"/>
  <c r="O1739" i="1"/>
  <c r="O600" i="1"/>
  <c r="O1071" i="1"/>
  <c r="O3231" i="1"/>
  <c r="O2085" i="1"/>
  <c r="O3624" i="1"/>
  <c r="O2963" i="1"/>
  <c r="O705" i="1"/>
  <c r="O2746" i="1"/>
  <c r="O2639" i="1"/>
  <c r="O3007" i="1"/>
  <c r="O3272" i="1"/>
  <c r="O758" i="1"/>
  <c r="O460" i="1"/>
  <c r="O3609" i="1"/>
  <c r="O2102" i="1"/>
  <c r="O1855" i="1"/>
  <c r="O3377" i="1"/>
  <c r="O745" i="1"/>
  <c r="O2224" i="1"/>
  <c r="O1825" i="1"/>
  <c r="O2302" i="1"/>
  <c r="O3022" i="1"/>
  <c r="O1439" i="1"/>
  <c r="O1949" i="1"/>
  <c r="O1435" i="1"/>
  <c r="O3849" i="1"/>
  <c r="O2748" i="1"/>
  <c r="O2454" i="1"/>
  <c r="O2686" i="1"/>
  <c r="O4108" i="1"/>
  <c r="O189" i="1"/>
  <c r="O1417" i="1"/>
  <c r="O3092" i="1"/>
  <c r="O27" i="1"/>
  <c r="O2488" i="1"/>
  <c r="O3768" i="1"/>
  <c r="O3453" i="1"/>
  <c r="O3767" i="1"/>
  <c r="O3766" i="1"/>
  <c r="O3699" i="1"/>
  <c r="O2387" i="1"/>
  <c r="O2558" i="1"/>
  <c r="O3077" i="1"/>
  <c r="O3822" i="1"/>
  <c r="O3009" i="1"/>
  <c r="O3075" i="1"/>
  <c r="O3945" i="1"/>
  <c r="O3208" i="1"/>
  <c r="O448" i="1"/>
  <c r="O1361" i="1"/>
  <c r="O70" i="1"/>
  <c r="O1685" i="1"/>
  <c r="O3372" i="1"/>
  <c r="O2976" i="1"/>
  <c r="O3934" i="1"/>
  <c r="O1625" i="1"/>
  <c r="O2211" i="1"/>
  <c r="O3279" i="1"/>
  <c r="O3738" i="1"/>
  <c r="O887" i="1"/>
  <c r="O2494" i="1"/>
  <c r="O205" i="1"/>
  <c r="O3189" i="1"/>
  <c r="O3155" i="1"/>
  <c r="O1110" i="1"/>
  <c r="O2744" i="1"/>
  <c r="O876" i="1"/>
  <c r="O3786" i="1"/>
  <c r="O3177" i="1"/>
  <c r="O1391" i="1"/>
  <c r="O997" i="1"/>
  <c r="O2544" i="1"/>
  <c r="O183" i="1"/>
  <c r="O3918" i="1"/>
  <c r="O3058" i="1"/>
  <c r="O3436" i="1"/>
  <c r="O718" i="1"/>
  <c r="O3496" i="1"/>
  <c r="O3574" i="1"/>
  <c r="O3065" i="1"/>
  <c r="O3380" i="1"/>
  <c r="O3043" i="1"/>
  <c r="O964" i="1"/>
  <c r="O3091" i="1"/>
  <c r="O3134" i="1"/>
  <c r="O1502" i="1"/>
  <c r="O665" i="1"/>
  <c r="O784" i="1"/>
  <c r="O3473" i="1"/>
  <c r="O633" i="1"/>
  <c r="O670" i="1"/>
  <c r="O411" i="1"/>
  <c r="O1894" i="1"/>
  <c r="O2502" i="1"/>
  <c r="O1642" i="1"/>
  <c r="O1081" i="1"/>
  <c r="O1558" i="1"/>
  <c r="O430" i="1"/>
  <c r="O1192" i="1"/>
  <c r="O3386" i="1"/>
  <c r="O2369" i="1"/>
  <c r="O944" i="1"/>
  <c r="O3384" i="1"/>
  <c r="O3056" i="1"/>
  <c r="O3181" i="1"/>
  <c r="O3243" i="1"/>
  <c r="O3317" i="1"/>
  <c r="O2000" i="1"/>
  <c r="O3796" i="1"/>
  <c r="O1779" i="1"/>
  <c r="O1725" i="1"/>
  <c r="O3878" i="1"/>
  <c r="O1578" i="1"/>
  <c r="O3312" i="1"/>
  <c r="O3354" i="1"/>
  <c r="O3311" i="1"/>
  <c r="O3792" i="1"/>
  <c r="O3422" i="1"/>
  <c r="O881" i="1"/>
  <c r="O3301" i="1"/>
  <c r="O3226" i="1"/>
  <c r="O3138" i="1"/>
  <c r="O1041" i="1"/>
  <c r="O166" i="1"/>
  <c r="O509" i="1"/>
  <c r="O868" i="1"/>
  <c r="O2473" i="1"/>
  <c r="O3080" i="1"/>
  <c r="O1915" i="1"/>
  <c r="O697" i="1"/>
  <c r="O3629" i="1"/>
  <c r="O72" i="1"/>
  <c r="O1692" i="1"/>
  <c r="O2996" i="1"/>
  <c r="O2172" i="1"/>
  <c r="O117" i="1"/>
  <c r="O2962" i="1"/>
  <c r="O3696" i="1"/>
  <c r="O11" i="1"/>
  <c r="O2069" i="1"/>
  <c r="O2002" i="1"/>
  <c r="O3398" i="1"/>
  <c r="O3178" i="1"/>
  <c r="O1020" i="1"/>
  <c r="O3387" i="1"/>
  <c r="O3529" i="1"/>
  <c r="O1929" i="1"/>
  <c r="O1374" i="1"/>
  <c r="O3089" i="1"/>
  <c r="O2076" i="1"/>
  <c r="O4052" i="1"/>
  <c r="O3601" i="1"/>
  <c r="O2098" i="1"/>
  <c r="O3068" i="1"/>
  <c r="O4051" i="1"/>
  <c r="O2146" i="1"/>
  <c r="O2492" i="1"/>
  <c r="O3136" i="1"/>
  <c r="O4046" i="1"/>
  <c r="O3015" i="1"/>
  <c r="O3269" i="1"/>
  <c r="O2144" i="1"/>
  <c r="O388" i="1"/>
  <c r="O1440" i="1"/>
  <c r="O52" i="1"/>
  <c r="O106" i="1"/>
  <c r="O377" i="1"/>
  <c r="O2267" i="1"/>
  <c r="O759" i="1"/>
  <c r="O3300" i="1"/>
  <c r="O3070" i="1"/>
  <c r="O1808" i="1"/>
  <c r="O605" i="1"/>
  <c r="O696" i="1"/>
  <c r="O3021" i="1"/>
  <c r="O3045" i="1"/>
  <c r="O1402" i="1"/>
  <c r="O1129" i="1"/>
  <c r="O1177" i="1"/>
  <c r="O3078" i="1"/>
  <c r="O3281" i="1"/>
  <c r="O434" i="1"/>
  <c r="O2776" i="1"/>
  <c r="O3234" i="1"/>
  <c r="O3062" i="1"/>
  <c r="O3456" i="1"/>
  <c r="O3713" i="1"/>
  <c r="O3195" i="1"/>
  <c r="O76" i="1"/>
  <c r="O1661" i="1"/>
  <c r="O3381" i="1"/>
  <c r="O2142" i="1"/>
  <c r="O1727" i="1"/>
  <c r="O171" i="1"/>
  <c r="O1898" i="1"/>
  <c r="O2964" i="1"/>
  <c r="O2283" i="1"/>
  <c r="O1809" i="1"/>
  <c r="O687" i="1"/>
  <c r="O1393" i="1"/>
  <c r="O4032" i="1"/>
  <c r="O3302" i="1"/>
  <c r="O2754" i="1"/>
  <c r="O1614" i="1"/>
  <c r="O3431" i="1"/>
  <c r="O2457" i="1"/>
  <c r="O3174" i="1"/>
  <c r="O820" i="1"/>
  <c r="O858" i="1"/>
  <c r="O3210" i="1"/>
  <c r="O3503" i="1"/>
  <c r="O3139" i="1"/>
  <c r="O3140" i="1"/>
  <c r="O3166" i="1"/>
  <c r="O3485" i="1"/>
  <c r="O1148" i="1"/>
  <c r="O2583" i="1"/>
  <c r="O3679" i="1"/>
  <c r="O2990" i="1"/>
  <c r="O3333" i="1"/>
  <c r="O4" i="1"/>
  <c r="O3671" i="1"/>
  <c r="O3083" i="1"/>
  <c r="O3472" i="1"/>
  <c r="O911" i="1"/>
  <c r="O3322" i="1"/>
  <c r="O831" i="1"/>
  <c r="O1837" i="1"/>
  <c r="O3471" i="1"/>
  <c r="O1639" i="1"/>
  <c r="O2493" i="1"/>
  <c r="O1818" i="1"/>
  <c r="O1992" i="1"/>
  <c r="O1576" i="1"/>
  <c r="O3094" i="1"/>
  <c r="O3366" i="1"/>
  <c r="O3000" i="1"/>
  <c r="O3039" i="1"/>
  <c r="O1322" i="1"/>
  <c r="O92" i="1"/>
  <c r="O3540" i="1"/>
  <c r="O4104" i="1"/>
  <c r="O3087" i="1"/>
  <c r="O86" i="1"/>
  <c r="O141" i="1"/>
  <c r="O3739" i="1"/>
  <c r="O3533" i="1"/>
  <c r="O3251" i="1"/>
  <c r="O3440" i="1"/>
  <c r="O3163" i="1"/>
  <c r="O3088" i="1"/>
  <c r="O4010" i="1"/>
  <c r="O1834" i="1"/>
  <c r="O3085" i="1"/>
  <c r="O2641" i="1"/>
  <c r="O4003" i="1"/>
  <c r="O3192" i="1"/>
  <c r="O1709" i="1"/>
  <c r="O1327" i="1"/>
  <c r="O3276" i="1"/>
  <c r="O3071" i="1"/>
  <c r="O706" i="1"/>
  <c r="O3504" i="1"/>
  <c r="O950" i="1"/>
  <c r="O454" i="1"/>
  <c r="O2137" i="1"/>
  <c r="O3693" i="1"/>
  <c r="O2948" i="1"/>
  <c r="O994" i="1"/>
  <c r="O3168" i="1"/>
  <c r="O2390" i="1"/>
  <c r="O2163" i="1"/>
  <c r="O2411" i="1"/>
  <c r="O2416" i="1"/>
  <c r="O3203" i="1"/>
  <c r="O97" i="1"/>
  <c r="O78" i="1"/>
  <c r="O3105" i="1"/>
  <c r="O3371" i="1"/>
  <c r="O3123" i="1"/>
  <c r="O3124" i="1"/>
  <c r="O3102" i="1"/>
  <c r="O3240" i="1"/>
  <c r="O3564" i="1"/>
  <c r="O3098" i="1"/>
  <c r="O1421" i="1"/>
  <c r="O1496" i="1"/>
  <c r="O3275" i="1"/>
  <c r="O3020" i="1"/>
  <c r="O3338" i="1"/>
  <c r="O2385" i="1"/>
  <c r="O164" i="1"/>
  <c r="O821" i="1"/>
  <c r="O1910" i="1"/>
  <c r="O424" i="1"/>
  <c r="O3130" i="1"/>
  <c r="O3266" i="1"/>
  <c r="O2450" i="1"/>
  <c r="O3106" i="1"/>
  <c r="O2991" i="1"/>
  <c r="O3517" i="1"/>
  <c r="O597" i="1"/>
  <c r="O3323" i="1"/>
  <c r="O1126" i="1"/>
  <c r="O1104" i="1"/>
  <c r="O3411" i="1"/>
  <c r="O2219" i="1"/>
  <c r="O99" i="1"/>
  <c r="O2203" i="1"/>
  <c r="O3861" i="1"/>
  <c r="O1429" i="1"/>
  <c r="O3095" i="1"/>
  <c r="O2319" i="1"/>
  <c r="O433" i="1"/>
  <c r="O3488" i="1"/>
  <c r="O975" i="1"/>
  <c r="O1085" i="1"/>
  <c r="O3241" i="1"/>
  <c r="O24" i="1"/>
  <c r="O2949" i="1"/>
  <c r="O1331" i="1"/>
  <c r="O2152" i="1"/>
  <c r="O702" i="1"/>
  <c r="O1432" i="1"/>
  <c r="O137" i="1"/>
  <c r="O3847" i="1"/>
  <c r="O182" i="1"/>
  <c r="O236" i="1"/>
  <c r="O2481" i="1"/>
  <c r="O510" i="1"/>
  <c r="O781" i="1"/>
  <c r="O3706" i="1"/>
  <c r="O3595" i="1"/>
  <c r="O3108" i="1"/>
  <c r="O3701" i="1"/>
  <c r="O452" i="1"/>
  <c r="O2545" i="1"/>
  <c r="O3561" i="1"/>
  <c r="O3064" i="1"/>
  <c r="O1983" i="1"/>
  <c r="O3042" i="1"/>
  <c r="O1811" i="1"/>
  <c r="O2755" i="1"/>
  <c r="O203" i="1"/>
  <c r="O965" i="1"/>
  <c r="O3420" i="1"/>
  <c r="O374" i="1"/>
  <c r="O3800" i="1"/>
  <c r="O917" i="1"/>
  <c r="O1347" i="1"/>
  <c r="O3252" i="1"/>
  <c r="O2940" i="1"/>
  <c r="O3307" i="1"/>
  <c r="O1602" i="1"/>
  <c r="O3649" i="1"/>
  <c r="O1872" i="1"/>
  <c r="O222" i="1"/>
  <c r="O1490" i="1"/>
  <c r="O1687" i="1"/>
  <c r="O155" i="1"/>
  <c r="O2652" i="1"/>
  <c r="O3046" i="1"/>
  <c r="O3492" i="1"/>
  <c r="O2640" i="1"/>
  <c r="O776" i="1"/>
  <c r="O3157" i="1"/>
  <c r="O631" i="1"/>
  <c r="O1569" i="1"/>
  <c r="O3084" i="1"/>
  <c r="O3154" i="1"/>
  <c r="O575" i="1"/>
  <c r="O191" i="1"/>
  <c r="O932" i="1"/>
  <c r="O624" i="1"/>
  <c r="O2980" i="1"/>
  <c r="O147" i="1"/>
  <c r="O3444" i="1"/>
  <c r="O2417" i="1"/>
  <c r="O506" i="1"/>
  <c r="O1778" i="1"/>
  <c r="O2989" i="1"/>
  <c r="O925" i="1"/>
  <c r="O926" i="1"/>
  <c r="O2378" i="1"/>
  <c r="O172" i="1"/>
  <c r="O170" i="1"/>
  <c r="O873" i="1"/>
  <c r="O1156" i="1"/>
  <c r="O1414" i="1"/>
  <c r="O3082" i="1"/>
  <c r="O3223" i="1"/>
  <c r="O2218" i="1"/>
  <c r="O3053" i="1"/>
  <c r="O3397" i="1"/>
  <c r="O3013" i="1"/>
  <c r="O2124" i="1"/>
  <c r="O2426" i="1"/>
  <c r="O829" i="1"/>
  <c r="O2742" i="1"/>
  <c r="O719" i="1"/>
  <c r="O884" i="1"/>
  <c r="O423" i="1"/>
  <c r="O590" i="1"/>
  <c r="O3674" i="1"/>
  <c r="O1851" i="1"/>
  <c r="O1925" i="1"/>
  <c r="O622" i="1"/>
  <c r="O2345" i="1"/>
  <c r="O4084" i="1"/>
  <c r="O3027" i="1"/>
  <c r="O3500" i="1"/>
  <c r="O3501" i="1"/>
  <c r="O850" i="1"/>
  <c r="O855" i="1"/>
  <c r="O1824" i="1"/>
  <c r="O2114" i="1"/>
  <c r="O3097" i="1"/>
  <c r="O685" i="1"/>
  <c r="O967" i="1"/>
  <c r="O3019" i="1"/>
  <c r="O1194" i="1"/>
  <c r="O945" i="1"/>
  <c r="O1548" i="1"/>
  <c r="O2975" i="1"/>
  <c r="O948" i="1"/>
  <c r="O3457" i="1"/>
  <c r="O3638" i="1"/>
  <c r="O2123" i="1"/>
  <c r="O2503" i="1"/>
  <c r="O1597" i="1"/>
  <c r="O976" i="1"/>
  <c r="O3797" i="1"/>
  <c r="O1695" i="1"/>
  <c r="O901" i="1"/>
  <c r="O2921" i="1"/>
  <c r="O200" i="1"/>
  <c r="O3442" i="1"/>
  <c r="O2581" i="1"/>
  <c r="O3109" i="1"/>
  <c r="O2682" i="1"/>
  <c r="O951" i="1"/>
  <c r="O3063" i="1"/>
  <c r="O2998" i="1"/>
  <c r="O2937" i="1"/>
  <c r="O3781" i="1"/>
  <c r="O2350" i="1"/>
  <c r="O1138" i="1"/>
  <c r="O3291" i="1"/>
  <c r="O3206" i="1"/>
  <c r="O1047" i="1"/>
  <c r="O3090" i="1"/>
  <c r="O3409" i="1"/>
  <c r="O199" i="1"/>
  <c r="O623" i="1"/>
  <c r="O693" i="1"/>
  <c r="O1920" i="1"/>
  <c r="O893" i="1"/>
  <c r="O3575" i="1"/>
  <c r="O3186" i="1"/>
  <c r="O2757" i="1"/>
  <c r="O96" i="1"/>
  <c r="O577" i="1"/>
  <c r="O3121" i="1"/>
  <c r="O1112" i="1"/>
  <c r="O1152" i="1"/>
  <c r="O3545" i="1"/>
  <c r="O3364" i="1"/>
  <c r="O3115" i="1"/>
  <c r="O508" i="1"/>
  <c r="O2573" i="1"/>
  <c r="O1010" i="1"/>
  <c r="O1042" i="1"/>
  <c r="O228" i="1"/>
  <c r="O3164" i="1"/>
  <c r="O594" i="1"/>
  <c r="O193" i="1"/>
  <c r="O3538" i="1"/>
  <c r="O241" i="1"/>
  <c r="O3250" i="1"/>
  <c r="O3069" i="1"/>
  <c r="O3114" i="1"/>
  <c r="O2919" i="1"/>
  <c r="O570" i="1"/>
  <c r="O1105" i="1"/>
  <c r="O1406" i="1"/>
  <c r="O1242" i="1"/>
  <c r="O2985" i="1"/>
  <c r="O1017" i="1"/>
  <c r="O3100" i="1"/>
  <c r="O1921" i="1"/>
  <c r="O2001" i="1"/>
  <c r="O2131" i="1"/>
  <c r="O763" i="1"/>
  <c r="O1008" i="1"/>
  <c r="O2760" i="1"/>
  <c r="O3051" i="1"/>
  <c r="O959" i="1"/>
  <c r="O2590" i="1"/>
  <c r="O504" i="1"/>
  <c r="O2936" i="1"/>
  <c r="O973" i="1"/>
  <c r="O1722" i="1"/>
  <c r="O2145" i="1"/>
  <c r="O2972" i="1"/>
  <c r="O3450" i="1"/>
  <c r="O3672" i="1"/>
  <c r="O1575" i="1"/>
  <c r="O592" i="1"/>
  <c r="O1012" i="1"/>
  <c r="O1701" i="1"/>
  <c r="O3876" i="1"/>
  <c r="O3644" i="1"/>
  <c r="O491" i="1"/>
  <c r="O502" i="1"/>
  <c r="O3107" i="1"/>
  <c r="O3059" i="1"/>
  <c r="O1874" i="1"/>
  <c r="O1050" i="1"/>
  <c r="O993" i="1"/>
  <c r="O3158" i="1"/>
  <c r="O3054" i="1"/>
  <c r="O2516" i="1"/>
  <c r="O1237" i="1"/>
  <c r="O675" i="1"/>
  <c r="O519" i="1"/>
  <c r="O1580" i="1"/>
  <c r="O1596" i="1"/>
  <c r="O888" i="1"/>
  <c r="O85" i="1"/>
  <c r="O3044" i="1"/>
  <c r="O426" i="1"/>
  <c r="O4047" i="1"/>
  <c r="O2405" i="1"/>
  <c r="O2403" i="1"/>
  <c r="O3848" i="1"/>
  <c r="O2965" i="1"/>
  <c r="O1423" i="1"/>
  <c r="O3841" i="1"/>
  <c r="O558" i="1"/>
  <c r="O4042" i="1"/>
  <c r="O895" i="1"/>
  <c r="O181" i="1"/>
  <c r="O1365" i="1"/>
  <c r="O2993" i="1"/>
  <c r="O715" i="1"/>
  <c r="O907" i="1"/>
  <c r="O920" i="1"/>
  <c r="O897" i="1"/>
  <c r="O3211" i="1"/>
  <c r="O2954" i="1"/>
  <c r="O721" i="1"/>
  <c r="O129" i="1"/>
  <c r="O1064" i="1"/>
  <c r="O3008" i="1"/>
  <c r="O1157" i="1"/>
  <c r="O1770" i="1"/>
  <c r="O1145" i="1"/>
  <c r="O3308" i="1"/>
  <c r="O3525" i="1"/>
  <c r="O2374" i="1"/>
  <c r="O1441" i="1"/>
  <c r="O179" i="1"/>
  <c r="O2169" i="1"/>
  <c r="O2922" i="1"/>
  <c r="O1118" i="1"/>
  <c r="O1240" i="1"/>
  <c r="O3159" i="1"/>
  <c r="O769" i="1"/>
  <c r="O3761" i="1"/>
  <c r="O581" i="1"/>
  <c r="O3023" i="1"/>
  <c r="O864" i="1"/>
  <c r="O777" i="1"/>
  <c r="O3263" i="1"/>
  <c r="O3144" i="1"/>
  <c r="O1551" i="1"/>
  <c r="O3067" i="1"/>
  <c r="O1108" i="1"/>
  <c r="O3003" i="1"/>
  <c r="O927" i="1"/>
  <c r="O905" i="1"/>
  <c r="O664" i="1"/>
  <c r="O1763" i="1"/>
  <c r="O425" i="1"/>
  <c r="O3200" i="1"/>
  <c r="O2171" i="1"/>
  <c r="O125" i="1"/>
  <c r="O906" i="1"/>
  <c r="O2413" i="1"/>
  <c r="O1159" i="1"/>
  <c r="O3196" i="1"/>
  <c r="O2920" i="1"/>
  <c r="O1487" i="1"/>
  <c r="O513" i="1"/>
  <c r="O2777" i="1"/>
  <c r="O1718" i="1"/>
  <c r="O3191" i="1"/>
  <c r="O486" i="1"/>
  <c r="O3018" i="1"/>
  <c r="O2571" i="1"/>
  <c r="O1458" i="1"/>
  <c r="O2988" i="1"/>
  <c r="O572" i="1"/>
  <c r="O2987" i="1"/>
  <c r="O474" i="1"/>
  <c r="O153" i="1"/>
  <c r="O603" i="1"/>
  <c r="O1993" i="1"/>
  <c r="O2749" i="1"/>
  <c r="O467" i="1"/>
  <c r="O2999" i="1"/>
  <c r="O2997" i="1"/>
  <c r="O3141" i="1"/>
  <c r="O2946" i="1"/>
  <c r="O3060" i="1"/>
  <c r="O3292" i="1"/>
  <c r="O428" i="1"/>
  <c r="O2681" i="1"/>
  <c r="O1227" i="1"/>
  <c r="O607" i="1"/>
  <c r="O933" i="1"/>
  <c r="O3126" i="1"/>
  <c r="O3125" i="1"/>
  <c r="O224" i="1"/>
  <c r="O1069" i="1"/>
  <c r="O3050" i="1"/>
  <c r="O2939" i="1"/>
  <c r="O3265" i="1"/>
  <c r="O2928" i="1"/>
  <c r="O2140" i="1"/>
  <c r="O3259" i="1"/>
  <c r="O955" i="1"/>
  <c r="O3260" i="1"/>
  <c r="O1140" i="1"/>
  <c r="O1868" i="1"/>
  <c r="O3534" i="1"/>
  <c r="O3537" i="1"/>
  <c r="O3536" i="1"/>
  <c r="O892" i="1"/>
  <c r="O436" i="1"/>
  <c r="O1574" i="1"/>
  <c r="O2651" i="1"/>
  <c r="O2888" i="1"/>
  <c r="O555" i="1"/>
  <c r="O912" i="1"/>
  <c r="O3224" i="1"/>
  <c r="O2569" i="1"/>
  <c r="O935" i="1"/>
  <c r="O2364" i="1"/>
  <c r="O2325" i="1"/>
  <c r="O2887" i="1"/>
  <c r="O2153" i="1"/>
  <c r="O2932" i="1"/>
  <c r="O3079" i="1"/>
  <c r="O1235" i="1"/>
  <c r="O3474" i="1"/>
  <c r="O148" i="1"/>
  <c r="O2157" i="1"/>
  <c r="O2126" i="1"/>
  <c r="O595" i="1"/>
  <c r="O505" i="1"/>
  <c r="O882" i="1"/>
  <c r="O3180" i="1"/>
  <c r="O2751" i="1"/>
  <c r="O2968" i="1"/>
  <c r="O3066" i="1"/>
  <c r="O234" i="1"/>
  <c r="O1737" i="1"/>
  <c r="O3432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405" i="1"/>
  <c r="O3406" i="1"/>
  <c r="O1483" i="1"/>
  <c r="O2761" i="1"/>
  <c r="O2136" i="1"/>
  <c r="O1918" i="1"/>
  <c r="O2927" i="1"/>
  <c r="O863" i="1"/>
  <c r="O3369" i="1"/>
  <c r="O1552" i="1"/>
  <c r="O642" i="1"/>
  <c r="O1147" i="1"/>
  <c r="O1344" i="1"/>
  <c r="O2370" i="1"/>
  <c r="O1425" i="1"/>
  <c r="O1172" i="1"/>
  <c r="O921" i="1"/>
  <c r="O2567" i="1"/>
  <c r="O3833" i="1"/>
  <c r="O220" i="1"/>
  <c r="O602" i="1"/>
  <c r="O2768" i="1"/>
  <c r="O3028" i="1"/>
  <c r="O1102" i="1"/>
  <c r="O1567" i="1"/>
  <c r="O1185" i="1"/>
  <c r="O1559" i="1"/>
  <c r="O1415" i="1"/>
  <c r="O3839" i="1"/>
  <c r="O1493" i="1"/>
  <c r="O3835" i="1"/>
  <c r="O2957" i="1"/>
  <c r="O3133" i="1"/>
  <c r="O3834" i="1"/>
  <c r="O3840" i="1"/>
  <c r="O2981" i="1"/>
  <c r="O3014" i="1"/>
  <c r="O663" i="1"/>
  <c r="O2952" i="1"/>
  <c r="O3011" i="1"/>
  <c r="O2891" i="1"/>
  <c r="O2950" i="1"/>
  <c r="O1562" i="1"/>
  <c r="O1584" i="1"/>
  <c r="O151" i="1"/>
  <c r="O2660" i="1"/>
  <c r="O629" i="1"/>
  <c r="O2765" i="1"/>
  <c r="O904" i="1"/>
  <c r="O720" i="1"/>
  <c r="O2601" i="1"/>
  <c r="O3099" i="1"/>
  <c r="O865" i="1"/>
  <c r="O2504" i="1"/>
  <c r="O2938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3225" i="1"/>
  <c r="O3057" i="1"/>
  <c r="O1997" i="1"/>
  <c r="O1438" i="1"/>
  <c r="O468" i="1"/>
  <c r="O1790" i="1"/>
  <c r="O1449" i="1"/>
  <c r="O1151" i="1"/>
  <c r="O2512" i="1"/>
  <c r="O3190" i="1"/>
  <c r="O1720" i="1"/>
  <c r="O1013" i="1"/>
  <c r="O2564" i="1"/>
  <c r="O1598" i="1"/>
  <c r="O2384" i="1"/>
  <c r="O3036" i="1"/>
  <c r="O2971" i="1"/>
  <c r="O3024" i="1"/>
  <c r="O2690" i="1"/>
  <c r="O1150" i="1"/>
  <c r="O890" i="1"/>
  <c r="O1410" i="1"/>
  <c r="O3010" i="1"/>
  <c r="O2697" i="1"/>
  <c r="O3005" i="1"/>
  <c r="O545" i="1"/>
  <c r="O1072" i="1"/>
  <c r="O2702" i="1"/>
  <c r="O900" i="1"/>
  <c r="O127" i="1"/>
  <c r="O2908" i="1"/>
  <c r="O2961" i="1"/>
  <c r="O3006" i="1"/>
  <c r="O1801" i="1"/>
  <c r="O3001" i="1"/>
  <c r="O565" i="1"/>
  <c r="O551" i="1"/>
  <c r="O1563" i="1"/>
  <c r="O2521" i="1"/>
  <c r="O874" i="1"/>
  <c r="O880" i="1"/>
  <c r="O999" i="1"/>
  <c r="O998" i="1"/>
  <c r="O2955" i="1"/>
  <c r="O2992" i="1"/>
  <c r="O734" i="1"/>
  <c r="O2951" i="1"/>
  <c r="O872" i="1"/>
  <c r="O593" i="1"/>
  <c r="O711" i="1"/>
  <c r="O458" i="1"/>
  <c r="O2912" i="1"/>
  <c r="O232" i="1"/>
  <c r="O2982" i="1"/>
  <c r="O2947" i="1"/>
  <c r="O619" i="1"/>
  <c r="O2945" i="1"/>
  <c r="O1550" i="1"/>
  <c r="O1916" i="1"/>
  <c r="O2572" i="1"/>
  <c r="O3489" i="1"/>
  <c r="O1500" i="1"/>
  <c r="O2970" i="1"/>
  <c r="O588" i="1"/>
  <c r="O1084" i="1"/>
  <c r="O563" i="1"/>
  <c r="O2382" i="1"/>
  <c r="O2966" i="1"/>
  <c r="O1579" i="1"/>
  <c r="O2357" i="1"/>
  <c r="O2683" i="1"/>
  <c r="O1419" i="1"/>
  <c r="O2967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886" i="1"/>
  <c r="O2375" i="1"/>
  <c r="O488" i="1"/>
  <c r="O561" i="1"/>
  <c r="O2395" i="1"/>
  <c r="O1906" i="1"/>
  <c r="O870" i="1"/>
  <c r="O2154" i="1"/>
  <c r="O2587" i="1"/>
  <c r="O2594" i="1"/>
  <c r="O2956" i="1"/>
  <c r="O239" i="1"/>
  <c r="O1561" i="1"/>
  <c r="O2440" i="1"/>
  <c r="O3351" i="1"/>
  <c r="O192" i="1"/>
  <c r="O2570" i="1"/>
  <c r="O1155" i="1"/>
  <c r="O1485" i="1"/>
  <c r="O3033" i="1"/>
  <c r="O1062" i="1"/>
  <c r="O1991" i="1"/>
  <c r="O3356" i="1"/>
  <c r="O3359" i="1"/>
  <c r="O937" i="1"/>
  <c r="O1715" i="1"/>
  <c r="O516" i="1"/>
  <c r="O774" i="1"/>
  <c r="O3352" i="1"/>
  <c r="O446" i="1"/>
  <c r="O1137" i="1"/>
  <c r="O3358" i="1"/>
  <c r="O2125" i="1"/>
  <c r="O1488" i="1"/>
  <c r="O2138" i="1"/>
  <c r="O1099" i="1"/>
  <c r="O2889" i="1"/>
  <c r="O2438" i="1"/>
  <c r="O457" i="1"/>
  <c r="O1070" i="1"/>
  <c r="O1111" i="1"/>
  <c r="O2995" i="1"/>
  <c r="O2994" i="1"/>
  <c r="O2766" i="1"/>
  <c r="O875" i="1"/>
  <c r="O2918" i="1"/>
  <c r="O2941" i="1"/>
  <c r="O867" i="1"/>
  <c r="O451" i="1"/>
  <c r="O2944" i="1"/>
  <c r="O1077" i="1"/>
  <c r="O1430" i="1"/>
  <c r="O1080" i="1"/>
  <c r="O1095" i="1"/>
  <c r="O1907" i="1"/>
  <c r="O1184" i="1"/>
  <c r="O1103" i="1"/>
  <c r="O2914" i="1"/>
  <c r="O2913" i="1"/>
  <c r="O1813" i="1"/>
  <c r="O150" i="1"/>
  <c r="O2934" i="1"/>
  <c r="O1791" i="1"/>
  <c r="O1234" i="1"/>
  <c r="O2695" i="1"/>
  <c r="O939" i="1"/>
  <c r="O1795" i="1"/>
  <c r="O2983" i="1"/>
  <c r="O941" i="1"/>
  <c r="O2933" i="1"/>
  <c r="O156" i="1"/>
  <c r="O2935" i="1"/>
  <c r="O2348" i="1"/>
  <c r="O2892" i="1"/>
  <c r="O2890" i="1"/>
  <c r="O2969" i="1"/>
  <c r="O2685" i="1"/>
  <c r="O1875" i="1"/>
  <c r="O2763" i="1"/>
  <c r="O2649" i="1"/>
  <c r="O2693" i="1"/>
  <c r="O1164" i="1"/>
  <c r="O2959" i="1"/>
  <c r="O2743" i="1"/>
  <c r="O1160" i="1"/>
  <c r="O1726" i="1"/>
  <c r="O552" i="1"/>
  <c r="O1721" i="1"/>
  <c r="O3153" i="1"/>
  <c r="O2960" i="1"/>
  <c r="O1560" i="1"/>
  <c r="O3152" i="1"/>
  <c r="O2155" i="1"/>
  <c r="O1712" i="1"/>
  <c r="O2769" i="1"/>
  <c r="O775" i="1"/>
  <c r="O2885" i="1"/>
  <c r="O2917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3096" i="1"/>
  <c r="O2942" i="1"/>
  <c r="O1757" i="1"/>
  <c r="O1123" i="1"/>
  <c r="O3076" i="1"/>
  <c r="O2882" i="1"/>
  <c r="O2538" i="1"/>
  <c r="O1314" i="1"/>
  <c r="O1581" i="1"/>
  <c r="O2878" i="1"/>
  <c r="O2700" i="1"/>
  <c r="O2877" i="1"/>
  <c r="O1876" i="1"/>
  <c r="O2930" i="1"/>
  <c r="O455" i="1"/>
  <c r="O2929" i="1"/>
  <c r="O596" i="1"/>
  <c r="O992" i="1"/>
  <c r="O1424" i="1"/>
  <c r="O2436" i="1"/>
  <c r="O2161" i="1"/>
  <c r="O2931" i="1"/>
  <c r="O2593" i="1"/>
  <c r="O3025" i="1"/>
  <c r="O3026" i="1"/>
  <c r="O461" i="1"/>
  <c r="O2356" i="1"/>
  <c r="O3035" i="1"/>
  <c r="O1173" i="1"/>
  <c r="O2393" i="1"/>
  <c r="O2130" i="1"/>
  <c r="O3037" i="1"/>
  <c r="O462" i="1"/>
  <c r="O940" i="1"/>
  <c r="O1990" i="1"/>
  <c r="O1101" i="1"/>
  <c r="O2923" i="1"/>
  <c r="O543" i="1"/>
  <c r="O3034" i="1"/>
  <c r="O2694" i="1"/>
  <c r="O2764" i="1"/>
  <c r="O2415" i="1"/>
  <c r="O3032" i="1"/>
  <c r="O1231" i="1"/>
  <c r="O3029" i="1"/>
  <c r="O2926" i="1"/>
  <c r="O2925" i="1"/>
  <c r="O1821" i="1"/>
  <c r="O2924" i="1"/>
  <c r="O3030" i="1"/>
  <c r="O2133" i="1"/>
  <c r="O3031" i="1"/>
  <c r="O1093" i="1"/>
  <c r="O2853" i="1"/>
  <c r="O432" i="1"/>
  <c r="O2876" i="1"/>
  <c r="O2875" i="1"/>
  <c r="O2883" i="1"/>
  <c r="O1738" i="1"/>
  <c r="O1131" i="1"/>
  <c r="O2881" i="1"/>
  <c r="O902" i="1"/>
  <c r="O2915" i="1"/>
  <c r="O2916" i="1"/>
  <c r="O779" i="1"/>
  <c r="O2432" i="1"/>
  <c r="O1094" i="1"/>
  <c r="O2879" i="1"/>
  <c r="O2979" i="1"/>
  <c r="O2984" i="1"/>
  <c r="O215" i="1"/>
  <c r="O2978" i="1"/>
  <c r="O2902" i="1"/>
  <c r="O599" i="1"/>
  <c r="O1740" i="1"/>
  <c r="O1135" i="1"/>
  <c r="O571" i="1"/>
  <c r="O886" i="1"/>
  <c r="O1544" i="1"/>
  <c r="O2899" i="1"/>
  <c r="O2662" i="1"/>
  <c r="O2857" i="1"/>
  <c r="O640" i="1"/>
  <c r="O1688" i="1"/>
  <c r="O194" i="1"/>
  <c r="O1171" i="1"/>
  <c r="O2953" i="1"/>
  <c r="O2135" i="1"/>
  <c r="O676" i="1"/>
  <c r="O1585" i="1"/>
  <c r="O1088" i="1"/>
  <c r="O1437" i="1"/>
  <c r="O1408" i="1"/>
  <c r="O2943" i="1"/>
  <c r="O1409" i="1"/>
  <c r="O1456" i="1"/>
  <c r="O1055" i="1"/>
  <c r="O2643" i="1"/>
  <c r="O2349" i="1"/>
  <c r="O2884" i="1"/>
  <c r="O1812" i="1"/>
  <c r="O2865" i="1"/>
  <c r="O422" i="1"/>
  <c r="O580" i="1"/>
  <c r="O33" i="1"/>
  <c r="O2856" i="1"/>
  <c r="O562" i="1"/>
  <c r="O1083" i="1"/>
  <c r="O1904" i="1"/>
  <c r="O169" i="1"/>
  <c r="O983" i="1"/>
  <c r="O2874" i="1"/>
  <c r="O514" i="1"/>
  <c r="O1125" i="1"/>
  <c r="O1132" i="1"/>
  <c r="O1717" i="1"/>
  <c r="O2873" i="1"/>
  <c r="O2871" i="1"/>
  <c r="O2872" i="1"/>
  <c r="O161" i="1"/>
  <c r="O1178" i="1"/>
  <c r="O122" i="1"/>
  <c r="O2687" i="1"/>
  <c r="O1913" i="1"/>
  <c r="O773" i="1"/>
  <c r="O2898" i="1"/>
  <c r="O2860" i="1"/>
  <c r="O2895" i="1"/>
  <c r="O2376" i="1"/>
  <c r="O1869" i="1"/>
  <c r="O2128" i="1"/>
  <c r="O2905" i="1"/>
  <c r="O632" i="1"/>
  <c r="O445" i="1"/>
  <c r="O484" i="1"/>
  <c r="O1566" i="1"/>
  <c r="O2907" i="1"/>
  <c r="O1116" i="1"/>
  <c r="O1703" i="1"/>
  <c r="O511" i="1"/>
  <c r="O579" i="1"/>
  <c r="O608" i="1"/>
  <c r="O2398" i="1"/>
  <c r="O2442" i="1"/>
  <c r="O2904" i="1"/>
  <c r="O217" i="1"/>
  <c r="O2906" i="1"/>
  <c r="O2911" i="1"/>
  <c r="O144" i="1"/>
  <c r="O2779" i="1"/>
  <c r="O2910" i="1"/>
  <c r="O1865" i="1"/>
  <c r="O1545" i="1"/>
  <c r="O1128" i="1"/>
  <c r="O2759" i="1"/>
  <c r="O2896" i="1"/>
  <c r="O2900" i="1"/>
  <c r="O2897" i="1"/>
  <c r="O586" i="1"/>
  <c r="O2893" i="1"/>
  <c r="O2909" i="1"/>
  <c r="O1075" i="1"/>
  <c r="O1044" i="1"/>
  <c r="O2862" i="1"/>
  <c r="O2903" i="1"/>
  <c r="O2894" i="1"/>
  <c r="O2901" i="1"/>
  <c r="O849" i="1"/>
  <c r="O2215" i="1"/>
  <c r="O550" i="1"/>
  <c r="O668" i="1"/>
  <c r="O2425" i="1"/>
  <c r="O159" i="1"/>
  <c r="O2386" i="1"/>
  <c r="O1917" i="1"/>
  <c r="O2880" i="1"/>
  <c r="O2852" i="1"/>
  <c r="O1413" i="1"/>
  <c r="O427" i="1"/>
  <c r="O598" i="1"/>
  <c r="O1543" i="1"/>
  <c r="O1046" i="1"/>
  <c r="O1881" i="1"/>
  <c r="O1420" i="1"/>
  <c r="O2854" i="1"/>
  <c r="O546" i="1"/>
  <c r="O1180" i="1"/>
  <c r="O163" i="1"/>
  <c r="O2591" i="1"/>
  <c r="O449" i="1"/>
  <c r="O2420" i="1"/>
  <c r="O2418" i="1"/>
  <c r="O1092" i="1"/>
  <c r="O1696" i="1"/>
  <c r="O2861" i="1"/>
  <c r="O1141" i="1"/>
  <c r="O2863" i="1"/>
  <c r="O442" i="1"/>
  <c r="O1484" i="1"/>
  <c r="O2866" i="1"/>
  <c r="O765" i="1"/>
  <c r="O2588" i="1"/>
  <c r="O2859" i="1"/>
  <c r="O2870" i="1"/>
  <c r="O1121" i="1"/>
  <c r="O1501" i="1"/>
  <c r="O2867" i="1"/>
  <c r="O2868" i="1"/>
  <c r="O2869" i="1"/>
  <c r="O2864" i="1"/>
  <c r="O1115" i="1"/>
  <c r="O1583" i="1"/>
  <c r="O2585" i="1"/>
  <c r="O1244" i="1"/>
  <c r="O611" i="1"/>
  <c r="O2858" i="1"/>
  <c r="O1867" i="1"/>
  <c r="O1183" i="1"/>
  <c r="O638" i="1"/>
  <c r="O2851" i="1"/>
  <c r="O2847" i="1"/>
  <c r="O437" i="1"/>
  <c r="O2855" i="1"/>
  <c r="O1595" i="1"/>
  <c r="O2826" i="1"/>
  <c r="O984" i="1"/>
  <c r="O2848" i="1"/>
  <c r="O2396" i="1"/>
  <c r="O196" i="1"/>
  <c r="O2846" i="1"/>
  <c r="O2849" i="1"/>
  <c r="O1422" i="1"/>
  <c r="O2830" i="1"/>
  <c r="O2433" i="1"/>
  <c r="O447" i="1"/>
  <c r="O2850" i="1"/>
  <c r="O637" i="1"/>
  <c r="O1453" i="1"/>
  <c r="O2434" i="1"/>
  <c r="O2827" i="1"/>
  <c r="O2821" i="1"/>
  <c r="O2362" i="1"/>
  <c r="O2819" i="1"/>
  <c r="O2824" i="1"/>
  <c r="O1994" i="1"/>
  <c r="O2771" i="1"/>
  <c r="O780" i="1"/>
  <c r="O2156" i="1"/>
  <c r="O2150" i="1"/>
  <c r="O621" i="1"/>
  <c r="O641" i="1"/>
  <c r="O544" i="1"/>
  <c r="O2840" i="1"/>
  <c r="O698" i="1"/>
  <c r="O1452" i="1"/>
  <c r="O2584" i="1"/>
  <c r="O578" i="1"/>
  <c r="O2596" i="1"/>
  <c r="O1318" i="1"/>
  <c r="O498" i="1"/>
  <c r="O173" i="1"/>
  <c r="O2429" i="1"/>
  <c r="O2829" i="1"/>
  <c r="O2430" i="1"/>
  <c r="O2691" i="1"/>
  <c r="O2696" i="1"/>
  <c r="O2820" i="1"/>
  <c r="O1136" i="1"/>
  <c r="O2822" i="1"/>
  <c r="O2823" i="1"/>
  <c r="O2832" i="1"/>
  <c r="O2834" i="1"/>
  <c r="O2825" i="1"/>
  <c r="O566" i="1"/>
  <c r="O1704" i="1"/>
  <c r="O542" i="1"/>
  <c r="O1499" i="1"/>
  <c r="O2838" i="1"/>
  <c r="O1442" i="1"/>
  <c r="O216" i="1"/>
  <c r="O2839" i="1"/>
  <c r="O585" i="1"/>
  <c r="O591" i="1"/>
  <c r="O1589" i="1"/>
  <c r="O2837" i="1"/>
  <c r="O2842" i="1"/>
  <c r="O214" i="1"/>
  <c r="O1412" i="1"/>
  <c r="O2423" i="1"/>
  <c r="O568" i="1"/>
  <c r="O636" i="1"/>
  <c r="O2148" i="1"/>
  <c r="O2835" i="1"/>
  <c r="O2843" i="1"/>
  <c r="O1736" i="1"/>
  <c r="O2427" i="1"/>
  <c r="O476" i="1"/>
  <c r="O123" i="1"/>
  <c r="O582" i="1"/>
  <c r="O1547" i="1"/>
  <c r="O1729" i="1"/>
  <c r="O2831" i="1"/>
  <c r="O1724" i="1"/>
  <c r="O683" i="1"/>
  <c r="O1113" i="1"/>
  <c r="O2836" i="1"/>
  <c r="O2845" i="1"/>
  <c r="O1049" i="1"/>
  <c r="O1988" i="1"/>
  <c r="O2844" i="1"/>
  <c r="O466" i="1"/>
  <c r="O1130" i="1"/>
  <c r="O1741" i="1"/>
  <c r="O2346" i="1"/>
  <c r="O2828" i="1"/>
  <c r="O2833" i="1"/>
  <c r="O1600" i="1"/>
  <c r="O2775" i="1"/>
  <c r="O1416" i="1"/>
  <c r="O2424" i="1"/>
  <c r="O2841" i="1"/>
  <c r="O124" i="1"/>
  <c r="O1286" i="1"/>
  <c r="O1462" i="1"/>
  <c r="O494" i="1"/>
  <c r="O226" i="1"/>
  <c r="O538" i="1"/>
  <c r="O165" i="1"/>
  <c r="O197" i="1"/>
  <c r="O225" i="1"/>
  <c r="O233" i="1"/>
  <c r="O1293" i="1"/>
  <c r="O1290" i="1"/>
  <c r="O2392" i="1"/>
  <c r="O180" i="1"/>
  <c r="O688" i="1"/>
  <c r="O1232" i="1"/>
  <c r="O2644" i="1"/>
  <c r="O2351" i="1"/>
  <c r="O2720" i="1"/>
  <c r="O235" i="1"/>
  <c r="O1698" i="1"/>
  <c r="O1863" i="1"/>
  <c r="O142" i="1"/>
  <c r="O1450" i="1"/>
  <c r="O1984" i="1"/>
  <c r="O2515" i="1"/>
  <c r="O2365" i="1"/>
  <c r="O238" i="1"/>
  <c r="O531" i="1"/>
  <c r="O1303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1294" i="1"/>
  <c r="O1302" i="1"/>
  <c r="O174" i="1"/>
  <c r="O2577" i="1"/>
  <c r="O613" i="1"/>
  <c r="O540" i="1"/>
  <c r="O625" i="1"/>
  <c r="O1292" i="1"/>
  <c r="O2815" i="1"/>
  <c r="O135" i="1"/>
  <c r="O604" i="1"/>
  <c r="O139" i="1"/>
  <c r="O210" i="1"/>
  <c r="O223" i="1"/>
  <c r="O489" i="1"/>
  <c r="O564" i="1"/>
  <c r="O1236" i="1"/>
  <c r="O1418" i="1"/>
  <c r="O2352" i="1"/>
  <c r="O2402" i="1"/>
  <c r="O534" i="1"/>
  <c r="O537" i="1"/>
  <c r="O128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533" i="1"/>
  <c r="O2715" i="1"/>
  <c r="O2717" i="1"/>
  <c r="O2791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1288" i="1"/>
  <c r="O1297" i="1"/>
  <c r="O1305" i="1"/>
  <c r="O2793" i="1"/>
  <c r="O2518" i="1"/>
  <c r="O131" i="1"/>
  <c r="O453" i="1"/>
  <c r="O459" i="1"/>
  <c r="O634" i="1"/>
  <c r="O929" i="1"/>
  <c r="O1556" i="1"/>
  <c r="O2428" i="1"/>
  <c r="O2510" i="1"/>
  <c r="O2565" i="1"/>
  <c r="O2704" i="1"/>
  <c r="O2788" i="1"/>
  <c r="O2803" i="1"/>
  <c r="O2809" i="1"/>
  <c r="O2773" i="1"/>
  <c r="O1163" i="1"/>
  <c r="O2792" i="1"/>
  <c r="O772" i="1"/>
  <c r="O167" i="1"/>
  <c r="O908" i="1"/>
  <c r="O1599" i="1"/>
  <c r="O1820" i="1"/>
  <c r="O2143" i="1"/>
  <c r="O2406" i="1"/>
  <c r="O2412" i="1"/>
  <c r="O2579" i="1"/>
  <c r="O2689" i="1"/>
  <c r="O539" i="1"/>
  <c r="O2707" i="1"/>
  <c r="O2712" i="1"/>
  <c r="O2716" i="1"/>
  <c r="O2718" i="1"/>
  <c r="O512" i="1"/>
  <c r="O1454" i="1"/>
  <c r="O612" i="1"/>
  <c r="O1427" i="1"/>
  <c r="O1445" i="1"/>
  <c r="O2401" i="1"/>
  <c r="O208" i="1"/>
  <c r="O490" i="1"/>
  <c r="O1051" i="1"/>
  <c r="O1299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535" i="1"/>
  <c r="O541" i="1"/>
  <c r="O2719" i="1"/>
  <c r="O2721" i="1"/>
  <c r="O2786" i="1"/>
  <c r="O2795" i="1"/>
  <c r="O2814" i="1"/>
  <c r="O2813" i="1"/>
  <c r="O527" i="1"/>
  <c r="O1146" i="1"/>
  <c r="O587" i="1"/>
  <c r="O1174" i="1"/>
  <c r="O1291" i="1"/>
  <c r="O2800" i="1"/>
  <c r="O1451" i="1"/>
  <c r="O2807" i="1"/>
  <c r="O1815" i="1"/>
  <c r="O230" i="1"/>
  <c r="O1880" i="1"/>
  <c r="O2414" i="1"/>
  <c r="O2439" i="1"/>
  <c r="O2575" i="1"/>
  <c r="O2774" i="1"/>
  <c r="O524" i="1"/>
  <c r="O2710" i="1"/>
  <c r="O2787" i="1"/>
  <c r="O470" i="1"/>
  <c r="O549" i="1"/>
  <c r="O557" i="1"/>
  <c r="O520" i="1"/>
  <c r="O149" i="1"/>
  <c r="O439" i="1"/>
  <c r="O497" i="1"/>
  <c r="O928" i="1"/>
  <c r="O1710" i="1"/>
  <c r="O2507" i="1"/>
  <c r="O2801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2711" i="1"/>
  <c r="O2745" i="1"/>
  <c r="O145" i="1"/>
  <c r="O922" i="1"/>
  <c r="O1708" i="1"/>
  <c r="O2344" i="1"/>
  <c r="O532" i="1"/>
  <c r="O2713" i="1"/>
  <c r="O2794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1" i="1"/>
  <c r="O2790" i="1"/>
  <c r="O2804" i="1"/>
  <c r="O1446" i="1"/>
  <c r="O526" i="1"/>
  <c r="O1054" i="1"/>
  <c r="O2394" i="1"/>
  <c r="O126" i="1"/>
  <c r="O768" i="1"/>
  <c r="O1063" i="1"/>
  <c r="O1144" i="1"/>
  <c r="O1411" i="1"/>
  <c r="O1564" i="1"/>
  <c r="O1734" i="1"/>
  <c r="O2400" i="1"/>
  <c r="O2767" i="1"/>
  <c r="O1298" i="1"/>
  <c r="O2802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530" i="1"/>
  <c r="O536" i="1"/>
  <c r="O1304" i="1"/>
  <c r="O2709" i="1"/>
  <c r="O2785" i="1"/>
  <c r="O2797" i="1"/>
  <c r="O2798" i="1"/>
  <c r="O2812" i="1"/>
  <c r="O909" i="1"/>
  <c r="O529" i="1"/>
  <c r="O574" i="1"/>
  <c r="O770" i="1"/>
  <c r="O910" i="1"/>
  <c r="O1052" i="1"/>
  <c r="O1056" i="1"/>
  <c r="O1238" i="1"/>
  <c r="O1241" i="1"/>
  <c r="O1335" i="1"/>
  <c r="O2379" i="1"/>
  <c r="O1495" i="1"/>
  <c r="O762" i="1"/>
  <c r="O2705" i="1"/>
  <c r="O477" i="1"/>
  <c r="O1229" i="1"/>
  <c r="O1486" i="1"/>
  <c r="O1497" i="1"/>
  <c r="O1707" i="1"/>
  <c r="O1995" i="1"/>
  <c r="O2151" i="1"/>
  <c r="O2354" i="1"/>
  <c r="O2373" i="1"/>
  <c r="O525" i="1"/>
  <c r="O2784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522" i="1"/>
  <c r="O2703" i="1"/>
  <c r="O2708" i="1"/>
  <c r="O2783" i="1"/>
  <c r="O938" i="1"/>
  <c r="O133" i="1"/>
  <c r="O712" i="1"/>
  <c r="O1586" i="1"/>
  <c r="O1591" i="1"/>
  <c r="O523" i="1"/>
  <c r="O2706" i="1"/>
  <c r="O2789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528" i="1"/>
  <c r="O2722" i="1"/>
  <c r="O1448" i="1"/>
  <c r="O949" i="1"/>
  <c r="O560" i="1"/>
  <c r="O1557" i="1"/>
  <c r="O1296" i="1"/>
  <c r="O2810" i="1"/>
  <c r="O2796" i="1"/>
  <c r="O2714" i="1"/>
  <c r="O132" i="1"/>
  <c r="O2817" i="1"/>
  <c r="O2799" i="1"/>
  <c r="O463" i="1"/>
  <c r="O1086" i="1"/>
  <c r="O2808" i="1"/>
  <c r="O1590" i="1"/>
  <c r="O617" i="1"/>
  <c r="O931" i="1"/>
  <c r="O1053" i="1"/>
  <c r="O1143" i="1"/>
  <c r="O1601" i="1"/>
  <c r="O1300" i="1"/>
  <c r="O2806" i="1"/>
  <c r="O2818" i="1"/>
  <c r="O441" i="1"/>
  <c r="O443" i="1"/>
  <c r="O583" i="1"/>
  <c r="O620" i="1"/>
  <c r="O1287" i="1"/>
  <c r="O2805" i="1"/>
  <c r="O1878" i="1"/>
  <c r="O2816" i="1"/>
  <c r="O609" i="1"/>
  <c r="O2811" i="1"/>
  <c r="O227" i="1"/>
  <c r="O2363" i="1"/>
  <c r="O1295" i="1"/>
  <c r="O2366" i="1"/>
  <c r="O1073" i="1"/>
  <c r="O1879" i="1"/>
  <c r="O1043" i="1"/>
  <c r="O1594" i="1"/>
  <c r="O1549" i="1"/>
  <c r="O2701" i="1"/>
  <c r="O2016" i="1"/>
  <c r="E4" i="13" l="1"/>
  <c r="F4" i="13" s="1"/>
  <c r="G8" i="13"/>
  <c r="E9" i="13"/>
  <c r="H9" i="13" s="1"/>
  <c r="G3" i="13"/>
  <c r="G9" i="13"/>
  <c r="E3" i="13"/>
  <c r="H3" i="13" s="1"/>
  <c r="E6" i="13"/>
  <c r="G6" i="13" s="1"/>
  <c r="E7" i="13"/>
  <c r="F7" i="13" s="1"/>
  <c r="E13" i="13"/>
  <c r="H13" i="13" s="1"/>
  <c r="G7" i="13"/>
  <c r="F10" i="13"/>
  <c r="E10" i="13"/>
  <c r="G10" i="13" s="1"/>
  <c r="H10" i="13"/>
  <c r="F12" i="13"/>
  <c r="E12" i="13"/>
  <c r="G12" i="13" s="1"/>
  <c r="H12" i="13"/>
  <c r="G13" i="13"/>
  <c r="E2" i="13"/>
  <c r="H2" i="13" s="1"/>
  <c r="E8" i="13"/>
  <c r="H8" i="13" s="1"/>
  <c r="E11" i="13"/>
  <c r="F11" i="13" s="1"/>
  <c r="E5" i="13"/>
  <c r="G5" i="13" s="1"/>
  <c r="F6" i="13" l="1"/>
  <c r="H5" i="13"/>
  <c r="F8" i="13"/>
  <c r="G11" i="13"/>
  <c r="F13" i="13"/>
  <c r="F3" i="13"/>
  <c r="F9" i="13"/>
  <c r="F2" i="13"/>
  <c r="H11" i="13"/>
  <c r="F5" i="13"/>
  <c r="G2" i="13"/>
  <c r="H6" i="13"/>
  <c r="H4" i="13"/>
  <c r="G4" i="13"/>
  <c r="H7" i="13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<sst xmlns="http://schemas.openxmlformats.org/spreadsheetml/2006/main" count="33000" uniqueCount="8400">
  <si>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</si>
  <si>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</si>
  <si>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</si>
  <si>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</si>
  <si>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</si>
  <si>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</si>
  <si>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</si>
  <si>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</si>
  <si>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</si>
  <si>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</si>
  <si>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</si>
  <si>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</si>
  <si>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</si>
  <si>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</si>
  <si>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</si>
  <si>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</si>
  <si>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</si>
  <si>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</si>
  <si>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</si>
  <si>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</si>
  <si>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</si>
  <si>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</si>
  <si>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</si>
  <si>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</si>
  <si>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</si>
  <si>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</si>
  <si>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</si>
  <si>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</si>
  <si>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</si>
  <si>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</si>
  <si>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</si>
  <si>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</si>
  <si>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</si>
  <si>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</si>
  <si>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</si>
  <si>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</si>
  <si>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</si>
  <si>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</si>
  <si>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</si>
  <si>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</si>
  <si>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</si>
  <si>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</si>
  <si>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</si>
  <si>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</si>
  <si>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</si>
  <si>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</si>
  <si>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</si>
  <si>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</si>
  <si>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</si>
  <si>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</si>
  <si>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</si>
  <si>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</si>
  <si>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</si>
  <si>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</si>
  <si>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</si>
  <si>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</si>
  <si>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</si>
  <si>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</si>
  <si>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</si>
  <si>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</si>
  <si>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</si>
  <si>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</si>
  <si>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</si>
  <si>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</si>
  <si>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</si>
  <si>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</si>
  <si>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</si>
  <si>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</si>
  <si>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</si>
  <si>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</si>
  <si>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</si>
  <si>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</si>
  <si>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</si>
  <si>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</si>
  <si>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</si>
  <si>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</si>
  <si>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</si>
  <si>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</si>
  <si>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</si>
  <si>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</si>
  <si>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</si>
  <si>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</si>
  <si>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</si>
  <si>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</si>
  <si>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</si>
  <si>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</si>
  <si>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</si>
  <si>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</si>
  <si>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</si>
  <si>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</si>
  <si>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</si>
  <si>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</si>
  <si>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</si>
  <si>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</si>
  <si>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</si>
  <si>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</si>
  <si>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</si>
  <si>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</si>
  <si>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</si>
  <si>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</si>
  <si>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</si>
  <si>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</si>
  <si>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</si>
  <si>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</si>
  <si>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</si>
  <si>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</si>
  <si>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</si>
  <si>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</si>
  <si>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</si>
  <si>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</si>
  <si>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</si>
  <si>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</si>
  <si>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</si>
  <si>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</si>
  <si>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</si>
  <si>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</si>
  <si>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</si>
  <si>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</si>
  <si>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</si>
  <si>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</si>
  <si>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</si>
  <si>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</si>
  <si>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</si>
  <si>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</si>
  <si>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</si>
  <si>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</si>
  <si>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</si>
  <si>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</si>
  <si>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</si>
  <si>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</si>
  <si>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</si>
  <si>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</si>
  <si>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</si>
  <si>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</si>
  <si>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</si>
  <si>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</si>
  <si>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</si>
  <si>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</si>
  <si>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</si>
  <si>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</si>
  <si>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</si>
  <si>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</si>
  <si>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</si>
  <si>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</si>
  <si>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</si>
  <si>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</si>
  <si>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</si>
  <si>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</si>
  <si>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</si>
  <si>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</si>
  <si>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</si>
  <si>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</si>
  <si>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</si>
  <si>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</si>
  <si>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</si>
  <si>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</si>
  <si>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</si>
  <si>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</si>
  <si>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</si>
  <si>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</si>
  <si>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</si>
  <si>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</si>
  <si>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</si>
  <si>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</si>
  <si>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</si>
  <si>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</si>
  <si>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</si>
  <si>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</si>
  <si>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</si>
  <si>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</si>
  <si>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</si>
  <si>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</si>
  <si>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</si>
  <si>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</si>
  <si>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</si>
  <si>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</si>
  <si>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</si>
  <si>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</si>
  <si>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</si>
  <si>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</si>
  <si>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</si>
  <si>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</si>
  <si>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</si>
  <si>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</si>
  <si>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</si>
  <si>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</si>
  <si>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</si>
  <si>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</si>
  <si>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</si>
  <si>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</si>
  <si>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</si>
  <si>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</si>
  <si>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</si>
  <si>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</si>
  <si>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</si>
  <si>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</si>
  <si>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</si>
  <si>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</si>
  <si>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</si>
  <si>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</si>
  <si>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</si>
  <si>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</si>
  <si>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</si>
  <si>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</si>
  <si>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</si>
  <si>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</si>
  <si>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</si>
  <si>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</si>
  <si>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</si>
  <si>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</si>
  <si>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</si>
  <si>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</si>
  <si>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</si>
  <si>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</si>
  <si>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</si>
  <si>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</si>
  <si>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</si>
  <si>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</si>
  <si>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</si>
  <si>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</si>
  <si>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</si>
  <si>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</si>
  <si>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</si>
  <si>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</si>
  <si>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</si>
  <si>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</si>
  <si>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</si>
  <si>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</si>
  <si>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</si>
  <si>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</si>
  <si>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</si>
  <si>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</si>
  <si>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</si>
  <si>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</si>
  <si>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</si>
  <si>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</si>
  <si>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</si>
  <si>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</si>
  <si>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</si>
  <si>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</si>
  <si>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</si>
  <si>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</si>
  <si>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</si>
  <si>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</si>
  <si>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</si>
  <si>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</si>
  <si>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</si>
  <si>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</si>
  <si>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</si>
  <si>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</si>
  <si>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</si>
  <si>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</si>
  <si>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</si>
  <si>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</si>
  <si>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</si>
  <si>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</si>
  <si>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</si>
  <si>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</si>
  <si>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</si>
  <si>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</si>
  <si>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</si>
  <si>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</si>
  <si>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</si>
  <si>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</si>
  <si>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</si>
  <si>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</si>
  <si>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</si>
  <si>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</si>
  <si>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</si>
  <si>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</si>
  <si>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</si>
  <si>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</si>
  <si>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</si>
  <si>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</si>
  <si>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</si>
  <si>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</si>
  <si>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</si>
  <si>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</si>
  <si>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</si>
  <si>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</si>
  <si>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</si>
  <si>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</si>
  <si>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</si>
  <si>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</si>
  <si>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</si>
  <si>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</si>
  <si>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</si>
  <si>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</si>
  <si>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</si>
  <si>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</si>
  <si>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</si>
  <si>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</si>
  <si>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</si>
  <si>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</si>
  <si>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</si>
  <si>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</si>
  <si>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</si>
  <si>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</si>
  <si>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</si>
  <si>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</si>
  <si>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</si>
  <si>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</si>
  <si>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</si>
  <si>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</si>
  <si>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</si>
  <si>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</si>
  <si>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</si>
  <si>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</si>
  <si>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</si>
  <si>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</si>
  <si>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</si>
  <si>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</si>
  <si>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</si>
  <si>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</si>
  <si>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</si>
  <si>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</si>
  <si>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</si>
  <si>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</si>
  <si>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</si>
  <si>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</si>
  <si>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</si>
  <si>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</si>
  <si>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</si>
  <si>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</si>
  <si>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</si>
  <si>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</si>
  <si>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</si>
  <si>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</si>
  <si>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</si>
  <si>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</si>
  <si>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</si>
  <si>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</si>
  <si>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</si>
  <si>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</si>
  <si>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</si>
  <si>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</si>
  <si>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</si>
  <si>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</si>
  <si>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</si>
  <si>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</si>
  <si>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</si>
  <si>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</si>
  <si>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</si>
  <si>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</si>
  <si>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</si>
  <si>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</si>
  <si>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</si>
  <si>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</si>
  <si>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</si>
  <si>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</si>
  <si>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</si>
  <si>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</si>
  <si>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</si>
  <si>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</si>
  <si>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</si>
  <si>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</si>
  <si>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</si>
  <si>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</si>
  <si>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</si>
  <si>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</si>
  <si>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</si>
  <si>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</si>
  <si>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</si>
  <si>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</si>
  <si>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</si>
  <si>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</si>
  <si>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</si>
  <si>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</si>
  <si>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</si>
  <si>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</si>
  <si>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</si>
  <si>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</si>
  <si>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</si>
  <si>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</si>
  <si>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</si>
  <si>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</si>
  <si>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</si>
  <si>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</si>
  <si>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</si>
  <si>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</si>
  <si>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</si>
  <si>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</si>
  <si>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</si>
  <si>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</si>
  <si>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</si>
  <si>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</si>
  <si>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</si>
  <si>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</si>
  <si>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</si>
  <si>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</si>
  <si>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</si>
  <si>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</si>
  <si>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</si>
  <si>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</si>
  <si>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</si>
  <si>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</si>
  <si>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</si>
  <si>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</si>
  <si>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</si>
  <si>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</si>
  <si>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</si>
  <si>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</si>
  <si>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</si>
  <si>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</si>
  <si>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</si>
  <si>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</si>
  <si>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</si>
  <si>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</si>
  <si>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</si>
  <si>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</si>
  <si>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</si>
  <si>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</si>
  <si>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</si>
  <si>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</si>
  <si>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</si>
  <si>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</si>
  <si>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</si>
  <si>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</si>
  <si>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</si>
  <si>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</si>
  <si>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</si>
  <si>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</si>
  <si>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</si>
  <si>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</si>
  <si>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</si>
  <si>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</si>
  <si>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</si>
  <si>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</si>
  <si>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</si>
  <si>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</si>
  <si>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</si>
  <si>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</si>
  <si>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</si>
  <si>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</si>
  <si>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</si>
  <si>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</si>
  <si>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</si>
  <si>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</si>
  <si>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</si>
  <si>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</si>
  <si>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</si>
  <si>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</si>
  <si>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</si>
  <si>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</si>
  <si>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</si>
  <si>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</si>
  <si>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</si>
  <si>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</si>
  <si>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</si>
  <si>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</si>
  <si>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</si>
  <si>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</si>
  <si>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</si>
  <si>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</si>
  <si>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</si>
  <si>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</si>
  <si>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</si>
  <si>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</si>
  <si>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</si>
  <si>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</si>
  <si>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</si>
  <si>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</si>
  <si>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</si>
  <si>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</si>
  <si>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</si>
  <si>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</si>
  <si>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</si>
  <si>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</si>
  <si>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</si>
  <si>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</si>
  <si>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</si>
  <si>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</si>
  <si>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</si>
  <si>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</si>
  <si>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</si>
  <si>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</si>
  <si>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</si>
  <si>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</si>
  <si>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</si>
  <si>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</si>
  <si>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</si>
  <si>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</si>
  <si>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</si>
  <si>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</si>
  <si>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</si>
  <si>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</si>
  <si>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</si>
  <si>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</si>
  <si>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</si>
  <si>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</si>
  <si>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</si>
  <si>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</si>
  <si>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</si>
  <si>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</si>
  <si>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</si>
  <si>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</si>
  <si>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</si>
  <si>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</si>
  <si>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</si>
  <si>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</si>
  <si>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</si>
  <si>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</si>
  <si>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</si>
  <si>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</si>
  <si>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</si>
  <si>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</si>
  <si>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</si>
  <si>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</si>
  <si>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</si>
  <si>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</si>
  <si>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</si>
  <si>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</si>
  <si>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</si>
  <si>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</si>
  <si>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</si>
  <si>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</si>
  <si>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</si>
  <si>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</si>
  <si>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</si>
  <si>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</si>
  <si>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</si>
  <si>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</si>
  <si>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</si>
  <si>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</si>
  <si>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</si>
  <si>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</si>
  <si>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</si>
  <si>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</si>
  <si>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</si>
  <si>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</si>
  <si>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</si>
  <si>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</si>
  <si>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</si>
  <si>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</si>
  <si>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</si>
  <si>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</si>
  <si>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</si>
  <si>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</si>
  <si>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</si>
  <si>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</si>
  <si>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</si>
  <si>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</si>
  <si>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</si>
  <si>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</si>
  <si>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</si>
  <si>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</si>
  <si>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</si>
  <si>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</si>
  <si>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</si>
  <si>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</si>
  <si>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</si>
  <si>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</si>
  <si>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</si>
  <si>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</si>
  <si>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</si>
  <si>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</si>
  <si>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</si>
  <si>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</si>
  <si>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</si>
  <si>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</si>
  <si>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</si>
  <si>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</si>
  <si>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</si>
  <si>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</si>
  <si>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</si>
  <si>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</si>
  <si>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</si>
  <si>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</si>
  <si>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</si>
  <si>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</si>
  <si>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</si>
  <si>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</si>
  <si>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</si>
  <si>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</si>
  <si>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</si>
  <si>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</si>
  <si>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</si>
  <si>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</si>
  <si>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</si>
  <si>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</si>
  <si>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</si>
  <si>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</si>
  <si>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</si>
  <si>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</si>
  <si>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</si>
  <si>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</si>
  <si>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</si>
  <si>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</si>
  <si>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</si>
  <si>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</si>
  <si>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</si>
  <si>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</si>
  <si>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</si>
  <si>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</si>
  <si>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</si>
  <si>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</si>
  <si>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</si>
  <si>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</si>
  <si>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</si>
  <si>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</si>
  <si>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</si>
  <si>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</si>
  <si>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</si>
  <si>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</si>
  <si>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</si>
  <si>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</si>
  <si>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</si>
  <si>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</si>
  <si>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</si>
  <si>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</si>
  <si>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</si>
  <si>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</si>
  <si>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</si>
  <si>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</si>
  <si>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</si>
  <si>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</si>
  <si>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</si>
  <si>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</si>
  <si>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</si>
  <si>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</si>
  <si>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</si>
  <si>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</si>
  <si>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</si>
  <si>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</si>
  <si>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</si>
  <si>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</si>
  <si>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</si>
  <si>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</si>
  <si>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</si>
  <si>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</si>
  <si>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</si>
  <si>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</si>
  <si>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</si>
  <si>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</si>
  <si>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</si>
  <si>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</si>
  <si>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</si>
  <si>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</si>
  <si>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</si>
  <si>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</si>
  <si>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</si>
  <si>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</si>
  <si>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</si>
  <si>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</si>
  <si>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</si>
  <si>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</si>
  <si>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</si>
  <si>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</si>
  <si>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</si>
  <si>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</si>
  <si>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</si>
  <si>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</si>
  <si>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</si>
  <si>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</si>
  <si>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</si>
  <si>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</si>
  <si>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</si>
  <si>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</si>
  <si>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</si>
  <si>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</si>
  <si>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</si>
  <si>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</si>
  <si>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</si>
  <si>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</si>
  <si>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</si>
  <si>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</si>
  <si>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</si>
  <si>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</si>
  <si>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</si>
  <si>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</si>
  <si>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</si>
  <si>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</si>
  <si>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</si>
  <si>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</si>
  <si>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</si>
  <si>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</si>
  <si>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</si>
  <si>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</si>
  <si>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</si>
  <si>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</si>
  <si>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</si>
  <si>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</si>
  <si>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</si>
  <si>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</si>
  <si>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</si>
  <si>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</si>
  <si>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</si>
  <si>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</si>
  <si>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</si>
  <si>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</si>
  <si>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</si>
  <si>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</si>
  <si>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</si>
  <si>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</si>
  <si>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</si>
  <si>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</si>
  <si>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</si>
  <si>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</si>
  <si>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</si>
  <si>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</si>
  <si>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</si>
  <si>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</si>
  <si>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</si>
  <si>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</si>
  <si>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</si>
  <si>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</si>
  <si>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</si>
  <si>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</si>
  <si>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</si>
  <si>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</si>
  <si>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</si>
  <si>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</si>
  <si>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</si>
  <si>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</si>
  <si>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</si>
  <si>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</si>
  <si>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</si>
  <si>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</si>
  <si>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</si>
  <si>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</si>
  <si>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</si>
  <si>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</si>
  <si>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</si>
  <si>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</si>
  <si>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</si>
  <si>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</si>
  <si>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</si>
  <si>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</si>
  <si>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</si>
  <si>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</si>
  <si>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</si>
  <si>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</si>
  <si>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</si>
  <si>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</si>
  <si>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</si>
  <si>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</si>
  <si>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</si>
  <si>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</si>
  <si>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</si>
  <si>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</si>
  <si>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</si>
  <si>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</si>
  <si>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</si>
  <si>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</si>
  <si>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</si>
  <si>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</si>
  <si>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</si>
  <si>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</si>
  <si>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</si>
  <si>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</si>
  <si>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</si>
  <si>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</si>
  <si>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</si>
  <si>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</si>
  <si>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</si>
  <si>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</si>
  <si>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</si>
  <si>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</si>
  <si>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</si>
  <si>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</si>
  <si>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</si>
  <si>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</si>
  <si>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</si>
  <si>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</si>
  <si>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</si>
  <si>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</si>
  <si>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</si>
  <si>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</si>
  <si>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</si>
  <si>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</si>
  <si>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</si>
  <si>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</si>
  <si>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</si>
  <si>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</si>
  <si>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</si>
  <si>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</si>
  <si>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</si>
  <si>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</si>
  <si>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</si>
  <si>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</si>
  <si>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</si>
  <si>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</si>
  <si>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</si>
  <si>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</si>
  <si>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</si>
  <si>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</si>
  <si>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</si>
  <si>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</si>
  <si>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</si>
  <si>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</si>
  <si>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</si>
  <si>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</si>
  <si>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</si>
  <si>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</si>
  <si>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</si>
  <si>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</si>
  <si>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</si>
  <si>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</si>
  <si>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</si>
  <si>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</si>
  <si>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</si>
  <si>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</si>
  <si>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</si>
  <si>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</si>
  <si>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</si>
  <si>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</si>
  <si>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</si>
  <si>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</si>
  <si>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</si>
  <si>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</si>
  <si>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</si>
  <si>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</si>
  <si>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</si>
  <si>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</si>
  <si>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</si>
  <si>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</si>
  <si>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</si>
  <si>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</si>
  <si>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</si>
  <si>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</si>
  <si>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</si>
  <si>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</si>
  <si>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</si>
  <si>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</si>
  <si>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</si>
  <si>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</si>
  <si>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</si>
  <si>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</si>
  <si>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</si>
  <si>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</si>
  <si>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</si>
  <si>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</si>
  <si>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</si>
  <si>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</si>
  <si>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</si>
  <si>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</si>
  <si>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</si>
  <si>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</si>
  <si>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</si>
  <si>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</si>
  <si>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</si>
  <si>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</si>
  <si>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</si>
  <si>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</si>
  <si>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</si>
  <si>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</si>
  <si>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</si>
  <si>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</si>
  <si>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</si>
  <si>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</si>
  <si>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</si>
  <si>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</si>
  <si>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</si>
  <si>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</si>
  <si>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</si>
  <si>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</si>
  <si>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</si>
  <si>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</si>
  <si>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</si>
  <si>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</si>
  <si>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</si>
  <si>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</si>
  <si>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</si>
  <si>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</si>
  <si>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</si>
  <si>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</si>
  <si>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</si>
  <si>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</si>
  <si>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</si>
  <si>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</si>
  <si>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</si>
  <si>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</si>
  <si>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</si>
  <si>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</si>
  <si>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</si>
  <si>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</si>
  <si>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</si>
  <si>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</si>
  <si>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</si>
  <si>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</si>
  <si>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</si>
  <si>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</si>
  <si>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</si>
  <si>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</si>
  <si>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</si>
  <si>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</si>
  <si>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</si>
  <si>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</si>
  <si>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</si>
  <si>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</si>
  <si>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</si>
  <si>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</si>
  <si>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</si>
  <si>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</si>
  <si>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</si>
  <si>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</si>
  <si>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</si>
  <si>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</si>
  <si>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</si>
  <si>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</si>
  <si>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</si>
  <si>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</si>
  <si>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</si>
  <si>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</si>
  <si>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</si>
  <si>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</si>
  <si>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</si>
  <si>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</si>
  <si>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</si>
  <si>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</si>
  <si>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</si>
  <si>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</si>
  <si>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</si>
  <si>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</si>
  <si>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</si>
  <si>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</si>
  <si>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</si>
  <si>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</si>
  <si>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</si>
  <si>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</si>
  <si>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</si>
  <si>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</si>
  <si>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</si>
  <si>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</si>
  <si>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</si>
  <si>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</si>
  <si>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</si>
  <si>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</si>
  <si>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</si>
  <si>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</si>
  <si>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</si>
  <si>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</si>
  <si>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</si>
  <si>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</si>
  <si>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</si>
  <si>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</si>
  <si>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</si>
  <si>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</si>
  <si>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</si>
  <si>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</si>
  <si>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</si>
  <si>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</si>
  <si>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</si>
  <si>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</si>
  <si>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</si>
  <si>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</si>
  <si>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</si>
  <si>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</si>
  <si>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</si>
  <si>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</si>
  <si>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</si>
  <si>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</si>
  <si>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</si>
  <si>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</si>
  <si>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</si>
  <si>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</si>
  <si>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</si>
  <si>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</si>
  <si>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</si>
  <si>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</si>
  <si>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</si>
  <si>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</si>
  <si>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</si>
  <si>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</si>
  <si>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</si>
  <si>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</si>
  <si>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</si>
  <si>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</si>
  <si>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</si>
  <si>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</si>
  <si>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</si>
  <si>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</si>
  <si>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</si>
  <si>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</si>
  <si>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</si>
  <si>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</si>
  <si>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</si>
  <si>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</si>
  <si>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</si>
  <si>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</si>
  <si>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</si>
  <si>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</si>
  <si>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</si>
  <si>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</si>
  <si>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</si>
  <si>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</si>
  <si>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</si>
  <si>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</si>
  <si>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</si>
  <si>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</si>
  <si>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</si>
  <si>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</si>
  <si>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</si>
  <si>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</si>
  <si>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</si>
  <si>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</si>
  <si>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</si>
  <si>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</si>
  <si>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</si>
  <si>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</si>
  <si>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</si>
  <si>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</si>
  <si>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</si>
  <si>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</si>
  <si>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</si>
  <si>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</si>
  <si>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</si>
  <si>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</si>
  <si>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</si>
  <si>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</si>
  <si>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</si>
  <si>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</si>
  <si>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</si>
  <si>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</si>
  <si>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</si>
  <si>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</si>
  <si>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</si>
  <si>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</si>
  <si>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</si>
  <si>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</si>
  <si>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</si>
  <si>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</si>
  <si>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</si>
  <si>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</si>
  <si>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</si>
  <si>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</si>
  <si>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</si>
  <si>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</si>
  <si>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</si>
  <si>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</si>
  <si>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</si>
  <si>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</si>
  <si>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</si>
  <si>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</si>
  <si>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</si>
  <si>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</si>
  <si>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</si>
  <si>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</si>
  <si>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</si>
  <si>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</si>
  <si>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</si>
  <si>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</si>
  <si>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</si>
  <si>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</si>
  <si>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</si>
  <si>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</si>
  <si>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</si>
  <si>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</si>
  <si>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</si>
  <si>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</si>
  <si>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</si>
  <si>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</si>
  <si>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</si>
  <si>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</si>
  <si>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</si>
  <si>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</si>
  <si>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</si>
  <si>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</si>
  <si>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</si>
  <si>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</si>
  <si>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</si>
  <si>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</si>
  <si>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</si>
  <si>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</si>
  <si>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</si>
  <si>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</si>
  <si>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</si>
  <si>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</si>
  <si>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</si>
  <si>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</si>
  <si>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</si>
  <si>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</si>
  <si>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</si>
  <si>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</si>
  <si>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</si>
  <si>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</si>
  <si>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</si>
  <si>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</si>
  <si>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</si>
  <si>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</si>
  <si>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</si>
  <si>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</si>
  <si>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</si>
  <si>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</si>
  <si>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</si>
  <si>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</si>
  <si>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</si>
  <si>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</si>
  <si>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</si>
  <si>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</si>
  <si>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</si>
  <si>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</si>
  <si>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</si>
  <si>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</si>
  <si>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</si>
  <si>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</si>
  <si>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</si>
  <si>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</si>
  <si>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</si>
  <si>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</si>
  <si>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</si>
  <si>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</si>
  <si>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</si>
  <si>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</si>
  <si>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</si>
  <si>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</si>
  <si>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</si>
  <si>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</si>
  <si>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</si>
  <si>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</si>
  <si>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</si>
  <si>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</si>
  <si>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</si>
  <si>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</si>
  <si>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</si>
  <si>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</si>
  <si>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</si>
  <si>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</si>
  <si>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</si>
  <si>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</si>
  <si>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</si>
  <si>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</si>
  <si>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</si>
  <si>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</si>
  <si>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</si>
  <si>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</si>
  <si>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</si>
  <si>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</si>
  <si>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</si>
  <si>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</si>
  <si>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</si>
  <si>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</si>
  <si>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</si>
  <si>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</si>
  <si>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</si>
  <si>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</si>
  <si>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</si>
  <si>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</si>
  <si>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</si>
  <si>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</si>
  <si>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</si>
  <si>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</si>
  <si>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</si>
  <si>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</si>
  <si>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</si>
  <si>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</si>
  <si>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</si>
  <si>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</si>
  <si>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</si>
  <si>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</si>
  <si>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</si>
  <si>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</si>
  <si>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</si>
  <si>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</si>
  <si>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</si>
  <si>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</si>
  <si>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</si>
  <si>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</si>
  <si>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</si>
  <si>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</si>
  <si>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</si>
  <si>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</si>
  <si>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</si>
  <si>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</si>
  <si>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</si>
  <si>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</si>
  <si>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</si>
  <si>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</si>
  <si>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</si>
  <si>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</si>
  <si>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</si>
  <si>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</si>
  <si>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</si>
  <si>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</si>
  <si>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</si>
  <si>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</si>
  <si>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</si>
  <si>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</si>
  <si>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</si>
  <si>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</si>
  <si>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</si>
  <si>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</si>
  <si>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</si>
  <si>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</si>
  <si>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</si>
  <si>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</si>
  <si>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</si>
  <si>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</si>
  <si>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</si>
  <si>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</si>
  <si>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</si>
  <si>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</si>
  <si>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</si>
  <si>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</si>
  <si>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</si>
  <si>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</si>
  <si>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</si>
  <si>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</si>
  <si>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</si>
  <si>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</si>
  <si>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</si>
  <si>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</si>
  <si>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</si>
  <si>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</si>
  <si>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</si>
  <si>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</si>
  <si>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</si>
  <si>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</si>
  <si>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</si>
  <si>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</si>
  <si>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</si>
  <si>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</si>
  <si>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</si>
  <si>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</si>
  <si>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</si>
  <si>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</si>
  <si>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</si>
  <si>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</si>
  <si>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</si>
  <si>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</si>
  <si>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</si>
  <si>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</si>
  <si>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</si>
  <si>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</si>
  <si>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</si>
  <si>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</si>
  <si>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</si>
  <si>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</si>
  <si>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</si>
  <si>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</si>
  <si>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</si>
  <si>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</si>
  <si>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</si>
  <si>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</si>
  <si>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</si>
  <si>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</si>
  <si>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</si>
  <si>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</si>
  <si>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</si>
  <si>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</si>
  <si>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</si>
  <si>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</si>
  <si>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</si>
  <si>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</si>
  <si>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</si>
  <si>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</si>
  <si>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</si>
  <si>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</si>
  <si>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</si>
  <si>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</si>
  <si>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</si>
  <si>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</si>
  <si>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</si>
  <si>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</si>
  <si>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</si>
  <si>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</si>
  <si>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</si>
  <si>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</si>
  <si>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</si>
  <si>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</si>
  <si>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</si>
  <si>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</si>
  <si>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</si>
  <si>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</si>
  <si>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</si>
  <si>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</si>
  <si>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</si>
  <si>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</si>
  <si>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</si>
  <si>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</si>
  <si>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</si>
  <si>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</si>
  <si>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</si>
  <si>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</si>
  <si>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</si>
  <si>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</si>
  <si>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</si>
  <si>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</si>
  <si>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</si>
  <si>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</si>
  <si>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</si>
  <si>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</si>
  <si>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</si>
  <si>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</si>
  <si>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</si>
  <si>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</si>
  <si>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</si>
  <si>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</si>
  <si>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</si>
  <si>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</si>
  <si>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</si>
  <si>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</si>
  <si>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</si>
  <si>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</si>
  <si>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</si>
  <si>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</si>
  <si>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</si>
  <si>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</si>
  <si>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</si>
  <si>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</si>
  <si>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</si>
  <si>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</si>
  <si>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</si>
  <si>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</si>
  <si>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</si>
  <si>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</si>
  <si>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</si>
  <si>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</si>
  <si>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</si>
  <si>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</si>
  <si>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</si>
  <si>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</si>
  <si>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</si>
  <si>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</si>
  <si>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</si>
  <si>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</si>
  <si>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</si>
  <si>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</si>
  <si>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</si>
  <si>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</si>
  <si>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</si>
  <si>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</si>
  <si>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</si>
  <si>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</si>
  <si>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</si>
  <si>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</si>
  <si>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</si>
  <si>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</si>
  <si>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</si>
  <si>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</si>
  <si>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</si>
  <si>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</si>
  <si>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</si>
  <si>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</si>
  <si>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</si>
  <si>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</si>
  <si>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</si>
  <si>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</si>
  <si>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</si>
  <si>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</si>
  <si>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</si>
  <si>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</si>
  <si>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</si>
  <si>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</si>
  <si>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</si>
  <si>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</si>
  <si>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</si>
  <si>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</si>
  <si>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</si>
  <si>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</si>
  <si>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</si>
  <si>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</si>
  <si>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</si>
  <si>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</si>
  <si>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</si>
  <si>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</si>
  <si>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</si>
  <si>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</si>
  <si>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</si>
  <si>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</si>
  <si>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</si>
  <si>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</si>
  <si>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</si>
  <si>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</si>
  <si>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</si>
  <si>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</si>
  <si>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</si>
  <si>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</si>
  <si>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</si>
  <si>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</si>
  <si>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</si>
  <si>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</si>
  <si>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</si>
  <si>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</si>
  <si>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</si>
  <si>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</si>
  <si>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</si>
  <si>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</si>
  <si>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</si>
  <si>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</si>
  <si>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</si>
  <si>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</si>
  <si>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</si>
  <si>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</si>
  <si>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</si>
  <si>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</si>
  <si>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</si>
  <si>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</si>
  <si>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</si>
  <si>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</si>
  <si>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</si>
  <si>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</si>
  <si>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</si>
  <si>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</si>
  <si>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</si>
  <si>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</si>
  <si>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</si>
  <si>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</si>
  <si>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</si>
  <si>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</si>
  <si>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</si>
  <si>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</si>
  <si>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</si>
  <si>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</si>
  <si>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</si>
  <si>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</si>
  <si>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</si>
  <si>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</si>
  <si>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</si>
  <si>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</si>
  <si>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</si>
  <si>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</si>
  <si>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</si>
  <si>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</si>
  <si>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</si>
  <si>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</si>
  <si>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</si>
  <si>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</si>
  <si>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</si>
  <si>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</si>
  <si>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</si>
  <si>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</si>
  <si>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</si>
  <si>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</si>
  <si>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</si>
  <si>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</si>
  <si>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</si>
  <si>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</si>
  <si>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</si>
  <si>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</si>
  <si>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</si>
  <si>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</si>
  <si>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</si>
  <si>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</si>
  <si>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</si>
  <si>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</si>
  <si>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</si>
  <si>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</si>
  <si>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</si>
  <si>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</si>
  <si>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</si>
  <si>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</si>
  <si>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</si>
  <si>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</si>
  <si>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</si>
  <si>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</si>
  <si>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</si>
  <si>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</si>
  <si>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</si>
  <si>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</si>
  <si>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</si>
  <si>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</si>
  <si>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</si>
  <si>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</si>
  <si>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</si>
  <si>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</si>
  <si>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</si>
  <si>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</si>
  <si>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</si>
  <si>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</si>
  <si>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</si>
  <si>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</si>
  <si>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</si>
  <si>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</si>
  <si>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</si>
  <si>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</si>
  <si>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</si>
  <si>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</si>
  <si>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</si>
  <si>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</si>
  <si>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</si>
  <si>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</si>
  <si>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</si>
  <si>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</si>
  <si>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</si>
  <si>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</si>
  <si>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</si>
  <si>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</si>
  <si>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</si>
  <si>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</si>
  <si>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</si>
  <si>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</si>
  <si>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</si>
  <si>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</si>
  <si>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</si>
  <si>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</si>
  <si>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</si>
  <si>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</si>
  <si>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</si>
  <si>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</si>
  <si>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</si>
  <si>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</si>
  <si>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</si>
  <si>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</si>
  <si>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</si>
  <si>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</si>
  <si>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</si>
  <si>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</si>
  <si>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</si>
  <si>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</si>
  <si>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</si>
  <si>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</si>
  <si>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</si>
  <si>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</si>
  <si>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</si>
  <si>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</si>
  <si>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</si>
  <si>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</si>
  <si>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</si>
  <si>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</si>
  <si>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</si>
  <si>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</si>
  <si>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</si>
  <si>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</si>
  <si>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</si>
  <si>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</si>
  <si>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</si>
  <si>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</si>
  <si>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</si>
  <si>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</si>
  <si>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</si>
  <si>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</si>
  <si>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</si>
  <si>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</si>
  <si>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</si>
  <si>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</si>
  <si>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</si>
  <si>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</si>
  <si>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</si>
  <si>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</si>
  <si>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</si>
  <si>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</si>
  <si>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</si>
  <si>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</si>
  <si>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</si>
  <si>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</si>
  <si>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</si>
  <si>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</si>
  <si>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</si>
  <si>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</si>
  <si>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</si>
  <si>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</si>
  <si>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</si>
  <si>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</si>
  <si>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</si>
  <si>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</si>
  <si>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</si>
  <si>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</si>
  <si>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</si>
  <si>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</si>
  <si>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</si>
  <si>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</si>
  <si>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</si>
  <si>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</si>
  <si>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</si>
  <si>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</si>
  <si>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</si>
  <si>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</si>
  <si>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</si>
  <si>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</si>
  <si>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</si>
  <si>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</si>
  <si>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</si>
  <si>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</si>
  <si>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</si>
  <si>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</si>
  <si>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</si>
  <si>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</si>
  <si>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</si>
  <si>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</si>
  <si>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</si>
  <si>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</si>
  <si>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</si>
  <si>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</si>
  <si>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</si>
  <si>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</si>
  <si>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</si>
  <si>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</si>
  <si>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</si>
  <si>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</si>
  <si>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</si>
  <si>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</si>
  <si>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</si>
  <si>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</si>
  <si>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</si>
  <si>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</si>
  <si>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</si>
  <si>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</si>
  <si>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</si>
  <si>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</si>
  <si>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</si>
  <si>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</si>
  <si>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</si>
  <si>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</si>
  <si>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</si>
  <si>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</si>
  <si>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</si>
  <si>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</si>
  <si>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</si>
  <si>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</si>
  <si>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</si>
  <si>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</si>
  <si>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</si>
  <si>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</si>
  <si>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</si>
  <si>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</si>
  <si>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</si>
  <si>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</si>
  <si>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</si>
  <si>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</si>
  <si>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</si>
  <si>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</si>
  <si>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</si>
  <si>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</si>
  <si>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</si>
  <si>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</si>
  <si>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</si>
  <si>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</si>
  <si>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</si>
  <si>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</si>
  <si>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</si>
  <si>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</si>
  <si>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</si>
  <si>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</si>
  <si>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</si>
  <si>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</si>
  <si>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</si>
  <si>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</si>
  <si>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</si>
  <si>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</si>
  <si>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</si>
  <si>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</si>
  <si>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</si>
  <si>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</si>
  <si>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</si>
  <si>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</si>
  <si>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</si>
  <si>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</si>
  <si>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</si>
  <si>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</si>
  <si>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</si>
  <si>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</si>
  <si>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</si>
  <si>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</si>
  <si>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</si>
  <si>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</si>
  <si>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</si>
  <si>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</si>
  <si>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</si>
  <si>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</si>
  <si>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</si>
  <si>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</si>
  <si>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</si>
  <si>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</si>
  <si>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</si>
  <si>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</si>
  <si>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</si>
  <si>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</si>
  <si>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</si>
  <si>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</si>
  <si>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</si>
  <si>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</si>
  <si>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</si>
  <si>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</si>
  <si>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</si>
  <si>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</si>
  <si>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</si>
  <si>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</si>
  <si>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</si>
  <si>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</si>
  <si>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</si>
  <si>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</si>
  <si>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</si>
  <si>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</si>
  <si>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</si>
  <si>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</si>
  <si>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</si>
  <si>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</si>
  <si>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</si>
  <si>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</si>
  <si>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</si>
  <si>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</si>
  <si>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</si>
  <si>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</si>
  <si>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</si>
  <si>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</si>
  <si>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</si>
  <si>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</si>
  <si>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</si>
  <si>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</si>
  <si>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</si>
  <si>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</si>
  <si>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</si>
  <si>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</si>
  <si>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</si>
  <si>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</si>
  <si>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</si>
  <si>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</si>
  <si>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</si>
  <si>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</si>
  <si>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</si>
  <si>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</si>
  <si>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</si>
  <si>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</si>
  <si>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</si>
  <si>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</si>
  <si>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</si>
  <si>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</si>
  <si>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</si>
  <si>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</si>
  <si>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</si>
  <si>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</si>
  <si>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</si>
  <si>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</si>
  <si>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</si>
  <si>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</si>
  <si>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</si>
  <si>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</si>
  <si>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</si>
  <si>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</si>
  <si>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</si>
  <si>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</si>
  <si>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</si>
  <si>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</si>
  <si>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</si>
  <si>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</si>
  <si>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</si>
  <si>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</si>
  <si>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</si>
  <si>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</si>
  <si>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</si>
  <si>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</si>
  <si>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</si>
  <si>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</si>
  <si>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</si>
  <si>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</si>
  <si>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</si>
  <si>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</si>
  <si>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</si>
  <si>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</si>
  <si>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</si>
  <si>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</si>
  <si>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</si>
  <si>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</si>
  <si>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</si>
  <si>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</si>
  <si>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</si>
  <si>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</si>
  <si>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</si>
  <si>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</si>
  <si>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</si>
  <si>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</si>
  <si>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</si>
  <si>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</si>
  <si>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</si>
  <si>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</si>
  <si>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</si>
  <si>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</si>
  <si>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</si>
  <si>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</si>
  <si>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</si>
  <si>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</si>
  <si>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</si>
  <si>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</si>
  <si>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</si>
  <si>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</si>
  <si>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</si>
  <si>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</si>
  <si>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</si>
  <si>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</si>
  <si>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</si>
  <si>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</si>
  <si>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</si>
  <si>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</si>
  <si>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</si>
  <si>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</si>
  <si>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</si>
  <si>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</si>
  <si>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</si>
  <si>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</si>
  <si>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</si>
  <si>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</si>
  <si>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</si>
  <si>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</si>
  <si>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</si>
  <si>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</si>
  <si>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</si>
  <si>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</si>
  <si>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</si>
  <si>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</si>
  <si>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</si>
  <si>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</si>
  <si>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</si>
  <si>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</si>
  <si>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</si>
  <si>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</si>
  <si>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</si>
  <si>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</si>
  <si>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</si>
  <si>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</si>
  <si>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</si>
  <si>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</si>
  <si>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</si>
  <si>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</si>
  <si>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</si>
  <si>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</si>
  <si>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</si>
  <si>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</si>
  <si>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</si>
  <si>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</si>
  <si>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</si>
  <si>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</si>
  <si>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</si>
  <si>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</si>
  <si>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</si>
  <si>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</si>
  <si>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</si>
  <si>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</si>
  <si>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</si>
  <si>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</si>
  <si>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</si>
  <si>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</si>
  <si>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</si>
  <si>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</si>
  <si>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</si>
  <si>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</si>
  <si>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</si>
  <si>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</si>
  <si>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</si>
  <si>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</si>
  <si>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</si>
  <si>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</si>
  <si>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</si>
  <si>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</si>
  <si>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</si>
  <si>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</si>
  <si>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</si>
  <si>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</si>
  <si>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</si>
  <si>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</si>
  <si>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</si>
  <si>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</si>
  <si>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</si>
  <si>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</si>
  <si>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</si>
  <si>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</si>
  <si>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</si>
  <si>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</si>
  <si>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</si>
  <si>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</si>
  <si>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</si>
  <si>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</si>
  <si>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</si>
  <si>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</si>
  <si>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</si>
  <si>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</si>
  <si>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</si>
  <si>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</si>
  <si>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</si>
  <si>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</si>
  <si>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</si>
  <si>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</si>
  <si>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</si>
  <si>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</si>
  <si>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</si>
  <si>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</si>
  <si>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</si>
  <si>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</si>
  <si>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</si>
  <si>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</si>
  <si>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</si>
  <si>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</si>
  <si>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</si>
  <si>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</si>
  <si>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</si>
  <si>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</si>
  <si>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</si>
  <si>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</si>
  <si>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</si>
  <si>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</si>
  <si>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</si>
  <si>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</si>
  <si>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</si>
  <si>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</si>
  <si>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</si>
  <si>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</si>
  <si>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</si>
  <si>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</si>
  <si>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</si>
  <si>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</si>
  <si>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</si>
  <si>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</si>
  <si>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</si>
  <si>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</si>
  <si>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</si>
  <si>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</si>
  <si>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</si>
  <si>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</si>
  <si>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</si>
  <si>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</si>
  <si>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</si>
  <si>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</si>
  <si>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</si>
  <si>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</si>
  <si>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</si>
  <si>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</si>
  <si>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</si>
  <si>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</si>
  <si>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</si>
  <si>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</si>
  <si>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</si>
  <si>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</si>
  <si>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</si>
  <si>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</si>
  <si>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</si>
  <si>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</si>
  <si>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</si>
  <si>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</si>
  <si>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</si>
  <si>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</si>
  <si>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</si>
  <si>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</si>
  <si>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</si>
  <si>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</si>
  <si>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</si>
  <si>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</si>
  <si>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</si>
  <si>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</si>
  <si>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</si>
  <si>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</si>
  <si>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</si>
  <si>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</si>
  <si>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</si>
  <si>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</si>
  <si>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</si>
  <si>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</si>
  <si>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</si>
  <si>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</si>
  <si>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</si>
  <si>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</si>
  <si>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</si>
  <si>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</si>
  <si>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</si>
  <si>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</si>
  <si>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</si>
  <si>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</si>
  <si>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</si>
  <si>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</si>
  <si>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</si>
  <si>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</si>
  <si>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</si>
  <si>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</si>
  <si>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</si>
  <si>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</si>
  <si>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</si>
  <si>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</si>
  <si>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</si>
  <si>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</si>
  <si>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</si>
  <si>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</si>
  <si>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</si>
  <si>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</si>
  <si>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</si>
  <si>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</si>
  <si>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</si>
  <si>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</si>
  <si>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</si>
  <si>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</si>
  <si>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</si>
  <si>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</si>
  <si>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</si>
  <si>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</si>
  <si>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</si>
  <si>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</si>
  <si>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</si>
  <si>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</si>
  <si>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</si>
  <si>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</si>
  <si>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</si>
  <si>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</si>
  <si>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</si>
  <si>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</si>
  <si>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</si>
  <si>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</si>
  <si>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</si>
  <si>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</si>
  <si>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</si>
  <si>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</si>
  <si>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</si>
  <si>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</si>
  <si>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</si>
  <si>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</si>
  <si>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</si>
  <si>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</si>
  <si>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</si>
  <si>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</si>
  <si>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</si>
  <si>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</si>
  <si>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</si>
  <si>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</si>
  <si>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</si>
  <si>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</si>
  <si>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</si>
  <si>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</si>
  <si>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</si>
  <si>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</si>
  <si>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</si>
  <si>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</si>
  <si>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</si>
  <si>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</si>
  <si>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</si>
  <si>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</si>
  <si>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</si>
  <si>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</si>
  <si>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</si>
  <si>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</si>
  <si>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</si>
  <si>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</si>
  <si>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</si>
  <si>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</si>
  <si>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</si>
  <si>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</si>
  <si>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</si>
  <si>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</si>
  <si>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</si>
  <si>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</si>
  <si>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</si>
  <si>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</si>
  <si>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</si>
  <si>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</si>
  <si>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</si>
  <si>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</si>
  <si>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</si>
  <si>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</si>
  <si>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</si>
  <si>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</si>
  <si>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</si>
  <si>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</si>
  <si>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</si>
  <si>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</si>
  <si>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</si>
  <si>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</si>
  <si>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</si>
  <si>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</si>
  <si>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</si>
  <si>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</si>
  <si>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</si>
  <si>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</si>
  <si>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</si>
  <si>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</si>
  <si>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</si>
  <si>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</si>
  <si>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</si>
  <si>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</si>
  <si>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</si>
  <si>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</si>
  <si>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</si>
  <si>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</si>
  <si>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</si>
  <si>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</si>
  <si>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</si>
  <si>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</si>
  <si>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</si>
  <si>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</si>
  <si>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</si>
  <si>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</si>
  <si>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</si>
  <si>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</si>
  <si>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</si>
  <si>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</si>
  <si>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</si>
  <si>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</si>
  <si>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</si>
  <si>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</si>
  <si>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</si>
  <si>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</si>
  <si>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</si>
  <si>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</si>
  <si>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</si>
  <si>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</si>
  <si>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</si>
  <si>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</si>
  <si>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</si>
  <si>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</si>
  <si>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</si>
  <si>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</si>
  <si>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</si>
  <si>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</si>
  <si>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</si>
  <si>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</si>
  <si>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</si>
  <si>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</si>
  <si>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</si>
  <si>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</si>
  <si>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</si>
  <si>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</si>
  <si>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</si>
  <si>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</si>
  <si>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</si>
  <si>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</si>
  <si>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</si>
  <si>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</si>
  <si>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</si>
  <si>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</si>
  <si>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</si>
  <si>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</si>
  <si>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</si>
  <si>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</si>
  <si>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</si>
  <si>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</si>
  <si>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</si>
  <si>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</si>
  <si>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</si>
  <si>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</si>
  <si>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</si>
  <si>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</si>
  <si>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</si>
  <si>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</si>
  <si>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</si>
  <si>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</si>
  <si>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</si>
  <si>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</si>
  <si>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</si>
  <si>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</si>
  <si>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</si>
  <si>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</si>
  <si>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</si>
  <si>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</si>
  <si>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</si>
  <si>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</si>
  <si>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</si>
  <si>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</si>
  <si>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</si>
  <si>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</si>
  <si>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</si>
  <si>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</si>
  <si>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</si>
  <si>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</si>
  <si>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</si>
  <si>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</si>
  <si>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</si>
  <si>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</si>
  <si>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</si>
  <si>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</si>
  <si>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</si>
  <si>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</si>
  <si>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</si>
  <si>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</si>
  <si>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</si>
  <si>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</si>
  <si>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</si>
  <si>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</si>
  <si>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</si>
  <si>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</si>
  <si>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</si>
  <si>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</si>
  <si>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</si>
  <si>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</si>
  <si>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</si>
  <si>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</si>
  <si>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</si>
  <si>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</si>
  <si>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</si>
  <si>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</si>
  <si>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</si>
  <si>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</si>
  <si>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</si>
  <si>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</si>
  <si>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</si>
  <si>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</si>
  <si>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</si>
  <si>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</si>
  <si>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</si>
  <si>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</si>
  <si>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</si>
  <si>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</si>
  <si>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</si>
  <si>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</si>
  <si>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</si>
  <si>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</si>
  <si>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</si>
  <si>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</si>
  <si>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</si>
  <si>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</si>
  <si>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</si>
  <si>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</si>
  <si>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</si>
  <si>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</si>
  <si>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</si>
  <si>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</si>
  <si>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</si>
  <si>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</si>
  <si>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</si>
  <si>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</si>
  <si>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</si>
  <si>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</si>
  <si>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</si>
  <si>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</si>
  <si>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</si>
  <si>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</si>
  <si>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</si>
  <si>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</si>
  <si>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</si>
  <si>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</si>
  <si>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</si>
  <si>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</si>
  <si>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</si>
  <si>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</si>
  <si>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</si>
  <si>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</si>
  <si>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</si>
  <si>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</si>
  <si>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</si>
  <si>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</si>
  <si>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</si>
  <si>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</si>
  <si>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</si>
  <si>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</si>
  <si>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</si>
  <si>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</si>
  <si>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</si>
  <si>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</si>
  <si>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</si>
  <si>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</si>
  <si>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</si>
  <si>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</si>
  <si>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</si>
  <si>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</si>
  <si>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</si>
  <si>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</si>
  <si>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</si>
  <si>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</si>
  <si>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</si>
  <si>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</si>
  <si>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</si>
  <si>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</si>
  <si>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</si>
  <si>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</si>
  <si>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</si>
  <si>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</si>
  <si>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</si>
  <si>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</si>
  <si>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</si>
  <si>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</si>
  <si>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</si>
  <si>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</si>
  <si>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</si>
  <si>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</si>
  <si>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</si>
  <si>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</si>
  <si>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</si>
  <si>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</si>
  <si>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</si>
  <si>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</si>
  <si>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</si>
  <si>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</si>
  <si>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</si>
  <si>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</si>
  <si>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</si>
  <si>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</si>
  <si>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</si>
  <si>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</si>
  <si>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</si>
  <si>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</si>
  <si>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</si>
  <si>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</si>
  <si>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</si>
  <si>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</si>
  <si>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</si>
  <si>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</si>
  <si>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</si>
  <si>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</si>
  <si>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</si>
  <si>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</si>
  <si>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</si>
  <si>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</si>
  <si>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</si>
  <si>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</si>
  <si>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</si>
  <si>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</si>
  <si>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</si>
  <si>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</si>
  <si>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</si>
  <si>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</si>
  <si>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</si>
  <si>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</si>
  <si>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</si>
  <si>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</si>
  <si>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</si>
  <si>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</si>
  <si>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</si>
  <si>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</si>
  <si>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</si>
  <si>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</si>
  <si>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</si>
  <si>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</si>
  <si>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</si>
  <si>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</si>
  <si>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</si>
  <si>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</si>
  <si>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</si>
  <si>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</si>
  <si>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</si>
  <si>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</si>
  <si>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</si>
  <si>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</si>
  <si>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</si>
  <si>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</si>
  <si>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</si>
  <si>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</si>
  <si>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</si>
  <si>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</si>
  <si>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</si>
  <si>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</si>
  <si>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</si>
  <si>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</si>
  <si>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</si>
  <si>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</si>
  <si>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</si>
  <si>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</si>
  <si>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</si>
  <si>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</si>
  <si>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</si>
  <si>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</si>
  <si>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</si>
  <si>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</si>
  <si>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</si>
  <si>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</si>
  <si>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</si>
  <si>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</si>
  <si>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</si>
  <si>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</si>
  <si>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</si>
  <si>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</si>
  <si>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</si>
  <si>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</si>
  <si>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</si>
  <si>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</si>
  <si>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</si>
  <si>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</si>
  <si>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</si>
  <si>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</si>
  <si>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</si>
  <si>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</si>
  <si>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</si>
  <si>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</si>
  <si>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</si>
  <si>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</si>
  <si>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</si>
  <si>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</si>
  <si>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</si>
  <si>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</si>
  <si>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</si>
  <si>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</si>
  <si>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</si>
  <si>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</si>
  <si>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</si>
  <si>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</si>
  <si>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</si>
  <si>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</si>
  <si>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</si>
  <si>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</si>
  <si>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</si>
  <si>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</si>
  <si>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</si>
  <si>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</si>
  <si>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</si>
  <si>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</si>
  <si>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</si>
  <si>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</si>
  <si>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</si>
  <si>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</si>
  <si>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</si>
  <si>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</si>
  <si>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</si>
  <si>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</si>
  <si>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</si>
  <si>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</si>
  <si>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</si>
  <si>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</si>
  <si>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</si>
  <si>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</si>
  <si>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</si>
  <si>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</si>
  <si>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</si>
  <si>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</si>
  <si>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</si>
  <si>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</si>
  <si>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</si>
  <si>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</si>
  <si>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</si>
  <si>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</si>
  <si>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</si>
  <si>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</si>
  <si>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</si>
  <si>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</si>
  <si>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</si>
  <si>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</si>
  <si>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</si>
  <si>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</si>
  <si>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</si>
  <si>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</si>
  <si>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</si>
  <si>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</si>
  <si>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</si>
  <si>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</si>
  <si>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</si>
  <si>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</si>
  <si>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</si>
  <si>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</si>
  <si>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</si>
  <si>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</si>
  <si>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</si>
  <si>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</si>
  <si>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</si>
  <si>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</si>
  <si>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</si>
  <si>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</si>
  <si>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</si>
  <si>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</si>
  <si>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</si>
  <si>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</si>
  <si>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</si>
  <si>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</si>
  <si>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</si>
  <si>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</si>
  <si>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</si>
  <si>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</si>
  <si>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</si>
  <si>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</si>
  <si>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</si>
  <si>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</si>
  <si>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</si>
  <si>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</si>
  <si>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</si>
  <si>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</si>
  <si>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</si>
  <si>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</si>
  <si>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</si>
  <si>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</si>
  <si>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</si>
  <si>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</si>
  <si>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</si>
  <si>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</si>
  <si>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</si>
  <si>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</si>
  <si>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</si>
  <si>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</si>
  <si>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</si>
  <si>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</si>
  <si>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</si>
  <si>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</si>
  <si>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</si>
  <si>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</si>
  <si>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</si>
  <si>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</si>
  <si>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</si>
  <si>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</si>
  <si>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</si>
  <si>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</si>
  <si>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</si>
  <si>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</si>
  <si>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</si>
  <si>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</si>
  <si>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</si>
  <si>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</si>
  <si>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</si>
  <si>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</si>
  <si>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</si>
  <si>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</si>
  <si>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</si>
  <si>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</si>
  <si>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</si>
  <si>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</si>
  <si>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</si>
  <si>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</si>
  <si>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</si>
  <si>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</si>
  <si>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</si>
  <si>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</si>
  <si>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</si>
  <si>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</si>
  <si>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</si>
  <si>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</si>
  <si>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</si>
  <si>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</si>
  <si>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</si>
  <si>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</si>
  <si>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</si>
  <si>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</si>
  <si>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</si>
  <si>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</si>
  <si>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</si>
  <si>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</si>
  <si>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</si>
  <si>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</si>
  <si>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</si>
  <si>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</si>
  <si>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</si>
  <si>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</si>
  <si>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</si>
  <si>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</si>
  <si>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</si>
  <si>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</si>
  <si>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</si>
  <si>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</si>
  <si>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</si>
  <si>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</si>
  <si>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</si>
  <si>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</si>
  <si>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</si>
  <si>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</si>
  <si>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</si>
  <si>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</si>
  <si>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</si>
  <si>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</si>
  <si>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</si>
  <si>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</si>
  <si>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</si>
  <si>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</si>
  <si>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</si>
  <si>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</si>
  <si>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</si>
  <si>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</si>
  <si>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</si>
  <si>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</si>
  <si>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</si>
  <si>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</si>
  <si>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</si>
  <si>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</si>
  <si>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</si>
  <si>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</si>
  <si>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</si>
  <si>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</si>
  <si>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</si>
  <si>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</si>
  <si>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</si>
  <si>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</si>
  <si>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</si>
  <si>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</si>
  <si>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</si>
  <si>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</si>
  <si>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</si>
  <si>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</si>
  <si>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</si>
  <si>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</si>
  <si>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</si>
  <si>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</si>
  <si>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</si>
  <si>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</si>
  <si>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</si>
  <si>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</si>
  <si>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</si>
  <si>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</si>
  <si>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</si>
  <si>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</si>
  <si>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</si>
  <si>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</si>
  <si>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</si>
  <si>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</si>
  <si>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</si>
  <si>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</si>
  <si>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</si>
  <si>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</si>
  <si>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</si>
  <si>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</si>
  <si>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</si>
  <si>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</si>
  <si>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</si>
  <si>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</si>
  <si>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</si>
  <si>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</si>
  <si>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</si>
  <si>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</si>
  <si>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</si>
  <si>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</si>
  <si>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</si>
  <si>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</si>
  <si>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</si>
  <si>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</si>
  <si>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</si>
  <si>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</si>
  <si>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</si>
  <si>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</si>
  <si>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</si>
  <si>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</si>
  <si>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</si>
  <si>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</si>
  <si>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</si>
  <si>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</si>
  <si>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</si>
  <si>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</si>
  <si>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</si>
  <si>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</si>
  <si>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</si>
  <si>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</si>
  <si>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</si>
  <si>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</si>
  <si>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</si>
  <si>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</si>
  <si>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</si>
  <si>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</si>
  <si>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</si>
  <si>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</si>
  <si>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</si>
  <si>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</si>
  <si>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</si>
  <si>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</si>
  <si>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</si>
  <si>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</si>
  <si>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</si>
  <si>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</si>
  <si>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</si>
  <si>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</si>
  <si>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</si>
  <si>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</si>
  <si>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</si>
  <si>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</si>
  <si>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</si>
  <si>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</si>
  <si>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</si>
  <si>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</si>
  <si>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</si>
  <si>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</si>
  <si>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</si>
  <si>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</si>
  <si>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</si>
  <si>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</si>
  <si>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</si>
  <si>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</si>
  <si>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</si>
  <si>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</si>
  <si>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</si>
  <si>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</si>
  <si>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</si>
  <si>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</si>
  <si>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</si>
  <si>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</si>
  <si>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</si>
  <si>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</si>
  <si>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</si>
  <si>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</si>
  <si>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</si>
  <si>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</si>
  <si>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</si>
  <si>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</si>
  <si>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</si>
  <si>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</si>
  <si>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</si>
  <si>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</si>
  <si>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</si>
  <si>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</si>
  <si>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</si>
  <si>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</si>
  <si>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</si>
  <si>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</si>
  <si>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</si>
  <si>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</si>
  <si>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</si>
  <si>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</si>
  <si>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</si>
  <si>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</si>
  <si>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</si>
  <si>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</si>
  <si>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</si>
  <si>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</si>
  <si>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</si>
  <si>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</si>
  <si>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</si>
  <si>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</si>
  <si>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</si>
  <si>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</si>
  <si>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</si>
  <si>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</si>
  <si>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</si>
  <si>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</si>
  <si>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</si>
  <si>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</si>
  <si>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</si>
  <si>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</si>
  <si>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</si>
  <si>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</si>
  <si>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</si>
  <si>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</si>
  <si>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</si>
  <si>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</si>
  <si>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</si>
  <si>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</si>
  <si>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</si>
  <si>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</si>
  <si>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</si>
  <si>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</si>
  <si>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</si>
  <si>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</si>
  <si>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</si>
  <si>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</si>
  <si>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</si>
  <si>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</si>
  <si>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</si>
  <si>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</si>
  <si>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</si>
  <si>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</si>
  <si>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</si>
  <si>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</si>
  <si>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</si>
  <si>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</si>
  <si>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</si>
  <si>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</si>
  <si>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</si>
  <si>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</si>
  <si>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</si>
  <si>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</si>
  <si>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</si>
  <si>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</si>
  <si>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</si>
  <si>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</si>
  <si>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</si>
  <si>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</si>
  <si>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</si>
  <si>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</si>
  <si>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</si>
  <si>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</si>
  <si>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</si>
  <si>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</si>
  <si>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</si>
  <si>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</si>
  <si>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</si>
  <si>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</si>
  <si>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</si>
  <si>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</si>
  <si>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</si>
  <si>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</si>
  <si>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</si>
  <si>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</si>
  <si>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</si>
  <si>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</si>
  <si>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</si>
  <si>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</si>
  <si>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</si>
  <si>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</si>
  <si>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</si>
  <si>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</si>
  <si>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</si>
  <si>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</si>
  <si>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</si>
  <si>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</si>
  <si>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</si>
  <si>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</si>
  <si>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</si>
  <si>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</si>
  <si>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</si>
  <si>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</si>
  <si>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</si>
  <si>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</si>
  <si>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</si>
  <si>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</si>
  <si>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</si>
  <si>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</si>
  <si>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</si>
  <si>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</si>
  <si>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</si>
  <si>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</si>
  <si>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</si>
  <si>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</si>
  <si>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</si>
  <si>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</si>
  <si>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</si>
  <si>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</si>
  <si>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</si>
  <si>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</si>
  <si>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</si>
  <si>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</si>
  <si>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</si>
  <si>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</si>
  <si>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</si>
  <si>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</si>
  <si>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</si>
  <si>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</si>
  <si>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</si>
  <si>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</si>
  <si>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</si>
  <si>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</si>
  <si>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</si>
  <si>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</si>
  <si>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</si>
  <si>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</si>
  <si>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</si>
  <si>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</si>
  <si>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</si>
  <si>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</si>
  <si>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</si>
  <si>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</si>
  <si>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</si>
  <si>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</si>
  <si>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</si>
  <si>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</si>
  <si>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</si>
  <si>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</si>
  <si>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</si>
  <si>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</si>
  <si>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</si>
  <si>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</si>
  <si>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</si>
  <si>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</si>
  <si>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</si>
  <si>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</si>
  <si>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</si>
  <si>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</si>
  <si>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</si>
  <si>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</si>
  <si>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</si>
  <si>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</si>
  <si>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</si>
  <si>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</si>
  <si>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</si>
  <si>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</si>
  <si>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</si>
  <si>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</si>
  <si>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</si>
  <si>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</si>
  <si>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</si>
  <si>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</si>
  <si>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</si>
  <si>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</si>
  <si>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</si>
  <si>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</si>
  <si>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</si>
  <si>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</si>
  <si>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</si>
  <si>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</si>
  <si>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</si>
  <si>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</si>
  <si>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</si>
  <si>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</si>
  <si>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</si>
  <si>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</si>
  <si>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</si>
  <si>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</si>
  <si>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</si>
  <si>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</si>
  <si>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</si>
  <si>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</si>
  <si>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</si>
  <si>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</si>
  <si>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</si>
  <si>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</si>
  <si>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</si>
  <si>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</si>
  <si>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</si>
  <si>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</si>
  <si>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</si>
  <si>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</si>
  <si>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</si>
  <si>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</si>
  <si>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</si>
  <si>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</si>
  <si>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</si>
  <si>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</si>
  <si>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</si>
  <si>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</si>
  <si>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</si>
  <si>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</si>
  <si>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</si>
  <si>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</si>
  <si>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</si>
  <si>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</si>
  <si>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</si>
  <si>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</si>
  <si>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</si>
  <si>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</si>
  <si>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</si>
  <si>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</si>
  <si>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</si>
  <si>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</si>
  <si>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</si>
  <si>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</si>
  <si>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</si>
  <si>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</si>
  <si>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</si>
  <si>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</si>
  <si>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</si>
  <si>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</si>
  <si>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</si>
  <si>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</si>
  <si>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</si>
  <si>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</si>
  <si>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</si>
  <si>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</si>
  <si>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</si>
  <si>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</si>
  <si>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</si>
  <si>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</si>
  <si>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</si>
  <si>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</si>
  <si>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</si>
  <si>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</si>
  <si>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</si>
  <si>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</si>
  <si>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</si>
  <si>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</si>
  <si>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</si>
  <si>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</si>
  <si>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</si>
  <si>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</si>
  <si>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</si>
  <si>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</si>
  <si>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</si>
  <si>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</si>
  <si>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</si>
  <si>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</si>
  <si>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</si>
  <si>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</si>
  <si>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</si>
  <si>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</si>
  <si>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</si>
  <si>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</si>
  <si>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</si>
  <si>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</si>
  <si>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</si>
  <si>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</si>
  <si>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</si>
  <si>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</si>
  <si>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</si>
  <si>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</si>
  <si>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</si>
  <si>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</si>
  <si>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</si>
  <si>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</si>
  <si>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</si>
  <si>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</si>
  <si>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</si>
  <si>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</si>
  <si>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</si>
  <si>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</si>
  <si>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</si>
  <si>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</si>
  <si>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</si>
  <si>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</si>
  <si>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</si>
  <si>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</si>
  <si>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</si>
  <si>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</si>
  <si>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</si>
  <si>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</si>
  <si>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</si>
  <si>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</si>
  <si>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</si>
  <si>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</si>
  <si>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</si>
  <si>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</si>
  <si>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</si>
  <si>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</si>
  <si>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</si>
  <si>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</si>
  <si>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</si>
  <si>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</si>
  <si>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</si>
  <si>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</si>
  <si>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</si>
  <si>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</si>
  <si>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</si>
  <si>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</si>
  <si>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</si>
  <si>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</si>
  <si>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</si>
  <si>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</si>
  <si>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</si>
  <si>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</si>
  <si>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</si>
  <si>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</si>
  <si>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</si>
  <si>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</si>
  <si>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</si>
  <si>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</si>
  <si>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</si>
  <si>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</si>
  <si>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</si>
  <si>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</si>
  <si>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</si>
  <si>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</si>
  <si>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</si>
  <si>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</si>
  <si>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</si>
  <si>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</si>
  <si>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</si>
  <si>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</si>
  <si>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</si>
  <si>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</si>
  <si>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</si>
  <si>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</si>
  <si>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</si>
  <si>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</si>
  <si>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</si>
  <si>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</si>
  <si>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</si>
  <si>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</si>
  <si>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</si>
  <si>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</si>
  <si>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</si>
  <si>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</si>
  <si>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</si>
  <si>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</si>
  <si>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</si>
  <si>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</si>
  <si>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</si>
  <si>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</si>
  <si>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</si>
  <si>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</si>
  <si>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</si>
  <si>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</si>
  <si>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</si>
  <si>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</si>
  <si>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</si>
  <si>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</si>
  <si>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</si>
  <si>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</si>
  <si>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</si>
  <si>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</si>
  <si>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</si>
  <si>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</si>
  <si>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</si>
  <si>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</si>
  <si>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</si>
  <si>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</si>
  <si>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</si>
  <si>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</si>
  <si>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</si>
  <si>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</si>
  <si>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</si>
  <si>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</si>
  <si>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</si>
  <si>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</si>
  <si>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</si>
  <si>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</si>
  <si>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</si>
  <si>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</si>
  <si>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</si>
  <si>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</si>
  <si>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</si>
  <si>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</si>
  <si>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</si>
  <si>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</si>
  <si>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</si>
  <si>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</si>
  <si>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</si>
  <si>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</si>
  <si>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</si>
  <si>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</si>
  <si>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</si>
  <si>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</si>
  <si>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</si>
  <si>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</si>
  <si>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</si>
  <si>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</si>
  <si>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</si>
  <si>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</si>
  <si>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</si>
  <si>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</si>
  <si>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</si>
  <si>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</si>
  <si>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</si>
  <si>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</si>
  <si>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</si>
  <si>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</si>
  <si>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</si>
  <si>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</si>
  <si>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</si>
  <si>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</si>
  <si>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</si>
  <si>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</si>
  <si>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</si>
  <si>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</si>
  <si>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</si>
  <si>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</si>
  <si>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</si>
  <si>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</si>
  <si>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</si>
  <si>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</si>
  <si>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</si>
  <si>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</si>
  <si>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</si>
  <si>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</si>
  <si>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</si>
  <si>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</si>
  <si>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</si>
  <si>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</si>
  <si>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</si>
  <si>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</si>
  <si>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</si>
  <si>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</si>
  <si>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</si>
  <si>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</si>
  <si>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</si>
  <si>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</si>
  <si>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</si>
  <si>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</si>
  <si>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</si>
  <si>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</si>
  <si>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</si>
  <si>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</si>
  <si>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</si>
  <si>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</si>
  <si>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</si>
  <si>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</si>
  <si>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</si>
  <si>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</si>
  <si>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</si>
  <si>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</si>
  <si>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</si>
  <si>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</si>
  <si>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</si>
  <si>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</si>
  <si>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</si>
  <si>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</si>
  <si>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</si>
  <si>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</si>
  <si>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</si>
  <si>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</si>
  <si>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</si>
  <si>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</si>
  <si>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</si>
  <si>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</si>
  <si>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</si>
  <si>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</si>
  <si>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</si>
  <si>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</si>
  <si>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</si>
  <si>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</si>
  <si>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</si>
  <si>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</si>
  <si>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</si>
  <si>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</si>
  <si>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</si>
  <si>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</si>
  <si>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</si>
  <si>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</si>
  <si>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</si>
  <si>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</si>
  <si>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</si>
  <si>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</si>
  <si>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</si>
  <si>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</si>
  <si>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</si>
  <si>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</si>
  <si>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</si>
  <si>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</si>
  <si>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</si>
  <si>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</si>
  <si>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</si>
  <si>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</si>
  <si>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</si>
  <si>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</si>
  <si>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</si>
  <si>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</si>
  <si>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</si>
  <si>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</si>
  <si>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</si>
  <si>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</si>
  <si>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</si>
  <si>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</si>
  <si>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</si>
  <si>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</si>
  <si>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</si>
  <si>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</si>
  <si>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</si>
  <si>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</si>
  <si>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</si>
  <si>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</si>
  <si>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</si>
  <si>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</si>
  <si>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</si>
  <si>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</si>
  <si>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</si>
  <si>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</si>
  <si>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</si>
  <si>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</si>
  <si>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</si>
  <si>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</si>
  <si>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</si>
  <si>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</si>
  <si>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</si>
  <si>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</si>
  <si>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</si>
  <si>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</si>
  <si>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</si>
  <si>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</si>
  <si>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</si>
  <si>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</si>
  <si>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</si>
  <si>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</si>
  <si>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</si>
  <si>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</si>
  <si>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</si>
  <si>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</si>
  <si>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</si>
  <si>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</si>
  <si>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</si>
  <si>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</si>
  <si>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</si>
  <si>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</si>
  <si>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</si>
  <si>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</si>
  <si>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</si>
  <si>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</si>
  <si>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</si>
  <si>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</si>
  <si>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</si>
  <si>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</si>
  <si>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</si>
  <si>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</si>
  <si>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</si>
  <si>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</si>
  <si>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</si>
  <si>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</si>
  <si>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</si>
  <si>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</si>
  <si>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</si>
  <si>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</si>
  <si>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</si>
  <si>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</si>
  <si>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</si>
  <si>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</si>
  <si>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</si>
  <si>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</si>
  <si>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</si>
  <si>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</si>
  <si>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</si>
  <si>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</si>
  <si>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</si>
  <si>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</si>
  <si>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</si>
  <si>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</si>
  <si>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</si>
  <si>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</si>
  <si>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</si>
  <si>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</si>
  <si>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</si>
  <si>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</si>
  <si>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</si>
  <si>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</si>
  <si>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</si>
  <si>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</si>
  <si>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</si>
  <si>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</si>
  <si>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</si>
  <si>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</si>
  <si>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</si>
  <si>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</si>
  <si>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</si>
  <si>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</si>
  <si>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</si>
  <si>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</si>
  <si>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</si>
  <si>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</si>
  <si>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</si>
  <si>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</si>
  <si>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</si>
  <si>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</si>
  <si>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</si>
  <si>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</si>
  <si>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</si>
  <si>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</si>
  <si>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</si>
  <si>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</si>
  <si>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</si>
  <si>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</si>
  <si>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</si>
  <si>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</si>
  <si>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</si>
  <si>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</si>
  <si>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</si>
  <si>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</si>
  <si>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</si>
  <si>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</si>
  <si>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</si>
  <si>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</si>
  <si>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</si>
  <si>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</si>
  <si>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</si>
  <si>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</si>
  <si>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</si>
  <si>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</si>
  <si>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</si>
  <si>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</si>
  <si>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</si>
  <si>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</si>
  <si>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</si>
  <si>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</si>
  <si>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</si>
  <si>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</si>
  <si>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</si>
  <si>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</si>
  <si>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</si>
  <si>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</si>
  <si>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</si>
  <si>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</si>
  <si>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</si>
  <si>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</si>
  <si>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</si>
  <si>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</si>
  <si>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</si>
  <si>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</si>
  <si>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</si>
  <si>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</si>
  <si>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</si>
  <si>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</si>
  <si>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</si>
  <si>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</si>
  <si>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</si>
  <si>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</si>
  <si>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</si>
  <si>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</si>
  <si>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</si>
  <si>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</si>
  <si>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</si>
  <si>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</si>
  <si>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</si>
  <si>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</si>
  <si>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</si>
  <si>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</si>
  <si>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</si>
  <si>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</si>
  <si>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</si>
  <si>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</si>
  <si>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</si>
  <si>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</si>
  <si>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</si>
  <si>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</si>
  <si>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</si>
  <si>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</si>
  <si>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</si>
  <si>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</si>
  <si>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</si>
  <si>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</si>
  <si>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</si>
  <si>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</si>
  <si>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</si>
  <si>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</si>
  <si>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</si>
  <si>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</si>
  <si>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</si>
  <si>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</si>
  <si>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</si>
  <si>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</si>
  <si>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</si>
  <si>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</si>
  <si>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</si>
  <si>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</si>
  <si>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</si>
  <si>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</si>
  <si>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</si>
  <si>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</si>
  <si>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</si>
  <si>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</si>
  <si>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</si>
  <si>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</si>
  <si>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</si>
  <si>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</si>
  <si>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</si>
  <si>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</si>
  <si>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</si>
  <si>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</si>
  <si>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</si>
  <si>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</si>
  <si>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</si>
  <si>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</si>
  <si>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</si>
  <si>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</si>
  <si>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</si>
  <si>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</si>
  <si>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</si>
  <si>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</si>
  <si>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</si>
  <si>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</si>
  <si>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</si>
  <si>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</si>
  <si>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</si>
  <si>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</si>
  <si>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</si>
  <si>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</si>
  <si>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</si>
  <si>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</si>
  <si>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</si>
  <si>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</si>
  <si>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</si>
  <si>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</si>
  <si>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</si>
  <si>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</si>
  <si>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</si>
  <si>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</si>
  <si>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</si>
  <si>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</si>
  <si>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</si>
  <si>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</si>
  <si>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</si>
  <si>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</si>
  <si>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</si>
  <si>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</si>
  <si>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</si>
  <si>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</si>
  <si>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</si>
  <si>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</si>
  <si>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</si>
  <si>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</si>
  <si>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</si>
  <si>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</si>
  <si>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</si>
  <si>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</si>
  <si>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</si>
  <si>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</si>
  <si>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</si>
  <si>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</si>
  <si>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</si>
  <si>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</si>
  <si>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</si>
  <si>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</si>
  <si>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</si>
  <si>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</si>
  <si>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</si>
  <si>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</si>
  <si>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</si>
  <si>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</si>
  <si>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</si>
  <si>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</si>
  <si>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</si>
  <si>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</si>
  <si>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</si>
  <si>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</si>
  <si>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</si>
  <si>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</si>
  <si>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</si>
  <si>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</si>
  <si>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</si>
  <si>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</si>
  <si>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</si>
  <si>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</si>
  <si>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</si>
  <si>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</si>
  <si>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</si>
  <si>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</si>
  <si>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</si>
  <si>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</si>
  <si>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</si>
  <si>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</si>
  <si>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</si>
  <si>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</si>
  <si>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</si>
  <si>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</si>
  <si>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</si>
  <si>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</si>
  <si>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</si>
  <si>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</si>
  <si>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</si>
  <si>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</si>
  <si>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</si>
  <si>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</si>
  <si>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</si>
  <si>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</si>
  <si>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</si>
  <si>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</si>
  <si>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</si>
  <si>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</si>
  <si>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</si>
  <si>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</si>
  <si>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</si>
  <si>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</si>
  <si>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</si>
  <si>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</si>
  <si>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</si>
  <si>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</si>
  <si>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</si>
  <si>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</si>
  <si>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</si>
  <si>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</si>
  <si>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</si>
  <si>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</si>
  <si>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</si>
  <si>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</si>
  <si>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</si>
  <si>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</si>
  <si>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</si>
  <si>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</si>
  <si>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</si>
  <si>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</si>
  <si>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</si>
  <si>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</si>
  <si>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</si>
  <si>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</si>
  <si>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</si>
  <si>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</si>
  <si>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</si>
  <si>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</si>
  <si>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</si>
  <si>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</si>
  <si>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</si>
  <si>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</si>
  <si>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</si>
  <si>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</si>
  <si>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</si>
  <si>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</si>
  <si>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</si>
  <si>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</si>
  <si>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</si>
  <si>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</si>
  <si>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</si>
  <si>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</si>
  <si>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</si>
  <si>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</si>
  <si>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</si>
  <si>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</si>
  <si>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</si>
  <si>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</si>
  <si>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</si>
  <si>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</si>
  <si>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</si>
  <si>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</si>
  <si>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</si>
  <si>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</si>
  <si>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</si>
  <si>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</si>
  <si>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</si>
  <si>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</si>
  <si>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</si>
  <si>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</si>
  <si>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</si>
  <si>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</si>
  <si>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</si>
  <si>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</si>
  <si>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</si>
  <si>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</si>
  <si>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</si>
  <si>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</si>
  <si>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</si>
  <si>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</si>
  <si>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</si>
  <si>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</si>
  <si>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</si>
  <si>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</si>
  <si>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</si>
  <si>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</si>
  <si>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</si>
  <si>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</si>
  <si>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</si>
  <si>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</si>
  <si>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</si>
  <si>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</si>
  <si>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</si>
  <si>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</si>
  <si>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</si>
  <si>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</si>
  <si>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</si>
  <si>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</si>
  <si>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</si>
  <si>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</si>
  <si>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</si>
  <si>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</si>
  <si>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</si>
  <si>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</si>
  <si>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</si>
  <si>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</si>
  <si>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</si>
  <si>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</si>
  <si>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</si>
  <si>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</si>
  <si>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</si>
  <si>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</si>
  <si>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</si>
  <si>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</si>
  <si>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</si>
  <si>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</si>
  <si>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</si>
  <si>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</si>
  <si>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</si>
  <si>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</si>
  <si>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</si>
  <si>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</si>
  <si>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</si>
  <si>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</si>
  <si>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</si>
  <si>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</si>
  <si>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</si>
  <si>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</si>
  <si>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</si>
  <si>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</si>
  <si>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</si>
  <si>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</si>
  <si>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</si>
  <si>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</si>
  <si>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</si>
  <si>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</si>
  <si>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</si>
  <si>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</si>
  <si>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</si>
  <si>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</si>
  <si>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</si>
  <si>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</si>
  <si>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</si>
  <si>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</si>
  <si>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</si>
  <si>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</si>
  <si>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</si>
  <si>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</si>
  <si>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</si>
  <si>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</si>
  <si>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</si>
  <si>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</si>
  <si>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</si>
  <si>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</si>
  <si>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</si>
  <si>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</si>
  <si>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</si>
  <si>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</si>
  <si>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</si>
  <si>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</si>
  <si>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</si>
  <si>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</si>
  <si>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</si>
  <si>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</si>
  <si>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</si>
  <si>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</si>
  <si>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</si>
  <si>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</si>
  <si>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</si>
  <si>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</si>
  <si>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</si>
  <si>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</si>
  <si>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</si>
  <si>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</si>
  <si>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</si>
  <si>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</si>
  <si>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</si>
  <si>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</si>
  <si>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</si>
  <si>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</si>
  <si>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</si>
  <si>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</si>
  <si>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</si>
  <si>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</si>
  <si>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</si>
  <si>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</si>
  <si>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</si>
  <si>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</si>
  <si>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</si>
  <si>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</si>
  <si>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</si>
  <si>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</si>
  <si>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</si>
  <si>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</si>
  <si>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</si>
  <si>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</si>
  <si>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</si>
  <si>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</si>
  <si>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</si>
  <si>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</si>
  <si>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</si>
  <si>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</si>
  <si>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</si>
  <si>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</si>
  <si>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</si>
  <si>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</si>
  <si>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</si>
  <si>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</si>
  <si>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</si>
  <si>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</si>
  <si>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</si>
  <si>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</si>
  <si>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</si>
  <si>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</si>
  <si>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</si>
  <si>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</si>
  <si>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</si>
  <si>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</si>
  <si>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</si>
  <si>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</si>
  <si>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</si>
  <si>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</si>
  <si>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</si>
  <si>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</si>
  <si>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</si>
  <si>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</si>
  <si>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</si>
  <si>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</si>
  <si>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</si>
  <si>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</si>
  <si>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</si>
  <si>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</si>
  <si>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</si>
  <si>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</si>
  <si>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</si>
  <si>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</si>
  <si>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</si>
  <si>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</si>
  <si>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</si>
  <si>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</si>
  <si>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</si>
  <si>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</si>
  <si>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</si>
  <si>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</si>
  <si>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</si>
  <si>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</si>
  <si>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</si>
  <si>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</si>
  <si>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</si>
  <si>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</si>
  <si>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</si>
  <si>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</si>
  <si>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</si>
  <si>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</si>
  <si>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</si>
  <si>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</si>
  <si>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</si>
  <si>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</si>
  <si>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</si>
  <si>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</si>
  <si>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</si>
  <si>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</si>
  <si>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</si>
  <si>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</si>
  <si>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</si>
  <si>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</si>
  <si>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</si>
  <si>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</si>
  <si>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</si>
  <si>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</si>
  <si>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</si>
  <si>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</si>
  <si>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</si>
  <si>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</si>
  <si>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</si>
  <si>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</si>
  <si>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</si>
  <si>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</si>
  <si>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</si>
  <si>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</si>
  <si>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</si>
  <si>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</si>
  <si>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</si>
  <si>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</si>
  <si>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</si>
  <si>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</si>
  <si>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</si>
  <si>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</si>
  <si>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</si>
  <si>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</si>
  <si>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</si>
  <si>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</si>
  <si>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</si>
  <si>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</si>
  <si>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</si>
  <si>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</si>
  <si>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</si>
  <si>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</si>
  <si>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</si>
  <si>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</si>
  <si>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</si>
  <si>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</si>
  <si>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</si>
  <si>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</si>
  <si>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</si>
  <si>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</si>
  <si>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</si>
  <si>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</si>
  <si>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</si>
  <si>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</si>
  <si>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</si>
  <si>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</si>
  <si>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</si>
  <si>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</si>
  <si>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</si>
  <si>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</si>
  <si>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</si>
  <si>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</si>
  <si>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</si>
  <si>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</si>
  <si>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</si>
  <si>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</si>
  <si>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</si>
  <si>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</si>
  <si>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</si>
  <si>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</si>
  <si>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</si>
  <si>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</si>
  <si>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</si>
  <si>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</si>
  <si>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</si>
  <si>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</si>
  <si>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</si>
  <si>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</si>
  <si>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</si>
  <si>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</si>
  <si>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</si>
  <si>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</si>
  <si>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</si>
  <si>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</si>
  <si>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</si>
  <si>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</si>
  <si>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</si>
  <si>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</si>
  <si>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</si>
  <si>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</si>
  <si>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</si>
  <si>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</si>
  <si>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</si>
  <si>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</si>
  <si>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</si>
  <si>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</si>
  <si>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</si>
  <si>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</si>
  <si>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</si>
  <si>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</si>
  <si>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</si>
  <si>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</si>
  <si>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</si>
  <si>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</si>
  <si>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</si>
  <si>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</si>
  <si>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</si>
  <si>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</si>
  <si>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</si>
  <si>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</si>
  <si>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</si>
  <si>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</si>
  <si>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</si>
  <si>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</si>
  <si>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</si>
  <si>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</si>
  <si>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</si>
  <si>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</si>
  <si>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</si>
  <si>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</si>
  <si>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</si>
  <si>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</si>
  <si>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</si>
  <si>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</si>
  <si>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</si>
  <si>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</si>
  <si>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</si>
  <si>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</si>
  <si>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</si>
  <si>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</si>
  <si>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</si>
  <si>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</si>
  <si>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</si>
  <si>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</si>
  <si>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</si>
  <si>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</si>
  <si>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</si>
  <si>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</si>
  <si>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</si>
  <si>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</si>
  <si>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</si>
  <si>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</si>
  <si>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</si>
  <si>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</si>
  <si>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</si>
  <si>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</si>
  <si>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</si>
  <si>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</si>
  <si>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</si>
  <si>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</si>
  <si>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</si>
  <si>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</si>
  <si>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</si>
  <si>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</si>
  <si>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</si>
  <si>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</si>
  <si>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</si>
  <si>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</si>
  <si>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</si>
  <si>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</si>
  <si>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</si>
  <si>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</si>
  <si>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</si>
  <si>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</si>
  <si>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</si>
  <si>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</si>
  <si>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</si>
  <si>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</si>
  <si>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</si>
  <si>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</si>
  <si>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</si>
  <si>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</si>
  <si>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</si>
  <si>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</si>
  <si>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</si>
  <si>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</si>
  <si>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</si>
  <si>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</si>
  <si>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</si>
  <si>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</si>
  <si>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</si>
  <si>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</si>
  <si>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</si>
  <si>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</si>
  <si>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</si>
  <si>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</si>
  <si>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</si>
  <si>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</si>
  <si>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</si>
  <si>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</si>
  <si>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</si>
  <si>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</si>
  <si>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</si>
  <si>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</si>
  <si>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</si>
  <si>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</si>
  <si>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</si>
  <si>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</si>
  <si>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</si>
  <si>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</si>
  <si>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</si>
  <si>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</si>
  <si>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</si>
  <si>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</si>
  <si>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</si>
  <si>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</si>
  <si>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</si>
  <si>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</si>
  <si>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</si>
  <si>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</si>
  <si>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</si>
  <si>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</si>
  <si>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</si>
  <si>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</si>
  <si>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</si>
  <si>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</si>
  <si>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</si>
  <si>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</si>
  <si>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</si>
  <si>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</si>
  <si>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</si>
  <si>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</si>
  <si>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</si>
  <si>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</si>
  <si>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</si>
  <si>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</si>
  <si>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</si>
  <si>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</si>
  <si>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</si>
  <si>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</si>
  <si>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</si>
  <si>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</si>
  <si>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</si>
  <si>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</si>
  <si>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</si>
  <si>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</si>
  <si>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</si>
  <si>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</si>
  <si>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</si>
  <si>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</si>
  <si>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</si>
  <si>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</si>
  <si>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</si>
  <si>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</si>
  <si>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</si>
  <si>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</si>
  <si>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</si>
  <si>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</si>
  <si>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</si>
  <si>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</si>
  <si>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</si>
  <si>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</si>
  <si>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</si>
  <si>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</si>
  <si>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</si>
  <si>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</si>
  <si>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</si>
  <si>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</si>
  <si>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</si>
  <si>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</si>
  <si>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</si>
  <si>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</si>
  <si>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</si>
  <si>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</si>
  <si>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</si>
  <si>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</si>
  <si>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</si>
  <si>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</si>
  <si>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</si>
  <si>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</si>
  <si>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</si>
  <si>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</si>
  <si>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</si>
  <si>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</si>
  <si>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</si>
  <si>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</si>
  <si>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</si>
  <si>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</si>
  <si>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</si>
  <si>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</si>
  <si>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</si>
  <si>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</si>
  <si>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</si>
  <si>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</si>
  <si>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</si>
  <si>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</si>
  <si>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</si>
  <si>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</si>
  <si>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</si>
  <si>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</si>
  <si>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</si>
  <si>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</si>
  <si>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</si>
  <si>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</si>
  <si>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</si>
  <si>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</si>
  <si>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</si>
  <si>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</si>
  <si>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</si>
  <si>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</si>
  <si>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</si>
  <si>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</si>
  <si>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</si>
  <si>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</si>
  <si>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</si>
  <si>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</si>
  <si>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</si>
  <si>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</si>
  <si>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</si>
  <si>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</si>
  <si>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</si>
  <si>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</si>
  <si>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</si>
  <si>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</si>
  <si>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</si>
  <si>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</si>
  <si>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</si>
  <si>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</si>
  <si>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</si>
  <si>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</si>
  <si>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</si>
  <si>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</si>
  <si>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</si>
  <si>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</si>
  <si>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</si>
  <si>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</si>
  <si>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</si>
  <si>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</si>
  <si>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</si>
  <si>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</si>
  <si>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</si>
  <si>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</si>
  <si>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</si>
  <si>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</si>
  <si>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</si>
  <si>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</si>
  <si>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</si>
  <si>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</si>
  <si>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</si>
  <si>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</si>
  <si>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</si>
  <si>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</si>
  <si>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</si>
  <si>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</si>
  <si>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</si>
  <si>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</si>
  <si>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</si>
  <si>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</si>
  <si>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</si>
  <si>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</si>
  <si>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</si>
  <si>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</si>
  <si>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</si>
  <si>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</si>
  <si>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</si>
  <si>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</si>
  <si>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</si>
  <si>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</si>
  <si>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</si>
  <si>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</si>
  <si>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</si>
  <si>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</si>
  <si>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</si>
  <si>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</si>
  <si>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</si>
  <si>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</si>
  <si>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</si>
  <si>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</si>
  <si>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</si>
  <si>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</si>
  <si>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</si>
  <si>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</si>
  <si>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</si>
  <si>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</si>
  <si>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</si>
  <si>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</si>
  <si>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</si>
  <si>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</si>
  <si>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</si>
  <si>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</si>
  <si>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</si>
  <si>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</si>
  <si>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</si>
  <si>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</si>
  <si>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</si>
  <si>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</si>
  <si>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</si>
  <si>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</si>
  <si>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</si>
  <si>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</si>
  <si>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</si>
  <si>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</si>
  <si>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</si>
  <si>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</si>
  <si>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</si>
  <si>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</si>
  <si>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</si>
  <si>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</si>
  <si>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</si>
  <si>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</si>
  <si>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</si>
  <si>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</si>
  <si>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</si>
  <si>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</si>
  <si>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</si>
  <si>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</si>
  <si>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</si>
  <si>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</si>
  <si>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</si>
  <si>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</si>
  <si>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</si>
  <si>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</si>
  <si>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</si>
  <si>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</si>
  <si>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</si>
  <si>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</si>
  <si>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</si>
  <si>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</si>
  <si>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</si>
  <si>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</si>
  <si>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</si>
  <si>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</si>
  <si>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</si>
  <si>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</si>
  <si>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</si>
  <si>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</si>
  <si>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</si>
  <si>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</si>
  <si>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</si>
  <si>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</si>
  <si>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</si>
  <si>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</si>
  <si>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</si>
  <si>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</si>
  <si>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</si>
  <si>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</si>
  <si>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</si>
  <si>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</si>
  <si>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</si>
  <si>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</si>
  <si>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</si>
  <si>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</si>
  <si>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</si>
  <si>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</si>
  <si>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</si>
  <si>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</si>
  <si>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</si>
  <si>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</si>
  <si>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</si>
  <si>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</si>
  <si>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</si>
  <si>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</si>
  <si>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</si>
  <si>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</si>
  <si>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</si>
  <si>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</si>
  <si>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</si>
  <si>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</si>
  <si>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</si>
  <si>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</si>
  <si>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</si>
  <si>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</si>
  <si>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</si>
  <si>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</si>
  <si>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</si>
  <si>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</si>
  <si>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</si>
  <si>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</si>
  <si>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</si>
  <si>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</si>
  <si>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</si>
  <si>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</si>
  <si>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</si>
  <si>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</si>
  <si>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</si>
  <si>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</si>
  <si>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</si>
  <si>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</si>
  <si>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</si>
  <si>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</si>
  <si>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</si>
  <si>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</si>
  <si>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</si>
  <si>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</si>
  <si>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</si>
  <si>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</si>
  <si>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</si>
  <si>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</si>
  <si>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</si>
  <si>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</si>
  <si>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</si>
  <si>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</si>
  <si>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</si>
  <si>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</si>
  <si>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</si>
  <si>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</si>
  <si>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</si>
  <si>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</si>
  <si>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</si>
  <si>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</si>
  <si>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</si>
  <si>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</si>
  <si>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</si>
  <si>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</si>
  <si>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</si>
  <si>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</si>
  <si>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</si>
  <si>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</si>
  <si>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</si>
  <si>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</si>
  <si>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</si>
  <si>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</si>
  <si>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</si>
  <si>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</si>
  <si>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</si>
  <si>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</si>
  <si>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</si>
  <si>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</si>
  <si>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</si>
  <si>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</si>
  <si>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</si>
  <si>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</si>
  <si>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</si>
  <si>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</si>
  <si>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</si>
  <si>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</si>
  <si>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</si>
  <si>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</si>
  <si>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</si>
  <si>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</si>
  <si>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</si>
  <si>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</si>
  <si>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</si>
  <si>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</si>
  <si>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</si>
  <si>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</si>
  <si>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</si>
  <si>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</si>
  <si>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</si>
  <si>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</si>
  <si>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</si>
  <si>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</si>
  <si>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</si>
  <si>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</si>
  <si>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</si>
  <si>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</si>
  <si>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</si>
  <si>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</si>
  <si>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</si>
  <si>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</si>
  <si>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</si>
  <si>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</si>
  <si>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</si>
  <si>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</si>
  <si>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</si>
  <si>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</si>
  <si>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</si>
  <si>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</si>
  <si>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</si>
  <si>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</si>
  <si>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</si>
  <si>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</si>
  <si>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</si>
  <si>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</si>
  <si>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</si>
  <si>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</si>
  <si>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</si>
  <si>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</si>
  <si>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</si>
  <si>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</si>
  <si>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</si>
  <si>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</si>
  <si>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</si>
  <si>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</si>
  <si>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</si>
  <si>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</si>
  <si>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</si>
  <si>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</si>
  <si>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</si>
  <si>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</si>
  <si>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</si>
  <si>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</si>
  <si>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</si>
  <si>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</si>
  <si>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</si>
  <si>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</si>
  <si>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</si>
  <si>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</si>
  <si>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</si>
  <si>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</si>
  <si>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</si>
  <si>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</si>
  <si>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</si>
  <si>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</si>
  <si>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</si>
  <si>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</si>
  <si>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</si>
  <si>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</si>
  <si>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</si>
  <si>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</si>
  <si>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</si>
  <si>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</si>
  <si>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</si>
  <si>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</si>
  <si>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</si>
  <si>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</si>
  <si>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</si>
  <si>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</si>
  <si>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</si>
  <si>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</si>
  <si>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</si>
  <si>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</si>
  <si>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</si>
  <si>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</si>
  <si>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</si>
  <si>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</si>
  <si>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</si>
  <si>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</si>
  <si>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</si>
  <si>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</si>
  <si>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</si>
  <si>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</si>
  <si>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</si>
  <si>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</si>
  <si>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</si>
  <si>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</si>
  <si>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</si>
  <si>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</si>
  <si>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</si>
  <si>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</si>
  <si>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</si>
  <si>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</si>
  <si>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</si>
  <si>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</si>
  <si>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</si>
  <si>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</si>
  <si>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</si>
  <si>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</si>
  <si>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</si>
  <si>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</si>
  <si>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</si>
  <si>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</si>
  <si>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</si>
  <si>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</si>
  <si>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</si>
  <si>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</si>
  <si>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</si>
  <si>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</si>
  <si>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</si>
  <si>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</si>
  <si>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</si>
  <si>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</si>
  <si>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</si>
  <si>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</si>
  <si>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</si>
  <si>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</si>
  <si>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</si>
  <si>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</si>
  <si>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</si>
  <si>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</si>
  <si>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</si>
  <si>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</si>
  <si>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</si>
  <si>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</si>
  <si>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</si>
  <si>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</si>
  <si>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</si>
  <si>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</si>
  <si>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</si>
  <si>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</si>
  <si>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</si>
  <si>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</si>
  <si>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</si>
  <si>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</si>
  <si>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</si>
  <si>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</si>
  <si>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</si>
  <si>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</si>
  <si>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</si>
  <si>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</si>
  <si>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</si>
  <si>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</si>
  <si>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</si>
  <si>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</si>
  <si>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</si>
  <si>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</si>
  <si>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</si>
  <si>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</si>
  <si>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</si>
  <si>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</si>
  <si>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</si>
  <si>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</si>
  <si>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</si>
  <si>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</si>
  <si>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</si>
  <si>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</si>
  <si>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</si>
  <si>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</si>
  <si>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</si>
  <si>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</si>
  <si>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</si>
  <si>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</si>
  <si>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</si>
  <si>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</si>
  <si>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</si>
  <si>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</si>
  <si>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</si>
  <si>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</si>
  <si>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</si>
  <si>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</si>
  <si>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</si>
  <si>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</si>
  <si>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</si>
  <si>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</si>
  <si>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</si>
  <si>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</si>
  <si>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</si>
  <si>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</si>
  <si>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</si>
  <si>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</si>
  <si>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</si>
  <si>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</si>
  <si>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</si>
  <si>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</si>
  <si>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</si>
  <si>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</si>
  <si>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</si>
  <si>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</si>
  <si>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</si>
  <si>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</si>
  <si>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</si>
  <si>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</si>
  <si>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</si>
  <si>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</si>
  <si>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</si>
  <si>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</si>
  <si>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</si>
  <si>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</si>
  <si>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</si>
  <si>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</si>
  <si>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</si>
  <si>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</si>
  <si>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</si>
  <si>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</si>
  <si>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</si>
  <si>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</si>
  <si>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</si>
  <si>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</si>
  <si>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</si>
  <si>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</si>
  <si>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</si>
  <si>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</si>
  <si>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</si>
  <si>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</si>
  <si>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</si>
  <si>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</si>
  <si>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</si>
  <si>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</si>
  <si>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</si>
  <si>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</si>
  <si>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</si>
  <si>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</si>
  <si>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</si>
  <si>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</si>
  <si>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</si>
  <si>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</si>
  <si>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</si>
  <si>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</si>
  <si>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</si>
  <si>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</si>
  <si>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</si>
  <si>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</si>
  <si>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</si>
  <si>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</si>
  <si>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</si>
  <si>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</si>
  <si>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</si>
  <si>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</si>
  <si>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</si>
  <si>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</si>
  <si>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</si>
  <si>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</si>
  <si>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</si>
  <si>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</si>
  <si>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</si>
  <si>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</si>
  <si>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</si>
  <si>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</si>
  <si>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</si>
  <si>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</si>
  <si>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</si>
  <si>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</si>
  <si>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</si>
  <si>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</si>
  <si>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</si>
  <si>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</si>
  <si>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</si>
  <si>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</si>
  <si>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</si>
  <si>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</si>
  <si>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</si>
  <si>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</si>
  <si>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</si>
  <si>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</si>
  <si>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</si>
  <si>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</si>
  <si>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</si>
  <si>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</si>
  <si>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</si>
  <si>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</si>
  <si>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</si>
  <si>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</si>
  <si>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</si>
  <si>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</si>
  <si>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</si>
  <si>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</si>
  <si>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</si>
  <si>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</si>
  <si>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</si>
  <si>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</si>
  <si>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</si>
  <si>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</si>
  <si>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</si>
  <si>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</si>
  <si>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</si>
  <si>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</si>
  <si>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</si>
  <si>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</si>
  <si>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</si>
  <si>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</si>
  <si>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</si>
  <si>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</si>
  <si>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</si>
  <si>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</si>
  <si>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</si>
  <si>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</si>
  <si>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</si>
  <si>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</si>
  <si>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</si>
  <si>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</si>
  <si>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</si>
  <si>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</si>
  <si>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</si>
  <si>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</si>
  <si>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</si>
  <si>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</si>
  <si>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</si>
  <si>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</si>
  <si>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</si>
  <si>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</si>
  <si>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</si>
  <si>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</si>
  <si>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</si>
  <si>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</si>
  <si>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</si>
  <si>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</si>
  <si>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</si>
  <si>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</si>
  <si>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</si>
  <si>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</si>
  <si>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</si>
  <si>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</si>
  <si>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</si>
  <si>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</si>
  <si>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</si>
  <si>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</si>
  <si>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</si>
  <si>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</si>
  <si>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</si>
  <si>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</si>
  <si>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</si>
  <si>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</si>
  <si>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</si>
  <si>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</si>
  <si>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</si>
  <si>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</si>
  <si>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</si>
  <si>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</si>
  <si>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</si>
  <si>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</si>
  <si>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</si>
  <si>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</si>
  <si>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</si>
  <si>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</si>
  <si>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</si>
  <si>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</si>
  <si>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</si>
  <si>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</si>
  <si>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</si>
  <si>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</si>
  <si>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</si>
  <si>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</si>
  <si>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</si>
  <si>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</si>
  <si>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</si>
  <si>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</si>
  <si>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</si>
  <si>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</si>
  <si>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</si>
  <si>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</si>
  <si>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</si>
  <si>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</si>
  <si>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</si>
  <si>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</si>
  <si>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</si>
  <si>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</si>
  <si>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</si>
  <si>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</si>
  <si>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</si>
  <si>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</si>
  <si>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</si>
  <si>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</si>
  <si>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</si>
  <si>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</si>
  <si>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</si>
  <si>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</si>
  <si>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</si>
  <si>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</si>
  <si>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</si>
  <si>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</si>
  <si>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</si>
  <si>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</si>
  <si>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</si>
  <si>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</si>
  <si>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</si>
  <si>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</si>
  <si>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</si>
  <si>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</si>
  <si>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</si>
  <si>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</si>
  <si>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</si>
  <si>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</si>
  <si>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</si>
  <si>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</si>
  <si>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</si>
  <si>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</si>
  <si>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</si>
  <si>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</si>
  <si>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</si>
  <si>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</si>
  <si>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</si>
  <si>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</si>
  <si>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</si>
  <si>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</si>
  <si>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</si>
  <si>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</si>
  <si>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</si>
  <si>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</si>
  <si>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</si>
  <si>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</si>
  <si>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</si>
  <si>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</si>
  <si>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</si>
  <si>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</si>
  <si>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</si>
  <si>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</si>
  <si>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</si>
  <si>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</si>
  <si>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</si>
  <si>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</si>
  <si>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</si>
  <si>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</si>
  <si>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</si>
  <si>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</si>
  <si>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</si>
  <si>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</si>
  <si>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</si>
  <si>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</si>
  <si>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</si>
  <si>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</si>
  <si>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</si>
  <si>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</si>
  <si>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</si>
  <si>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</si>
  <si>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</si>
  <si>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</si>
  <si>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</si>
  <si>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</si>
  <si>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</si>
  <si>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</si>
  <si>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</si>
  <si>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</si>
  <si>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</si>
  <si>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</si>
  <si>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</si>
  <si>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</si>
  <si>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</si>
  <si>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</si>
  <si>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</si>
  <si>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</si>
  <si>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</si>
  <si>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</si>
  <si>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</si>
  <si>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</si>
  <si>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</si>
  <si>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</si>
  <si>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</si>
  <si>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</si>
  <si>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</si>
  <si>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</si>
  <si>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</si>
  <si>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</si>
  <si>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</si>
  <si>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</si>
  <si>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</si>
  <si>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</si>
  <si>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</si>
  <si>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</si>
  <si>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</si>
  <si>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</si>
  <si>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</si>
  <si>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</si>
  <si>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</si>
  <si>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</si>
  <si>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</si>
  <si>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</si>
  <si>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</si>
  <si>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</si>
  <si>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</si>
  <si>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</si>
  <si>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</si>
  <si>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</si>
  <si>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</si>
  <si>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</si>
  <si>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</si>
  <si>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</si>
  <si>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</si>
  <si>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</si>
  <si>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</si>
  <si>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</si>
  <si>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</si>
  <si>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</si>
  <si>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</si>
  <si>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</si>
  <si>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</si>
  <si>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</si>
  <si>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</si>
  <si>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</si>
  <si>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</si>
  <si>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</si>
  <si>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</si>
  <si>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</si>
  <si>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</si>
  <si>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</si>
  <si>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</si>
  <si>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</si>
  <si>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</si>
  <si>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</si>
  <si>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</si>
  <si>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</si>
  <si>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</si>
  <si>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</si>
  <si>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</si>
  <si>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</si>
  <si>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</si>
  <si>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</si>
  <si>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</si>
  <si>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</si>
  <si>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</si>
  <si>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</si>
  <si>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</si>
  <si>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</si>
  <si>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</si>
  <si>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</si>
  <si>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</si>
  <si>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</si>
  <si>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</si>
  <si>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</si>
  <si>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</si>
  <si>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</si>
  <si>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</si>
  <si>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</si>
  <si>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</si>
  <si>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</si>
  <si>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</si>
  <si>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</si>
  <si>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</si>
  <si>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</si>
  <si>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</si>
  <si>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</si>
  <si>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</si>
  <si>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</si>
  <si>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</si>
  <si>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</si>
  <si>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</si>
  <si>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</si>
  <si>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</si>
  <si>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</si>
  <si>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</si>
  <si>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</si>
  <si>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</si>
  <si>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</si>
  <si>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</si>
  <si>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</si>
  <si>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</si>
  <si>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</si>
  <si>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</si>
  <si>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</si>
  <si>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</si>
  <si>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</si>
  <si>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</si>
  <si>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</si>
  <si>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</si>
  <si>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</si>
  <si>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</si>
  <si>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</si>
  <si>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</si>
  <si>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</si>
  <si>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</si>
  <si>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</si>
  <si>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</si>
  <si>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</si>
  <si>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</si>
  <si>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</si>
  <si>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</si>
  <si>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</si>
  <si>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</si>
  <si>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</si>
  <si>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</si>
  <si>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</si>
  <si>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</si>
  <si>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</si>
  <si>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</si>
  <si>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</si>
  <si>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</si>
  <si>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</si>
  <si>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</si>
  <si>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</si>
  <si>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</si>
  <si>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</si>
  <si>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</si>
  <si>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</si>
  <si>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</si>
  <si>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</si>
  <si>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</si>
  <si>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</si>
  <si>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</si>
  <si>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</si>
  <si>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</si>
  <si>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</si>
  <si>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</si>
  <si>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</si>
  <si>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</si>
  <si>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</si>
  <si>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</si>
  <si>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</si>
  <si>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</si>
  <si>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</si>
  <si>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</si>
  <si>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</si>
  <si>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</si>
  <si>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</si>
  <si>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</si>
  <si>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</si>
  <si>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</si>
  <si>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</si>
  <si>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</si>
  <si>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</si>
  <si>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</si>
  <si>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</si>
  <si>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</si>
  <si>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</si>
  <si>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</si>
  <si>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</si>
  <si>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</si>
  <si>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</si>
  <si>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</si>
  <si>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</si>
  <si>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</si>
  <si>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</si>
  <si>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</si>
  <si>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</si>
  <si>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</si>
  <si>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</si>
  <si>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</si>
  <si>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</si>
  <si>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</si>
  <si>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</si>
  <si>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</si>
  <si>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</si>
  <si>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</si>
  <si>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</si>
  <si>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</si>
  <si>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</si>
  <si>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</si>
  <si>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</si>
  <si>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</si>
  <si>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</si>
  <si>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</si>
  <si>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</si>
  <si>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</si>
  <si>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</si>
  <si>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</si>
  <si>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</si>
  <si>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</si>
  <si>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</si>
  <si>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</si>
  <si>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</si>
  <si>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</si>
  <si>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</si>
  <si>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</si>
  <si>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</si>
  <si>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</si>
  <si>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</si>
  <si>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</si>
  <si>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</si>
  <si>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</si>
  <si>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</si>
  <si>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</si>
  <si>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</si>
  <si>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</si>
  <si>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</si>
  <si>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</si>
  <si>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</si>
  <si>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</si>
  <si>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</si>
  <si>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</si>
  <si>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</si>
  <si>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</si>
  <si>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</si>
  <si>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</si>
  <si>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</si>
  <si>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</si>
  <si>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</si>
  <si>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</si>
  <si>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</si>
  <si>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</si>
  <si>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</si>
  <si>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</si>
  <si>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</si>
  <si>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</si>
  <si>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</si>
  <si>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</si>
  <si>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</si>
  <si>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</si>
  <si>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</si>
  <si>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</si>
  <si>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</si>
  <si>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</si>
  <si>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</si>
  <si>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</si>
  <si>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</si>
  <si>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</si>
  <si>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</si>
  <si>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</si>
  <si>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</si>
  <si>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</si>
  <si>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</si>
  <si>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</si>
  <si>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</si>
  <si>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</si>
  <si>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</si>
  <si>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</si>
  <si>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</si>
  <si>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</si>
  <si>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</si>
  <si>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</si>
  <si>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</si>
  <si>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</si>
  <si>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</si>
  <si>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</si>
  <si>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</si>
  <si>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</si>
  <si>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</si>
  <si>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</si>
  <si>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</si>
  <si>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</si>
  <si>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</si>
  <si>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</si>
  <si>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</si>
  <si>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</si>
  <si>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</si>
  <si>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</si>
  <si>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</si>
  <si>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</si>
  <si>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</si>
  <si>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</si>
  <si>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</si>
  <si>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</si>
  <si>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</si>
  <si>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</si>
  <si>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</si>
  <si>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</si>
  <si>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</si>
  <si>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</si>
  <si>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</si>
  <si>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</si>
  <si>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</si>
  <si>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</si>
  <si>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</si>
  <si>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</si>
  <si>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</si>
  <si>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</si>
  <si>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</si>
  <si>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</si>
  <si>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</si>
  <si>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</si>
  <si>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</si>
  <si>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</si>
  <si>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</si>
  <si>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</si>
  <si>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</si>
  <si>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</si>
  <si>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</si>
  <si>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</si>
  <si>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</si>
  <si>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</si>
  <si>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</si>
  <si>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</si>
  <si>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</si>
  <si>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</si>
  <si>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</si>
  <si>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</si>
  <si>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</si>
  <si>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</si>
  <si>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</si>
  <si>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</si>
  <si>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</si>
  <si>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</si>
  <si>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</si>
  <si>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</si>
  <si>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</si>
  <si>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</si>
  <si>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</si>
  <si>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</si>
  <si>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</si>
  <si>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</si>
  <si>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</si>
  <si>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</si>
  <si>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</si>
  <si>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</si>
  <si>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</si>
  <si>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</si>
  <si>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</si>
  <si>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</si>
  <si>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</si>
  <si>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</si>
  <si>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</si>
  <si>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</si>
  <si>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</si>
  <si>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</si>
  <si>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</si>
  <si>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</si>
  <si>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</si>
  <si>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</si>
  <si>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</si>
  <si>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</si>
  <si>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</si>
  <si>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</si>
  <si>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</si>
  <si>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</si>
  <si>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</si>
  <si>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</si>
  <si>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</si>
  <si>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</si>
  <si>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</si>
  <si>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</si>
  <si>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</si>
  <si>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</si>
  <si>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</si>
  <si>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</si>
  <si>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</si>
  <si>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</si>
  <si>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</si>
  <si>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</si>
  <si>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</si>
  <si>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</si>
  <si>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</si>
  <si>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</si>
  <si>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</si>
  <si>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</si>
  <si>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</si>
  <si>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</si>
  <si>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</si>
  <si>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</si>
  <si>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</si>
  <si>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</si>
  <si>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</si>
  <si>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</si>
  <si>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</si>
  <si>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</si>
  <si>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</si>
  <si>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</si>
  <si>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</si>
  <si>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</si>
  <si>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</si>
  <si>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</si>
  <si>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</si>
  <si>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</si>
  <si>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</si>
  <si>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</si>
  <si>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</si>
  <si>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</si>
  <si>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</si>
  <si>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</si>
  <si>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</si>
  <si>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</si>
  <si>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</si>
  <si>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</si>
  <si>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</si>
  <si>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</si>
  <si>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</si>
  <si>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</si>
  <si>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</si>
  <si>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</si>
  <si>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</si>
  <si>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</si>
  <si>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</si>
  <si>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</si>
  <si>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</si>
  <si>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</si>
  <si>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</si>
  <si>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</si>
  <si>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</si>
  <si>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</si>
  <si>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</si>
  <si>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</si>
  <si>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</si>
  <si>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</si>
  <si>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</si>
  <si>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</si>
  <si>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</si>
  <si>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</si>
  <si>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</si>
  <si>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</si>
  <si>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</si>
  <si>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</si>
  <si>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</si>
  <si>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</si>
  <si>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</si>
  <si>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</si>
  <si>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</si>
  <si>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</si>
  <si>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</si>
  <si>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</si>
  <si>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</si>
  <si>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</si>
  <si>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</si>
  <si>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</si>
  <si>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</si>
  <si>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</si>
  <si>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</si>
  <si>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</si>
  <si>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</si>
  <si>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</si>
  <si>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</si>
  <si>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</si>
  <si>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</si>
  <si>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</si>
  <si>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</si>
  <si>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</si>
  <si>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</si>
  <si>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</si>
  <si>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</si>
  <si>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</si>
  <si>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</si>
  <si>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</si>
  <si>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</si>
  <si>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</si>
  <si>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</si>
  <si>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</si>
  <si>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</si>
  <si>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</si>
  <si>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</si>
  <si>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</si>
  <si>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</si>
  <si>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</si>
  <si>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</si>
  <si>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</si>
  <si>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</si>
  <si>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</si>
  <si>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</si>
  <si>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</si>
  <si>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</si>
  <si>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</si>
  <si>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</si>
  <si>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</si>
  <si>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</si>
  <si>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</si>
  <si>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</si>
  <si>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</si>
  <si>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</si>
  <si>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</si>
  <si>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</si>
  <si>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</si>
  <si>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</si>
  <si>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</si>
  <si>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</si>
  <si>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</si>
  <si>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</si>
  <si>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</si>
  <si>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</si>
  <si>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</si>
  <si>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</si>
  <si>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</si>
  <si>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</si>
  <si>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</si>
  <si>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</si>
  <si>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</si>
  <si>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</si>
  <si>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</si>
  <si>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</si>
  <si>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</si>
  <si>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</si>
  <si>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</si>
  <si>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</si>
  <si>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</si>
  <si>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</si>
  <si>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</si>
  <si>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</si>
  <si>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</si>
  <si>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</si>
  <si>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</si>
  <si>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</si>
  <si>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</si>
  <si>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</si>
  <si>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</si>
  <si>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</si>
  <si>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</si>
  <si>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</si>
  <si>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</si>
  <si>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</si>
  <si>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</si>
  <si>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</si>
  <si>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</si>
  <si>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</si>
  <si>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</si>
  <si>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</si>
  <si>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</si>
  <si>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</si>
  <si>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</si>
  <si>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</si>
  <si>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</si>
  <si>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</si>
  <si>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</si>
  <si>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</si>
  <si>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</si>
  <si>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</si>
  <si>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</si>
  <si>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</si>
  <si>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</si>
  <si>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</si>
  <si>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</si>
  <si>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</si>
  <si>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</si>
  <si>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</si>
  <si>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</si>
  <si>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</si>
  <si>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</si>
  <si>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</si>
  <si>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</si>
  <si>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</si>
  <si>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</si>
  <si>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</si>
  <si>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</si>
  <si>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</si>
  <si>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</si>
  <si>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</si>
  <si>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</si>
  <si>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</si>
  <si>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</si>
  <si>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</si>
  <si>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</si>
  <si>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</si>
  <si>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</si>
  <si>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</si>
  <si>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</si>
  <si>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</si>
  <si>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</si>
  <si>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</si>
  <si>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</si>
  <si>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</si>
  <si>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</si>
  <si>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</si>
  <si>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</si>
  <si>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</si>
  <si>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</si>
  <si>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</si>
  <si>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</si>
  <si>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</si>
  <si>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</si>
  <si>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</si>
  <si>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</si>
  <si>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</si>
  <si>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</si>
  <si>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</si>
  <si>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</si>
  <si>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</si>
  <si>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</si>
  <si>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</si>
  <si>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</si>
  <si>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</si>
  <si>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</si>
  <si>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</si>
  <si>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</si>
  <si>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</si>
  <si>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</si>
  <si>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</si>
  <si>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</si>
  <si>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</si>
  <si>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</si>
  <si>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</si>
  <si>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</si>
  <si>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</si>
  <si>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</si>
  <si>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</si>
  <si>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</si>
  <si>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</si>
  <si>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</si>
  <si>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</si>
  <si>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</si>
  <si>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</si>
  <si>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</si>
  <si>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</si>
  <si>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</si>
  <si>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</si>
  <si>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</si>
  <si>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</si>
  <si>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</si>
  <si>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</si>
  <si>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</si>
  <si>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</si>
  <si>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</si>
  <si>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</si>
  <si>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</si>
  <si>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</si>
  <si>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</si>
  <si>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</si>
  <si>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</si>
  <si>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</si>
  <si>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</si>
  <si>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</si>
  <si>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</si>
  <si>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</si>
  <si>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</si>
  <si>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</si>
  <si>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</si>
  <si>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</si>
  <si>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</si>
  <si>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</si>
  <si>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</si>
  <si>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</si>
  <si>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</si>
  <si>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</si>
  <si>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</si>
  <si>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</si>
  <si>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</si>
  <si>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</si>
  <si>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</si>
  <si>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</si>
  <si>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</si>
  <si>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</si>
  <si>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</si>
  <si>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</si>
  <si>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</si>
  <si>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</si>
  <si>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</si>
  <si>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</si>
  <si>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</si>
  <si>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</si>
  <si>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</si>
  <si>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</si>
  <si>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</si>
  <si>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</si>
  <si>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</si>
  <si>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</si>
  <si>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</si>
  <si>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</si>
  <si>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</si>
  <si>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</si>
  <si>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</si>
  <si>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</si>
  <si>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</si>
  <si>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</si>
  <si>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</si>
  <si>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</si>
  <si>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</si>
  <si>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</si>
  <si>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</si>
  <si>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</si>
  <si>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</si>
  <si>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</si>
  <si>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</si>
  <si>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</si>
  <si>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</si>
  <si>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</si>
  <si>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</si>
  <si>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</si>
  <si>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</si>
  <si>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</si>
  <si>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</si>
  <si>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</si>
  <si>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</si>
  <si>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</si>
  <si>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</si>
  <si>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</si>
  <si>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</si>
  <si>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</si>
  <si>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</si>
  <si>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</si>
  <si>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</si>
  <si>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</si>
  <si>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</si>
  <si>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</si>
  <si>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</si>
  <si>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</si>
  <si>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</si>
  <si>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</si>
  <si>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</si>
  <si>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</si>
  <si>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</si>
  <si>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</si>
  <si>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</si>
  <si>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</si>
  <si>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</si>
  <si>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</si>
  <si>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</si>
  <si>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</si>
  <si>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</si>
  <si>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</si>
  <si>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</si>
  <si>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</si>
  <si>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</si>
  <si>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</si>
  <si>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</si>
  <si>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</si>
  <si>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</si>
  <si>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</si>
  <si>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</si>
  <si>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</si>
  <si>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</si>
  <si>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</si>
  <si>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</si>
  <si>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</si>
  <si>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</si>
  <si>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</si>
  <si>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</si>
  <si>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</si>
  <si>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</si>
  <si>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</si>
  <si>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</si>
  <si>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</si>
  <si>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</si>
  <si>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</si>
  <si>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</si>
  <si>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</si>
  <si>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</si>
  <si>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</si>
  <si>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</si>
  <si>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</si>
  <si>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</si>
  <si>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</si>
  <si>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</si>
  <si>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</si>
  <si>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</si>
  <si>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</si>
  <si>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</si>
  <si>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</si>
  <si>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</si>
  <si>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</si>
  <si>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</si>
  <si>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</si>
  <si>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</si>
  <si>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</si>
  <si>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</si>
  <si>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</si>
  <si>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</si>
  <si>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</si>
  <si>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</si>
  <si>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</si>
  <si>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</si>
  <si>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</si>
  <si>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</si>
  <si>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</si>
  <si>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</si>
  <si>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</si>
  <si>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</si>
  <si>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</si>
  <si>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</si>
  <si>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</si>
  <si>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</si>
  <si>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</si>
  <si>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</si>
  <si>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</si>
  <si>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</si>
  <si>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</si>
  <si>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</si>
  <si>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</si>
  <si>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</si>
  <si>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</si>
  <si>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</si>
  <si>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</si>
  <si>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</si>
  <si>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</si>
  <si>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</si>
  <si>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</si>
  <si>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</si>
  <si>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</si>
  <si>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</si>
  <si>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</si>
  <si>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</si>
  <si>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</si>
  <si>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</si>
  <si>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</si>
  <si>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</si>
  <si>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</si>
  <si>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</si>
  <si>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</si>
  <si>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</si>
  <si>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</si>
  <si>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</si>
  <si>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</si>
  <si>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</si>
  <si>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</si>
  <si>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</si>
  <si>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</si>
  <si>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</si>
  <si>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</si>
  <si>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</si>
  <si>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</si>
  <si>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</si>
  <si>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</si>
  <si>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</si>
  <si>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</si>
  <si>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</si>
  <si>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</si>
  <si>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</si>
  <si>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</si>
  <si>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</si>
  <si>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</si>
  <si>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</si>
  <si>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</si>
  <si>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</si>
  <si>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</si>
  <si>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</si>
  <si>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</si>
  <si>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</si>
  <si>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</si>
  <si>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</si>
  <si>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</si>
  <si>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</si>
  <si>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</si>
  <si>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</si>
  <si>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</si>
  <si>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</si>
  <si>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</si>
  <si>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</si>
  <si>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</si>
  <si>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</si>
  <si>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</si>
  <si>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</si>
  <si>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</si>
  <si>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</si>
  <si>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</si>
  <si>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</si>
  <si>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</si>
  <si>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</si>
  <si>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</si>
  <si>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</si>
  <si>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</si>
  <si>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</si>
  <si>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</si>
  <si>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</si>
  <si>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</si>
  <si>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</si>
  <si>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</si>
  <si>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</si>
  <si>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</si>
  <si>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</si>
  <si>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</si>
  <si>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</si>
  <si>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</si>
  <si>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</si>
  <si>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</si>
  <si>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</si>
  <si>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</si>
  <si>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</si>
  <si>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</si>
  <si>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</si>
  <si>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</si>
  <si>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</si>
  <si>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</si>
  <si>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</si>
  <si>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</si>
  <si>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</si>
  <si>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</si>
  <si>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</si>
  <si>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</si>
  <si>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</si>
  <si>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</si>
  <si>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</si>
  <si>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</si>
  <si>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</si>
  <si>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</si>
  <si>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</si>
  <si>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</si>
  <si>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</si>
  <si>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</si>
  <si>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</si>
  <si>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</si>
  <si>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</si>
  <si>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</si>
  <si>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</si>
  <si>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</si>
  <si>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</si>
  <si>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</si>
  <si>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</si>
  <si>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</si>
  <si>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</si>
  <si>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</si>
  <si>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</si>
  <si>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</si>
  <si>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</si>
  <si>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</si>
  <si>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</si>
  <si>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</si>
  <si>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</si>
  <si>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</si>
  <si>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</si>
  <si>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</si>
  <si>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</si>
  <si>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</si>
  <si>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</si>
  <si>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</si>
  <si>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</si>
  <si>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</si>
  <si>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</si>
  <si>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</si>
  <si>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</si>
  <si>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</si>
  <si>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</si>
  <si>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</si>
  <si>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</si>
  <si>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</si>
  <si>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</si>
  <si>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</si>
  <si>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</si>
  <si>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</si>
  <si>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</si>
  <si>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</si>
  <si>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</si>
  <si>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</si>
  <si>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</si>
  <si>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</si>
  <si>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</si>
  <si>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</si>
  <si>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</si>
  <si>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</si>
  <si>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</si>
  <si>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</si>
  <si>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</si>
  <si>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</si>
  <si>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</si>
  <si>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</si>
  <si>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</si>
  <si>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</si>
  <si>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</si>
  <si>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</si>
  <si>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</si>
  <si>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</si>
  <si>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</si>
  <si>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</si>
  <si>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</si>
  <si>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</si>
  <si>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</si>
  <si>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</si>
  <si>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</si>
  <si>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</si>
  <si>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</si>
  <si>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</si>
  <si>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</si>
  <si>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</si>
  <si>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</si>
  <si>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</si>
  <si>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</si>
  <si>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</si>
  <si>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</si>
  <si>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</si>
  <si>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</si>
  <si>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</si>
  <si>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</si>
  <si>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</si>
  <si>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</si>
  <si>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</si>
  <si>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</si>
  <si>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</si>
  <si>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</si>
  <si>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</si>
  <si>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</si>
  <si>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</si>
  <si>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</si>
  <si>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</si>
  <si>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</si>
  <si>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</si>
  <si>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</si>
  <si>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</si>
  <si>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</si>
  <si>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</si>
  <si>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</si>
  <si>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</si>
  <si>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</si>
  <si>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</si>
  <si>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</si>
  <si>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</si>
  <si>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</si>
  <si>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</si>
  <si>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</si>
  <si>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</si>
  <si>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</si>
  <si>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</si>
  <si>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</si>
  <si>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</si>
  <si>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</si>
  <si>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</si>
  <si>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</si>
  <si>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</si>
  <si>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</si>
  <si>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</si>
  <si>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</si>
  <si>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</si>
  <si>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</si>
  <si>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</si>
  <si>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</si>
  <si>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</si>
  <si>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</si>
  <si>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</si>
  <si>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</si>
  <si>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</si>
  <si>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</si>
  <si>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</si>
  <si>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</si>
  <si>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</si>
  <si>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</si>
  <si>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</si>
  <si>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</si>
  <si>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</si>
  <si>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</si>
  <si>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</si>
  <si>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</si>
  <si>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</si>
  <si>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</si>
  <si>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</si>
  <si>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</si>
  <si>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</si>
  <si>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</si>
  <si>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</si>
  <si>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</si>
  <si>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</si>
  <si>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</si>
  <si>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</si>
  <si>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</si>
  <si>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</si>
  <si>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</si>
  <si>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</si>
  <si>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</si>
  <si>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</si>
  <si>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</si>
  <si>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</si>
  <si>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</si>
  <si>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</si>
  <si>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</si>
  <si>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</si>
  <si>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</si>
  <si>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</si>
  <si>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</si>
  <si>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</si>
  <si>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</si>
  <si>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</si>
  <si>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</si>
  <si>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</si>
  <si>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</si>
  <si>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</si>
  <si>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</si>
  <si>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</si>
  <si>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</si>
  <si>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</si>
  <si>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</si>
  <si>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</si>
  <si>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</si>
  <si>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</si>
  <si>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</si>
  <si>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</si>
  <si>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</si>
  <si>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</si>
  <si>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</si>
  <si>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</si>
  <si>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</si>
  <si>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</si>
  <si>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</si>
  <si>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</si>
  <si>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</si>
  <si>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</si>
  <si>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</si>
  <si>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</si>
  <si>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</si>
  <si>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</si>
  <si>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</si>
  <si>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</si>
  <si>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</si>
  <si>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</si>
  <si>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</si>
  <si>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</si>
  <si>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</si>
  <si>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</si>
  <si>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</si>
  <si>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</si>
  <si>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</si>
  <si>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</si>
  <si>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</si>
  <si>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</si>
  <si>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</si>
  <si>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</si>
  <si>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</si>
  <si>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</si>
  <si>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</si>
  <si>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</si>
  <si>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</si>
  <si>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</si>
  <si>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</si>
  <si>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</si>
  <si>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</si>
  <si>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</si>
  <si>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</si>
  <si>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</si>
  <si>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</si>
  <si>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</si>
  <si>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</si>
  <si>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</si>
  <si>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</si>
  <si>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</si>
  <si>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</si>
  <si>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</si>
  <si>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</si>
  <si>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</si>
  <si>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</si>
  <si>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</si>
  <si>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</si>
  <si>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</si>
  <si>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</si>
  <si>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</si>
  <si>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</si>
  <si>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</si>
  <si>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</si>
  <si>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</si>
  <si>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</si>
  <si>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</si>
  <si>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</si>
  <si>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</si>
  <si>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</si>
  <si>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</si>
  <si>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</si>
  <si>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</si>
  <si>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</si>
  <si>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</si>
  <si>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</si>
  <si>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</si>
  <si>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</si>
  <si>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</si>
  <si>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</si>
  <si>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</si>
  <si>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</si>
  <si>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</si>
  <si>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</si>
  <si>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</si>
  <si>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</si>
  <si>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</si>
  <si>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</si>
  <si>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</si>
  <si>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</si>
  <si>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</si>
  <si>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</si>
  <si>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</si>
  <si>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</si>
  <si>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</si>
  <si>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</si>
  <si>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</si>
  <si>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</si>
  <si>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</si>
  <si>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</si>
  <si>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</si>
  <si>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</si>
  <si>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</si>
  <si>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</si>
  <si>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</si>
  <si>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</si>
  <si>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</si>
  <si>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</si>
  <si>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</si>
  <si>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</si>
  <si>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</si>
  <si>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</si>
  <si>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</si>
  <si>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</si>
  <si>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</si>
  <si>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</si>
  <si>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</si>
  <si>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</si>
  <si>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</si>
  <si>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</si>
  <si>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</si>
  <si>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</si>
  <si>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</si>
  <si>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</si>
  <si>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</si>
  <si>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</si>
  <si>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</si>
  <si>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</si>
  <si>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</si>
  <si>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</si>
  <si>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</si>
  <si>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</si>
  <si>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</si>
  <si>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</si>
  <si>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</si>
  <si>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</si>
  <si>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</si>
  <si>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</si>
  <si>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</si>
  <si>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</si>
  <si>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</si>
  <si>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</si>
  <si>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</si>
  <si>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</si>
  <si>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</si>
  <si>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</si>
  <si>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</si>
  <si>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</si>
  <si>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</si>
  <si>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</si>
  <si>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</si>
  <si>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</si>
  <si>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</si>
  <si>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</si>
  <si>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</si>
  <si>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</si>
  <si>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</si>
  <si>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</si>
  <si>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</si>
  <si>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</si>
  <si>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</si>
  <si>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</si>
  <si>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</si>
  <si>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</si>
  <si>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</si>
  <si>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</si>
  <si>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</si>
  <si>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</si>
  <si>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</si>
  <si>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</si>
  <si>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</si>
  <si>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</si>
  <si>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</si>
  <si>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</si>
  <si>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</si>
  <si>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</si>
  <si>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</si>
  <si>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</si>
  <si>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</si>
  <si>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</si>
  <si>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</si>
  <si>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</si>
  <si>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</si>
  <si>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</si>
  <si>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</si>
  <si>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</si>
  <si>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</si>
  <si>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</si>
  <si>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</si>
  <si>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</si>
  <si>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</si>
  <si>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</si>
  <si>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</si>
  <si>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</si>
  <si>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</si>
  <si>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</si>
  <si>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</si>
  <si>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</si>
  <si>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</si>
  <si>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</si>
  <si>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</si>
  <si>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</si>
  <si>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</si>
  <si>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</si>
  <si>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</si>
  <si>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</si>
  <si>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</si>
  <si>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</si>
  <si>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</si>
  <si>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</si>
  <si>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</si>
  <si>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</si>
  <si>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</si>
  <si>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</si>
  <si>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</si>
  <si>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</si>
  <si>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</si>
  <si>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</si>
  <si>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</si>
  <si>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</si>
  <si>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</si>
  <si>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</si>
  <si>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</si>
  <si>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</si>
  <si>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</si>
  <si>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</si>
  <si>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</si>
  <si>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</si>
  <si>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</si>
  <si>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</si>
  <si>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</si>
  <si>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</si>
  <si>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</si>
  <si>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</si>
  <si>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</si>
  <si>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</si>
  <si>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</si>
  <si>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</si>
  <si>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</si>
  <si>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</si>
  <si>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</si>
  <si>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</si>
  <si>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</si>
  <si>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</si>
  <si>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</si>
  <si>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</si>
  <si>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</si>
  <si>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</si>
  <si>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</si>
  <si>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</si>
  <si>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</si>
  <si>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</si>
  <si>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</si>
  <si>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</si>
  <si>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</si>
  <si>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</si>
  <si>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</si>
  <si>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</si>
  <si>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</si>
  <si>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</si>
  <si>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</si>
  <si>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</si>
  <si>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</si>
  <si>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</si>
  <si>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</si>
  <si>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</si>
  <si>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</si>
  <si>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</si>
  <si>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</si>
  <si>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</si>
  <si>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</si>
  <si>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</si>
  <si>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</si>
  <si>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</si>
  <si>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</si>
  <si>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</si>
  <si>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</si>
  <si>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</si>
  <si>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</si>
  <si>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</si>
  <si>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</si>
  <si>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</si>
  <si>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</si>
  <si>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</si>
  <si>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</si>
  <si>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</si>
  <si>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</si>
  <si>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</si>
  <si>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</si>
  <si>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</si>
  <si>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</si>
  <si>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</si>
  <si>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</si>
  <si>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</si>
  <si>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</si>
  <si>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</si>
  <si>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</si>
  <si>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</si>
  <si>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</si>
  <si>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</si>
  <si>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</si>
  <si>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</si>
  <si>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</si>
  <si>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</si>
  <si>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</si>
  <si>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</si>
  <si>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</si>
  <si>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</si>
  <si>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</si>
  <si>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</si>
  <si>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</si>
  <si>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</si>
  <si>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</si>
  <si>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</si>
  <si>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</si>
  <si>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</si>
  <si>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</si>
  <si>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</si>
  <si>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</si>
  <si>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</si>
  <si>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</si>
  <si>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</si>
  <si>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</si>
  <si>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</si>
  <si>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</si>
  <si>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</si>
  <si>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</si>
  <si>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</si>
  <si>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</si>
  <si>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</si>
  <si>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</si>
  <si>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</si>
  <si>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</si>
  <si>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</si>
  <si>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</si>
  <si>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</si>
  <si>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</si>
  <si>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</si>
  <si>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</si>
  <si>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</si>
  <si>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</si>
  <si>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</si>
  <si>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</si>
  <si>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</si>
  <si>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</si>
  <si>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</si>
  <si>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</si>
  <si>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</si>
  <si>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</si>
  <si>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</si>
  <si>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</si>
  <si>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</si>
  <si>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</si>
  <si>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</si>
  <si>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</si>
  <si>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</si>
  <si>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</si>
  <si>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</si>
  <si>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</si>
  <si>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</si>
  <si>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</si>
  <si>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</si>
  <si>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</si>
  <si>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</si>
  <si>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</si>
  <si>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</si>
  <si>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</si>
  <si>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</si>
  <si>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</si>
  <si>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</si>
  <si>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</si>
  <si>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</si>
  <si>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</si>
  <si>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</si>
  <si>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</si>
  <si>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</si>
  <si>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</si>
  <si>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</si>
  <si>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</si>
  <si>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</si>
  <si>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</si>
  <si>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</si>
  <si>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</si>
  <si>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</si>
  <si>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</si>
  <si>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</si>
  <si>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</si>
  <si>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</si>
  <si>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</si>
  <si>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</si>
  <si>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</si>
  <si>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</si>
  <si>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</si>
  <si>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</si>
  <si>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</si>
  <si>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</si>
  <si>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</si>
  <si>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</si>
  <si>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</si>
  <si>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</si>
  <si>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</si>
  <si>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</si>
  <si>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</si>
  <si>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</si>
  <si>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</si>
  <si>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</si>
  <si>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</si>
  <si>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</si>
  <si>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</si>
  <si>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</si>
  <si>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</si>
  <si>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</si>
  <si>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</si>
  <si>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</si>
  <si>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</si>
  <si>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</si>
  <si>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</si>
  <si>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</si>
  <si>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</si>
  <si>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</si>
  <si>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</si>
  <si>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</si>
  <si>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</si>
  <si>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</si>
  <si>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</si>
  <si>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</si>
  <si>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</si>
  <si>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</si>
  <si>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</si>
  <si>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</si>
  <si>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</si>
  <si>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</si>
  <si>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</si>
  <si>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</si>
  <si>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</si>
  <si>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</si>
  <si>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</si>
  <si>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</si>
  <si>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</si>
  <si>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</si>
  <si>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</si>
  <si>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</si>
  <si>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</si>
  <si>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</si>
  <si>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</si>
  <si>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</si>
  <si>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</si>
  <si>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</si>
  <si>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</si>
  <si>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</si>
  <si>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</si>
  <si>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</si>
  <si>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</si>
  <si>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</si>
  <si>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</si>
  <si>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</si>
  <si>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</si>
  <si>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</si>
  <si>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</si>
  <si>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</si>
  <si>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</si>
  <si>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</si>
  <si>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</si>
  <si>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</si>
  <si>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</si>
  <si>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</si>
  <si>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</si>
  <si>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</si>
  <si>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</si>
  <si>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</si>
  <si>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</si>
  <si>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</si>
  <si>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</si>
  <si>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</si>
  <si>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</si>
  <si>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</si>
  <si>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</si>
  <si>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</si>
  <si>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</si>
  <si>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</si>
  <si>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</si>
  <si>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</si>
  <si>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</si>
  <si>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</si>
  <si>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</si>
  <si>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</si>
  <si>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</si>
  <si>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</si>
  <si>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</si>
  <si>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</si>
  <si>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</si>
  <si>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</si>
  <si>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</si>
  <si>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</si>
  <si>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</si>
  <si>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</si>
  <si>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</si>
  <si>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</si>
  <si>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</si>
  <si>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</si>
  <si>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</si>
  <si>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</si>
  <si>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</si>
  <si>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</si>
  <si>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</si>
  <si>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</si>
  <si>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</si>
  <si>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</si>
  <si>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</si>
  <si>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</si>
  <si>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</si>
  <si>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</si>
  <si>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</si>
  <si>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</si>
  <si>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</si>
  <si>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</si>
  <si>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</si>
  <si>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</si>
  <si>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</si>
  <si>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</si>
  <si>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</si>
  <si>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</si>
  <si>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</si>
  <si>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</si>
  <si>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</si>
  <si>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</si>
  <si>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</si>
  <si>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</si>
  <si>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</si>
  <si>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</si>
  <si>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</si>
  <si>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</si>
  <si>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</si>
  <si>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</si>
  <si>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</si>
  <si>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</si>
  <si>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</si>
  <si>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</si>
  <si>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</si>
  <si>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</si>
  <si>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</si>
  <si>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</si>
  <si>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</si>
  <si>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</si>
  <si>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</si>
  <si>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</si>
  <si>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</si>
  <si>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</si>
  <si>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</si>
  <si>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</si>
  <si>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</si>
  <si>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</si>
  <si>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</si>
  <si>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</si>
  <si>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</si>
  <si>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</si>
  <si>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</si>
  <si>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</si>
  <si>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</si>
  <si>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</si>
  <si>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</si>
  <si>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</si>
  <si>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</si>
  <si>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</si>
  <si>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</si>
  <si>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</si>
  <si>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</si>
  <si>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</si>
  <si>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</si>
  <si>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</si>
  <si>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</si>
  <si>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</si>
  <si>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</si>
  <si>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</si>
  <si>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</si>
  <si>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</si>
  <si>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</si>
  <si>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</si>
  <si>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</si>
  <si>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</si>
  <si>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</si>
  <si>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</si>
  <si>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</si>
  <si>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</si>
  <si>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</si>
  <si>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</si>
  <si>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</si>
  <si>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</si>
  <si>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</si>
  <si>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</si>
  <si>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</si>
  <si>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</si>
  <si>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</si>
  <si>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</si>
  <si>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</si>
  <si>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</si>
  <si>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</si>
  <si>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</si>
  <si>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</si>
  <si>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</si>
  <si>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</si>
  <si>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</si>
  <si>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</si>
  <si>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</si>
  <si>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</si>
  <si>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</si>
  <si>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</si>
  <si>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</si>
  <si>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</si>
  <si>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</si>
  <si>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</si>
  <si>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</si>
  <si>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</si>
  <si>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</si>
  <si>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</si>
  <si>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</si>
  <si>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</si>
  <si>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</si>
  <si>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</si>
  <si>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</si>
  <si>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</si>
  <si>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</si>
  <si>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</si>
  <si>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</si>
  <si>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</si>
  <si>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</si>
  <si>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</si>
  <si>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</si>
  <si>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</si>
  <si>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</si>
  <si>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</si>
  <si>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</si>
  <si>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</si>
  <si>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</si>
  <si>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</si>
  <si>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</si>
  <si>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</si>
  <si>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</si>
  <si>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</si>
  <si>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</si>
  <si>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</si>
  <si>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</si>
  <si>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</si>
  <si>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</si>
  <si>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</si>
  <si>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</si>
  <si>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</si>
  <si>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</si>
  <si>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</si>
  <si>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</si>
  <si>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</si>
  <si>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</si>
  <si>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</si>
  <si>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</si>
  <si>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</si>
  <si>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</si>
  <si>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</si>
  <si>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</si>
  <si>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</si>
  <si>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</si>
  <si>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</si>
  <si>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</si>
  <si>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</si>
  <si>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</si>
  <si>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</si>
  <si>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</si>
  <si>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</si>
  <si>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</si>
  <si>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</si>
  <si>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</si>
  <si>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</si>
  <si>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</si>
  <si>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</si>
  <si>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</si>
  <si>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</si>
  <si>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</si>
  <si>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</si>
  <si>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</si>
  <si>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</si>
  <si>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</si>
  <si>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</si>
  <si>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</si>
  <si>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</si>
  <si>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</si>
  <si>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</si>
  <si>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</si>
  <si>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</si>
  <si>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</si>
  <si>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</si>
  <si>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</si>
  <si>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</si>
  <si>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</si>
  <si>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</si>
  <si>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</si>
  <si>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</si>
  <si>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</si>
  <si>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</si>
  <si>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</si>
  <si>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</si>
  <si>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</si>
  <si>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</si>
  <si>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</si>
  <si>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</si>
  <si>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</si>
  <si>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</si>
  <si>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</si>
  <si>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</si>
  <si>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</si>
  <si>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</si>
  <si>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</si>
  <si>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</si>
  <si>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</si>
  <si>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</si>
  <si>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</si>
  <si>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</si>
  <si>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</si>
  <si>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</si>
  <si>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</si>
  <si>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</si>
  <si>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</si>
  <si>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</si>
  <si>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</si>
  <si>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</si>
  <si>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</si>
  <si>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</si>
  <si>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</si>
  <si>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</si>
  <si>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</si>
  <si>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</si>
  <si>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</si>
  <si>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</si>
  <si>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</si>
  <si>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</si>
  <si>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</si>
  <si>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</si>
  <si>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</si>
  <si>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</si>
  <si>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</si>
  <si>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</si>
  <si>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</si>
  <si>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</si>
  <si>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</si>
  <si>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</si>
  <si>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</si>
  <si>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</si>
  <si>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</si>
  <si>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</si>
  <si>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</si>
  <si>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</si>
  <si>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</si>
  <si>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</si>
  <si>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</si>
  <si>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</si>
  <si>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</si>
  <si>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</si>
  <si>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</si>
  <si>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</si>
  <si>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</si>
  <si>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</si>
  <si>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</si>
  <si>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</si>
  <si>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</si>
  <si>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</si>
  <si>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</si>
  <si>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</si>
  <si>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</si>
  <si>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</si>
  <si>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</si>
  <si>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</si>
  <si>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</si>
  <si>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</si>
  <si>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</si>
  <si>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</si>
  <si>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</si>
  <si>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</si>
  <si>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</si>
  <si>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</si>
  <si>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</si>
  <si>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</si>
  <si>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</si>
  <si>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</si>
  <si>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</si>
  <si>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</si>
  <si>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</si>
  <si>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</si>
  <si>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</si>
  <si>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</si>
  <si>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</si>
  <si>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</si>
  <si>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</si>
  <si>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</si>
  <si>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</si>
  <si>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</si>
  <si>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</si>
  <si>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</si>
  <si>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</si>
  <si>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</si>
  <si>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</si>
  <si>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</si>
  <si>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</si>
  <si>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</si>
  <si>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</si>
  <si>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</si>
  <si>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</si>
  <si>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</si>
  <si>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</si>
  <si>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</si>
  <si>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</si>
  <si>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</si>
  <si>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</si>
  <si>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</si>
  <si>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</si>
  <si>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</si>
  <si>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</si>
  <si>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</si>
  <si>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</si>
  <si>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</si>
  <si>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</si>
  <si>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</si>
  <si>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</si>
  <si>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</si>
  <si>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</si>
  <si>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</si>
  <si>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</si>
  <si>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</si>
  <si>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</si>
  <si>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</si>
  <si>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</si>
  <si>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</si>
  <si>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</si>
  <si>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</si>
  <si>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</si>
  <si>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</si>
  <si>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</si>
  <si>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</si>
  <si>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</si>
  <si>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</si>
  <si>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</si>
  <si>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</si>
  <si>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</si>
  <si>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</si>
  <si>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</si>
  <si>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</si>
  <si>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</si>
  <si>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</si>
  <si>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</si>
  <si>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</si>
  <si>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</si>
  <si>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</si>
  <si>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</si>
  <si>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</si>
  <si>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</si>
  <si>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</si>
  <si>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</si>
  <si>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</si>
  <si>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</si>
  <si>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</si>
  <si>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</si>
  <si>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</si>
  <si>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</si>
  <si>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</si>
  <si>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</si>
  <si>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</si>
  <si>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</si>
  <si>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</si>
  <si>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</si>
  <si>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</si>
  <si>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</si>
  <si>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</si>
  <si>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</si>
  <si>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</si>
  <si>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</si>
  <si>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</si>
  <si>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</si>
  <si>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</si>
  <si>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</si>
  <si>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</si>
  <si>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</si>
  <si>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</si>
  <si>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</si>
  <si>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</si>
  <si>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</si>
  <si>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</si>
  <si>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</si>
  <si>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</si>
  <si>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</si>
  <si>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</si>
  <si>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</si>
  <si>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</si>
  <si>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</si>
  <si>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</si>
  <si>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</si>
  <si>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</si>
  <si>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</si>
  <si>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</si>
  <si>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</si>
  <si>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</si>
  <si>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</si>
  <si>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</si>
  <si>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</si>
  <si>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</si>
  <si>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</si>
  <si>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</si>
  <si>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</si>
  <si>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</si>
  <si>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</si>
  <si>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</si>
  <si>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</si>
  <si>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</si>
  <si>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</si>
  <si>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</si>
  <si>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</si>
  <si>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</si>
  <si>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</si>
  <si>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</si>
  <si>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</si>
  <si>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</si>
  <si>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</si>
  <si>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</si>
  <si>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</si>
  <si>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</si>
  <si>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</si>
  <si>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</si>
  <si>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</si>
  <si>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</si>
  <si>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</si>
  <si>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</si>
  <si>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</si>
  <si>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</si>
  <si>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</si>
  <si>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</si>
  <si>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</si>
  <si>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</si>
  <si>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</si>
  <si>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</si>
  <si>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</si>
  <si>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</si>
  <si>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</si>
  <si>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</si>
  <si>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</si>
  <si>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</si>
  <si>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</si>
  <si>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</si>
  <si>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</si>
  <si>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</si>
  <si>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</si>
  <si>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</si>
  <si>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</si>
  <si>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</si>
  <si>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</si>
  <si>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</si>
  <si>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</si>
  <si>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</si>
  <si>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</si>
  <si>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</si>
  <si>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</si>
  <si>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</si>
  <si>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</si>
  <si>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</si>
  <si>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</si>
  <si>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</si>
  <si>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</si>
  <si>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</si>
  <si>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</si>
  <si>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</si>
  <si>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</si>
  <si>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</si>
  <si>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</si>
  <si>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</si>
  <si>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</si>
  <si>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</si>
  <si>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</si>
  <si>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</si>
  <si>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</si>
  <si>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</si>
  <si>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</si>
  <si>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</si>
  <si>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</si>
  <si>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</si>
  <si>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</si>
  <si>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</si>
  <si>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</si>
  <si>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</si>
  <si>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</si>
  <si>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</si>
  <si>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</si>
  <si>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</si>
  <si>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</si>
  <si>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</si>
  <si>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</si>
  <si>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</si>
  <si>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</si>
  <si>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</si>
  <si>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</si>
  <si>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</si>
  <si>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</si>
  <si>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</si>
  <si>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</si>
  <si>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</si>
  <si>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</si>
  <si>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</si>
  <si>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</si>
  <si>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</si>
  <si>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</si>
  <si>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</si>
  <si>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</si>
  <si>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</si>
  <si>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</si>
  <si>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</si>
  <si>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</si>
  <si>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</si>
  <si>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</si>
  <si>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</si>
  <si>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</si>
  <si>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</si>
  <si>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</si>
  <si>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</si>
  <si>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</si>
  <si>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</si>
  <si>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</si>
  <si>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</si>
  <si>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</si>
  <si>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</si>
  <si>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</si>
  <si>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</si>
  <si>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</si>
  <si>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</si>
  <si>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</si>
  <si>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</si>
  <si>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</si>
  <si>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</si>
  <si>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</si>
  <si>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</si>
  <si>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</si>
  <si>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</si>
  <si>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</si>
  <si>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</si>
  <si>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</si>
  <si>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</si>
  <si>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</si>
  <si>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</si>
  <si>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</si>
  <si>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</si>
  <si>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</si>
  <si>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</si>
  <si>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</si>
  <si>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</si>
  <si>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</si>
  <si>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</si>
  <si>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</si>
  <si>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</si>
  <si>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</si>
  <si>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</si>
  <si>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</si>
  <si>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</si>
  <si>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</si>
  <si>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</si>
  <si>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</si>
  <si>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</si>
  <si>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</si>
  <si>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</si>
  <si>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</si>
  <si>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</si>
  <si>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</si>
  <si>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</si>
  <si>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</si>
  <si>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</si>
  <si>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</si>
  <si>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</si>
  <si>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</si>
  <si>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</si>
  <si>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</si>
  <si>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</si>
  <si>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</si>
  <si>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</si>
  <si>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</si>
  <si>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</si>
  <si>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</si>
  <si>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</si>
  <si>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</si>
  <si>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</si>
  <si>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</si>
  <si>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</si>
  <si>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</si>
  <si>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</si>
  <si>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</si>
  <si>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</si>
  <si>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</si>
  <si>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</si>
  <si>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</si>
  <si>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</si>
  <si>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</si>
  <si>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</si>
  <si>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</si>
  <si>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</si>
  <si>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</si>
  <si>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</si>
  <si>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</si>
  <si>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</si>
  <si>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</si>
  <si>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</si>
  <si>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</si>
  <si>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</si>
  <si>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</si>
  <si>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</si>
  <si>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</si>
  <si>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</si>
  <si>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</si>
  <si>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</si>
  <si>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</si>
  <si>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</si>
  <si>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</si>
  <si>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</si>
  <si>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</si>
  <si>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</si>
  <si>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</si>
  <si>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</si>
  <si>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</si>
  <si>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</si>
  <si>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</si>
  <si>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</si>
  <si>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</si>
  <si>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</si>
  <si>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</si>
  <si>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</si>
  <si>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</si>
  <si>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</si>
  <si>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</si>
  <si>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</si>
  <si>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</si>
  <si>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</si>
  <si>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</si>
  <si>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</si>
  <si>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</si>
  <si>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</si>
  <si>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</si>
  <si>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</si>
  <si>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</si>
  <si>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</si>
  <si>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</si>
  <si>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</si>
  <si>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</si>
  <si>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</si>
  <si>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</si>
  <si>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</si>
  <si>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</si>
  <si>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</si>
  <si>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</si>
  <si>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</si>
  <si>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</si>
  <si>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</si>
  <si>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</si>
  <si>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</si>
  <si>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</si>
  <si>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</si>
  <si>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</si>
  <si>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</si>
  <si>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</si>
  <si>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</si>
  <si>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</si>
  <si>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</si>
  <si>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</si>
  <si>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</si>
  <si>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</si>
  <si>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</si>
  <si>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</si>
  <si>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</si>
  <si>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</si>
  <si>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</si>
  <si>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</si>
  <si>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</si>
  <si>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</si>
  <si>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</si>
  <si>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</si>
  <si>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</si>
  <si>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</si>
  <si>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</si>
  <si>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</si>
  <si>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</si>
  <si>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</si>
  <si>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</si>
  <si>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</si>
  <si>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</si>
  <si>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</si>
  <si>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</si>
  <si>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</si>
  <si>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</si>
  <si>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</si>
  <si>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</si>
  <si>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</si>
  <si>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</si>
  <si>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</si>
  <si>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</si>
  <si>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</si>
  <si>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</si>
  <si>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</si>
  <si>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</si>
  <si>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</si>
  <si>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</si>
  <si>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</si>
  <si>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</si>
  <si>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</si>
  <si>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</si>
  <si>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</si>
  <si>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</si>
  <si>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</si>
  <si>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</si>
  <si>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</si>
  <si>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</si>
  <si>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</si>
  <si>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</si>
  <si>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</si>
  <si>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</si>
  <si>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</si>
  <si>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</si>
  <si>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</si>
  <si>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</si>
  <si>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</si>
  <si>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</si>
  <si>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</si>
  <si>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</si>
  <si>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</si>
  <si>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</si>
  <si>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</si>
  <si>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</si>
  <si>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</si>
  <si>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</si>
  <si>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</si>
  <si>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</si>
  <si>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</si>
  <si>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</si>
  <si>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</si>
  <si>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</si>
  <si>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</si>
  <si>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</si>
  <si>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</si>
  <si>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</si>
  <si>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</si>
  <si>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</si>
  <si>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</si>
  <si>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</si>
  <si>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</si>
  <si>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</si>
  <si>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</si>
  <si>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</si>
  <si>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</si>
  <si>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</si>
  <si>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</si>
  <si>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</si>
  <si>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</si>
  <si>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</si>
  <si>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</si>
  <si>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</si>
  <si>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</si>
  <si>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</si>
  <si>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</si>
  <si>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</si>
  <si>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</si>
  <si>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</si>
  <si>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</si>
  <si>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</si>
  <si>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</si>
  <si>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</si>
  <si>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</si>
  <si>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</si>
  <si>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</si>
  <si>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</si>
  <si>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</si>
  <si>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</si>
  <si>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</si>
  <si>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</si>
  <si>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</si>
  <si>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</si>
  <si>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</si>
  <si>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</si>
  <si>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</si>
  <si>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</si>
  <si>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</si>
  <si>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</si>
  <si>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</si>
  <si>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</si>
  <si>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</si>
  <si>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</si>
  <si>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</si>
  <si>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</si>
  <si>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</si>
  <si>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</si>
  <si>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</si>
  <si>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</si>
  <si>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</si>
  <si>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</si>
  <si>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</si>
  <si>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</si>
  <si>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</si>
  <si>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</si>
  <si>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</si>
  <si>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</si>
  <si>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</si>
  <si>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</si>
  <si>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</si>
  <si>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</si>
  <si>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</si>
  <si>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</si>
  <si>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</si>
  <si>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</si>
  <si>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</si>
  <si>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</si>
  <si>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</si>
  <si>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</si>
  <si>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</si>
  <si>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</si>
  <si>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</si>
  <si>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</si>
  <si>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</si>
  <si>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</si>
  <si>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</si>
  <si>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</si>
  <si>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</si>
  <si>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</si>
  <si>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</si>
  <si>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</si>
  <si>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</si>
  <si>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</si>
  <si>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</si>
  <si>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</si>
  <si>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</si>
  <si>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</si>
  <si>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</si>
  <si>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</si>
  <si>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</si>
  <si>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</si>
  <si>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</si>
  <si>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</si>
  <si>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</si>
  <si>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</si>
  <si>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</si>
  <si>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</si>
  <si>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</si>
  <si>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</si>
  <si>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</si>
  <si>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</si>
  <si>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</si>
  <si>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</si>
  <si>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</si>
  <si>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</si>
  <si>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</si>
  <si>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</si>
  <si>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</si>
  <si>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</si>
  <si>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</si>
  <si>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</si>
  <si>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</si>
  <si>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</si>
  <si>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</si>
  <si>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</si>
  <si>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</si>
  <si>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</si>
  <si>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</si>
  <si>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</si>
  <si>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</si>
  <si>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</si>
  <si>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</si>
  <si>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</si>
  <si>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</si>
  <si>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</si>
  <si>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</si>
  <si>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</si>
  <si>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</si>
  <si>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</si>
  <si>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</si>
  <si>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</si>
  <si>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</si>
  <si>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</si>
  <si>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</si>
  <si>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</si>
  <si>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</si>
  <si>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</si>
  <si>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</si>
  <si>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</si>
  <si>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</si>
  <si>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</si>
  <si>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</si>
  <si>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</si>
  <si>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</si>
  <si>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</si>
  <si>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</si>
  <si>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</si>
  <si>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</si>
  <si>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</si>
  <si>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</si>
  <si>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</si>
  <si>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</si>
  <si>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</si>
  <si>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</si>
  <si>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</si>
  <si>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</si>
  <si>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</si>
  <si>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</si>
  <si>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</si>
  <si>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</si>
  <si>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</si>
  <si>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</si>
  <si>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</si>
  <si>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</si>
  <si>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</si>
  <si>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</si>
  <si>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</si>
  <si>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</si>
  <si>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</si>
  <si>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</si>
  <si>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</si>
  <si>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</si>
  <si>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</si>
  <si>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</si>
  <si>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</si>
  <si>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</si>
  <si>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</si>
  <si>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</si>
  <si>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</si>
  <si>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</si>
  <si>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</si>
  <si>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</si>
  <si>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</si>
  <si>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</si>
  <si>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</si>
  <si>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</si>
  <si>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</si>
  <si>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</si>
  <si>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</si>
  <si>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</si>
  <si>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</si>
  <si>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</si>
  <si>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</si>
  <si>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</si>
  <si>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</si>
  <si>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</si>
  <si>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</si>
  <si>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</si>
  <si>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</si>
  <si>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</si>
  <si>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</si>
  <si>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</si>
  <si>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</si>
  <si>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</si>
  <si>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</si>
  <si>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</si>
  <si>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</si>
  <si>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</si>
  <si>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</si>
  <si>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</si>
  <si>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</si>
  <si>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</si>
  <si>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</si>
  <si>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</si>
  <si>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</si>
  <si>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</si>
  <si>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</si>
  <si>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</si>
  <si>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</si>
  <si>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</si>
  <si>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</si>
  <si>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</si>
  <si>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</si>
  <si>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</si>
  <si>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</si>
  <si>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</si>
  <si>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</si>
  <si>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</si>
  <si>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</si>
  <si>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</si>
  <si>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</si>
  <si>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</si>
  <si>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</si>
  <si>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</si>
  <si>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</si>
  <si>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</si>
  <si>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</si>
  <si>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</si>
  <si>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</si>
  <si>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</si>
  <si>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</si>
  <si>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</si>
  <si>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</si>
  <si>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</si>
  <si>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</si>
  <si>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</si>
  <si>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</si>
  <si>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</si>
  <si>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</si>
  <si>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</si>
  <si>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</si>
  <si>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</si>
  <si>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</si>
  <si>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</si>
  <si>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</si>
  <si>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</si>
  <si>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</si>
  <si>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</si>
  <si>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</si>
  <si>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</si>
  <si>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</si>
  <si>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</si>
  <si>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</si>
  <si>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</si>
  <si>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</si>
  <si>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</si>
  <si>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</si>
  <si>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</si>
  <si>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</si>
  <si>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</si>
  <si>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</si>
  <si>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</si>
  <si>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</si>
  <si>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</si>
  <si>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</si>
  <si>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</si>
  <si>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</si>
  <si>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</si>
  <si>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</si>
  <si>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</si>
  <si>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</si>
  <si>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</si>
  <si>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</si>
  <si>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</si>
  <si>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</si>
  <si>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</si>
  <si>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</si>
  <si>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</si>
  <si>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</si>
  <si>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</si>
  <si>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</si>
  <si>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</si>
  <si>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</si>
  <si>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</si>
  <si>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</si>
  <si>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</si>
  <si>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</si>
  <si>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</si>
  <si>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</si>
  <si>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</si>
  <si>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</si>
  <si>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</si>
  <si>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</si>
  <si>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</si>
  <si>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</si>
  <si>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</si>
  <si>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</si>
  <si>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</si>
  <si>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</si>
  <si>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</si>
  <si>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</si>
  <si>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</si>
  <si>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</si>
  <si>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</si>
  <si>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</si>
  <si>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</si>
  <si>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</si>
  <si>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</si>
  <si>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</si>
  <si>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</si>
  <si>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</si>
  <si>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</si>
  <si>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</si>
  <si>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</si>
  <si>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</si>
  <si>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</si>
  <si>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</si>
  <si>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</si>
  <si>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</si>
  <si>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</si>
  <si>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</si>
  <si>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</si>
  <si>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</si>
  <si>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</si>
  <si>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</si>
  <si>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</si>
  <si>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</si>
  <si>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</si>
  <si>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</si>
  <si>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</si>
  <si>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</si>
  <si>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</si>
  <si>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</si>
  <si>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</si>
  <si>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</si>
  <si>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</si>
  <si>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</si>
  <si>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</si>
  <si>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</si>
  <si>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</si>
  <si>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</si>
  <si>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</si>
  <si>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</si>
  <si>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</si>
  <si>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</si>
  <si>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</si>
  <si>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</si>
  <si>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</si>
  <si>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</si>
  <si>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</si>
  <si>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</si>
  <si>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</si>
  <si>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</si>
  <si>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</si>
  <si>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</si>
  <si>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</si>
  <si>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</si>
  <si>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</si>
  <si>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</si>
  <si>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</si>
  <si>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</si>
  <si>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</si>
  <si>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</si>
  <si>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</si>
  <si>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</si>
  <si>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</si>
  <si>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</si>
  <si>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</si>
  <si>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</si>
  <si>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</si>
  <si>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</si>
  <si>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</si>
  <si>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</si>
  <si>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</si>
  <si>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</si>
  <si>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</si>
  <si>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</si>
  <si>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</si>
  <si>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</si>
  <si>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</si>
  <si>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</si>
  <si>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</si>
  <si>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</si>
  <si>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</si>
  <si>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</si>
  <si>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</si>
  <si>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</si>
  <si>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</si>
  <si>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</si>
  <si>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</si>
  <si>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</si>
  <si>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</si>
  <si>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</si>
  <si>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</si>
  <si>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</si>
  <si>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</si>
  <si>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</si>
  <si>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</si>
  <si>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</si>
  <si>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</si>
  <si>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</si>
  <si>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</si>
  <si>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</si>
  <si>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</si>
  <si>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</si>
  <si>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</si>
  <si>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</si>
  <si>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</si>
  <si>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</si>
  <si>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</si>
  <si>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</si>
  <si>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</si>
  <si>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</si>
  <si>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</si>
  <si>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</si>
  <si>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</si>
  <si>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</si>
  <si>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</si>
  <si>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</si>
  <si>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</si>
  <si>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</si>
  <si>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</si>
  <si>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</si>
  <si>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</si>
  <si>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</si>
  <si>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</si>
  <si>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</si>
  <si>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</si>
  <si>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</si>
  <si>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</si>
  <si>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</si>
  <si>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</si>
  <si>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</si>
  <si>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</si>
  <si>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</si>
  <si>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</si>
  <si>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</si>
  <si>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</si>
  <si>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</si>
  <si>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</si>
  <si>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</si>
  <si>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</si>
  <si>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</si>
  <si>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</si>
  <si>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</si>
  <si>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</si>
  <si>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</si>
  <si>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</si>
  <si>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</si>
  <si>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</si>
  <si>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</si>
  <si>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</si>
  <si>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</si>
  <si>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</si>
  <si>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</si>
  <si>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</si>
  <si>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</si>
  <si>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</si>
  <si>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</si>
  <si>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</si>
  <si>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</si>
  <si>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</si>
  <si>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</si>
  <si>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</si>
  <si>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</si>
  <si>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</si>
  <si>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</si>
  <si>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</si>
  <si>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</si>
  <si>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</si>
  <si>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</si>
  <si>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</si>
  <si>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</si>
  <si>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</si>
  <si>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</si>
  <si>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</si>
  <si>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</si>
  <si>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</si>
  <si>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</si>
  <si>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</si>
  <si>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</si>
  <si>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</si>
  <si>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</si>
  <si>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</si>
  <si>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</si>
  <si>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</si>
  <si>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</si>
  <si>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</si>
  <si>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</si>
  <si>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</si>
  <si>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</si>
  <si>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</si>
  <si>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</si>
  <si>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</si>
  <si>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</si>
  <si>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</si>
  <si>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</si>
  <si>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</si>
  <si>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</si>
  <si>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</si>
  <si>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</si>
  <si>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</si>
  <si>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</si>
  <si>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</si>
  <si>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</si>
  <si>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</si>
  <si>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</si>
  <si>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</si>
  <si>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</si>
  <si>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</si>
  <si>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</si>
  <si>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</si>
  <si>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</si>
  <si>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</si>
  <si>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</si>
  <si>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</si>
  <si>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</si>
  <si>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</si>
  <si>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</si>
  <si>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</si>
  <si>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</si>
  <si>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</si>
  <si>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</si>
  <si>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</si>
  <si>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</si>
  <si>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</si>
  <si>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</si>
  <si>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</si>
  <si>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</si>
  <si>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</si>
  <si>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</si>
  <si>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</si>
  <si>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</si>
  <si>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</si>
  <si>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</si>
  <si>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</si>
  <si>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</si>
  <si>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</si>
  <si>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</si>
  <si>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</si>
  <si>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</si>
  <si>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</si>
  <si>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</si>
  <si>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</si>
  <si>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</si>
  <si>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</si>
  <si>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</si>
  <si>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</si>
  <si>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</si>
  <si>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</si>
  <si>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</si>
  <si>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</si>
  <si>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</si>
  <si>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</si>
  <si>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</si>
  <si>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</si>
  <si>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</si>
  <si>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</si>
  <si>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</si>
  <si>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</si>
  <si>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</si>
  <si>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</si>
  <si>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</si>
  <si>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</si>
  <si>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</si>
  <si>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</si>
  <si>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</si>
  <si>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</si>
  <si>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</si>
  <si>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</si>
  <si>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</si>
  <si>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</si>
  <si>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</si>
  <si>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</si>
  <si>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</si>
  <si>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</si>
  <si>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</si>
  <si>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</si>
  <si>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</si>
  <si>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</si>
  <si>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</si>
  <si>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</si>
  <si>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</si>
  <si>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</si>
  <si>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</si>
  <si>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</si>
  <si>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</si>
  <si>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</si>
  <si>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</si>
  <si>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</si>
  <si>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</si>
  <si>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</si>
  <si>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</si>
  <si>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</si>
  <si>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</si>
  <si>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</si>
  <si>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</si>
  <si>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</si>
  <si>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</si>
  <si>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</si>
  <si>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</si>
  <si>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</si>
  <si>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</si>
  <si>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</si>
  <si>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</si>
  <si>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</si>
  <si>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</si>
  <si>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</si>
  <si>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</si>
  <si>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</si>
  <si>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</si>
  <si>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</si>
  <si>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</si>
  <si>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</si>
  <si>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</si>
  <si>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</si>
  <si>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</si>
  <si>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</si>
  <si>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</si>
  <si>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</si>
  <si>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</si>
  <si>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</si>
  <si>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</si>
  <si>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</si>
  <si>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</si>
  <si>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</si>
  <si>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</si>
  <si>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</si>
  <si>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</si>
  <si>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</si>
  <si>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</si>
  <si>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</si>
  <si>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</si>
  <si>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</si>
  <si>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</si>
  <si>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</si>
  <si>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</si>
  <si>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</si>
  <si>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</si>
  <si>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</si>
  <si>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</si>
  <si>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</si>
  <si>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</si>
  <si>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</si>
  <si>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</si>
  <si>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</si>
  <si>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</si>
  <si>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</si>
  <si>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</si>
  <si>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</si>
  <si>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</si>
  <si>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</si>
  <si>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</si>
  <si>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</si>
  <si>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</si>
  <si>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</si>
  <si>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</si>
  <si>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</si>
  <si>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</si>
  <si>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</si>
  <si>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</si>
  <si>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</si>
  <si>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</si>
  <si>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</si>
  <si>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</si>
  <si>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</si>
  <si>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</si>
  <si>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</si>
  <si>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</si>
  <si>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</si>
  <si>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</si>
  <si>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</si>
  <si>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</si>
  <si>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</si>
  <si>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</si>
  <si>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</si>
  <si>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</si>
  <si>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</si>
  <si>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</si>
  <si>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</si>
  <si>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</si>
  <si>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</si>
  <si>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</si>
  <si>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</si>
  <si>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</si>
  <si>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</si>
  <si>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</si>
  <si>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</si>
  <si>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</si>
  <si>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</si>
  <si>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</si>
  <si>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</si>
  <si>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</si>
  <si>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</si>
  <si>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</si>
  <si>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</si>
  <si>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</si>
  <si>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</si>
  <si>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</si>
  <si>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</si>
  <si>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</si>
  <si>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</si>
  <si>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</si>
  <si>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</si>
  <si>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</si>
  <si>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</si>
  <si>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</si>
  <si>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</si>
  <si>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</si>
  <si>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</si>
  <si>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</si>
  <si>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</si>
  <si>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</si>
  <si>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</si>
  <si>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</si>
  <si>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</si>
  <si>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</si>
  <si>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</si>
  <si>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</si>
  <si>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</si>
  <si>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</si>
  <si>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</si>
  <si>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</si>
  <si>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</si>
  <si>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</si>
  <si>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</si>
  <si>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</si>
  <si>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</si>
  <si>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</si>
  <si>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</si>
  <si>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</si>
  <si>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</si>
  <si>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</si>
  <si>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</si>
  <si>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</si>
  <si>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</si>
  <si>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</si>
  <si>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</si>
  <si>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</si>
  <si>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</si>
  <si>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</si>
  <si>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</si>
  <si>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</si>
  <si>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</si>
  <si>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</si>
  <si>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</si>
  <si>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</si>
  <si>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</si>
  <si>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</si>
  <si>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</si>
  <si>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</si>
  <si>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</si>
  <si>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</si>
  <si>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</si>
  <si>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</si>
  <si>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</si>
  <si>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</si>
  <si>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</si>
  <si>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</si>
  <si>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</si>
  <si>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</si>
  <si>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</si>
  <si>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</si>
  <si>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</si>
  <si>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</si>
  <si>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</si>
  <si>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</si>
  <si>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</si>
  <si>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</si>
  <si>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</si>
  <si>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</si>
  <si>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</si>
  <si>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</si>
  <si>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</si>
  <si>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</si>
  <si>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</si>
  <si>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</si>
  <si>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</si>
  <si>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</si>
  <si>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</si>
  <si>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</si>
  <si>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</si>
  <si>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</si>
  <si>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</si>
  <si>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</si>
  <si>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</si>
  <si>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</si>
  <si>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</si>
  <si>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</si>
  <si>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</si>
  <si>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</si>
  <si>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</si>
  <si>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</si>
  <si>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</si>
  <si>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</si>
  <si>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</si>
  <si>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</si>
  <si>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</si>
  <si>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</si>
  <si>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</si>
  <si>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</si>
  <si>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</si>
  <si>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</si>
  <si>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</si>
  <si>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</si>
  <si>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</si>
  <si>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</si>
  <si>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</si>
  <si>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</si>
  <si>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</si>
  <si>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</si>
  <si>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</si>
  <si>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</si>
  <si>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</si>
  <si>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</si>
  <si>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</si>
  <si>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</si>
  <si>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</si>
  <si>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</si>
  <si>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</si>
  <si>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</si>
  <si>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</si>
  <si>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</si>
  <si>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</si>
  <si>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</si>
  <si>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</si>
  <si>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</si>
  <si>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</si>
  <si>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</si>
  <si>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</si>
  <si>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</si>
  <si>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</si>
  <si>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</si>
  <si>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</si>
  <si>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</si>
  <si>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</si>
  <si>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</si>
  <si>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</si>
  <si>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</si>
  <si>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</si>
  <si>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</si>
  <si>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</si>
  <si>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</si>
  <si>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</si>
  <si>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</si>
  <si>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</si>
  <si>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</si>
  <si>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</si>
  <si>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</si>
  <si>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</si>
  <si>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</si>
  <si>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</si>
  <si>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</si>
  <si>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</si>
  <si>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</si>
  <si>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</si>
  <si>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</si>
  <si>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</si>
  <si>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</si>
  <si>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</si>
  <si>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</si>
  <si>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</si>
  <si>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</si>
  <si>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</si>
  <si>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</si>
  <si>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</si>
  <si>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</si>
  <si>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</si>
  <si>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</si>
  <si>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</si>
  <si>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</si>
  <si>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</si>
  <si>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</si>
  <si>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</si>
  <si>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</si>
  <si>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</si>
  <si>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</si>
  <si>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</si>
  <si>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</si>
  <si>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</si>
  <si>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</si>
  <si>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</si>
  <si>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</si>
  <si>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</si>
  <si>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</si>
  <si>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</si>
  <si>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</si>
  <si>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</si>
  <si>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</si>
  <si>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</si>
  <si>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</si>
  <si>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</si>
  <si>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</si>
  <si>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</si>
  <si>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</si>
  <si>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</si>
  <si>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</si>
  <si>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</si>
  <si>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</si>
  <si>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</si>
  <si>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</si>
  <si>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</si>
  <si>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</si>
  <si>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</si>
  <si>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</si>
  <si>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</si>
  <si>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</si>
  <si>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</si>
  <si>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</si>
  <si>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</si>
  <si>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</si>
  <si>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</si>
  <si>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</si>
  <si>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</si>
  <si>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</si>
  <si>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</si>
  <si>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</si>
  <si>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</si>
  <si>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</si>
  <si>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</si>
  <si>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</si>
  <si>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</si>
  <si>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</si>
  <si>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</si>
  <si>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</si>
  <si>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</si>
  <si>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</si>
  <si>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</si>
  <si>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</si>
  <si>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</si>
  <si>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</si>
  <si>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</si>
  <si>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</si>
  <si>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</si>
  <si>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</si>
  <si>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</si>
  <si>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</si>
  <si>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</si>
  <si>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</si>
  <si>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</si>
  <si>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</si>
  <si>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</si>
  <si>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</si>
  <si>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</si>
  <si>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</si>
  <si>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</si>
  <si>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</si>
  <si>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</si>
  <si>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</si>
  <si>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</si>
  <si>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</si>
  <si>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</si>
  <si>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</si>
  <si>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</si>
  <si>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</si>
  <si>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</si>
  <si>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</si>
  <si>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</si>
  <si>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</si>
  <si>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</si>
  <si>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</si>
  <si>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</si>
  <si>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</si>
  <si>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</si>
  <si>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</si>
  <si>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</si>
  <si>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</si>
  <si>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</si>
  <si>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</si>
  <si>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</si>
  <si>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</si>
  <si>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</si>
  <si>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</si>
  <si>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</si>
  <si>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</si>
  <si>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</si>
  <si>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</si>
  <si>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</si>
  <si>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</si>
  <si>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</si>
  <si>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</si>
  <si>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</si>
  <si>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</si>
  <si>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</si>
  <si>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</si>
  <si>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</si>
  <si>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</si>
  <si>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</si>
  <si>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</si>
  <si>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</si>
  <si>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</si>
  <si>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</si>
  <si>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</si>
  <si>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</si>
  <si>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</si>
  <si>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</si>
  <si>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</si>
  <si>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</si>
  <si>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</si>
  <si>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</si>
  <si>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</si>
  <si>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</si>
  <si>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</si>
  <si>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</si>
  <si>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</si>
  <si>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</si>
  <si>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</si>
  <si>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</si>
  <si>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</si>
  <si>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</si>
  <si>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</si>
  <si>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</si>
  <si>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</si>
  <si>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</si>
  <si>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</si>
  <si>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</si>
  <si>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</si>
  <si>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</si>
  <si>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</si>
  <si>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</si>
  <si>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</si>
  <si>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</si>
  <si>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</si>
  <si>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</si>
  <si>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</si>
  <si>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</si>
  <si>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</si>
  <si>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</si>
  <si>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</si>
  <si>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</si>
  <si>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</si>
  <si>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</si>
  <si>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</si>
  <si>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</si>
  <si>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</si>
  <si>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</si>
  <si>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</si>
  <si>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</si>
  <si>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</si>
  <si>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</si>
  <si>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</si>
  <si>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</si>
  <si>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</si>
  <si>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</si>
  <si>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</si>
  <si>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</si>
  <si>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</si>
  <si>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</si>
  <si>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</si>
  <si>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</si>
  <si>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</si>
  <si>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</si>
  <si>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</si>
  <si>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</si>
  <si>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</si>
  <si>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</si>
  <si>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</si>
  <si>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</si>
  <si>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</si>
  <si>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</si>
  <si>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</si>
  <si>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</si>
  <si>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</si>
  <si>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</si>
  <si>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</si>
  <si>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</si>
  <si>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</si>
  <si>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</si>
  <si>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</si>
  <si>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</si>
  <si>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</si>
  <si>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</si>
  <si>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</si>
  <si>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</si>
  <si>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</si>
  <si>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</si>
  <si>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</si>
  <si>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</si>
  <si>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</si>
  <si>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</si>
  <si>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</si>
  <si>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</si>
  <si>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</si>
  <si>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</si>
  <si>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</si>
  <si>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</si>
  <si>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</si>
  <si>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</si>
  <si>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</si>
  <si>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</si>
  <si>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</si>
  <si>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</si>
  <si>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</si>
  <si>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</si>
  <si>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</si>
  <si>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</si>
  <si>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</si>
  <si>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</si>
  <si>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</si>
  <si>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</si>
  <si>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</si>
  <si>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</si>
  <si>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</si>
  <si>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</si>
  <si>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</si>
  <si>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</si>
  <si>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</si>
  <si>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</si>
  <si>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</si>
  <si>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</si>
  <si>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</si>
  <si>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</si>
  <si>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</si>
  <si>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</si>
  <si>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</si>
  <si>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</si>
  <si>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</si>
  <si>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</si>
  <si>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</si>
  <si>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</si>
  <si>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</si>
  <si>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</si>
  <si>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</si>
  <si>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</si>
  <si>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</si>
  <si>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</si>
  <si>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</si>
  <si>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</si>
  <si>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</si>
  <si>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</si>
  <si>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</si>
  <si>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</si>
  <si>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</si>
  <si>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</si>
  <si>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</si>
  <si>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</si>
  <si>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</si>
  <si>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</si>
  <si>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</si>
  <si>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</si>
  <si>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</si>
  <si>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</si>
  <si>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</si>
  <si>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</si>
  <si>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</si>
  <si>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</si>
  <si>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</si>
  <si>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</si>
  <si>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</si>
  <si>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</si>
  <si>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</si>
  <si>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</si>
  <si>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</si>
  <si>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</si>
  <si>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</si>
  <si>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</si>
  <si>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</si>
  <si>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</si>
  <si>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</si>
  <si>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</si>
  <si>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</si>
  <si>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</si>
  <si>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</si>
  <si>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</si>
  <si>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</si>
  <si>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</si>
  <si>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</si>
  <si>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</si>
  <si>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</si>
  <si>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</si>
  <si>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</si>
  <si>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</si>
  <si>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</si>
  <si>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</si>
  <si>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</si>
  <si>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</si>
  <si>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</si>
  <si>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</si>
  <si>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</si>
  <si>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</si>
  <si>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</si>
  <si>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</si>
  <si>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</si>
  <si>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</si>
  <si>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</si>
  <si>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</si>
  <si>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</si>
  <si>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</si>
  <si>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</si>
  <si>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</si>
  <si>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</si>
  <si>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</si>
  <si>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</si>
  <si>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</si>
  <si>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</si>
  <si>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</si>
  <si>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</si>
  <si>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</si>
  <si>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</si>
  <si>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</si>
  <si>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</si>
  <si>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</si>
  <si>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</si>
  <si>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</si>
  <si>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</si>
  <si>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</si>
  <si>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</si>
  <si>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</si>
  <si>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</si>
  <si>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</si>
  <si>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</si>
  <si>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</si>
  <si>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</si>
  <si>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</si>
  <si>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</si>
  <si>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</si>
  <si>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</si>
  <si>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</si>
  <si>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</si>
  <si>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</si>
  <si>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</si>
  <si>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</si>
  <si>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</si>
  <si>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</si>
  <si>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</si>
  <si>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</si>
  <si>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</si>
  <si>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</si>
  <si>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</si>
  <si>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</si>
  <si>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</si>
  <si>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</si>
  <si>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</si>
  <si>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</si>
  <si>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</si>
  <si>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</si>
  <si>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</si>
  <si>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</si>
  <si>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</si>
  <si>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</si>
  <si>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</si>
  <si>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</si>
  <si>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</si>
  <si>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</si>
  <si>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</si>
  <si>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</si>
  <si>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</si>
  <si>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</si>
  <si>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</si>
  <si>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</si>
  <si>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</si>
  <si>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</si>
  <si>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</si>
  <si>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</si>
  <si>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</si>
  <si>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</si>
  <si>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</si>
  <si>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</si>
  <si>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</si>
  <si>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</si>
  <si>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</si>
  <si>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</si>
  <si>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</si>
  <si>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</si>
  <si>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</si>
  <si>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</si>
  <si>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</si>
  <si>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</si>
  <si>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</si>
  <si>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</si>
  <si>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</si>
  <si>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</si>
  <si>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</si>
  <si>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</si>
  <si>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</si>
  <si>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</si>
  <si>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</si>
  <si>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</si>
  <si>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</si>
  <si>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</si>
  <si>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</si>
  <si>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</si>
  <si>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</si>
  <si>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</si>
  <si>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</si>
  <si>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</si>
  <si>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</si>
  <si>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</si>
  <si>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</si>
  <si>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</si>
  <si>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</si>
  <si>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</si>
  <si>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</si>
  <si>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</si>
  <si>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</si>
  <si>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</si>
  <si>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</si>
  <si>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</si>
  <si>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</si>
  <si>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</si>
  <si>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</si>
  <si>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</si>
  <si>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</si>
  <si>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</si>
  <si>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</si>
  <si>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</si>
  <si>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</si>
  <si>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</si>
  <si>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</si>
  <si>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</si>
  <si>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</si>
  <si>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</si>
  <si>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</si>
  <si>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</si>
  <si>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</si>
  <si>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</si>
  <si>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</si>
  <si>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</si>
  <si>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</si>
  <si>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</si>
  <si>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</si>
  <si>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</si>
  <si>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</si>
  <si>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</si>
  <si>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</si>
  <si>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</si>
  <si>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</si>
  <si>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</si>
  <si>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</si>
  <si>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</si>
  <si>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</si>
  <si>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</si>
  <si>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</si>
  <si>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</si>
  <si>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</si>
  <si>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</si>
  <si>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</si>
  <si>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</si>
  <si>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</si>
  <si>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</si>
  <si>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</si>
  <si>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</si>
  <si>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</si>
  <si>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</si>
  <si>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</si>
  <si>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</si>
  <si>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</si>
  <si>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</si>
  <si>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</si>
  <si>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</si>
  <si>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</si>
  <si>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</si>
  <si>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</si>
  <si>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</si>
  <si>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</si>
  <si>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</si>
  <si>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34000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</si>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</sst>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664E"/>
        </patternFill>
      </fill>
    </dxf>
  </dxfs>
  <tableStyles count="0" defaultTableStyle="TableStyleMedium2" defaultPivotStyle="PivotStyleLight16"/>
  <colors>
    <mruColors>
      <color rgb="FFFF2600"/>
      <color rgb="FFFF66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[Kickstarter_Challange_Module_1.xlsx]Theater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6-5845-BB22-32706D963C2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6-5845-BB22-32706D963C2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6-5845-BB22-32706D963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770048"/>
        <c:axId val="937973472"/>
      </c:lineChart>
      <c:catAx>
        <c:axId val="959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3472"/>
        <c:crosses val="autoZero"/>
        <c:auto val="1"/>
        <c:lblAlgn val="ctr"/>
        <c:lblOffset val="100"/>
        <c:noMultiLvlLbl val="0"/>
      </c:catAx>
      <c:valAx>
        <c:axId val="93797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4-F141-B348-397CFDE839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4-F141-B348-397CFDE839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34000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C4-F141-B348-397CFDE83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30240"/>
        <c:axId val="946336480"/>
      </c:lineChart>
      <c:catAx>
        <c:axId val="9733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36480"/>
        <c:crosses val="autoZero"/>
        <c:auto val="1"/>
        <c:lblAlgn val="ctr"/>
        <c:lblOffset val="100"/>
        <c:noMultiLvlLbl val="0"/>
      </c:catAx>
      <c:valAx>
        <c:axId val="9463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[Kickstarter_Challange_Module_1.xlsx]Outcomes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73-9C47-8D02-5154A4E03A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73-9C47-8D02-5154A4E03A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73-9C47-8D02-5154A4E03A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73-9C47-8D02-5154A4E0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427183"/>
        <c:axId val="1095547503"/>
      </c:lineChart>
      <c:catAx>
        <c:axId val="10954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47503"/>
        <c:crosses val="autoZero"/>
        <c:auto val="1"/>
        <c:lblAlgn val="ctr"/>
        <c:lblOffset val="100"/>
        <c:noMultiLvlLbl val="0"/>
      </c:catAx>
      <c:valAx>
        <c:axId val="10955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82550</xdr:rowOff>
    </xdr:from>
    <xdr:to>
      <xdr:col>16</xdr:col>
      <xdr:colOff>800100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EB7A0-0AD3-BE56-620E-3D5B33499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12700</xdr:rowOff>
    </xdr:from>
    <xdr:to>
      <xdr:col>10</xdr:col>
      <xdr:colOff>584200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B73C5-DEC3-3B83-254B-69F0ECB26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25400</xdr:rowOff>
    </xdr:from>
    <xdr:to>
      <xdr:col>14</xdr:col>
      <xdr:colOff>622300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D4210-A3E3-5E6B-7246-B68F61E5D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647479976855" createdVersion="8" refreshedVersion="8" minRefreshableVersion="3" recordCount="4114" xr:uid="{3D806AD9-5027-D149-B398-7B51BC6942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8.496692708337" createdVersion="8" refreshedVersion="8" minRefreshableVersion="3" recordCount="4114" xr:uid="{564885BC-9A27-054C-B19D-B806C15CA8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520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52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522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523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s v="plays"/>
    <x v="524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525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526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527"/>
    <d v="2015-01-06T02:44:19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528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529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530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531"/>
    <d v="2014-10-18T04:59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53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533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53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535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536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537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53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539"/>
    <d v="2016-06-07T00:12:05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1284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1285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128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1287"/>
    <d v="2016-04-03T14:36:51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1288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1289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1290"/>
    <d v="2014-09-21T15:10:50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129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1292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12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12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12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1296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1297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129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129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1300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1301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1302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1303"/>
    <d v="2015-11-17T04:27:1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270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2702"/>
    <d v="2015-12-17T22:05:5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270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2704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2705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2706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2707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2708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2709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27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271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271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2713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2714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2715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2716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271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2718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2719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2720"/>
    <d v="2014-08-24T07:00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2781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2782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2783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2784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2785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2786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278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2788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2789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2790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2791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2792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2793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2794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2795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2796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279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2798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2799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2800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2801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2802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2803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2804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2805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2806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s v="plays"/>
    <x v="2807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2808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2809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2810"/>
    <d v="2016-06-14T18:54:00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2811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281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2813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2814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2815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2816"/>
    <d v="2015-11-29T13:56:4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817"/>
    <d v="2016-05-14T21:03:57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818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819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820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821"/>
    <d v="2015-03-01T23:02:3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822"/>
    <d v="2016-08-15T12:44:52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2823"/>
    <d v="2015-01-09T22:59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s v="spaces"/>
    <x v="2824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2825"/>
    <d v="2016-10-30T01:46:00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2826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2827"/>
    <d v="2016-04-30T05:34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2828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282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2830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2831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2832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283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2834"/>
    <d v="2014-06-25T21:00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283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283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283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s v="plays"/>
    <x v="2838"/>
    <d v="2016-05-03T18:49:02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283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284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284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284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s v="plays"/>
    <x v="284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2844"/>
    <d v="2016-01-08T06:34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2845"/>
    <d v="2014-09-27T21:17:2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2846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2847"/>
    <d v="2015-11-14T23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2848"/>
    <d v="2016-02-16T18:33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2849"/>
    <d v="2014-08-21T18:35:1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50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851"/>
    <d v="2015-06-02T15:34:53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852"/>
    <d v="2015-02-07T21:42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2853"/>
    <d v="2015-05-13T20:45:12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2854"/>
    <d v="2016-10-13T20:22:4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2855"/>
    <d v="2015-01-28T13:04:38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56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57"/>
    <d v="2015-01-11T10:15:24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2858"/>
    <d v="2014-07-30T01:19:3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2859"/>
    <d v="2015-03-27T00:05:32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2860"/>
    <d v="2015-08-28T22:3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2861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2862"/>
    <d v="2016-06-01T23:38:29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2863"/>
    <d v="2014-07-30T20:53: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2864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286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2866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2867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2868"/>
    <d v="2016-06-19T22:32:0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286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287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2871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2872"/>
    <d v="2016-04-17T20:43:3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73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2874"/>
    <d v="2014-09-27T01:02:4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2875"/>
    <d v="2015-02-02T18:43:2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2876"/>
    <d v="2014-08-12T22:50:1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77"/>
    <d v="2014-08-09T03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2878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2879"/>
    <d v="2015-01-20T19:16:00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2880"/>
    <d v="2016-04-15T16:28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2881"/>
    <d v="2016-03-10T13:42:3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2882"/>
    <d v="2015-11-30T17:00:0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2883"/>
    <d v="2015-08-29T01:56:53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884"/>
    <d v="2014-08-05T14:52:0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885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86"/>
    <d v="2015-03-31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2887"/>
    <d v="2015-11-21T04:00:0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2888"/>
    <d v="2015-01-01T02:59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2889"/>
    <d v="2014-11-08T00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890"/>
    <d v="2015-09-09T04:00:18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91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92"/>
    <d v="2015-09-19T03:59:0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2893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2894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2895"/>
    <d v="2017-04-18T19:13:3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2896"/>
    <d v="2017-04-21T07:24:20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2897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2898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2899"/>
    <d v="2014-08-10T16:45:0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2900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2901"/>
    <d v="2015-05-22T21:00:0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2902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290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2904"/>
    <d v="2014-09-11T12:39:2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2905"/>
    <d v="2016-05-07T14:29:18"/>
    <x v="2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2906"/>
    <d v="2014-09-17T20:56:4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2907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s v="plays"/>
    <x v="2908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2909"/>
    <d v="2015-03-24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2910"/>
    <d v="2015-03-02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291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2912"/>
    <d v="2014-09-24T22:00:0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2913"/>
    <d v="2014-05-08T21:23:30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2914"/>
    <d v="2016-09-06T11:22:34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2915"/>
    <d v="2015-08-07T15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2916"/>
    <d v="2016-01-03T20:17:3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2917"/>
    <d v="2014-12-23T21:08:45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2918"/>
    <d v="2014-05-16T22:11:3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2919"/>
    <d v="2016-02-18T22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2920"/>
    <d v="2016-05-10T21:00:00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921"/>
    <d v="2015-01-09T02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22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2923"/>
    <d v="2014-08-31T18:24:37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2924"/>
    <d v="2014-08-09T06:25:04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2925"/>
    <d v="2015-02-28T22:00:0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2926"/>
    <d v="2016-05-05T21:36:36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2927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2928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2929"/>
    <d v="2015-02-16T07:13:43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2930"/>
    <d v="2015-01-04T23:26:0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93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2932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2933"/>
    <d v="2017-03-29T17:44:1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2934"/>
    <d v="2015-12-20T11:59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935"/>
    <d v="2016-02-26T00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2936"/>
    <d v="2016-07-21T15:02:31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2937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2938"/>
    <d v="2015-12-23T22:59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2939"/>
    <d v="2017-03-19T11:18:5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2940"/>
    <d v="2016-09-30T17:58:47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2941"/>
    <d v="2014-12-27T02:02:28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2942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2943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2944"/>
    <d v="2014-06-27T16:21:2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2945"/>
    <d v="2015-08-22T19:34:5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2946"/>
    <d v="2016-03-13T22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2947"/>
    <d v="2016-05-31T16:33:14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2948"/>
    <d v="2015-02-24T03:15:4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949"/>
    <d v="2015-07-03T14:46:35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950"/>
    <d v="2014-06-21T01:05:0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2951"/>
    <d v="2015-07-14T23:00: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2952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2953"/>
    <d v="2014-07-29T03:14:56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s v="spaces"/>
    <x v="2954"/>
    <d v="2015-08-17T16:05:59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2955"/>
    <d v="2015-08-26T18:32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2956"/>
    <d v="2017-02-28T00:00:0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2957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2958"/>
    <d v="2015-05-01T22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2959"/>
    <d v="2015-02-14T1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2960"/>
    <d v="2016-05-20T11:31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2961"/>
    <d v="2016-02-10T21:00: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2962"/>
    <d v="2016-10-16T15:36:18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2963"/>
    <d v="2015-04-29T23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964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2965"/>
    <d v="2015-05-10T18:45:3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2966"/>
    <d v="2015-03-29T20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2967"/>
    <d v="2015-05-09T04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2968"/>
    <d v="2014-09-01T05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69"/>
    <d v="2014-11-09T12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2970"/>
    <d v="2017-03-27T16:16:5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971"/>
    <d v="2015-04-23T12:50: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72"/>
    <d v="2014-10-05T19:16:13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2973"/>
    <d v="2015-12-04T19:29:08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2974"/>
    <d v="2015-04-02T15:54:3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975"/>
    <d v="2015-03-18T17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976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77"/>
    <d v="2014-11-25T19:46:00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2978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2979"/>
    <d v="2016-12-05T14:10:5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2980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2981"/>
    <d v="2014-10-20T19:23:0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2982"/>
    <d v="2015-04-05T03:40:4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2983"/>
    <d v="2015-05-31T23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984"/>
    <d v="2015-12-05T00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2985"/>
    <d v="2014-12-14T20:00:34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86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2987"/>
    <d v="2016-12-07T17:36:0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2988"/>
    <d v="2016-08-01T19:00:0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2989"/>
    <d v="2015-07-05T15:38:37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2990"/>
    <d v="2016-03-28T15:50:29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2991"/>
    <d v="2016-04-17T23:3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992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2993"/>
    <d v="2014-07-24T0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2994"/>
    <d v="2016-06-27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2995"/>
    <d v="2014-07-21T12:52:06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2996"/>
    <d v="2015-05-01T08:59:32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2997"/>
    <d v="2016-05-15T20:21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2998"/>
    <d v="2015-06-26T2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2999"/>
    <d v="2016-03-02T16:08:1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000"/>
    <d v="2015-04-01T20:17:4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001"/>
    <d v="2017-04-04T03:38:4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3002"/>
    <d v="2014-10-03T11:29:3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3003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004"/>
    <d v="2016-05-1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05"/>
    <d v="2017-02-08T09:59:0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006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3007"/>
    <d v="2015-02-28T15:14:2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08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009"/>
    <d v="2016-04-01T03:59:00"/>
    <x v="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010"/>
    <d v="2016-12-01T17:39:4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3011"/>
    <d v="2014-09-06T00:10:1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012"/>
    <d v="2017-04-07T16:15:0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3013"/>
    <d v="2015-06-12T14:54:1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014"/>
    <d v="2015-05-30T18:10:0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015"/>
    <d v="2015-09-04T09:27:5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3016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017"/>
    <d v="2014-09-28T18:55:5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3018"/>
    <d v="2015-08-22T12:07:5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019"/>
    <d v="2015-02-20T23:14:1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020"/>
    <d v="2016-05-08T08:59:2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021"/>
    <d v="2015-06-11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3022"/>
    <d v="2016-03-03T19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3023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24"/>
    <d v="2015-09-20T19:05:5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25"/>
    <d v="2015-07-16T07:56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026"/>
    <d v="2014-09-06T05:09:04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027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028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029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030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031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032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033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034"/>
    <d v="2014-09-09T16:49:2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3035"/>
    <d v="2016-05-19T00:56:2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3036"/>
    <d v="2015-08-02T16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3037"/>
    <d v="2016-07-05T01:11:4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3038"/>
    <d v="2015-05-09T09:35: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039"/>
    <d v="2016-03-07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040"/>
    <d v="2016-02-18T21:30:00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041"/>
    <d v="2016-04-15T20:48:2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3042"/>
    <d v="2015-01-16T12:09:11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43"/>
    <d v="2016-10-22T22:08:5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044"/>
    <d v="2014-08-12T01:53:58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045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3046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047"/>
    <d v="2016-09-25T08:46:48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3048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049"/>
    <d v="2016-12-21T11:50:3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050"/>
    <d v="2015-02-27T17:11: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3051"/>
    <d v="2015-10-31T15:57:3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052"/>
    <d v="2015-02-06T01:37:14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053"/>
    <d v="2015-06-10T19:27:24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054"/>
    <d v="2017-02-20T08:50:02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3055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056"/>
    <d v="2016-09-26T10:37:09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057"/>
    <d v="2015-01-31T15:25:5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058"/>
    <d v="2015-06-11T02:13:1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059"/>
    <d v="2015-02-21T22:05:25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060"/>
    <d v="2014-06-15T16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3061"/>
    <d v="2016-04-15T20:12:08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062"/>
    <d v="2016-08-13T23:29:16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063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064"/>
    <d v="2015-01-11T01:00:00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3065"/>
    <d v="2015-03-01T03:00:0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3066"/>
    <d v="2015-10-19T11:00:0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067"/>
    <d v="2016-04-05T08:34:06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068"/>
    <d v="2014-08-31T13:08:0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069"/>
    <d v="2016-03-01T23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070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071"/>
    <d v="2016-02-1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3072"/>
    <d v="2014-09-23T22:08:55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073"/>
    <d v="2015-04-26T06:28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3074"/>
    <d v="2016-01-20T17:24:21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075"/>
    <d v="2014-07-27T14:17:25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076"/>
    <d v="2015-12-15T00:00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077"/>
    <d v="2015-06-15T19:10:18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078"/>
    <d v="2017-03-31T22:59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079"/>
    <d v="2015-05-08T20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080"/>
    <d v="2016-06-02T13:07:28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081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3082"/>
    <d v="2015-03-08T12:57:0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083"/>
    <d v="2014-11-20T16:04:00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3084"/>
    <d v="2016-06-01T17:12:49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085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086"/>
    <d v="2016-02-02T11:29:44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087"/>
    <d v="2016-07-31T20:58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3088"/>
    <d v="2016-06-19T19:12:5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089"/>
    <d v="2015-06-16T12:59:1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090"/>
    <d v="2016-06-17T14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091"/>
    <d v="2015-08-01T22:24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092"/>
    <d v="2015-07-10T18:00:0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3093"/>
    <d v="2015-05-07T17:11:5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s v="plays"/>
    <x v="3094"/>
    <d v="2017-01-04T13:06:20"/>
    <x v="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3095"/>
    <d v="2015-01-24T03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096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097"/>
    <d v="2016-01-18T00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3098"/>
    <d v="2015-05-31T17:35:0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99"/>
    <d v="2015-10-09T15:38:43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100"/>
    <d v="2015-03-14T03:1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101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3102"/>
    <d v="2014-11-23T22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103"/>
    <d v="2016-02-13T19:02:0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104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3105"/>
    <d v="2017-02-23T01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106"/>
    <d v="2016-11-26T06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107"/>
    <d v="2015-12-02T20:59:25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108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109"/>
    <d v="2015-07-13T07:35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110"/>
    <d v="2016-08-17T10:05:4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11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112"/>
    <d v="2015-05-30T20:11:1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113"/>
    <d v="2015-04-11T19:22:3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3114"/>
    <d v="2014-07-18T04:45:52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115"/>
    <d v="2014-07-24T07:00:00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16"/>
    <d v="2014-07-02T04:00:00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17"/>
    <d v="2014-06-20T09:54:0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118"/>
    <d v="2014-07-06T10:08:09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19"/>
    <d v="2017-04-16T20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3120"/>
    <d v="2015-06-20T13:59:3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121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3122"/>
    <d v="2017-03-01T19:00:0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3123"/>
    <d v="2016-10-07T21:51:48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124"/>
    <d v="2015-01-24T12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125"/>
    <d v="2015-06-15T16:14:4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3126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27"/>
    <d v="2014-07-16T14:31:15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3128"/>
    <d v="2015-02-28T12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129"/>
    <d v="2010-10-02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130"/>
    <d v="2014-07-30T11:18:3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3131"/>
    <d v="2015-03-24T03:34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132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133"/>
    <d v="2017-03-11T12:21:3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134"/>
    <d v="2014-09-30T16:00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135"/>
    <d v="2015-05-10T22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136"/>
    <d v="2016-02-20T21:05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138"/>
    <d v="2015-01-31T14:03:0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139"/>
    <d v="2014-09-11T08:37: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3140"/>
    <d v="2015-08-06T15:31:4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41"/>
    <d v="2011-01-25T04:00:00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142"/>
    <d v="2015-07-07T19:26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s v="spaces"/>
    <x v="3143"/>
    <d v="2017-04-07T17:35:34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144"/>
    <d v="2014-06-21T20:31:2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145"/>
    <d v="2016-06-02T22:00:00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146"/>
    <d v="2015-06-18T11:04:0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3147"/>
    <d v="2017-01-06T13:05:05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48"/>
    <d v="2013-11-02T20:49:2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149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3150"/>
    <d v="2017-01-13T23:05:00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3151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152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3153"/>
    <d v="2015-11-05T14:16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3154"/>
    <d v="2016-06-02T10:25:1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155"/>
    <d v="2015-07-11T03:59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156"/>
    <d v="2016-08-29T03:55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3157"/>
    <d v="2016-07-19T14:14:4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158"/>
    <d v="2015-06-19T01:00:1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159"/>
    <d v="2015-07-17T10:32:5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3160"/>
    <d v="2016-06-20T08:41:2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161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3162"/>
    <d v="2014-09-16T03:00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163"/>
    <d v="2014-08-31T20:00:0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164"/>
    <d v="2014-10-16T03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165"/>
    <d v="2016-05-02T23:00:0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3166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167"/>
    <d v="2015-09-11T18:19:5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3168"/>
    <d v="2015-10-06T22:59:0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169"/>
    <d v="2014-11-06T00:46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170"/>
    <d v="2015-06-03T15:04:1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3171"/>
    <d v="2017-01-04T03:14:05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72"/>
    <d v="2014-06-15T16:00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3173"/>
    <d v="2014-07-13T10:58:3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3174"/>
    <d v="2015-07-31T16:00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3175"/>
    <d v="2014-06-06T23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3176"/>
    <d v="2016-09-07T01:21:5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177"/>
    <d v="2015-07-05T16:43: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78"/>
    <d v="2015-02-16T10:11:17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179"/>
    <d v="2015-07-13T01:00:0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3180"/>
    <d v="2016-08-05T21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181"/>
    <d v="2015-07-23T18:33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182"/>
    <d v="2015-12-10T14:14:5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183"/>
    <d v="2015-10-24T21:29:0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184"/>
    <d v="2015-03-23T04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3185"/>
    <d v="2016-12-14T17:49:21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186"/>
    <d v="2016-03-04T06:03:17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187"/>
    <d v="2016-04-27T13:16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188"/>
    <d v="2015-05-28T15:59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189"/>
    <d v="2015-11-12T06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190"/>
    <d v="2016-05-06T13:04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91"/>
    <d v="2014-06-09T19:20:1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3192"/>
    <d v="2014-10-13T04:59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193"/>
    <d v="2016-10-16T21:00:0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4"/>
    <d v="2016-08-16T18:07:49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195"/>
    <d v="2014-10-26T00:43:0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196"/>
    <d v="2015-03-01T04:59:0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197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198"/>
    <d v="2014-10-26T20:08:00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199"/>
    <d v="2015-10-01T15:00:23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200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201"/>
    <d v="2014-10-22T15:36:50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202"/>
    <d v="2016-05-18T00:00:00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203"/>
    <d v="2012-01-18T23:00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204"/>
    <d v="2016-08-01T13:41:0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205"/>
    <d v="2015-06-04T12:59:5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206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207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208"/>
    <d v="2017-02-26T13:05:58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209"/>
    <d v="2015-02-28T08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210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211"/>
    <d v="2015-01-16T23:58:0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212"/>
    <d v="2015-07-02T15:39:37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213"/>
    <d v="2014-11-08T10:00:46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214"/>
    <d v="2015-03-16T21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215"/>
    <d v="2013-08-18T15:00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216"/>
    <d v="2015-02-13T14:48:36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3217"/>
    <d v="2014-07-09T13:39:4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18"/>
    <d v="2015-07-01T12:14:5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3219"/>
    <d v="2015-07-29T17:00:0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220"/>
    <d v="2014-11-05T12:52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221"/>
    <d v="2016-04-21T22:36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222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3223"/>
    <d v="2016-05-24T14:25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224"/>
    <d v="2014-08-02T14:00:00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225"/>
    <d v="2013-08-23T19:04:29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226"/>
    <d v="2016-05-28T21:44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227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228"/>
    <d v="2014-07-03T16:03:0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3229"/>
    <d v="2015-12-09T22:48:04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230"/>
    <d v="2016-04-30T17:36:1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231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32"/>
    <d v="2015-09-17T03:59:0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233"/>
    <d v="2014-09-03T04:59:0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234"/>
    <d v="2016-10-07T14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3235"/>
    <d v="2015-11-04T19:26:3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236"/>
    <d v="2015-07-17T21:02:0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237"/>
    <d v="2016-05-02T21:26: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238"/>
    <d v="2014-08-08T22:27:2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239"/>
    <d v="2017-03-06T06:58:2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240"/>
    <d v="2015-09-15T10:06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241"/>
    <d v="2015-04-21T17:22:0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242"/>
    <d v="2014-09-09T12:35:46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43"/>
    <d v="2015-10-30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244"/>
    <d v="2014-07-23T03:59:00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245"/>
    <d v="2014-10-01T04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3246"/>
    <d v="2016-03-04T23:57:26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247"/>
    <d v="2014-07-16T23:27:2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48"/>
    <d v="2015-09-25T23:43:42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249"/>
    <d v="2016-05-06T20:17:3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250"/>
    <d v="2016-07-15T21:38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251"/>
    <d v="2015-04-25T09:53:3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252"/>
    <d v="2015-03-01T04:59:0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253"/>
    <d v="2011-05-01T04:59:0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3254"/>
    <d v="2015-07-07T17:30:3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255"/>
    <d v="2014-05-19T21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3256"/>
    <d v="2014-06-19T15:33:5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257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258"/>
    <d v="2015-04-19T16:19:4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3259"/>
    <d v="2016-07-31T11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260"/>
    <d v="2014-09-18T03:59:0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261"/>
    <d v="2014-06-17T04:36:18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3262"/>
    <d v="2015-01-04T13:16:06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3263"/>
    <d v="2014-09-25T21:16:44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264"/>
    <d v="2015-04-01T12:22:0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265"/>
    <d v="2015-07-31T08:58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266"/>
    <d v="2016-08-13T06:59:00"/>
    <x v="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3267"/>
    <d v="2016-08-07T18:38:2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268"/>
    <d v="2015-02-05T12:2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269"/>
    <d v="2016-06-08T13:59:0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270"/>
    <d v="2016-05-31T1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271"/>
    <d v="2014-11-17T07:59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3272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273"/>
    <d v="2015-01-08T20:58:03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3274"/>
    <d v="2017-02-18T04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275"/>
    <d v="2016-03-15T21:00:00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3276"/>
    <d v="2015-04-23T06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277"/>
    <d v="2016-08-25T03:59:00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3278"/>
    <d v="2015-08-05T11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3279"/>
    <d v="2014-06-30T17:28:00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3280"/>
    <d v="2015-06-21T21:20:0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3281"/>
    <d v="2016-07-21T16:45:2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3282"/>
    <d v="2014-08-13T22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283"/>
    <d v="2015-08-07T17:22:2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284"/>
    <d v="2016-02-02T14:58:48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285"/>
    <d v="2015-10-02T1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3286"/>
    <d v="2016-06-17T16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287"/>
    <d v="2015-11-05T21:44:4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288"/>
    <d v="2014-07-27T23:00:00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289"/>
    <d v="2014-07-15T2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290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291"/>
    <d v="2015-02-03T04:2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292"/>
    <d v="2017-01-18T12:01:5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3293"/>
    <d v="2016-05-01T11:00:0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294"/>
    <d v="2015-09-02T04:19:4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295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296"/>
    <d v="2015-09-16T17:56:11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3297"/>
    <d v="2016-02-20T20:07:47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298"/>
    <d v="2014-09-29T08:40:2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3299"/>
    <d v="2016-10-27T06:40:34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300"/>
    <d v="2015-10-01T13:00:0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3301"/>
    <d v="2014-10-26T18:29:26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302"/>
    <d v="2015-08-20T20:02:5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303"/>
    <d v="2015-11-22T22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304"/>
    <d v="2016-06-16T05:58:0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305"/>
    <d v="2016-06-26T00:04:5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3306"/>
    <d v="2014-12-05T17:27:15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7"/>
    <d v="2015-04-29T17:51:0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308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309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310"/>
    <d v="2014-08-30T05:30:00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311"/>
    <d v="2014-09-21T02:00:00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312"/>
    <d v="2014-09-16T2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313"/>
    <d v="2012-01-31T17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314"/>
    <d v="2015-05-27T02:45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3315"/>
    <d v="2015-06-27T18:27:0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3316"/>
    <d v="2015-02-12T07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317"/>
    <d v="2016-09-30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318"/>
    <d v="2016-04-13T19:15:24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319"/>
    <d v="2016-11-14T12:14:0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320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321"/>
    <d v="2015-01-02T16:13:3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322"/>
    <d v="2015-08-05T18:36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323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3324"/>
    <d v="2014-06-01T03:59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3325"/>
    <d v="2016-06-04T22:57:33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326"/>
    <d v="2016-02-11T22:59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327"/>
    <d v="2014-09-28T03:23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328"/>
    <d v="2014-05-11T11:50:52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329"/>
    <d v="2016-09-11T20:19:2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3330"/>
    <d v="2015-02-11T22:31:4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331"/>
    <d v="2016-05-22T19:34:33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332"/>
    <d v="2015-06-12T21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333"/>
    <d v="2014-07-17T16:33:4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334"/>
    <d v="2016-06-20T23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335"/>
    <d v="2014-09-27T04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3336"/>
    <d v="2015-09-16T05:37: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37"/>
    <d v="2016-06-10T03:00:00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3338"/>
    <d v="2016-10-09T18:25:1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339"/>
    <d v="2016-04-29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340"/>
    <d v="2014-09-06T21:00:00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341"/>
    <d v="2016-06-30T15:42:14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342"/>
    <d v="2015-02-11T02:53:4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43"/>
    <d v="2016-05-06T07:17:2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344"/>
    <d v="2015-10-18T19:36:2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345"/>
    <d v="2016-05-04T23:00:0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346"/>
    <d v="2015-03-13T06:59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3347"/>
    <d v="2016-12-01T02:23:3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3348"/>
    <d v="2014-09-29T10:53:1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349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350"/>
    <d v="2017-05-03T19:12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351"/>
    <d v="2017-01-17T21:10:3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52"/>
    <d v="2015-04-18T00:37:0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353"/>
    <d v="2014-08-15T12:39:1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354"/>
    <d v="2015-06-07T13:55:5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355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356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3357"/>
    <d v="2016-09-02T20:24:3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358"/>
    <d v="2014-10-02T14:21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359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360"/>
    <d v="2014-06-20T23:00:00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361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362"/>
    <d v="2016-06-18T19:32:19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3363"/>
    <d v="2015-06-14T12:36:4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3364"/>
    <d v="2016-07-04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365"/>
    <d v="2016-04-28T15:24:0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366"/>
    <d v="2016-05-04T03:59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367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3368"/>
    <d v="2013-07-13T18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369"/>
    <d v="2015-04-03T21:48:5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3370"/>
    <d v="2015-06-13T01:43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371"/>
    <d v="2016-11-22T05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3372"/>
    <d v="2015-03-26T04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373"/>
    <d v="2014-11-05T05:0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374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375"/>
    <d v="2015-08-17T16:00:0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376"/>
    <d v="2014-06-13T22:00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377"/>
    <d v="2015-02-12T05:59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378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3379"/>
    <d v="2014-06-05T22:31:4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0"/>
    <d v="2014-12-03T15:28:2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381"/>
    <d v="2014-12-17T02:51:29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3382"/>
    <d v="2014-10-1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383"/>
    <d v="2017-03-03T11:01:3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3384"/>
    <d v="2015-03-25T18:01:1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385"/>
    <d v="2015-01-10T03:23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386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387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388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389"/>
    <d v="2016-07-20T12:02:1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390"/>
    <d v="2017-02-22T13:25:52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391"/>
    <d v="2014-07-06T18:31:06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392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393"/>
    <d v="2016-01-21T21:18:2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394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395"/>
    <d v="2014-10-27T0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3396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397"/>
    <d v="2014-05-30T16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3398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99"/>
    <d v="2016-04-13T13:18:00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00"/>
    <d v="2016-02-05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401"/>
    <d v="2015-08-17T10:22:1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402"/>
    <d v="2016-06-03T21:00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403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3404"/>
    <d v="2014-09-04T16:07:54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405"/>
    <d v="2015-01-28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406"/>
    <d v="2016-04-01T03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3407"/>
    <d v="2016-06-08T17:33:39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408"/>
    <d v="2015-02-12T14:15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409"/>
    <d v="2015-11-28T21:22: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s v="spaces"/>
    <x v="3410"/>
    <d v="2015-09-23T13:25:5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411"/>
    <d v="2015-07-17T18:11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12"/>
    <d v="2015-05-17T03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413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414"/>
    <d v="2016-05-15T01:22:1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415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416"/>
    <d v="2014-09-26T22:43:04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417"/>
    <d v="2014-06-01T03:59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418"/>
    <d v="2014-12-27T01:40:4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419"/>
    <d v="2014-08-08T19:05:5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420"/>
    <d v="2017-04-08T12:54: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421"/>
    <d v="2014-07-04T03:24:4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3422"/>
    <d v="2014-06-20T22:01:00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423"/>
    <d v="2015-04-25T05:11:2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424"/>
    <d v="2015-06-25T18:07:3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42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426"/>
    <d v="2015-03-07T04:55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427"/>
    <d v="2015-08-26T23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428"/>
    <d v="2016-03-15T21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429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3430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31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432"/>
    <d v="2015-01-11T04:59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433"/>
    <d v="2015-01-23T12:11:23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434"/>
    <d v="2016-09-08T18:08:4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435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36"/>
    <d v="2016-02-02T16:38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437"/>
    <d v="2014-05-05T12:36:26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438"/>
    <d v="2015-06-21T13:41:2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439"/>
    <d v="2016-05-29T00:36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440"/>
    <d v="2016-02-12T04:33:11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441"/>
    <d v="2015-10-29T04:01:0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442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443"/>
    <d v="2014-06-01T03:59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444"/>
    <d v="2016-09-04T01:36:2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445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446"/>
    <d v="2015-03-05T04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447"/>
    <d v="2015-08-12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3448"/>
    <d v="2015-04-10T05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449"/>
    <d v="2016-07-15T19:34:3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450"/>
    <d v="2015-10-15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451"/>
    <d v="2015-05-20T19:48:4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452"/>
    <d v="2016-09-2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453"/>
    <d v="2016-11-19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454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3455"/>
    <d v="2014-06-23T16:00:00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456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457"/>
    <d v="2015-10-04T15:45:4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458"/>
    <d v="2016-08-01T06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59"/>
    <d v="2015-08-09T16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460"/>
    <d v="2014-06-26T23:02:02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461"/>
    <d v="2015-06-21T22:25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462"/>
    <d v="2015-06-18T10:41:07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463"/>
    <d v="2016-04-16T22:39:07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464"/>
    <d v="2016-09-07T11:20:4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465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3466"/>
    <d v="2016-02-21T09:33:48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467"/>
    <d v="2015-09-12T03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468"/>
    <d v="2014-07-30T23:00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469"/>
    <d v="2014-08-10T15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470"/>
    <d v="2016-11-01T02:55:3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71"/>
    <d v="2016-10-29T03:00:0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472"/>
    <d v="2016-11-09T23:22:1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473"/>
    <d v="2014-11-27T15:21:2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474"/>
    <d v="2011-05-03T03:59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475"/>
    <d v="2014-08-28T03:00:1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476"/>
    <d v="2014-09-17T17:46:3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477"/>
    <d v="2016-04-05T02:18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78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3479"/>
    <d v="2014-09-26T01:35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480"/>
    <d v="2014-10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481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482"/>
    <d v="2015-04-23T11:53:1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483"/>
    <d v="2014-11-05T21:22:2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84"/>
    <d v="2016-08-07T03:00:00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485"/>
    <d v="2016-03-04T23:19:28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3486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3487"/>
    <d v="2017-03-03T05:00:00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488"/>
    <d v="2014-05-19T05:00:00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489"/>
    <d v="2015-10-05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490"/>
    <d v="2015-08-29T03:59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491"/>
    <d v="2015-04-01T03:59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492"/>
    <d v="2015-08-30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493"/>
    <d v="2015-10-30T14:00:12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494"/>
    <d v="2015-03-28T22:07:0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495"/>
    <d v="2015-03-28T14:38:0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96"/>
    <d v="2015-11-13T20:17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497"/>
    <d v="2015-10-25T23:59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3498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3499"/>
    <d v="2015-12-01T05:59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500"/>
    <d v="2015-08-19T04:06: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501"/>
    <d v="2015-12-11T23:34:19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502"/>
    <d v="2015-06-16T23:3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503"/>
    <d v="2015-07-01T06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504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05"/>
    <d v="2014-07-02T14:54:06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506"/>
    <d v="2015-04-04T20:19:1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3507"/>
    <d v="2015-06-08T00:23: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3508"/>
    <d v="2014-10-20T05:59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3509"/>
    <d v="2015-12-04T19:01: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3510"/>
    <d v="2015-03-01T06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511"/>
    <d v="2015-08-05T08:43:2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512"/>
    <d v="2016-08-24T21:42:08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513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514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515"/>
    <d v="2015-05-25T21:38: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516"/>
    <d v="2015-10-17T07:00:1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517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518"/>
    <d v="2016-10-20T04:55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19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520"/>
    <d v="2016-03-27T23:26:02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521"/>
    <d v="2015-04-21T05:5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522"/>
    <d v="2015-05-13T01:37:1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523"/>
    <d v="2015-09-07T18:09:5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524"/>
    <d v="2015-04-01T03:59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525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526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527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528"/>
    <d v="2014-07-03T03:59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529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530"/>
    <d v="2014-06-16T06:59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531"/>
    <d v="2017-01-31T18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532"/>
    <d v="2016-12-21T04:36:30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33"/>
    <d v="2014-06-28T14:09:3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53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3535"/>
    <d v="2014-10-26T21:52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3536"/>
    <d v="2015-07-26T05:42:1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537"/>
    <d v="2016-04-29T21:00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538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539"/>
    <d v="2016-06-06T02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540"/>
    <d v="2014-07-10T09:07:4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541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542"/>
    <d v="2012-06-01T22:52:24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3543"/>
    <d v="2016-05-01T14:18:3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544"/>
    <d v="2014-10-15T14:26:56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545"/>
    <d v="2014-07-28T14:31:17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546"/>
    <d v="2015-06-26T13:25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3547"/>
    <d v="2017-01-19T15:57:5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548"/>
    <d v="2015-07-30T03:25:24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549"/>
    <d v="2014-08-02T04:13:0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3550"/>
    <d v="2016-04-28T16:20:32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3551"/>
    <d v="2015-02-01T02:54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552"/>
    <d v="2014-11-19T08:27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s v="plays"/>
    <x v="3553"/>
    <d v="2016-04-06T21:3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3554"/>
    <d v="2017-02-17T16:05: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3555"/>
    <d v="2015-03-27T15:24:52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3556"/>
    <d v="2015-07-16T19:47:5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3557"/>
    <d v="2015-10-08T07:59: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558"/>
    <d v="2014-07-11T16:15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3559"/>
    <d v="2015-04-29T14:07:0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560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561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562"/>
    <d v="2014-07-05T14:22:2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563"/>
    <d v="2014-09-12T19:34:4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565"/>
    <d v="2015-03-20T15:07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566"/>
    <d v="2015-10-23T12:43:5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567"/>
    <d v="2015-07-20T03:59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3568"/>
    <d v="2015-01-30T23:02:1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569"/>
    <d v="2016-08-19T02:27:2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570"/>
    <d v="2016-06-15T18:14:59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571"/>
    <d v="2015-04-01T17:00:26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3572"/>
    <d v="2015-06-16T17:47:2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573"/>
    <d v="2014-08-01T17:12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574"/>
    <d v="2016-05-06T14:35:5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575"/>
    <d v="2016-02-08T00:1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3576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577"/>
    <d v="2016-06-23T18:47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3578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3579"/>
    <d v="2015-08-22T20:18:5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580"/>
    <d v="2015-06-20T17:55: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3581"/>
    <d v="2016-08-10T04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3582"/>
    <d v="2016-05-04T23:00:5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3583"/>
    <d v="2014-10-29T18:54:0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584"/>
    <d v="2015-05-31T12:44:5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585"/>
    <d v="2015-01-01T16:48:55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86"/>
    <d v="2014-09-07T14:23:42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587"/>
    <d v="2016-06-22T01:05:57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588"/>
    <d v="2016-11-19T22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89"/>
    <d v="2014-05-13T04:00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590"/>
    <d v="2014-12-31T00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3591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592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3593"/>
    <d v="2016-02-03T18:4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594"/>
    <d v="2015-07-18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95"/>
    <d v="2015-05-31T18:32:5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596"/>
    <d v="2015-07-16T17:24:3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597"/>
    <d v="2012-10-06T23:51:15"/>
    <x v="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3598"/>
    <d v="2015-06-29T20:57:1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599"/>
    <d v="2015-09-29T21:12:39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600"/>
    <d v="2016-12-17T08:00:0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601"/>
    <d v="2015-04-03T13:49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602"/>
    <d v="2015-01-24T04:59:0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3603"/>
    <d v="2015-10-29T15:06:4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3604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605"/>
    <d v="2016-07-09T0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606"/>
    <d v="2014-11-21T17:00:0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07"/>
    <d v="2016-03-08T04:59:0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608"/>
    <d v="2014-10-20T08:00:3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609"/>
    <d v="2015-06-01T05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10"/>
    <d v="2016-04-03T17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11"/>
    <d v="2016-05-21T03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612"/>
    <d v="2017-02-28T05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3"/>
    <d v="2015-03-19T21:47:4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614"/>
    <d v="2016-08-23T08:10:18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615"/>
    <d v="2014-09-19T18:08:12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616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617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3618"/>
    <d v="2014-07-18T16:04:1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619"/>
    <d v="2014-12-01T19:09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620"/>
    <d v="2015-02-14T19:39:40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621"/>
    <d v="2014-10-04T14:17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622"/>
    <d v="2015-10-01T15:02:54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623"/>
    <d v="2015-03-21T19:22:3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s v="plays"/>
    <x v="3624"/>
    <d v="2015-12-03T17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625"/>
    <d v="2015-03-27T00:00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626"/>
    <d v="2016-12-01T07:59:0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627"/>
    <d v="2016-05-05T04:02:4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628"/>
    <d v="2016-07-24T11:28: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629"/>
    <d v="2015-03-26T01:03:2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630"/>
    <d v="2015-04-23T05:40:07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3631"/>
    <d v="2015-07-21T03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3632"/>
    <d v="2014-11-27T03:00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633"/>
    <d v="2015-12-14T00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3634"/>
    <d v="2016-05-13T00:10:0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636"/>
    <d v="2016-04-14T04:39:4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637"/>
    <d v="2014-08-04T15:59:33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638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639"/>
    <d v="2015-10-28T17:33:3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3640"/>
    <d v="2015-09-21T03:11:1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41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3642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643"/>
    <d v="2014-05-23T20:01:47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644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645"/>
    <d v="2016-01-19T22:59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646"/>
    <d v="2015-03-04T14:22: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647"/>
    <d v="2015-03-23T03:55:1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648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649"/>
    <d v="2015-06-11T03:59:0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650"/>
    <d v="2014-11-30T19:04:2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651"/>
    <d v="2016-04-19T23:27:30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3652"/>
    <d v="2014-06-15T15:16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653"/>
    <d v="2012-12-26T20:04:1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3654"/>
    <d v="2016-09-09T0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655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656"/>
    <d v="2016-04-15T14:21:1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57"/>
    <d v="2014-07-01T04:59:00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658"/>
    <d v="2015-11-28T18:00:28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9"/>
    <d v="2015-07-18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61"/>
    <d v="2014-09-19T00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662"/>
    <d v="2014-11-01T17:18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663"/>
    <d v="2014-07-30T18:38:02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3665"/>
    <d v="2015-08-07T17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3666"/>
    <d v="2014-08-31T15:47:58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667"/>
    <d v="2015-11-30T17:08:3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3668"/>
    <d v="2015-02-23T18:22:5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669"/>
    <d v="2016-04-29T03:59:0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670"/>
    <d v="2016-05-27T17:46:51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671"/>
    <d v="2016-04-13T21:02: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672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673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674"/>
    <d v="2016-07-24T23:00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675"/>
    <d v="2015-06-11T18:24:44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76"/>
    <d v="2014-07-02T03:59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677"/>
    <d v="2015-08-09T16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679"/>
    <d v="2015-05-30T20:21:4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680"/>
    <d v="2016-08-01T22:59:00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682"/>
    <d v="2016-07-01T23:00:00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683"/>
    <d v="2016-03-18T20:20:1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68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685"/>
    <d v="2014-10-01T03:59:0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686"/>
    <d v="2013-05-06T16:51:11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687"/>
    <d v="2016-03-03T05:59:00"/>
    <x v="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3688"/>
    <d v="2016-01-15T03:09:34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689"/>
    <d v="2015-04-01T04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690"/>
    <d v="2014-05-24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691"/>
    <d v="2015-05-05T18:48:0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692"/>
    <d v="2016-04-11T02:3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693"/>
    <d v="2016-06-14T21:43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694"/>
    <d v="2015-11-11T19:16:0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3695"/>
    <d v="2016-08-17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696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697"/>
    <d v="2015-05-18T05:59:4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698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699"/>
    <d v="2015-06-27T21:44:1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700"/>
    <d v="2016-01-04T04:20:0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701"/>
    <d v="2014-08-03T23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702"/>
    <d v="2014-10-19T05:00:0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703"/>
    <d v="2014-11-07T18:30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3704"/>
    <d v="2017-02-28T08:51:00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705"/>
    <d v="2016-01-27T01:00:00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706"/>
    <d v="2014-08-13T04:59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3707"/>
    <d v="2015-03-09T03:44:52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3708"/>
    <d v="2017-03-01T02:00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709"/>
    <d v="2015-10-06T16:44:4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3711"/>
    <d v="2015-08-01T0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712"/>
    <d v="2016-08-23T18:34:5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713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14"/>
    <d v="2016-07-22T05:26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715"/>
    <d v="2014-10-10T21:00:0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716"/>
    <d v="2015-06-12T02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3718"/>
    <d v="2015-02-17T1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719"/>
    <d v="2015-06-11T16:12:17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720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721"/>
    <d v="2016-06-06T07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722"/>
    <d v="2015-04-09T23:31:11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723"/>
    <d v="2014-08-12T15:51:5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724"/>
    <d v="2014-08-29T20:43:05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725"/>
    <d v="2015-07-11T03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726"/>
    <d v="2016-05-17T21:27:59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727"/>
    <d v="2015-02-05T06:59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728"/>
    <d v="2015-05-26T15:32:27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3729"/>
    <d v="2016-11-24T17:11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730"/>
    <d v="2014-08-31T19:51:49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731"/>
    <d v="2013-07-22T20:09:12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732"/>
    <d v="2014-08-22T03:44:1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733"/>
    <d v="2015-06-21T17:32:4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734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735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736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3737"/>
    <d v="2015-05-18T20:58:4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738"/>
    <d v="2014-09-01T15:59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3739"/>
    <d v="2015-10-11T02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40"/>
    <d v="2014-06-23T18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741"/>
    <d v="2014-08-08T18:53:24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742"/>
    <d v="2016-02-02T17:26:3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743"/>
    <d v="2015-08-19T17:03: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744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745"/>
    <d v="2017-03-04T10:12:32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746"/>
    <d v="2014-08-16T16:00:57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747"/>
    <d v="2016-08-15T06:20:2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3748"/>
    <d v="2014-08-09T02:00:00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749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750"/>
    <d v="2015-03-11T03:26:2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751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752"/>
    <d v="2016-07-01T08:20:5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3753"/>
    <d v="2015-02-21T11:00:0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54"/>
    <d v="2015-07-02T23:50:0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3755"/>
    <d v="2016-02-11T16:29:0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756"/>
    <d v="2014-10-13T21:05:1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3757"/>
    <d v="2017-01-11T05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3758"/>
    <d v="2014-07-08T22:34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759"/>
    <d v="2015-10-16T16:35:52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760"/>
    <d v="2014-06-11T04:00:00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761"/>
    <d v="2014-12-31T07:00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762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763"/>
    <d v="2014-07-21T03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3764"/>
    <d v="2014-09-15T06:08:00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3765"/>
    <d v="2016-07-03T19:59:0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766"/>
    <d v="2016-08-14T22:45:43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767"/>
    <d v="2013-05-04T13:26:4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768"/>
    <d v="2016-12-08T16:15:5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769"/>
    <d v="2017-02-16T23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770"/>
    <d v="2014-11-06T05:59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3771"/>
    <d v="2015-09-16T17:43:32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772"/>
    <d v="2014-12-14T18:09:5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773"/>
    <d v="2016-11-01T03:59:00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774"/>
    <d v="2015-05-09T21:14:18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775"/>
    <d v="2016-12-22T14:59:1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3776"/>
    <d v="2015-08-12T05:32:39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777"/>
    <d v="2016-01-19T04:59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3778"/>
    <d v="2017-02-27T04:59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3779"/>
    <d v="2017-01-17T20:16:26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3780"/>
    <d v="2016-08-29T17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781"/>
    <d v="2016-10-11T03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3782"/>
    <d v="2015-07-16T0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83"/>
    <d v="2014-08-01T01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3784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785"/>
    <d v="2011-02-17T21:17:07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786"/>
    <d v="2015-02-26T00:35:1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787"/>
    <d v="2016-07-17T00:43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3788"/>
    <d v="2016-05-01T17:55:5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789"/>
    <d v="2013-12-29T07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790"/>
    <d v="2015-06-14T19:1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3791"/>
    <d v="2014-12-06T22:57:29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792"/>
    <d v="2016-04-10T04:00:00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3793"/>
    <d v="2015-02-23T11:55:0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794"/>
    <d v="2015-10-16T04:59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3795"/>
    <d v="2015-03-27T23:16:1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3796"/>
    <d v="2016-11-01T04:59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797"/>
    <d v="2014-07-23T11:00:00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798"/>
    <d v="2017-04-14T04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799"/>
    <d v="2015-11-21T03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800"/>
    <d v="2016-05-27T00:54:35"/>
    <x v="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801"/>
    <d v="2014-12-22T04:00:0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802"/>
    <d v="2014-08-08T13:54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3803"/>
    <d v="2017-01-27T20:05: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804"/>
    <d v="2014-11-18T04:35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3805"/>
    <d v="2016-04-17T23:44:54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806"/>
    <d v="2014-09-08T21:11:25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807"/>
    <d v="2016-11-15T02:08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808"/>
    <d v="2014-08-18T17:32:33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3809"/>
    <d v="2016-10-14T23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3810"/>
    <d v="2015-05-03T22:51:0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811"/>
    <d v="2015-09-06T13:47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812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s v="plays"/>
    <x v="3813"/>
    <d v="2017-01-15T00:59:4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814"/>
    <d v="2013-08-16T11:59:00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815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3816"/>
    <d v="2015-08-20T17:05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817"/>
    <d v="2014-11-21T04:55:00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3818"/>
    <d v="2015-12-21T04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819"/>
    <d v="2017-03-02T19:19:1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820"/>
    <d v="2014-06-16T17:06:34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821"/>
    <d v="2014-12-31T17:50:08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822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3823"/>
    <d v="2015-10-02T23:00:0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824"/>
    <d v="2014-07-19T05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825"/>
    <d v="2016-04-28T05:59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826"/>
    <d v="2016-08-11T03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827"/>
    <d v="2016-10-05T10:53:5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828"/>
    <d v="2016-02-16T05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829"/>
    <d v="2015-09-30T18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830"/>
    <d v="2015-11-12T02:31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3831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832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833"/>
    <d v="2015-08-17T16:15:5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83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835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836"/>
    <d v="2015-07-13T20:06:0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37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838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3839"/>
    <d v="2015-04-03T21:44:1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3840"/>
    <d v="2015-08-03T18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841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842"/>
    <d v="2014-07-01T23:50:3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843"/>
    <d v="2013-12-13T04:59:0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844"/>
    <d v="2016-08-02T10:03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845"/>
    <d v="2016-03-11T22:20:43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3846"/>
    <d v="2015-02-15T14:05:4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847"/>
    <d v="2016-07-17T10:47:48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3848"/>
    <d v="2016-07-29T16:50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849"/>
    <d v="2015-07-20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850"/>
    <d v="2015-03-04T18:59:2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851"/>
    <d v="2014-09-10T20:09:34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3852"/>
    <d v="2015-09-23T14:21:2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3853"/>
    <d v="2015-04-07T07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3854"/>
    <d v="2016-10-13T00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855"/>
    <d v="2015-03-07T19:57:3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3856"/>
    <d v="2016-06-03T16:3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857"/>
    <d v="2015-03-20T16:56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858"/>
    <d v="2014-08-23T17:37:20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859"/>
    <d v="2015-06-22T17:31:0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3860"/>
    <d v="2016-10-05T19:50:5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861"/>
    <d v="2016-04-01T01:27:3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862"/>
    <d v="2015-05-26T03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863"/>
    <d v="2016-05-09T04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864"/>
    <d v="2015-11-06T13:00:0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865"/>
    <d v="2016-01-05T23:55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866"/>
    <d v="2014-11-20T07:59:58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867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868"/>
    <d v="2014-07-03T04:00:4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3869"/>
    <d v="2015-04-02T0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870"/>
    <d v="2015-02-11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71"/>
    <d v="2015-10-24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72"/>
    <d v="2015-06-17T01:40:1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3873"/>
    <d v="2015-12-24T15:41:24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874"/>
    <d v="2015-04-19T15:08:52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875"/>
    <d v="2014-10-06T16:11:45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3876"/>
    <d v="2016-11-30T17:0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877"/>
    <d v="2016-05-08T21:00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3878"/>
    <d v="2015-07-02T11:17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879"/>
    <d v="2015-12-14T05:59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880"/>
    <d v="2016-12-06T23:22:3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881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3882"/>
    <d v="2016-10-31T04:00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3883"/>
    <d v="2015-01-06T06:00:00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884"/>
    <d v="2014-07-16T11:49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885"/>
    <d v="2014-11-07T00:15:55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886"/>
    <d v="2014-08-17T15:35:2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887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888"/>
    <d v="2015-05-31T06:59:0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3889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890"/>
    <d v="2014-07-26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891"/>
    <d v="2014-11-29T23:52:58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3892"/>
    <d v="2014-07-15T05:00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3893"/>
    <d v="2015-07-10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3894"/>
    <d v="2015-03-23T02:14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895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896"/>
    <d v="2015-10-26T00:13:1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897"/>
    <d v="2014-11-05T23:28:04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898"/>
    <d v="2016-07-10T23:32: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s v="plays"/>
    <x v="3899"/>
    <d v="2017-02-01T22:59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3900"/>
    <d v="2016-08-24T06:41:21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901"/>
    <d v="2014-09-27T23:01:0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902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903"/>
    <d v="2015-06-16T11:00:0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904"/>
    <d v="2015-07-30T12:30:2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905"/>
    <d v="2016-01-21T05:05:19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906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907"/>
    <d v="2015-06-25T11:05:2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3908"/>
    <d v="2016-05-16T10:26:0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909"/>
    <d v="2014-08-28T22:53:3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3910"/>
    <d v="2014-06-16T04:25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911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912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913"/>
    <d v="2014-11-05T18:48:4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914"/>
    <d v="2016-06-12T17:00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915"/>
    <d v="2015-07-03T18:22: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916"/>
    <d v="2015-06-11T16:13:06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917"/>
    <d v="2016-04-02T23:51:13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918"/>
    <d v="2015-01-11T20:53:3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3919"/>
    <d v="2016-03-30T14:39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920"/>
    <d v="2015-01-08T16:31:36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3921"/>
    <d v="2016-12-05T01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922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923"/>
    <d v="2016-04-10T20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924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925"/>
    <d v="2015-07-27T22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926"/>
    <d v="2016-08-15T20:09:4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927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928"/>
    <d v="2015-04-17T16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3929"/>
    <d v="2014-08-25T04:59:0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3930"/>
    <d v="2016-05-03T23:00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3931"/>
    <d v="2015-03-12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3932"/>
    <d v="2016-01-14T18:16:5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3933"/>
    <d v="2015-06-24T02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934"/>
    <d v="2014-06-09T17:26:5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3935"/>
    <d v="2015-01-30T16:53:34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936"/>
    <d v="2016-12-14T15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937"/>
    <d v="2016-04-20T21:11:1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3938"/>
    <d v="2015-11-14T17:49:3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939"/>
    <d v="2015-07-26T18:19:19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940"/>
    <d v="2014-07-01T06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941"/>
    <d v="2015-04-16T02:5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3942"/>
    <d v="2016-12-17T06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3943"/>
    <d v="2015-11-25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944"/>
    <d v="2015-09-02T00:28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945"/>
    <d v="2016-07-09T01:59:00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946"/>
    <d v="2015-09-29T03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947"/>
    <d v="2016-07-13T21:29:4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948"/>
    <d v="2014-08-25T20:45:08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3949"/>
    <d v="2017-04-05T18:14:3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950"/>
    <d v="2015-03-31T12:52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951"/>
    <d v="2014-12-10T20:49:12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952"/>
    <d v="2014-06-17T03:00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953"/>
    <d v="2016-04-29T04:39:4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3954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955"/>
    <d v="2016-04-18T09:13:25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956"/>
    <d v="2016-03-26T16:39:00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957"/>
    <d v="2016-03-16T03:59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3958"/>
    <d v="2015-08-24T02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959"/>
    <d v="2014-11-13T23:37:2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960"/>
    <d v="2017-02-24T13:48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61"/>
    <d v="2015-11-02T16:5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962"/>
    <d v="2014-09-13T04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963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964"/>
    <d v="2017-03-16T18:49: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965"/>
    <d v="2016-02-20T02:45:35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966"/>
    <d v="2014-09-12T21:55:4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967"/>
    <d v="2014-10-20T14:56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968"/>
    <d v="2015-09-13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969"/>
    <d v="2017-01-10T05:00:0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970"/>
    <d v="2015-03-08T16:08:2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71"/>
    <d v="2015-11-30T06:04:09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972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973"/>
    <d v="2014-08-21T16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974"/>
    <d v="2015-04-09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975"/>
    <d v="2016-05-31T22:08:57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976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977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978"/>
    <d v="2016-06-22T03:55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979"/>
    <d v="2016-10-13T18:00:27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981"/>
    <d v="2015-06-21T20:04:0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982"/>
    <d v="2016-05-10T11:17:00"/>
    <x v="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3983"/>
    <d v="2014-10-21T21:11:2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984"/>
    <d v="2014-09-23T0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985"/>
    <d v="2015-03-20T20:27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3986"/>
    <d v="2014-10-16T06:59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987"/>
    <d v="2014-07-03T04:07:5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3988"/>
    <d v="2015-12-10T16:51:0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989"/>
    <d v="2015-02-09T04:3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3990"/>
    <d v="2015-07-21T10:03:25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991"/>
    <d v="2016-09-23T16:44:30"/>
    <x v="2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s v="plays"/>
    <x v="3992"/>
    <d v="2016-06-05T13:59:50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3994"/>
    <d v="2014-11-11T16:10:36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995"/>
    <d v="2016-07-10T22:59:0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996"/>
    <d v="2015-02-21T19:58:3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997"/>
    <d v="2015-04-23T18:30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998"/>
    <d v="2016-08-27T22:53:2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4000"/>
    <d v="2014-11-15T22:08:4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01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4002"/>
    <d v="2017-04-05T19:41:5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4003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4004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4005"/>
    <d v="2016-03-05T01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4006"/>
    <d v="2016-10-04T03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07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4008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4009"/>
    <d v="2016-11-29T06:00:00"/>
    <x v="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4010"/>
    <d v="2015-03-22T22:35:4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4011"/>
    <d v="2016-06-01T18:57:0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4012"/>
    <d v="2016-11-11T12:10:5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s v="plays"/>
    <x v="4013"/>
    <d v="2016-11-17T11:36:34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4014"/>
    <d v="2015-06-03T00:00:0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4015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4016"/>
    <d v="2014-12-16T22:32:09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4017"/>
    <d v="2016-07-17T04:19:0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4018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4019"/>
    <d v="2014-12-21T17:11:3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4020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4021"/>
    <d v="2017-01-14T03:59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4022"/>
    <d v="2014-12-31T21:22:00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4023"/>
    <d v="2016-09-08T03:45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402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4025"/>
    <d v="2016-03-01T05:59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4026"/>
    <d v="2014-12-31T13:39:4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27"/>
    <d v="2015-09-28T02:49:1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4028"/>
    <d v="2014-05-05T06:38:3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4029"/>
    <d v="2016-12-28T22:00:33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4030"/>
    <d v="2015-10-11T15:29:0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4031"/>
    <d v="2016-06-03T13:31:2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4032"/>
    <d v="2017-02-25T01:22:14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4033"/>
    <d v="2015-05-02T21:00:0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4034"/>
    <d v="2015-03-02T04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4035"/>
    <d v="2015-07-19T05:23: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4036"/>
    <d v="2016-08-18T02:38:45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4037"/>
    <d v="2015-12-17T04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4038"/>
    <d v="2015-10-08T00:32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4039"/>
    <d v="2015-06-01T03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4040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4041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4042"/>
    <d v="2016-10-17T04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4043"/>
    <d v="2014-06-15T18:05:2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4044"/>
    <d v="2015-10-08T19:00:21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4045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4046"/>
    <d v="2015-12-16T20:18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4047"/>
    <d v="2015-03-31T04:16:54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404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4049"/>
    <d v="2015-06-17T12:05:0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4050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4051"/>
    <d v="2015-07-31T20:32:2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4052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4053"/>
    <d v="2014-08-10T17:20:48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4054"/>
    <d v="2015-10-06T22:17:0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4055"/>
    <d v="2015-02-10T07:59:0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4056"/>
    <d v="2017-03-24T20:59:1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4057"/>
    <d v="2016-07-22T18:55:3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58"/>
    <d v="2016-12-21T17:03:14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4059"/>
    <d v="2014-09-08T03:00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4060"/>
    <d v="2014-09-11T14:01:08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4061"/>
    <d v="2014-11-26T14:40:4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4062"/>
    <d v="2015-08-14T20:18:5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4063"/>
    <d v="2015-03-19T14:3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4064"/>
    <d v="2015-02-03T0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4065"/>
    <d v="2014-07-18T13:09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4066"/>
    <d v="2016-07-09T23:49: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4067"/>
    <d v="2016-07-11T15:09: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4068"/>
    <d v="2017-03-19T06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406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4070"/>
    <d v="2016-05-13T19:04: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4071"/>
    <d v="2014-05-25T13:32:38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4072"/>
    <d v="2017-03-12T21:00:0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4073"/>
    <d v="2014-09-10T04:52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4074"/>
    <d v="2015-09-10T03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4075"/>
    <d v="2016-01-01T04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4077"/>
    <d v="2015-05-11T19:32:31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4078"/>
    <d v="2014-05-12T03:59:00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4079"/>
    <d v="2015-02-04T11:50:1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4080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4081"/>
    <d v="2014-10-04T14:48:56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4082"/>
    <d v="2016-06-05T10:43:47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4083"/>
    <d v="2015-08-01T1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4084"/>
    <d v="2014-08-19T16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4085"/>
    <d v="2014-07-04T11:00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4086"/>
    <d v="2015-05-09T20:47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4087"/>
    <d v="2015-08-15T18:12: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4088"/>
    <d v="2015-11-01T23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4089"/>
    <d v="2014-08-28T01:00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409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4091"/>
    <d v="2014-08-01T06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4092"/>
    <d v="2016-01-07T13:47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4093"/>
    <d v="2016-02-06T04:59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s v="plays"/>
    <x v="4094"/>
    <d v="2016-12-26T00:15:09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4095"/>
    <d v="2015-03-22T16:07:1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4096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4097"/>
    <d v="2015-04-25T15:49:54"/>
    <x v="0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s v="plays"/>
    <x v="4098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s v="plays"/>
    <x v="4099"/>
    <d v="2017-03-25T04:33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4100"/>
    <d v="2014-08-09T05:37:1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s v="plays"/>
    <x v="4101"/>
    <d v="2017-02-20T18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4102"/>
    <d v="2015-12-23T16:18:0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4103"/>
    <d v="2014-10-05T07:00:45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4104"/>
    <d v="2016-09-21T03:00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4105"/>
    <d v="2016-07-02T15:35:23"/>
    <x v="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s v="plays"/>
    <x v="4106"/>
    <d v="2016-12-19T00:45:5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4107"/>
    <d v="2015-12-13T02:26:32"/>
    <x v="0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s v="spaces"/>
    <x v="4108"/>
    <d v="2017-03-22T15:33:5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410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4110"/>
    <d v="2015-05-22T17:03:2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111"/>
    <d v="2015-07-18T03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4112"/>
    <d v="2015-05-01T18:39:0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4113"/>
    <d v="2016-07-10T05:28:5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C448A-2941-E94F-AF55-D39AA45473E2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74823-BCE7-174F-8F34-6CCA9A69D75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M1" zoomScale="95" zoomScaleNormal="95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2842</v>
      </c>
      <c r="B522" s="3" t="s">
        <v>2842</v>
      </c>
      <c r="C522" s="3" t="s">
        <v>6952</v>
      </c>
      <c r="D522" s="6">
        <v>1500</v>
      </c>
      <c r="E522" s="8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40"/>
        <v>0</v>
      </c>
      <c r="P522">
        <f t="shared" ref="P522:P585" si="45">IFERROR(ROUND(E522/L522,2),0)</f>
        <v>0</v>
      </c>
      <c r="Q522" s="10" t="s">
        <v>8315</v>
      </c>
      <c r="R522" t="s">
        <v>8316</v>
      </c>
      <c r="S522" s="13">
        <f t="shared" si="42"/>
        <v>41784.952488425923</v>
      </c>
      <c r="T522" s="13">
        <f t="shared" si="43"/>
        <v>41811.458333333336</v>
      </c>
      <c r="U522">
        <f t="shared" si="44"/>
        <v>2014</v>
      </c>
    </row>
    <row r="523" spans="1:21" ht="48" x14ac:dyDescent="0.2">
      <c r="A523">
        <v>2843</v>
      </c>
      <c r="B523" s="3" t="s">
        <v>2843</v>
      </c>
      <c r="C523" s="3" t="s">
        <v>6953</v>
      </c>
      <c r="D523" s="6">
        <v>1200</v>
      </c>
      <c r="E523" s="8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5"/>
        <v>0</v>
      </c>
      <c r="Q523" s="10" t="s">
        <v>8315</v>
      </c>
      <c r="R523" t="s">
        <v>8316</v>
      </c>
      <c r="S523" s="13">
        <f t="shared" si="42"/>
        <v>42492.737847222219</v>
      </c>
      <c r="T523" s="13">
        <f t="shared" si="43"/>
        <v>42534.166666666672</v>
      </c>
      <c r="U523">
        <f t="shared" si="44"/>
        <v>2016</v>
      </c>
    </row>
    <row r="524" spans="1:21" ht="48" x14ac:dyDescent="0.2">
      <c r="A524">
        <v>2846</v>
      </c>
      <c r="B524" s="3" t="s">
        <v>2846</v>
      </c>
      <c r="C524" s="3" t="s">
        <v>6956</v>
      </c>
      <c r="D524" s="6">
        <v>8000</v>
      </c>
      <c r="E524" s="8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s="10" t="s">
        <v>8315</v>
      </c>
      <c r="R524" t="s">
        <v>8316</v>
      </c>
      <c r="S524" s="13">
        <f t="shared" si="42"/>
        <v>42108.692060185189</v>
      </c>
      <c r="T524" s="13">
        <f t="shared" si="43"/>
        <v>42153.692060185189</v>
      </c>
      <c r="U524">
        <f t="shared" si="44"/>
        <v>2015</v>
      </c>
    </row>
    <row r="525" spans="1:21" ht="48" x14ac:dyDescent="0.2">
      <c r="A525">
        <v>2847</v>
      </c>
      <c r="B525" s="3" t="s">
        <v>2847</v>
      </c>
      <c r="C525" s="3" t="s">
        <v>6957</v>
      </c>
      <c r="D525" s="6">
        <v>2000</v>
      </c>
      <c r="E525" s="8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40"/>
        <v>0</v>
      </c>
      <c r="P525">
        <f t="shared" si="45"/>
        <v>0</v>
      </c>
      <c r="Q525" s="10" t="s">
        <v>8315</v>
      </c>
      <c r="R525" t="s">
        <v>8316</v>
      </c>
      <c r="S525" s="13">
        <f t="shared" si="42"/>
        <v>42453.806307870371</v>
      </c>
      <c r="T525" s="13">
        <f t="shared" si="43"/>
        <v>42513.806307870371</v>
      </c>
      <c r="U525">
        <f t="shared" si="44"/>
        <v>2016</v>
      </c>
    </row>
    <row r="526" spans="1:21" ht="48" x14ac:dyDescent="0.2">
      <c r="A526">
        <v>2851</v>
      </c>
      <c r="B526" s="3" t="s">
        <v>2851</v>
      </c>
      <c r="C526" s="3" t="s">
        <v>6961</v>
      </c>
      <c r="D526" s="6">
        <v>4500</v>
      </c>
      <c r="E526" s="8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s="10" t="s">
        <v>8315</v>
      </c>
      <c r="R526" t="s">
        <v>8316</v>
      </c>
      <c r="S526" s="13">
        <f t="shared" si="42"/>
        <v>42390.002650462964</v>
      </c>
      <c r="T526" s="13">
        <f t="shared" si="43"/>
        <v>42398.970138888893</v>
      </c>
      <c r="U526">
        <f t="shared" si="44"/>
        <v>2016</v>
      </c>
    </row>
    <row r="527" spans="1:21" ht="48" x14ac:dyDescent="0.2">
      <c r="A527">
        <v>2853</v>
      </c>
      <c r="B527" s="3" t="s">
        <v>2853</v>
      </c>
      <c r="C527" s="3" t="s">
        <v>6963</v>
      </c>
      <c r="D527" s="6">
        <v>9500</v>
      </c>
      <c r="E527" s="8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40"/>
        <v>0</v>
      </c>
      <c r="P527">
        <f t="shared" si="45"/>
        <v>0</v>
      </c>
      <c r="Q527" s="10" t="s">
        <v>8315</v>
      </c>
      <c r="R527" t="s">
        <v>8316</v>
      </c>
      <c r="S527" s="13">
        <f t="shared" si="42"/>
        <v>41836.190937499996</v>
      </c>
      <c r="T527" s="13">
        <f t="shared" si="43"/>
        <v>41896.190937499996</v>
      </c>
      <c r="U527">
        <f t="shared" si="44"/>
        <v>2014</v>
      </c>
    </row>
    <row r="528" spans="1:21" ht="48" x14ac:dyDescent="0.2">
      <c r="A528">
        <v>2858</v>
      </c>
      <c r="B528" s="3" t="s">
        <v>2858</v>
      </c>
      <c r="C528" s="3" t="s">
        <v>6968</v>
      </c>
      <c r="D528" s="6">
        <v>1000</v>
      </c>
      <c r="E528" s="8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40"/>
        <v>0</v>
      </c>
      <c r="P528">
        <f t="shared" si="45"/>
        <v>0</v>
      </c>
      <c r="Q528" s="10" t="s">
        <v>8315</v>
      </c>
      <c r="R528" t="s">
        <v>8316</v>
      </c>
      <c r="S528" s="13">
        <f t="shared" si="42"/>
        <v>41954.545081018514</v>
      </c>
      <c r="T528" s="13">
        <f t="shared" si="43"/>
        <v>41978.477777777778</v>
      </c>
      <c r="U528">
        <f t="shared" si="44"/>
        <v>2014</v>
      </c>
    </row>
    <row r="529" spans="1:21" ht="48" x14ac:dyDescent="0.2">
      <c r="A529">
        <v>2865</v>
      </c>
      <c r="B529" s="3" t="s">
        <v>2865</v>
      </c>
      <c r="C529" s="3" t="s">
        <v>6975</v>
      </c>
      <c r="D529" s="6">
        <v>2888</v>
      </c>
      <c r="E529" s="8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40"/>
        <v>0</v>
      </c>
      <c r="P529">
        <f t="shared" si="45"/>
        <v>0</v>
      </c>
      <c r="Q529" s="10" t="s">
        <v>8315</v>
      </c>
      <c r="R529" t="s">
        <v>8316</v>
      </c>
      <c r="S529" s="13">
        <f t="shared" si="42"/>
        <v>41950.114108796297</v>
      </c>
      <c r="T529" s="13">
        <f t="shared" si="43"/>
        <v>42010.114108796297</v>
      </c>
      <c r="U529">
        <f t="shared" si="44"/>
        <v>2014</v>
      </c>
    </row>
    <row r="530" spans="1:21" ht="32" x14ac:dyDescent="0.2">
      <c r="A530">
        <v>2872</v>
      </c>
      <c r="B530" s="3" t="s">
        <v>2872</v>
      </c>
      <c r="C530" s="3" t="s">
        <v>6982</v>
      </c>
      <c r="D530" s="6">
        <v>3000</v>
      </c>
      <c r="E530" s="8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40"/>
        <v>0</v>
      </c>
      <c r="P530">
        <f t="shared" si="45"/>
        <v>0</v>
      </c>
      <c r="Q530" s="10" t="s">
        <v>8315</v>
      </c>
      <c r="R530" t="s">
        <v>8316</v>
      </c>
      <c r="S530" s="13">
        <f t="shared" si="42"/>
        <v>42115.11618055556</v>
      </c>
      <c r="T530" s="13">
        <f t="shared" si="43"/>
        <v>42175.11618055556</v>
      </c>
      <c r="U530">
        <f t="shared" si="44"/>
        <v>2015</v>
      </c>
    </row>
    <row r="531" spans="1:21" ht="48" x14ac:dyDescent="0.2">
      <c r="A531">
        <v>2876</v>
      </c>
      <c r="B531" s="3" t="s">
        <v>2876</v>
      </c>
      <c r="C531" s="3" t="s">
        <v>6986</v>
      </c>
      <c r="D531" s="6">
        <v>150000</v>
      </c>
      <c r="E531" s="8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5"/>
        <v>0</v>
      </c>
      <c r="Q531" s="10" t="s">
        <v>8315</v>
      </c>
      <c r="R531" t="s">
        <v>8316</v>
      </c>
      <c r="S531" s="13">
        <f t="shared" si="42"/>
        <v>42171.743969907402</v>
      </c>
      <c r="T531" s="13">
        <f t="shared" si="43"/>
        <v>42201.743969907402</v>
      </c>
      <c r="U531">
        <f t="shared" si="44"/>
        <v>2015</v>
      </c>
    </row>
    <row r="532" spans="1:21" ht="48" x14ac:dyDescent="0.2">
      <c r="A532">
        <v>2881</v>
      </c>
      <c r="B532" s="3" t="s">
        <v>2881</v>
      </c>
      <c r="C532" s="3" t="s">
        <v>6991</v>
      </c>
      <c r="D532" s="6">
        <v>5500</v>
      </c>
      <c r="E532" s="8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5"/>
        <v>0</v>
      </c>
      <c r="Q532" s="10" t="s">
        <v>8315</v>
      </c>
      <c r="R532" t="s">
        <v>8316</v>
      </c>
      <c r="S532" s="13">
        <f t="shared" si="42"/>
        <v>41916.597638888888</v>
      </c>
      <c r="T532" s="13">
        <f t="shared" si="43"/>
        <v>41976.639305555553</v>
      </c>
      <c r="U532">
        <f t="shared" si="44"/>
        <v>2014</v>
      </c>
    </row>
    <row r="533" spans="1:21" ht="48" x14ac:dyDescent="0.2">
      <c r="A533">
        <v>2888</v>
      </c>
      <c r="B533" s="3" t="s">
        <v>2888</v>
      </c>
      <c r="C533" s="3" t="s">
        <v>6998</v>
      </c>
      <c r="D533" s="6">
        <v>30000</v>
      </c>
      <c r="E533" s="8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>
        <f t="shared" si="45"/>
        <v>0</v>
      </c>
      <c r="Q533" s="10" t="s">
        <v>8315</v>
      </c>
      <c r="R533" t="s">
        <v>8316</v>
      </c>
      <c r="S533" s="13">
        <f t="shared" si="42"/>
        <v>41922.535185185188</v>
      </c>
      <c r="T533" s="13">
        <f t="shared" si="43"/>
        <v>41930.207638888889</v>
      </c>
      <c r="U533">
        <f t="shared" si="44"/>
        <v>2014</v>
      </c>
    </row>
    <row r="534" spans="1:21" ht="32" x14ac:dyDescent="0.2">
      <c r="A534">
        <v>2894</v>
      </c>
      <c r="B534" s="3" t="s">
        <v>2894</v>
      </c>
      <c r="C534" s="3" t="s">
        <v>7004</v>
      </c>
      <c r="D534" s="6">
        <v>50000</v>
      </c>
      <c r="E534" s="8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si="45"/>
        <v>0</v>
      </c>
      <c r="Q534" s="10" t="s">
        <v>8315</v>
      </c>
      <c r="R534" t="s">
        <v>8316</v>
      </c>
      <c r="S534" s="13">
        <f t="shared" si="42"/>
        <v>42037.986284722225</v>
      </c>
      <c r="T534" s="13">
        <f t="shared" si="43"/>
        <v>42097.944618055553</v>
      </c>
      <c r="U534">
        <f t="shared" si="44"/>
        <v>2015</v>
      </c>
    </row>
    <row r="535" spans="1:21" ht="48" x14ac:dyDescent="0.2">
      <c r="A535">
        <v>2899</v>
      </c>
      <c r="B535" s="3" t="s">
        <v>2899</v>
      </c>
      <c r="C535" s="3" t="s">
        <v>7009</v>
      </c>
      <c r="D535" s="6">
        <v>10000</v>
      </c>
      <c r="E535" s="8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5"/>
        <v>0</v>
      </c>
      <c r="Q535" s="10" t="s">
        <v>8315</v>
      </c>
      <c r="R535" t="s">
        <v>8316</v>
      </c>
      <c r="S535" s="13">
        <f t="shared" si="42"/>
        <v>42515.078217592592</v>
      </c>
      <c r="T535" s="13">
        <f t="shared" si="43"/>
        <v>42575.078217592592</v>
      </c>
      <c r="U535">
        <f t="shared" si="44"/>
        <v>2016</v>
      </c>
    </row>
    <row r="536" spans="1:21" ht="48" x14ac:dyDescent="0.2">
      <c r="A536">
        <v>2943</v>
      </c>
      <c r="B536" s="3" t="s">
        <v>2943</v>
      </c>
      <c r="C536" s="3" t="s">
        <v>7053</v>
      </c>
      <c r="D536" s="6">
        <v>3000</v>
      </c>
      <c r="E536" s="8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40"/>
        <v>0</v>
      </c>
      <c r="P536">
        <f t="shared" si="45"/>
        <v>0</v>
      </c>
      <c r="Q536" s="10" t="s">
        <v>8315</v>
      </c>
      <c r="R536" t="s">
        <v>8317</v>
      </c>
      <c r="S536" s="13">
        <f t="shared" si="42"/>
        <v>42077.129398148143</v>
      </c>
      <c r="T536" s="13">
        <f t="shared" si="43"/>
        <v>42107.129398148143</v>
      </c>
      <c r="U536">
        <f t="shared" si="44"/>
        <v>2015</v>
      </c>
    </row>
    <row r="537" spans="1:21" ht="48" x14ac:dyDescent="0.2">
      <c r="A537">
        <v>2945</v>
      </c>
      <c r="B537" s="3" t="s">
        <v>2945</v>
      </c>
      <c r="C537" s="3" t="s">
        <v>7055</v>
      </c>
      <c r="D537" s="6">
        <v>50000</v>
      </c>
      <c r="E537" s="8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40"/>
        <v>0</v>
      </c>
      <c r="P537">
        <f t="shared" si="45"/>
        <v>0</v>
      </c>
      <c r="Q537" s="10" t="s">
        <v>8315</v>
      </c>
      <c r="R537" t="s">
        <v>8317</v>
      </c>
      <c r="S537" s="13">
        <f t="shared" si="42"/>
        <v>42118.139583333337</v>
      </c>
      <c r="T537" s="13">
        <f t="shared" si="43"/>
        <v>42148.139583333337</v>
      </c>
      <c r="U537">
        <f t="shared" si="44"/>
        <v>2015</v>
      </c>
    </row>
    <row r="538" spans="1:21" ht="48" x14ac:dyDescent="0.2">
      <c r="A538">
        <v>2950</v>
      </c>
      <c r="B538" s="3" t="s">
        <v>2950</v>
      </c>
      <c r="C538" s="3" t="s">
        <v>7060</v>
      </c>
      <c r="D538" s="6">
        <v>5000000</v>
      </c>
      <c r="E538" s="8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40"/>
        <v>0</v>
      </c>
      <c r="P538">
        <f t="shared" si="45"/>
        <v>0</v>
      </c>
      <c r="Q538" s="10" t="s">
        <v>8315</v>
      </c>
      <c r="R538" t="s">
        <v>8317</v>
      </c>
      <c r="S538" s="13">
        <f t="shared" si="42"/>
        <v>42362.36518518519</v>
      </c>
      <c r="T538" s="13">
        <f t="shared" si="43"/>
        <v>42392.36518518519</v>
      </c>
      <c r="U538">
        <f t="shared" si="44"/>
        <v>2015</v>
      </c>
    </row>
    <row r="539" spans="1:21" ht="48" x14ac:dyDescent="0.2">
      <c r="A539">
        <v>2954</v>
      </c>
      <c r="B539" s="3" t="s">
        <v>2954</v>
      </c>
      <c r="C539" s="3" t="s">
        <v>7064</v>
      </c>
      <c r="D539" s="6">
        <v>15000</v>
      </c>
      <c r="E539" s="8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40"/>
        <v>0</v>
      </c>
      <c r="P539">
        <f t="shared" si="45"/>
        <v>0</v>
      </c>
      <c r="Q539" s="10" t="s">
        <v>8315</v>
      </c>
      <c r="R539" t="s">
        <v>8317</v>
      </c>
      <c r="S539" s="13">
        <f t="shared" si="42"/>
        <v>42790.583368055552</v>
      </c>
      <c r="T539" s="13">
        <f t="shared" si="43"/>
        <v>42810.541701388895</v>
      </c>
      <c r="U539">
        <f t="shared" si="44"/>
        <v>2017</v>
      </c>
    </row>
    <row r="540" spans="1:21" ht="48" x14ac:dyDescent="0.2">
      <c r="A540">
        <v>2958</v>
      </c>
      <c r="B540" s="3" t="s">
        <v>2958</v>
      </c>
      <c r="C540" s="3" t="s">
        <v>7068</v>
      </c>
      <c r="D540" s="6">
        <v>80000</v>
      </c>
      <c r="E540" s="8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40"/>
        <v>0</v>
      </c>
      <c r="P540">
        <f t="shared" si="45"/>
        <v>0</v>
      </c>
      <c r="Q540" s="10" t="s">
        <v>8315</v>
      </c>
      <c r="R540" t="s">
        <v>8317</v>
      </c>
      <c r="S540" s="13">
        <f t="shared" si="42"/>
        <v>42438.779131944444</v>
      </c>
      <c r="T540" s="13">
        <f t="shared" si="43"/>
        <v>42498.73746527778</v>
      </c>
      <c r="U540">
        <f t="shared" si="44"/>
        <v>2016</v>
      </c>
    </row>
    <row r="541" spans="1:21" ht="48" x14ac:dyDescent="0.2">
      <c r="A541">
        <v>2959</v>
      </c>
      <c r="B541" s="3" t="s">
        <v>2959</v>
      </c>
      <c r="C541" s="3" t="s">
        <v>7069</v>
      </c>
      <c r="D541" s="6">
        <v>10000</v>
      </c>
      <c r="E541" s="8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40"/>
        <v>0</v>
      </c>
      <c r="P541">
        <f t="shared" si="45"/>
        <v>0</v>
      </c>
      <c r="Q541" s="10" t="s">
        <v>8315</v>
      </c>
      <c r="R541" t="s">
        <v>8317</v>
      </c>
      <c r="S541" s="13">
        <f t="shared" si="42"/>
        <v>42498.008391203708</v>
      </c>
      <c r="T541" s="13">
        <f t="shared" si="43"/>
        <v>42528.008391203708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0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0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0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0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0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0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0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0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0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0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0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0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0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0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0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0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0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0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0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0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0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0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0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0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0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0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0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0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0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0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0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0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0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50">IFERROR(ROUND(E586/L586,2),0)</f>
        <v>5</v>
      </c>
      <c r="Q586" s="10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0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0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0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0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0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0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0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0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0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0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0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0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0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0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0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0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0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0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0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0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0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0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0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0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0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0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0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0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0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0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0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0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0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0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0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0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0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0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0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0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0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0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0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0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0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0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ref="P650:P713" si="55">IFERROR(ROUND(E650/L650,2),0)</f>
        <v>1644</v>
      </c>
      <c r="Q650" s="1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0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0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0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0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0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0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0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0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0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0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0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0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0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0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0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0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0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0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0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0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0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0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0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0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0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0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0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0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0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0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0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0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0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0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0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0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0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0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0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0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0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0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0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0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0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0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ref="P714:P777" si="60">IFERROR(ROUND(E714/L714,2),0)</f>
        <v>26.25</v>
      </c>
      <c r="Q714" s="10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0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0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0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0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0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0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0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0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0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0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0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0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0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0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0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0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0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0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0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0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0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0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0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0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0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0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0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0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0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0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0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0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0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0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0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0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0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0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0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0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0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0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0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0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0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0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ref="P778:P841" si="65">IFERROR(ROUND(E778/L778,2),0)</f>
        <v>63.12</v>
      </c>
      <c r="Q778" s="10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0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0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0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0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0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0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0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0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0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0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0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0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0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0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0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0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0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0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0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0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0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0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0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0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0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0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0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0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0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0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0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0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0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0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0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0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0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0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0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0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0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0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0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0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0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0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ref="P842:P905" si="70">IFERROR(ROUND(E842/L842,2),0)</f>
        <v>63.38</v>
      </c>
      <c r="Q842" s="10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0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0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0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0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0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0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0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0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0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0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0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0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0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0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0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0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0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0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0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0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0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0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0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0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0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0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0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0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0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0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0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0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0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0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0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0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0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0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0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0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0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0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0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0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0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0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ref="P906:P969" si="75">IFERROR(ROUND(E906/L906,2),0)</f>
        <v>50.33</v>
      </c>
      <c r="Q906" s="10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0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0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0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0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0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0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0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0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0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0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0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0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0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0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0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0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0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0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0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0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0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0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0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0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0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0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0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0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0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0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0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0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0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0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0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0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0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0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0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0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0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0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0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0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0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0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ref="P970:P1033" si="80">IFERROR(ROUND(E970/L970,2),0)</f>
        <v>26.5</v>
      </c>
      <c r="Q970" s="1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0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0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0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0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0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0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0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0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0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0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0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0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0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0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0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0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0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0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0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0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0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0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0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0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0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0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0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0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0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0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0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0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0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0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0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0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0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0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0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0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0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0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0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0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0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0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ref="P1034:P1097" si="85">IFERROR(ROUND(E1034/L1034,2),0)</f>
        <v>61.03</v>
      </c>
      <c r="Q1034" s="10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0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0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0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0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0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0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0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0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0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0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0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0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0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0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0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0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0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0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0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0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0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0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0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0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0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0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0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0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0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0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0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0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0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0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0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0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0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0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0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0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0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0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0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0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0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0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ref="P1098:P1161" si="90">IFERROR(ROUND(E1098/L1098,2),0)</f>
        <v>74.209999999999994</v>
      </c>
      <c r="Q1098" s="10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0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0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0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0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0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0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0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0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0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0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0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0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0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0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0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0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0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0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0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0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0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0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0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0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0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0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0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0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0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0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0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0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0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0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0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0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0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0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0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0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0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0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0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0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0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0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ref="P1162:P1225" si="95">IFERROR(ROUND(E1162/L1162,2),0)</f>
        <v>60.79</v>
      </c>
      <c r="Q1162" s="10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0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0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0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0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0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0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0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0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0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0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0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0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0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0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0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0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0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0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0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0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0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0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0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0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0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0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0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0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0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0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0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0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0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0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0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0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0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0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0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0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0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0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0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0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0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0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ref="P1226:P1289" si="100">IFERROR(ROUND(E1226/L1226,2),0)</f>
        <v>58.89</v>
      </c>
      <c r="Q1226" s="10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0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0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0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0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0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0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0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0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0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0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0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0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0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0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0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0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0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0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0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0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0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0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0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0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0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0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0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0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0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0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0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0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0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0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0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0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0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0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0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0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0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0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0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0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0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0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2960</v>
      </c>
      <c r="B1286" s="3" t="s">
        <v>2960</v>
      </c>
      <c r="C1286" s="3" t="s">
        <v>7070</v>
      </c>
      <c r="D1286" s="6">
        <v>30000000</v>
      </c>
      <c r="E1286" s="8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101"/>
        <v>0</v>
      </c>
      <c r="P1286">
        <f t="shared" si="100"/>
        <v>0</v>
      </c>
      <c r="Q1286" s="10" t="s">
        <v>8315</v>
      </c>
      <c r="R1286" t="s">
        <v>8317</v>
      </c>
      <c r="S1286" s="13">
        <f t="shared" si="102"/>
        <v>41863.757210648146</v>
      </c>
      <c r="T1286" s="13">
        <f t="shared" si="103"/>
        <v>41893.757210648146</v>
      </c>
      <c r="U1286">
        <f t="shared" si="104"/>
        <v>2014</v>
      </c>
    </row>
    <row r="1287" spans="1:21" ht="48" x14ac:dyDescent="0.2">
      <c r="A1287">
        <v>3054</v>
      </c>
      <c r="B1287" s="3" t="s">
        <v>3054</v>
      </c>
      <c r="C1287" s="3" t="s">
        <v>7164</v>
      </c>
      <c r="D1287" s="6">
        <v>300</v>
      </c>
      <c r="E1287" s="8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101"/>
        <v>0</v>
      </c>
      <c r="P1287">
        <f t="shared" si="100"/>
        <v>0</v>
      </c>
      <c r="Q1287" s="10" t="s">
        <v>8315</v>
      </c>
      <c r="R1287" t="s">
        <v>8317</v>
      </c>
      <c r="S1287" s="13">
        <f t="shared" si="102"/>
        <v>42027.832800925928</v>
      </c>
      <c r="T1287" s="13">
        <f t="shared" si="103"/>
        <v>42065.044444444444</v>
      </c>
      <c r="U1287">
        <f t="shared" si="104"/>
        <v>2015</v>
      </c>
    </row>
    <row r="1288" spans="1:21" ht="48" x14ac:dyDescent="0.2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101"/>
        <v>0</v>
      </c>
      <c r="P1288">
        <f t="shared" si="100"/>
        <v>0</v>
      </c>
      <c r="Q1288" s="10" t="s">
        <v>8315</v>
      </c>
      <c r="R1288" t="s">
        <v>8317</v>
      </c>
      <c r="S1288" s="13">
        <f t="shared" si="102"/>
        <v>41851.636388888888</v>
      </c>
      <c r="T1288" s="13">
        <f t="shared" si="103"/>
        <v>41911.636388888888</v>
      </c>
      <c r="U1288">
        <f t="shared" si="104"/>
        <v>2014</v>
      </c>
    </row>
    <row r="1289" spans="1:21" ht="48" x14ac:dyDescent="0.2">
      <c r="A1289">
        <v>3057</v>
      </c>
      <c r="B1289" s="3" t="s">
        <v>3057</v>
      </c>
      <c r="C1289" s="3" t="s">
        <v>7167</v>
      </c>
      <c r="D1289" s="6">
        <v>50000</v>
      </c>
      <c r="E1289" s="8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101"/>
        <v>0</v>
      </c>
      <c r="P1289">
        <f t="shared" si="100"/>
        <v>0</v>
      </c>
      <c r="Q1289" s="10" t="s">
        <v>8315</v>
      </c>
      <c r="R1289" t="s">
        <v>8317</v>
      </c>
      <c r="S1289" s="13">
        <f t="shared" si="102"/>
        <v>42433.650590277779</v>
      </c>
      <c r="T1289" s="13">
        <f t="shared" si="103"/>
        <v>42463.608923611115</v>
      </c>
      <c r="U1289">
        <f t="shared" si="104"/>
        <v>2016</v>
      </c>
    </row>
    <row r="1290" spans="1:21" ht="16" x14ac:dyDescent="0.2">
      <c r="A1290">
        <v>3061</v>
      </c>
      <c r="B1290" s="3" t="s">
        <v>3061</v>
      </c>
      <c r="C1290" s="3" t="s">
        <v>7171</v>
      </c>
      <c r="D1290" s="6">
        <v>1000000</v>
      </c>
      <c r="E1290" s="8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101"/>
        <v>0</v>
      </c>
      <c r="P1290">
        <f t="shared" ref="P1290:P1353" si="105">IFERROR(ROUND(E1290/L1290,2),0)</f>
        <v>0</v>
      </c>
      <c r="Q1290" s="10" t="s">
        <v>8315</v>
      </c>
      <c r="R1290" t="s">
        <v>8317</v>
      </c>
      <c r="S1290" s="13">
        <f t="shared" si="102"/>
        <v>41834.784120370372</v>
      </c>
      <c r="T1290" s="13">
        <f t="shared" si="103"/>
        <v>41864.784120370372</v>
      </c>
      <c r="U1290">
        <f t="shared" si="104"/>
        <v>2014</v>
      </c>
    </row>
    <row r="1291" spans="1:21" ht="48" x14ac:dyDescent="0.2">
      <c r="A1291">
        <v>3082</v>
      </c>
      <c r="B1291" s="3" t="s">
        <v>3082</v>
      </c>
      <c r="C1291" s="3" t="s">
        <v>7192</v>
      </c>
      <c r="D1291" s="6">
        <v>9000</v>
      </c>
      <c r="E1291" s="8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101"/>
        <v>0</v>
      </c>
      <c r="P1291">
        <f t="shared" si="105"/>
        <v>0</v>
      </c>
      <c r="Q1291" s="10" t="s">
        <v>8315</v>
      </c>
      <c r="R1291" t="s">
        <v>8317</v>
      </c>
      <c r="S1291" s="13">
        <f t="shared" si="102"/>
        <v>42293.922986111109</v>
      </c>
      <c r="T1291" s="13">
        <f t="shared" si="103"/>
        <v>42323.96465277778</v>
      </c>
      <c r="U1291">
        <f t="shared" si="104"/>
        <v>2015</v>
      </c>
    </row>
    <row r="1292" spans="1:21" ht="48" x14ac:dyDescent="0.2">
      <c r="A1292">
        <v>3114</v>
      </c>
      <c r="B1292" s="3" t="s">
        <v>3114</v>
      </c>
      <c r="C1292" s="3" t="s">
        <v>7224</v>
      </c>
      <c r="D1292" s="6">
        <v>75000</v>
      </c>
      <c r="E1292" s="8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101"/>
        <v>0</v>
      </c>
      <c r="P1292">
        <f t="shared" si="105"/>
        <v>0</v>
      </c>
      <c r="Q1292" s="10" t="s">
        <v>8315</v>
      </c>
      <c r="R1292" t="s">
        <v>8317</v>
      </c>
      <c r="S1292" s="13">
        <f t="shared" si="102"/>
        <v>41843.632523148146</v>
      </c>
      <c r="T1292" s="13">
        <f t="shared" si="103"/>
        <v>41903.632523148146</v>
      </c>
      <c r="U1292">
        <f t="shared" si="104"/>
        <v>2014</v>
      </c>
    </row>
    <row r="1293" spans="1:21" ht="16" x14ac:dyDescent="0.2">
      <c r="A1293">
        <v>3125</v>
      </c>
      <c r="B1293" s="3" t="s">
        <v>3125</v>
      </c>
      <c r="C1293" s="3" t="s">
        <v>7235</v>
      </c>
      <c r="D1293" s="6">
        <v>1500000</v>
      </c>
      <c r="E1293" s="8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101"/>
        <v>0</v>
      </c>
      <c r="P1293">
        <f t="shared" si="105"/>
        <v>0</v>
      </c>
      <c r="Q1293" s="10" t="s">
        <v>8315</v>
      </c>
      <c r="R1293" t="s">
        <v>8317</v>
      </c>
      <c r="S1293" s="13">
        <f t="shared" si="102"/>
        <v>42346.20685185185</v>
      </c>
      <c r="T1293" s="13">
        <f t="shared" si="103"/>
        <v>42376.20685185185</v>
      </c>
      <c r="U1293">
        <f t="shared" si="104"/>
        <v>2015</v>
      </c>
    </row>
    <row r="1294" spans="1:21" ht="48" x14ac:dyDescent="0.2">
      <c r="A1294">
        <v>3127</v>
      </c>
      <c r="B1294" s="3" t="s">
        <v>3127</v>
      </c>
      <c r="C1294" s="3" t="s">
        <v>7237</v>
      </c>
      <c r="D1294" s="6">
        <v>100000</v>
      </c>
      <c r="E1294" s="8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101"/>
        <v>0</v>
      </c>
      <c r="P1294">
        <f t="shared" si="105"/>
        <v>0</v>
      </c>
      <c r="Q1294" s="10" t="s">
        <v>8315</v>
      </c>
      <c r="R1294" t="s">
        <v>8317</v>
      </c>
      <c r="S1294" s="13">
        <f t="shared" si="102"/>
        <v>42034.856817129628</v>
      </c>
      <c r="T1294" s="13">
        <f t="shared" si="103"/>
        <v>42064.856817129628</v>
      </c>
      <c r="U1294">
        <f t="shared" si="104"/>
        <v>2015</v>
      </c>
    </row>
    <row r="1295" spans="1:21" ht="64" x14ac:dyDescent="0.2">
      <c r="A1295">
        <v>3138</v>
      </c>
      <c r="B1295" s="3" t="s">
        <v>3138</v>
      </c>
      <c r="C1295" s="3" t="s">
        <v>7248</v>
      </c>
      <c r="D1295" s="6">
        <v>200</v>
      </c>
      <c r="E1295" s="8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101"/>
        <v>0</v>
      </c>
      <c r="P1295">
        <f t="shared" si="105"/>
        <v>0</v>
      </c>
      <c r="Q1295" s="10" t="s">
        <v>8315</v>
      </c>
      <c r="R1295" t="s">
        <v>8316</v>
      </c>
      <c r="S1295" s="13">
        <f t="shared" si="102"/>
        <v>42809.645914351851</v>
      </c>
      <c r="T1295" s="13">
        <f t="shared" si="103"/>
        <v>42828.645914351851</v>
      </c>
      <c r="U1295">
        <f t="shared" si="104"/>
        <v>2017</v>
      </c>
    </row>
    <row r="1296" spans="1:21" ht="64" x14ac:dyDescent="0.2">
      <c r="A1296">
        <v>3143</v>
      </c>
      <c r="B1296" s="3" t="s">
        <v>3143</v>
      </c>
      <c r="C1296" s="3" t="s">
        <v>7253</v>
      </c>
      <c r="D1296" s="6">
        <v>700</v>
      </c>
      <c r="E1296" s="8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101"/>
        <v>0</v>
      </c>
      <c r="P1296">
        <f t="shared" si="105"/>
        <v>0</v>
      </c>
      <c r="Q1296" s="10" t="s">
        <v>8315</v>
      </c>
      <c r="R1296" t="s">
        <v>8316</v>
      </c>
      <c r="S1296" s="13">
        <f t="shared" si="102"/>
        <v>42808.358287037037</v>
      </c>
      <c r="T1296" s="13">
        <f t="shared" si="103"/>
        <v>42834.358287037037</v>
      </c>
      <c r="U1296">
        <f t="shared" si="104"/>
        <v>2017</v>
      </c>
    </row>
    <row r="1297" spans="1:21" ht="32" x14ac:dyDescent="0.2">
      <c r="A1297">
        <v>3145</v>
      </c>
      <c r="B1297" s="3" t="s">
        <v>3145</v>
      </c>
      <c r="C1297" s="3" t="s">
        <v>7255</v>
      </c>
      <c r="D1297" s="6">
        <v>25000</v>
      </c>
      <c r="E1297" s="8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101"/>
        <v>0</v>
      </c>
      <c r="P1297">
        <f t="shared" si="105"/>
        <v>0</v>
      </c>
      <c r="Q1297" s="10" t="s">
        <v>8315</v>
      </c>
      <c r="R1297" t="s">
        <v>8316</v>
      </c>
      <c r="S1297" s="13">
        <f t="shared" si="102"/>
        <v>42762.040902777779</v>
      </c>
      <c r="T1297" s="13">
        <f t="shared" si="103"/>
        <v>42821.999236111107</v>
      </c>
      <c r="U1297">
        <f t="shared" si="104"/>
        <v>2017</v>
      </c>
    </row>
    <row r="1298" spans="1:21" ht="48" x14ac:dyDescent="0.2">
      <c r="A1298">
        <v>3190</v>
      </c>
      <c r="B1298" s="3" t="s">
        <v>3190</v>
      </c>
      <c r="C1298" s="3" t="s">
        <v>7300</v>
      </c>
      <c r="D1298" s="6">
        <v>4000</v>
      </c>
      <c r="E1298" s="8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101"/>
        <v>0</v>
      </c>
      <c r="P1298">
        <f t="shared" si="105"/>
        <v>0</v>
      </c>
      <c r="Q1298" s="10" t="s">
        <v>8315</v>
      </c>
      <c r="R1298" t="s">
        <v>8340</v>
      </c>
      <c r="S1298" s="13">
        <f t="shared" si="102"/>
        <v>42683.151331018518</v>
      </c>
      <c r="T1298" s="13">
        <f t="shared" si="103"/>
        <v>42713.192997685182</v>
      </c>
      <c r="U1298">
        <f t="shared" si="104"/>
        <v>2016</v>
      </c>
    </row>
    <row r="1299" spans="1:21" ht="48" x14ac:dyDescent="0.2">
      <c r="A1299">
        <v>3194</v>
      </c>
      <c r="B1299" s="3" t="s">
        <v>3194</v>
      </c>
      <c r="C1299" s="3" t="s">
        <v>7304</v>
      </c>
      <c r="D1299" s="6">
        <v>11000</v>
      </c>
      <c r="E1299" s="8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101"/>
        <v>0</v>
      </c>
      <c r="P1299">
        <f t="shared" si="105"/>
        <v>0</v>
      </c>
      <c r="Q1299" s="10" t="s">
        <v>8315</v>
      </c>
      <c r="R1299" t="s">
        <v>8340</v>
      </c>
      <c r="S1299" s="13">
        <f t="shared" si="102"/>
        <v>42182.062476851846</v>
      </c>
      <c r="T1299" s="13">
        <f t="shared" si="103"/>
        <v>42212.062476851846</v>
      </c>
      <c r="U1299">
        <f t="shared" si="104"/>
        <v>2015</v>
      </c>
    </row>
    <row r="1300" spans="1:21" ht="48" x14ac:dyDescent="0.2">
      <c r="A1300">
        <v>3204</v>
      </c>
      <c r="B1300" s="3" t="s">
        <v>3204</v>
      </c>
      <c r="C1300" s="3" t="s">
        <v>7314</v>
      </c>
      <c r="D1300" s="6">
        <v>500</v>
      </c>
      <c r="E1300" s="8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101"/>
        <v>0</v>
      </c>
      <c r="P1300">
        <f t="shared" si="105"/>
        <v>0</v>
      </c>
      <c r="Q1300" s="10" t="s">
        <v>8315</v>
      </c>
      <c r="R1300" t="s">
        <v>8340</v>
      </c>
      <c r="S1300" s="13">
        <f t="shared" si="102"/>
        <v>42172.686099537037</v>
      </c>
      <c r="T1300" s="13">
        <f t="shared" si="103"/>
        <v>42202.676388888889</v>
      </c>
      <c r="U1300">
        <f t="shared" si="104"/>
        <v>2015</v>
      </c>
    </row>
    <row r="1301" spans="1:21" ht="48" x14ac:dyDescent="0.2">
      <c r="A1301">
        <v>3206</v>
      </c>
      <c r="B1301" s="3" t="s">
        <v>3206</v>
      </c>
      <c r="C1301" s="3" t="s">
        <v>7316</v>
      </c>
      <c r="D1301" s="6">
        <v>5000</v>
      </c>
      <c r="E1301" s="8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101"/>
        <v>0</v>
      </c>
      <c r="P1301">
        <f t="shared" si="105"/>
        <v>0</v>
      </c>
      <c r="Q1301" s="10" t="s">
        <v>8315</v>
      </c>
      <c r="R1301" t="s">
        <v>8340</v>
      </c>
      <c r="S1301" s="13">
        <f t="shared" si="102"/>
        <v>42236.276053240741</v>
      </c>
      <c r="T1301" s="13">
        <f t="shared" si="103"/>
        <v>42266.276053240741</v>
      </c>
      <c r="U1301">
        <f t="shared" si="104"/>
        <v>2015</v>
      </c>
    </row>
    <row r="1302" spans="1:21" ht="48" x14ac:dyDescent="0.2">
      <c r="A1302">
        <v>3628</v>
      </c>
      <c r="B1302" s="3" t="s">
        <v>3626</v>
      </c>
      <c r="C1302" s="3" t="s">
        <v>7738</v>
      </c>
      <c r="D1302" s="6">
        <v>100000</v>
      </c>
      <c r="E1302" s="8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101"/>
        <v>0</v>
      </c>
      <c r="P1302">
        <f t="shared" si="105"/>
        <v>0</v>
      </c>
      <c r="Q1302" s="10" t="s">
        <v>8315</v>
      </c>
      <c r="R1302" t="s">
        <v>8340</v>
      </c>
      <c r="S1302" s="13">
        <f t="shared" si="102"/>
        <v>42291.833287037036</v>
      </c>
      <c r="T1302" s="13">
        <f t="shared" si="103"/>
        <v>42351.874953703707</v>
      </c>
      <c r="U1302">
        <f t="shared" si="104"/>
        <v>2015</v>
      </c>
    </row>
    <row r="1303" spans="1:21" ht="48" x14ac:dyDescent="0.2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101"/>
        <v>0</v>
      </c>
      <c r="P1303">
        <f t="shared" si="105"/>
        <v>0</v>
      </c>
      <c r="Q1303" s="10" t="s">
        <v>8315</v>
      </c>
      <c r="R1303" t="s">
        <v>8340</v>
      </c>
      <c r="S1303" s="13">
        <f t="shared" si="102"/>
        <v>42226.694780092599</v>
      </c>
      <c r="T1303" s="13">
        <f t="shared" si="103"/>
        <v>42261.694780092599</v>
      </c>
      <c r="U1303">
        <f t="shared" si="104"/>
        <v>2015</v>
      </c>
    </row>
    <row r="1304" spans="1:21" ht="48" x14ac:dyDescent="0.2">
      <c r="A1304">
        <v>3641</v>
      </c>
      <c r="B1304" s="3" t="s">
        <v>3639</v>
      </c>
      <c r="C1304" s="3" t="s">
        <v>7751</v>
      </c>
      <c r="D1304" s="6">
        <v>3000</v>
      </c>
      <c r="E1304" s="8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101"/>
        <v>0</v>
      </c>
      <c r="P1304">
        <f t="shared" si="105"/>
        <v>0</v>
      </c>
      <c r="Q1304" s="10" t="s">
        <v>8315</v>
      </c>
      <c r="R1304" t="s">
        <v>8340</v>
      </c>
      <c r="S1304" s="13">
        <f t="shared" si="102"/>
        <v>41899.627071759263</v>
      </c>
      <c r="T1304" s="13">
        <f t="shared" si="103"/>
        <v>41917.208333333336</v>
      </c>
      <c r="U1304">
        <f t="shared" si="104"/>
        <v>2014</v>
      </c>
    </row>
    <row r="1305" spans="1:21" ht="48" x14ac:dyDescent="0.2">
      <c r="A1305">
        <v>3643</v>
      </c>
      <c r="B1305" s="3" t="s">
        <v>3641</v>
      </c>
      <c r="C1305" s="3" t="s">
        <v>7753</v>
      </c>
      <c r="D1305" s="6">
        <v>25000</v>
      </c>
      <c r="E1305" s="8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101"/>
        <v>0</v>
      </c>
      <c r="P1305">
        <f t="shared" si="105"/>
        <v>0</v>
      </c>
      <c r="Q1305" s="10" t="s">
        <v>8315</v>
      </c>
      <c r="R1305" t="s">
        <v>8340</v>
      </c>
      <c r="S1305" s="13">
        <f t="shared" si="102"/>
        <v>42285.143969907411</v>
      </c>
      <c r="T1305" s="13">
        <f t="shared" si="103"/>
        <v>42325.185636574075</v>
      </c>
      <c r="U1305">
        <f t="shared" si="104"/>
        <v>2015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0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0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0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0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0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0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0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0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0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0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0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0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0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0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0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0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0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0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0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0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0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0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0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0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0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0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0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0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0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0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0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0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ref="P1354:P1417" si="110">IFERROR(ROUND(E1354/L1354,2),0)</f>
        <v>59.97</v>
      </c>
      <c r="Q1354" s="10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0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0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0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0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0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0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0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0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0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0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0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0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0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0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0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0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0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0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0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0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0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0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0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0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0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0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0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0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0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0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0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0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0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0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0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0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0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0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0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0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0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0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0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0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0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0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8321</v>
      </c>
      <c r="R1406" t="s">
        <v>8341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8321</v>
      </c>
      <c r="R1407" t="s">
        <v>8341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8321</v>
      </c>
      <c r="R1408" t="s">
        <v>8341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8321</v>
      </c>
      <c r="R1409" t="s">
        <v>8341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8321</v>
      </c>
      <c r="R1410" t="s">
        <v>8341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8321</v>
      </c>
      <c r="R1411" t="s">
        <v>8341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8321</v>
      </c>
      <c r="R1412" t="s">
        <v>8341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8321</v>
      </c>
      <c r="R1413" t="s">
        <v>8341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8321</v>
      </c>
      <c r="R1414" t="s">
        <v>8341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8321</v>
      </c>
      <c r="R1415" t="s">
        <v>8341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8321</v>
      </c>
      <c r="R1416" t="s">
        <v>8341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8321</v>
      </c>
      <c r="R1417" t="s">
        <v>8341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ref="P1418:P1481" si="115">IFERROR(ROUND(E1418/L1418,2),0)</f>
        <v>0</v>
      </c>
      <c r="Q1418" s="10" t="s">
        <v>8321</v>
      </c>
      <c r="R1418" t="s">
        <v>8341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0" t="s">
        <v>8321</v>
      </c>
      <c r="R1419" t="s">
        <v>8341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0" t="s">
        <v>8321</v>
      </c>
      <c r="R1420" t="s">
        <v>8341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0" t="s">
        <v>8321</v>
      </c>
      <c r="R1421" t="s">
        <v>8341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0" t="s">
        <v>8321</v>
      </c>
      <c r="R1422" t="s">
        <v>8341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0" t="s">
        <v>8321</v>
      </c>
      <c r="R1423" t="s">
        <v>8341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0" t="s">
        <v>8321</v>
      </c>
      <c r="R1424" t="s">
        <v>8341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0" t="s">
        <v>8321</v>
      </c>
      <c r="R1425" t="s">
        <v>8341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0" t="s">
        <v>8321</v>
      </c>
      <c r="R1426" t="s">
        <v>8341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0" t="s">
        <v>8321</v>
      </c>
      <c r="R1427" t="s">
        <v>8341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0" t="s">
        <v>8321</v>
      </c>
      <c r="R1428" t="s">
        <v>8341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0" t="s">
        <v>8321</v>
      </c>
      <c r="R1429" t="s">
        <v>8341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0" t="s">
        <v>8321</v>
      </c>
      <c r="R1430" t="s">
        <v>8341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0" t="s">
        <v>8321</v>
      </c>
      <c r="R1431" t="s">
        <v>8341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0" t="s">
        <v>8321</v>
      </c>
      <c r="R1432" t="s">
        <v>8341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0" t="s">
        <v>8321</v>
      </c>
      <c r="R1433" t="s">
        <v>8341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0" t="s">
        <v>8321</v>
      </c>
      <c r="R1434" t="s">
        <v>8341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0" t="s">
        <v>8321</v>
      </c>
      <c r="R1435" t="s">
        <v>8341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0" t="s">
        <v>8321</v>
      </c>
      <c r="R1436" t="s">
        <v>8341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0" t="s">
        <v>8321</v>
      </c>
      <c r="R1437" t="s">
        <v>8341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0" t="s">
        <v>8321</v>
      </c>
      <c r="R1438" t="s">
        <v>8341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0" t="s">
        <v>8321</v>
      </c>
      <c r="R1439" t="s">
        <v>8341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0" t="s">
        <v>8321</v>
      </c>
      <c r="R1440" t="s">
        <v>8341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0" t="s">
        <v>8321</v>
      </c>
      <c r="R1441" t="s">
        <v>8341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0" t="s">
        <v>8321</v>
      </c>
      <c r="R1442" t="s">
        <v>8341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0" t="s">
        <v>8321</v>
      </c>
      <c r="R1443" t="s">
        <v>8341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0" t="s">
        <v>8321</v>
      </c>
      <c r="R1444" t="s">
        <v>8341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0" t="s">
        <v>8321</v>
      </c>
      <c r="R1445" t="s">
        <v>8341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0" t="s">
        <v>8321</v>
      </c>
      <c r="R1446" t="s">
        <v>8341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0" t="s">
        <v>8321</v>
      </c>
      <c r="R1447" t="s">
        <v>8341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0" t="s">
        <v>8321</v>
      </c>
      <c r="R1448" t="s">
        <v>8341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0" t="s">
        <v>8321</v>
      </c>
      <c r="R1449" t="s">
        <v>8341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0" t="s">
        <v>8321</v>
      </c>
      <c r="R1450" t="s">
        <v>8341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0" t="s">
        <v>8321</v>
      </c>
      <c r="R1451" t="s">
        <v>8341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0" t="s">
        <v>8321</v>
      </c>
      <c r="R1452" t="s">
        <v>8341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0" t="s">
        <v>8321</v>
      </c>
      <c r="R1453" t="s">
        <v>8341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0" t="s">
        <v>8321</v>
      </c>
      <c r="R1454" t="s">
        <v>8341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0" t="s">
        <v>8321</v>
      </c>
      <c r="R1455" t="s">
        <v>8341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0" t="s">
        <v>8321</v>
      </c>
      <c r="R1456" t="s">
        <v>8341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0" t="s">
        <v>8321</v>
      </c>
      <c r="R1457" t="s">
        <v>8341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0" t="s">
        <v>8321</v>
      </c>
      <c r="R1458" t="s">
        <v>8341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0" t="s">
        <v>8321</v>
      </c>
      <c r="R1459" t="s">
        <v>8341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0" t="s">
        <v>8321</v>
      </c>
      <c r="R1460" t="s">
        <v>8341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0" t="s">
        <v>8321</v>
      </c>
      <c r="R1461" t="s">
        <v>8341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0" t="s">
        <v>8321</v>
      </c>
      <c r="R1462" t="s">
        <v>8341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0" t="s">
        <v>8321</v>
      </c>
      <c r="R1463" t="s">
        <v>8342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0" t="s">
        <v>8321</v>
      </c>
      <c r="R1464" t="s">
        <v>8342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0" t="s">
        <v>8321</v>
      </c>
      <c r="R1465" t="s">
        <v>8342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0" t="s">
        <v>8321</v>
      </c>
      <c r="R1466" t="s">
        <v>8342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0" t="s">
        <v>8321</v>
      </c>
      <c r="R1467" t="s">
        <v>8342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0" t="s">
        <v>8321</v>
      </c>
      <c r="R1468" t="s">
        <v>8342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0" t="s">
        <v>8321</v>
      </c>
      <c r="R1469" t="s">
        <v>8342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8321</v>
      </c>
      <c r="R1470" t="s">
        <v>8342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8321</v>
      </c>
      <c r="R1471" t="s">
        <v>8342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8321</v>
      </c>
      <c r="R1472" t="s">
        <v>8342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8321</v>
      </c>
      <c r="R1473" t="s">
        <v>8342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8321</v>
      </c>
      <c r="R1474" t="s">
        <v>8342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8321</v>
      </c>
      <c r="R1475" t="s">
        <v>8342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8321</v>
      </c>
      <c r="R1476" t="s">
        <v>8342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8321</v>
      </c>
      <c r="R1477" t="s">
        <v>8342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8321</v>
      </c>
      <c r="R1478" t="s">
        <v>8342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8321</v>
      </c>
      <c r="R1479" t="s">
        <v>8342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8321</v>
      </c>
      <c r="R1480" t="s">
        <v>8342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8321</v>
      </c>
      <c r="R1481" t="s">
        <v>8342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ref="P1482:P1545" si="120">IFERROR(ROUND(E1482/L1482,2),0)</f>
        <v>92.16</v>
      </c>
      <c r="Q1482" s="10" t="s">
        <v>8321</v>
      </c>
      <c r="R1482" t="s">
        <v>8342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0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0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0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0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0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0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0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0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0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0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0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0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0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0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0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0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0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0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0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0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0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0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0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0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0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0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0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0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0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0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0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0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0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0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0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0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0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0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0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0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0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0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0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0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0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0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8337</v>
      </c>
      <c r="R1543" t="s">
        <v>8343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8337</v>
      </c>
      <c r="R1544" t="s">
        <v>8343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8337</v>
      </c>
      <c r="R1545" t="s">
        <v>8343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ref="P1546:P1609" si="125">IFERROR(ROUND(E1546/L1546,2),0)</f>
        <v>0</v>
      </c>
      <c r="Q1546" s="10" t="s">
        <v>8337</v>
      </c>
      <c r="R1546" t="s">
        <v>8343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0" t="s">
        <v>8337</v>
      </c>
      <c r="R1547" t="s">
        <v>8343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0" t="s">
        <v>8337</v>
      </c>
      <c r="R1548" t="s">
        <v>8343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0" t="s">
        <v>8337</v>
      </c>
      <c r="R1549" t="s">
        <v>8343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0" t="s">
        <v>8337</v>
      </c>
      <c r="R1550" t="s">
        <v>8343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0" t="s">
        <v>8337</v>
      </c>
      <c r="R1551" t="s">
        <v>8343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0" t="s">
        <v>8337</v>
      </c>
      <c r="R1552" t="s">
        <v>8343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0" t="s">
        <v>8337</v>
      </c>
      <c r="R1553" t="s">
        <v>8343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0" t="s">
        <v>8337</v>
      </c>
      <c r="R1554" t="s">
        <v>8343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0" t="s">
        <v>8337</v>
      </c>
      <c r="R1555" t="s">
        <v>8343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0" t="s">
        <v>8337</v>
      </c>
      <c r="R1556" t="s">
        <v>8343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0" t="s">
        <v>8337</v>
      </c>
      <c r="R1557" t="s">
        <v>8343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0" t="s">
        <v>8337</v>
      </c>
      <c r="R1558" t="s">
        <v>8343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0" t="s">
        <v>8337</v>
      </c>
      <c r="R1559" t="s">
        <v>8343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0" t="s">
        <v>8337</v>
      </c>
      <c r="R1560" t="s">
        <v>8343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0" t="s">
        <v>8337</v>
      </c>
      <c r="R1561" t="s">
        <v>8343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0" t="s">
        <v>8337</v>
      </c>
      <c r="R1562" t="s">
        <v>8343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0" t="s">
        <v>8321</v>
      </c>
      <c r="R1563" t="s">
        <v>8344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0" t="s">
        <v>8321</v>
      </c>
      <c r="R1564" t="s">
        <v>8344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0" t="s">
        <v>8321</v>
      </c>
      <c r="R1565" t="s">
        <v>8344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0" t="s">
        <v>8321</v>
      </c>
      <c r="R1566" t="s">
        <v>8344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0" t="s">
        <v>8321</v>
      </c>
      <c r="R1567" t="s">
        <v>8344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0" t="s">
        <v>8321</v>
      </c>
      <c r="R1568" t="s">
        <v>8344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0" t="s">
        <v>8321</v>
      </c>
      <c r="R1569" t="s">
        <v>8344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0" t="s">
        <v>8321</v>
      </c>
      <c r="R1570" t="s">
        <v>8344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0" t="s">
        <v>8321</v>
      </c>
      <c r="R1571" t="s">
        <v>8344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0" t="s">
        <v>8321</v>
      </c>
      <c r="R1572" t="s">
        <v>8344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0" t="s">
        <v>8321</v>
      </c>
      <c r="R1573" t="s">
        <v>8344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0" t="s">
        <v>8321</v>
      </c>
      <c r="R1574" t="s">
        <v>8344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0" t="s">
        <v>8321</v>
      </c>
      <c r="R1575" t="s">
        <v>8344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0" t="s">
        <v>8321</v>
      </c>
      <c r="R1576" t="s">
        <v>8344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0" t="s">
        <v>8321</v>
      </c>
      <c r="R1577" t="s">
        <v>8344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0" t="s">
        <v>8321</v>
      </c>
      <c r="R1578" t="s">
        <v>8344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0" t="s">
        <v>8321</v>
      </c>
      <c r="R1579" t="s">
        <v>8344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0" t="s">
        <v>8321</v>
      </c>
      <c r="R1580" t="s">
        <v>8344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0" t="s">
        <v>8321</v>
      </c>
      <c r="R1581" t="s">
        <v>8344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0" t="s">
        <v>8321</v>
      </c>
      <c r="R1582" t="s">
        <v>8344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0" t="s">
        <v>8337</v>
      </c>
      <c r="R1583" t="s">
        <v>8345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0" t="s">
        <v>8337</v>
      </c>
      <c r="R1584" t="s">
        <v>8345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0" t="s">
        <v>8337</v>
      </c>
      <c r="R1585" t="s">
        <v>8345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0" t="s">
        <v>8337</v>
      </c>
      <c r="R1586" t="s">
        <v>8345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0" t="s">
        <v>8337</v>
      </c>
      <c r="R1587" t="s">
        <v>8345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0" t="s">
        <v>8337</v>
      </c>
      <c r="R1588" t="s">
        <v>8345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0" t="s">
        <v>8337</v>
      </c>
      <c r="R1589" t="s">
        <v>8345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0" t="s">
        <v>8337</v>
      </c>
      <c r="R1590" t="s">
        <v>8345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0" t="s">
        <v>8337</v>
      </c>
      <c r="R1591" t="s">
        <v>8345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0" t="s">
        <v>8337</v>
      </c>
      <c r="R1592" t="s">
        <v>8345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0" t="s">
        <v>8337</v>
      </c>
      <c r="R1593" t="s">
        <v>8345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0" t="s">
        <v>8337</v>
      </c>
      <c r="R1594" t="s">
        <v>8345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0" t="s">
        <v>8337</v>
      </c>
      <c r="R1595" t="s">
        <v>8345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0" t="s">
        <v>8337</v>
      </c>
      <c r="R1596" t="s">
        <v>8345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0" t="s">
        <v>8337</v>
      </c>
      <c r="R1597" t="s">
        <v>8345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8337</v>
      </c>
      <c r="R1598" t="s">
        <v>8345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8337</v>
      </c>
      <c r="R1599" t="s">
        <v>8345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8337</v>
      </c>
      <c r="R1600" t="s">
        <v>8345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8337</v>
      </c>
      <c r="R1601" t="s">
        <v>8345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8337</v>
      </c>
      <c r="R1602" t="s">
        <v>8345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ref="P1610:P1673" si="130">IFERROR(ROUND(E1610/L1610,2),0)</f>
        <v>52.83</v>
      </c>
      <c r="Q1610" s="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0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0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0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0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0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0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0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0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0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0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0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0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0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0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0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0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0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0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0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0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0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0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0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0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0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0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0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0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0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0" t="s">
        <v>8324</v>
      </c>
      <c r="R1643" t="s">
        <v>8346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0" t="s">
        <v>8324</v>
      </c>
      <c r="R1644" t="s">
        <v>8346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0" t="s">
        <v>8324</v>
      </c>
      <c r="R1645" t="s">
        <v>8346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0" t="s">
        <v>8324</v>
      </c>
      <c r="R1646" t="s">
        <v>8346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0" t="s">
        <v>8324</v>
      </c>
      <c r="R1647" t="s">
        <v>8346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0" t="s">
        <v>8324</v>
      </c>
      <c r="R1648" t="s">
        <v>8346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0" t="s">
        <v>8324</v>
      </c>
      <c r="R1649" t="s">
        <v>8346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0" t="s">
        <v>8324</v>
      </c>
      <c r="R1650" t="s">
        <v>8346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0" t="s">
        <v>8324</v>
      </c>
      <c r="R1651" t="s">
        <v>8346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0" t="s">
        <v>8324</v>
      </c>
      <c r="R1652" t="s">
        <v>8346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0" t="s">
        <v>8324</v>
      </c>
      <c r="R1653" t="s">
        <v>8346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0" t="s">
        <v>8324</v>
      </c>
      <c r="R1654" t="s">
        <v>8346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0" t="s">
        <v>8324</v>
      </c>
      <c r="R1655" t="s">
        <v>8346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0" t="s">
        <v>8324</v>
      </c>
      <c r="R1656" t="s">
        <v>8346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0" t="s">
        <v>8324</v>
      </c>
      <c r="R1657" t="s">
        <v>8346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0" t="s">
        <v>8324</v>
      </c>
      <c r="R1658" t="s">
        <v>8346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0" t="s">
        <v>8324</v>
      </c>
      <c r="R1659" t="s">
        <v>8346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0" t="s">
        <v>8324</v>
      </c>
      <c r="R1660" t="s">
        <v>8346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0" t="s">
        <v>8324</v>
      </c>
      <c r="R1661" t="s">
        <v>8346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8324</v>
      </c>
      <c r="R1662" t="s">
        <v>8346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8324</v>
      </c>
      <c r="R1663" t="s">
        <v>8346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8324</v>
      </c>
      <c r="R1664" t="s">
        <v>8346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8324</v>
      </c>
      <c r="R1665" t="s">
        <v>8346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8324</v>
      </c>
      <c r="R1666" t="s">
        <v>8346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8324</v>
      </c>
      <c r="R1667" t="s">
        <v>8346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8324</v>
      </c>
      <c r="R1668" t="s">
        <v>8346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8324</v>
      </c>
      <c r="R1669" t="s">
        <v>8346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8324</v>
      </c>
      <c r="R1670" t="s">
        <v>8346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8324</v>
      </c>
      <c r="R1671" t="s">
        <v>8346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8324</v>
      </c>
      <c r="R1672" t="s">
        <v>8346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8324</v>
      </c>
      <c r="R1673" t="s">
        <v>8346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ref="P1674:P1737" si="135">IFERROR(ROUND(E1674/L1674,2),0)</f>
        <v>39.18</v>
      </c>
      <c r="Q1674" s="10" t="s">
        <v>8324</v>
      </c>
      <c r="R1674" t="s">
        <v>8346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0" t="s">
        <v>8324</v>
      </c>
      <c r="R1675" t="s">
        <v>8346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0" t="s">
        <v>8324</v>
      </c>
      <c r="R1676" t="s">
        <v>8346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0" t="s">
        <v>8324</v>
      </c>
      <c r="R1677" t="s">
        <v>8346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0" t="s">
        <v>8324</v>
      </c>
      <c r="R1678" t="s">
        <v>8346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0" t="s">
        <v>8324</v>
      </c>
      <c r="R1679" t="s">
        <v>8346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0" t="s">
        <v>8324</v>
      </c>
      <c r="R1680" t="s">
        <v>8346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0" t="s">
        <v>8324</v>
      </c>
      <c r="R1681" t="s">
        <v>8346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0" t="s">
        <v>8324</v>
      </c>
      <c r="R1682" t="s">
        <v>8346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0" t="s">
        <v>8324</v>
      </c>
      <c r="R1683" t="s">
        <v>8347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0" t="s">
        <v>8324</v>
      </c>
      <c r="R1684" t="s">
        <v>8347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0" t="s">
        <v>8324</v>
      </c>
      <c r="R1685" t="s">
        <v>8347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0" t="s">
        <v>8324</v>
      </c>
      <c r="R1686" t="s">
        <v>8347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0" t="s">
        <v>8324</v>
      </c>
      <c r="R1687" t="s">
        <v>8347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0" t="s">
        <v>8324</v>
      </c>
      <c r="R1688" t="s">
        <v>8347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0" t="s">
        <v>8324</v>
      </c>
      <c r="R1689" t="s">
        <v>8347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0" t="s">
        <v>8324</v>
      </c>
      <c r="R1690" t="s">
        <v>8347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0" t="s">
        <v>8324</v>
      </c>
      <c r="R1691" t="s">
        <v>8347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0" t="s">
        <v>8324</v>
      </c>
      <c r="R1692" t="s">
        <v>8347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0" t="s">
        <v>8324</v>
      </c>
      <c r="R1693" t="s">
        <v>8347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0" t="s">
        <v>8324</v>
      </c>
      <c r="R1694" t="s">
        <v>8347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0" t="s">
        <v>8324</v>
      </c>
      <c r="R1695" t="s">
        <v>8347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0" t="s">
        <v>8324</v>
      </c>
      <c r="R1696" t="s">
        <v>8347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0" t="s">
        <v>8324</v>
      </c>
      <c r="R1697" t="s">
        <v>8347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0" t="s">
        <v>8324</v>
      </c>
      <c r="R1698" t="s">
        <v>8347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0" t="s">
        <v>8324</v>
      </c>
      <c r="R1699" t="s">
        <v>8347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0" t="s">
        <v>8324</v>
      </c>
      <c r="R1700" t="s">
        <v>8347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0" t="s">
        <v>8324</v>
      </c>
      <c r="R1701" t="s">
        <v>8347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0" t="s">
        <v>8324</v>
      </c>
      <c r="R1702" t="s">
        <v>8347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0" t="s">
        <v>8324</v>
      </c>
      <c r="R1703" t="s">
        <v>8347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0" t="s">
        <v>8324</v>
      </c>
      <c r="R1704" t="s">
        <v>8347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0" t="s">
        <v>8324</v>
      </c>
      <c r="R1705" t="s">
        <v>8347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0" t="s">
        <v>8324</v>
      </c>
      <c r="R1706" t="s">
        <v>8347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0" t="s">
        <v>8324</v>
      </c>
      <c r="R1707" t="s">
        <v>8347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0" t="s">
        <v>8324</v>
      </c>
      <c r="R1708" t="s">
        <v>8347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0" t="s">
        <v>8324</v>
      </c>
      <c r="R1709" t="s">
        <v>8347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0" t="s">
        <v>8324</v>
      </c>
      <c r="R1710" t="s">
        <v>8347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0" t="s">
        <v>8324</v>
      </c>
      <c r="R1711" t="s">
        <v>8347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0" t="s">
        <v>8324</v>
      </c>
      <c r="R1712" t="s">
        <v>8347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0" t="s">
        <v>8324</v>
      </c>
      <c r="R1713" t="s">
        <v>8347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0" t="s">
        <v>8324</v>
      </c>
      <c r="R1714" t="s">
        <v>8347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0" t="s">
        <v>8324</v>
      </c>
      <c r="R1715" t="s">
        <v>8347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0" t="s">
        <v>8324</v>
      </c>
      <c r="R1716" t="s">
        <v>8347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0" t="s">
        <v>8324</v>
      </c>
      <c r="R1717" t="s">
        <v>8347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0" t="s">
        <v>8324</v>
      </c>
      <c r="R1718" t="s">
        <v>8347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0" t="s">
        <v>8324</v>
      </c>
      <c r="R1719" t="s">
        <v>8347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0" t="s">
        <v>8324</v>
      </c>
      <c r="R1720" t="s">
        <v>8347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0" t="s">
        <v>8324</v>
      </c>
      <c r="R1721" t="s">
        <v>8347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0" t="s">
        <v>8324</v>
      </c>
      <c r="R1722" t="s">
        <v>8347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0" t="s">
        <v>8324</v>
      </c>
      <c r="R1723" t="s">
        <v>8347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0" t="s">
        <v>8324</v>
      </c>
      <c r="R1724" t="s">
        <v>8347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0" t="s">
        <v>8324</v>
      </c>
      <c r="R1725" t="s">
        <v>8347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8324</v>
      </c>
      <c r="R1726" t="s">
        <v>8347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8324</v>
      </c>
      <c r="R1727" t="s">
        <v>8347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8324</v>
      </c>
      <c r="R1728" t="s">
        <v>8347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8324</v>
      </c>
      <c r="R1729" t="s">
        <v>8347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8324</v>
      </c>
      <c r="R1730" t="s">
        <v>8347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8324</v>
      </c>
      <c r="R1731" t="s">
        <v>8347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8324</v>
      </c>
      <c r="R1732" t="s">
        <v>8347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8324</v>
      </c>
      <c r="R1733" t="s">
        <v>8347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8324</v>
      </c>
      <c r="R1734" t="s">
        <v>8347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8324</v>
      </c>
      <c r="R1735" t="s">
        <v>8347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8324</v>
      </c>
      <c r="R1736" t="s">
        <v>8347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8324</v>
      </c>
      <c r="R1737" t="s">
        <v>8347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ref="P1738:P1801" si="140">IFERROR(ROUND(E1738/L1738,2),0)</f>
        <v>22</v>
      </c>
      <c r="Q1738" s="10" t="s">
        <v>8324</v>
      </c>
      <c r="R1738" t="s">
        <v>8347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0" t="s">
        <v>8324</v>
      </c>
      <c r="R1739" t="s">
        <v>8347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0" t="s">
        <v>8324</v>
      </c>
      <c r="R1740" t="s">
        <v>8347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0" t="s">
        <v>8324</v>
      </c>
      <c r="R1741" t="s">
        <v>8347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0" t="s">
        <v>8324</v>
      </c>
      <c r="R1742" t="s">
        <v>8347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0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0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0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0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0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0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0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0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0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0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0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0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0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0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0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0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0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0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0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0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0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0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0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0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0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0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0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0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0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0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0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0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0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0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0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0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0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0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0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0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0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0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0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ref="P1802:P1865" si="145">IFERROR(ROUND(E1802/L1802,2),0)</f>
        <v>83.72</v>
      </c>
      <c r="Q1802" s="10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0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0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0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0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0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0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0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0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0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0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0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0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0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0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0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0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0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0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0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0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0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0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0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0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0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0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0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0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0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0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0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0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0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0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0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0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0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0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0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0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0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0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0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0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0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0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ref="P1866:P1929" si="150">IFERROR(ROUND(E1866/L1866,2),0)</f>
        <v>58.08</v>
      </c>
      <c r="Q1866" s="10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0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0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0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0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0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0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0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0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0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0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0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0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0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0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0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0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0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0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0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0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0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0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0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0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0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0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0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0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0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0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0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0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0" t="s">
        <v>8318</v>
      </c>
      <c r="R1903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0" t="s">
        <v>8318</v>
      </c>
      <c r="R190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0" t="s">
        <v>8318</v>
      </c>
      <c r="R1905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0" t="s">
        <v>8318</v>
      </c>
      <c r="R1906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0" t="s">
        <v>8318</v>
      </c>
      <c r="R190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0" t="s">
        <v>8318</v>
      </c>
      <c r="R1908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0" t="s">
        <v>8318</v>
      </c>
      <c r="R1909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0" t="s">
        <v>8318</v>
      </c>
      <c r="R1910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0" t="s">
        <v>8318</v>
      </c>
      <c r="R1911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0" t="s">
        <v>8318</v>
      </c>
      <c r="R1912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0" t="s">
        <v>8318</v>
      </c>
      <c r="R1913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0" t="s">
        <v>8318</v>
      </c>
      <c r="R191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0" t="s">
        <v>8318</v>
      </c>
      <c r="R1915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0" t="s">
        <v>8318</v>
      </c>
      <c r="R1916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0" t="s">
        <v>8318</v>
      </c>
      <c r="R191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8318</v>
      </c>
      <c r="R1918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8318</v>
      </c>
      <c r="R1919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8318</v>
      </c>
      <c r="R1920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8318</v>
      </c>
      <c r="R1921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8318</v>
      </c>
      <c r="R1922" t="s">
        <v>8348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ref="P1930:P1993" si="155">IFERROR(ROUND(E1930/L1930,2),0)</f>
        <v>77.349999999999994</v>
      </c>
      <c r="Q1930" s="1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0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0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0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0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0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0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0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0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0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0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0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0" t="s">
        <v>8318</v>
      </c>
      <c r="R1943" t="s">
        <v>8349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0" t="s">
        <v>8318</v>
      </c>
      <c r="R1944" t="s">
        <v>8349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0" t="s">
        <v>8318</v>
      </c>
      <c r="R1945" t="s">
        <v>8349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0" t="s">
        <v>8318</v>
      </c>
      <c r="R1946" t="s">
        <v>8349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0" t="s">
        <v>8318</v>
      </c>
      <c r="R1947" t="s">
        <v>8349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0" t="s">
        <v>8318</v>
      </c>
      <c r="R1948" t="s">
        <v>8349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0" t="s">
        <v>8318</v>
      </c>
      <c r="R1949" t="s">
        <v>8349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0" t="s">
        <v>8318</v>
      </c>
      <c r="R1950" t="s">
        <v>8349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0" t="s">
        <v>8318</v>
      </c>
      <c r="R1951" t="s">
        <v>8349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0" t="s">
        <v>8318</v>
      </c>
      <c r="R1952" t="s">
        <v>8349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0" t="s">
        <v>8318</v>
      </c>
      <c r="R1953" t="s">
        <v>8349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0" t="s">
        <v>8318</v>
      </c>
      <c r="R1954" t="s">
        <v>8349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0" t="s">
        <v>8318</v>
      </c>
      <c r="R1955" t="s">
        <v>8349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0" t="s">
        <v>8318</v>
      </c>
      <c r="R1956" t="s">
        <v>8349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0" t="s">
        <v>8318</v>
      </c>
      <c r="R1957" t="s">
        <v>8349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0" t="s">
        <v>8318</v>
      </c>
      <c r="R1958" t="s">
        <v>8349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0" t="s">
        <v>8318</v>
      </c>
      <c r="R1959" t="s">
        <v>8349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0" t="s">
        <v>8318</v>
      </c>
      <c r="R1960" t="s">
        <v>8349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0" t="s">
        <v>8318</v>
      </c>
      <c r="R1961" t="s">
        <v>8349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0" t="s">
        <v>8318</v>
      </c>
      <c r="R1962" t="s">
        <v>8349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0" t="s">
        <v>8318</v>
      </c>
      <c r="R1963" t="s">
        <v>8349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0" t="s">
        <v>8318</v>
      </c>
      <c r="R1964" t="s">
        <v>8349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0" t="s">
        <v>8318</v>
      </c>
      <c r="R1965" t="s">
        <v>8349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0" t="s">
        <v>8318</v>
      </c>
      <c r="R1966" t="s">
        <v>8349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0" t="s">
        <v>8318</v>
      </c>
      <c r="R1967" t="s">
        <v>8349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0" t="s">
        <v>8318</v>
      </c>
      <c r="R1968" t="s">
        <v>8349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0" t="s">
        <v>8318</v>
      </c>
      <c r="R1969" t="s">
        <v>8349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0" t="s">
        <v>8318</v>
      </c>
      <c r="R1970" t="s">
        <v>8349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0" t="s">
        <v>8318</v>
      </c>
      <c r="R1971" t="s">
        <v>8349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0" t="s">
        <v>8318</v>
      </c>
      <c r="R1972" t="s">
        <v>8349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0" t="s">
        <v>8318</v>
      </c>
      <c r="R1973" t="s">
        <v>8349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0" t="s">
        <v>8318</v>
      </c>
      <c r="R1974" t="s">
        <v>8349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0" t="s">
        <v>8318</v>
      </c>
      <c r="R1975" t="s">
        <v>8349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0" t="s">
        <v>8318</v>
      </c>
      <c r="R1976" t="s">
        <v>8349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0" t="s">
        <v>8318</v>
      </c>
      <c r="R1977" t="s">
        <v>8349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0" t="s">
        <v>8318</v>
      </c>
      <c r="R1978" t="s">
        <v>8349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0" t="s">
        <v>8318</v>
      </c>
      <c r="R1979" t="s">
        <v>8349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0" t="s">
        <v>8318</v>
      </c>
      <c r="R1980" t="s">
        <v>8349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0" t="s">
        <v>8318</v>
      </c>
      <c r="R1981" t="s">
        <v>8349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8318</v>
      </c>
      <c r="R1982" t="s">
        <v>8349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8337</v>
      </c>
      <c r="R1983" t="s">
        <v>8350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8337</v>
      </c>
      <c r="R1984" t="s">
        <v>8350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8337</v>
      </c>
      <c r="R1985" t="s">
        <v>8350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8337</v>
      </c>
      <c r="R1986" t="s">
        <v>8350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8337</v>
      </c>
      <c r="R1987" t="s">
        <v>8350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8337</v>
      </c>
      <c r="R1988" t="s">
        <v>8350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8337</v>
      </c>
      <c r="R1989" t="s">
        <v>8350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8337</v>
      </c>
      <c r="R1990" t="s">
        <v>8350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8337</v>
      </c>
      <c r="R1991" t="s">
        <v>8350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8337</v>
      </c>
      <c r="R1992" t="s">
        <v>8350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8337</v>
      </c>
      <c r="R1993" t="s">
        <v>8350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ref="P1994:P2057" si="160">IFERROR(ROUND(E1994/L1994,2),0)</f>
        <v>1</v>
      </c>
      <c r="Q1994" s="10" t="s">
        <v>8337</v>
      </c>
      <c r="R1994" t="s">
        <v>8350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0" t="s">
        <v>8337</v>
      </c>
      <c r="R1995" t="s">
        <v>8350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0" t="s">
        <v>8337</v>
      </c>
      <c r="R1996" t="s">
        <v>8350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0" t="s">
        <v>8337</v>
      </c>
      <c r="R1997" t="s">
        <v>8350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0" t="s">
        <v>8337</v>
      </c>
      <c r="R1998" t="s">
        <v>8350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0" t="s">
        <v>8337</v>
      </c>
      <c r="R1999" t="s">
        <v>8350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0" t="s">
        <v>8337</v>
      </c>
      <c r="R2000" t="s">
        <v>8350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0" t="s">
        <v>8337</v>
      </c>
      <c r="R2001" t="s">
        <v>8350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0" t="s">
        <v>8337</v>
      </c>
      <c r="R2002" t="s">
        <v>8350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0" t="s">
        <v>8318</v>
      </c>
      <c r="R2003" t="s">
        <v>8349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0" t="s">
        <v>8318</v>
      </c>
      <c r="R2004" t="s">
        <v>8349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0" t="s">
        <v>8318</v>
      </c>
      <c r="R2005" t="s">
        <v>8349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0" t="s">
        <v>8318</v>
      </c>
      <c r="R2006" t="s">
        <v>8349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0" t="s">
        <v>8318</v>
      </c>
      <c r="R2007" t="s">
        <v>8349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0" t="s">
        <v>8318</v>
      </c>
      <c r="R2008" t="s">
        <v>8349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0" t="s">
        <v>8318</v>
      </c>
      <c r="R2009" t="s">
        <v>8349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0" t="s">
        <v>8318</v>
      </c>
      <c r="R2010" t="s">
        <v>8349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0" t="s">
        <v>8318</v>
      </c>
      <c r="R2011" t="s">
        <v>8349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0" t="s">
        <v>8318</v>
      </c>
      <c r="R2012" t="s">
        <v>8349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0" t="s">
        <v>8318</v>
      </c>
      <c r="R2013" t="s">
        <v>8349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0" t="s">
        <v>8318</v>
      </c>
      <c r="R2014" t="s">
        <v>8349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0" t="s">
        <v>8318</v>
      </c>
      <c r="R2015" t="s">
        <v>8349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0" t="s">
        <v>8318</v>
      </c>
      <c r="R2016" t="s">
        <v>8349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0" t="s">
        <v>8318</v>
      </c>
      <c r="R2017" t="s">
        <v>8349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0" t="s">
        <v>8318</v>
      </c>
      <c r="R2018" t="s">
        <v>8349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0" t="s">
        <v>8318</v>
      </c>
      <c r="R2019" t="s">
        <v>8349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0" t="s">
        <v>8318</v>
      </c>
      <c r="R2020" t="s">
        <v>8349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0" t="s">
        <v>8318</v>
      </c>
      <c r="R2021" t="s">
        <v>8349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0" t="s">
        <v>8318</v>
      </c>
      <c r="R2022" t="s">
        <v>8349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0" t="s">
        <v>8318</v>
      </c>
      <c r="R2023" t="s">
        <v>8349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0" t="s">
        <v>8318</v>
      </c>
      <c r="R2024" t="s">
        <v>8349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0" t="s">
        <v>8318</v>
      </c>
      <c r="R2025" t="s">
        <v>8349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0" t="s">
        <v>8318</v>
      </c>
      <c r="R2026" t="s">
        <v>8349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0" t="s">
        <v>8318</v>
      </c>
      <c r="R2027" t="s">
        <v>8349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0" t="s">
        <v>8318</v>
      </c>
      <c r="R2028" t="s">
        <v>8349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0" t="s">
        <v>8318</v>
      </c>
      <c r="R2029" t="s">
        <v>8349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0" t="s">
        <v>8318</v>
      </c>
      <c r="R2030" t="s">
        <v>8349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0" t="s">
        <v>8318</v>
      </c>
      <c r="R2031" t="s">
        <v>8349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0" t="s">
        <v>8318</v>
      </c>
      <c r="R2032" t="s">
        <v>8349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0" t="s">
        <v>8318</v>
      </c>
      <c r="R2033" t="s">
        <v>8349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0" t="s">
        <v>8318</v>
      </c>
      <c r="R2034" t="s">
        <v>8349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0" t="s">
        <v>8318</v>
      </c>
      <c r="R2035" t="s">
        <v>8349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0" t="s">
        <v>8318</v>
      </c>
      <c r="R2036" t="s">
        <v>8349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0" t="s">
        <v>8318</v>
      </c>
      <c r="R2037" t="s">
        <v>8349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0" t="s">
        <v>8318</v>
      </c>
      <c r="R2038" t="s">
        <v>8349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0" t="s">
        <v>8318</v>
      </c>
      <c r="R2039" t="s">
        <v>8349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0" t="s">
        <v>8318</v>
      </c>
      <c r="R2040" t="s">
        <v>8349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0" t="s">
        <v>8318</v>
      </c>
      <c r="R2041" t="s">
        <v>8349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0" t="s">
        <v>8318</v>
      </c>
      <c r="R2042" t="s">
        <v>8349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0" t="s">
        <v>8318</v>
      </c>
      <c r="R2043" t="s">
        <v>8349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0" t="s">
        <v>8318</v>
      </c>
      <c r="R2044" t="s">
        <v>8349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0" t="s">
        <v>8318</v>
      </c>
      <c r="R2045" t="s">
        <v>8349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8318</v>
      </c>
      <c r="R2046" t="s">
        <v>8349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8318</v>
      </c>
      <c r="R2047" t="s">
        <v>8349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8318</v>
      </c>
      <c r="R2048" t="s">
        <v>8349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8318</v>
      </c>
      <c r="R2049" t="s">
        <v>8349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8318</v>
      </c>
      <c r="R2050" t="s">
        <v>8349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8318</v>
      </c>
      <c r="R2051" t="s">
        <v>8349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8318</v>
      </c>
      <c r="R2052" t="s">
        <v>8349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8318</v>
      </c>
      <c r="R2053" t="s">
        <v>8349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8318</v>
      </c>
      <c r="R2054" t="s">
        <v>8349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8318</v>
      </c>
      <c r="R2055" t="s">
        <v>8349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8318</v>
      </c>
      <c r="R2056" t="s">
        <v>8349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8318</v>
      </c>
      <c r="R2057" t="s">
        <v>8349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ref="P2058:P2121" si="165">IFERROR(ROUND(E2058/L2058,2),0)</f>
        <v>138.49</v>
      </c>
      <c r="Q2058" s="10" t="s">
        <v>8318</v>
      </c>
      <c r="R2058" t="s">
        <v>8349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0" t="s">
        <v>8318</v>
      </c>
      <c r="R2059" t="s">
        <v>8349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0" t="s">
        <v>8318</v>
      </c>
      <c r="R2060" t="s">
        <v>8349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0" t="s">
        <v>8318</v>
      </c>
      <c r="R2061" t="s">
        <v>8349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0" t="s">
        <v>8318</v>
      </c>
      <c r="R2062" t="s">
        <v>8349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0" t="s">
        <v>8318</v>
      </c>
      <c r="R2063" t="s">
        <v>8349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0" t="s">
        <v>8318</v>
      </c>
      <c r="R2064" t="s">
        <v>8349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0" t="s">
        <v>8318</v>
      </c>
      <c r="R2065" t="s">
        <v>8349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0" t="s">
        <v>8318</v>
      </c>
      <c r="R2066" t="s">
        <v>8349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0" t="s">
        <v>8318</v>
      </c>
      <c r="R2067" t="s">
        <v>8349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0" t="s">
        <v>8318</v>
      </c>
      <c r="R2068" t="s">
        <v>8349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0" t="s">
        <v>8318</v>
      </c>
      <c r="R2069" t="s">
        <v>8349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0" t="s">
        <v>8318</v>
      </c>
      <c r="R2070" t="s">
        <v>8349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0" t="s">
        <v>8318</v>
      </c>
      <c r="R2071" t="s">
        <v>8349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0" t="s">
        <v>8318</v>
      </c>
      <c r="R2072" t="s">
        <v>8349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0" t="s">
        <v>8318</v>
      </c>
      <c r="R2073" t="s">
        <v>8349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0" t="s">
        <v>8318</v>
      </c>
      <c r="R2074" t="s">
        <v>8349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0" t="s">
        <v>8318</v>
      </c>
      <c r="R2075" t="s">
        <v>8349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0" t="s">
        <v>8318</v>
      </c>
      <c r="R2076" t="s">
        <v>8349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0" t="s">
        <v>8318</v>
      </c>
      <c r="R2077" t="s">
        <v>8349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0" t="s">
        <v>8318</v>
      </c>
      <c r="R2078" t="s">
        <v>8349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0" t="s">
        <v>8318</v>
      </c>
      <c r="R2079" t="s">
        <v>8349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0" t="s">
        <v>8318</v>
      </c>
      <c r="R2080" t="s">
        <v>8349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0" t="s">
        <v>8318</v>
      </c>
      <c r="R2081" t="s">
        <v>8349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0" t="s">
        <v>8318</v>
      </c>
      <c r="R2082" t="s">
        <v>8349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0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0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0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0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0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0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0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0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0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0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0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0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0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0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0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0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0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0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0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0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0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0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0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0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0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ref="P2122:P2185" si="170">IFERROR(ROUND(E2122/L2122,2),0)</f>
        <v>116.96</v>
      </c>
      <c r="Q2122" s="10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0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0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0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0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0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0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0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0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0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0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0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0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0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0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0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0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0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0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0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0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0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0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0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0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0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0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0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0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0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0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0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0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0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0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0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0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0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0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0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0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0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0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0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0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0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0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8332</v>
      </c>
      <c r="R2183" t="s">
        <v>8351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8332</v>
      </c>
      <c r="R2184" t="s">
        <v>8351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8332</v>
      </c>
      <c r="R2185" t="s">
        <v>8351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ref="P2186:P2249" si="175">IFERROR(ROUND(E2186/L2186,2),0)</f>
        <v>107.05</v>
      </c>
      <c r="Q2186" s="10" t="s">
        <v>8332</v>
      </c>
      <c r="R2186" t="s">
        <v>8351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0" t="s">
        <v>8332</v>
      </c>
      <c r="R2187" t="s">
        <v>8351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0" t="s">
        <v>8332</v>
      </c>
      <c r="R2188" t="s">
        <v>8351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0" t="s">
        <v>8332</v>
      </c>
      <c r="R2189" t="s">
        <v>8351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0" t="s">
        <v>8332</v>
      </c>
      <c r="R2190" t="s">
        <v>8351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0" t="s">
        <v>8332</v>
      </c>
      <c r="R2191" t="s">
        <v>8351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0" t="s">
        <v>8332</v>
      </c>
      <c r="R2192" t="s">
        <v>8351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0" t="s">
        <v>8332</v>
      </c>
      <c r="R2193" t="s">
        <v>8351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0" t="s">
        <v>8332</v>
      </c>
      <c r="R2194" t="s">
        <v>8351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0" t="s">
        <v>8332</v>
      </c>
      <c r="R2195" t="s">
        <v>8351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0" t="s">
        <v>8332</v>
      </c>
      <c r="R2196" t="s">
        <v>8351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0" t="s">
        <v>8332</v>
      </c>
      <c r="R2197" t="s">
        <v>8351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0" t="s">
        <v>8332</v>
      </c>
      <c r="R2198" t="s">
        <v>8351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0" t="s">
        <v>8332</v>
      </c>
      <c r="R2199" t="s">
        <v>8351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0" t="s">
        <v>8332</v>
      </c>
      <c r="R2200" t="s">
        <v>8351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0" t="s">
        <v>8332</v>
      </c>
      <c r="R2201" t="s">
        <v>8351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0" t="s">
        <v>8332</v>
      </c>
      <c r="R2202" t="s">
        <v>8351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0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0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0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0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0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0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0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0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0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0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0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0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0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0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0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0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0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0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0" t="s">
        <v>8332</v>
      </c>
      <c r="R2223" t="s">
        <v>8351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0" t="s">
        <v>8332</v>
      </c>
      <c r="R2224" t="s">
        <v>8351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0" t="s">
        <v>8332</v>
      </c>
      <c r="R2225" t="s">
        <v>8351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0" t="s">
        <v>8332</v>
      </c>
      <c r="R2226" t="s">
        <v>8351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0" t="s">
        <v>8332</v>
      </c>
      <c r="R2227" t="s">
        <v>8351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0" t="s">
        <v>8332</v>
      </c>
      <c r="R2228" t="s">
        <v>8351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0" t="s">
        <v>8332</v>
      </c>
      <c r="R2229" t="s">
        <v>8351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0" t="s">
        <v>8332</v>
      </c>
      <c r="R2230" t="s">
        <v>8351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0" t="s">
        <v>8332</v>
      </c>
      <c r="R2231" t="s">
        <v>8351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0" t="s">
        <v>8332</v>
      </c>
      <c r="R2232" t="s">
        <v>8351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0" t="s">
        <v>8332</v>
      </c>
      <c r="R2233" t="s">
        <v>8351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0" t="s">
        <v>8332</v>
      </c>
      <c r="R2234" t="s">
        <v>8351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0" t="s">
        <v>8332</v>
      </c>
      <c r="R2235" t="s">
        <v>8351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0" t="s">
        <v>8332</v>
      </c>
      <c r="R2236" t="s">
        <v>8351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0" t="s">
        <v>8332</v>
      </c>
      <c r="R2237" t="s">
        <v>8351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8332</v>
      </c>
      <c r="R2238" t="s">
        <v>8351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8332</v>
      </c>
      <c r="R2239" t="s">
        <v>8351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8332</v>
      </c>
      <c r="R2240" t="s">
        <v>8351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8332</v>
      </c>
      <c r="R2241" t="s">
        <v>8351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8332</v>
      </c>
      <c r="R2242" t="s">
        <v>8351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8332</v>
      </c>
      <c r="R2243" t="s">
        <v>8351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8332</v>
      </c>
      <c r="R2244" t="s">
        <v>8351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8332</v>
      </c>
      <c r="R2245" t="s">
        <v>8351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8332</v>
      </c>
      <c r="R2246" t="s">
        <v>8351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8332</v>
      </c>
      <c r="R2247" t="s">
        <v>8351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8332</v>
      </c>
      <c r="R2248" t="s">
        <v>8351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8332</v>
      </c>
      <c r="R2249" t="s">
        <v>8351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ref="P2250:P2313" si="180">IFERROR(ROUND(E2250/L2250,2),0)</f>
        <v>58.63</v>
      </c>
      <c r="Q2250" s="10" t="s">
        <v>8332</v>
      </c>
      <c r="R2250" t="s">
        <v>8351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0" t="s">
        <v>8332</v>
      </c>
      <c r="R2251" t="s">
        <v>8351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0" t="s">
        <v>8332</v>
      </c>
      <c r="R2252" t="s">
        <v>8351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0" t="s">
        <v>8332</v>
      </c>
      <c r="R2253" t="s">
        <v>8351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0" t="s">
        <v>8332</v>
      </c>
      <c r="R2254" t="s">
        <v>8351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0" t="s">
        <v>8332</v>
      </c>
      <c r="R2255" t="s">
        <v>8351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0" t="s">
        <v>8332</v>
      </c>
      <c r="R2256" t="s">
        <v>8351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0" t="s">
        <v>8332</v>
      </c>
      <c r="R2257" t="s">
        <v>8351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0" t="s">
        <v>8332</v>
      </c>
      <c r="R2258" t="s">
        <v>8351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0" t="s">
        <v>8332</v>
      </c>
      <c r="R2259" t="s">
        <v>8351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0" t="s">
        <v>8332</v>
      </c>
      <c r="R2260" t="s">
        <v>8351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0" t="s">
        <v>8332</v>
      </c>
      <c r="R2261" t="s">
        <v>8351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0" t="s">
        <v>8332</v>
      </c>
      <c r="R2262" t="s">
        <v>8351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0" t="s">
        <v>8332</v>
      </c>
      <c r="R2263" t="s">
        <v>8351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0" t="s">
        <v>8332</v>
      </c>
      <c r="R2264" t="s">
        <v>8351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0" t="s">
        <v>8332</v>
      </c>
      <c r="R2265" t="s">
        <v>8351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0" t="s">
        <v>8332</v>
      </c>
      <c r="R2266" t="s">
        <v>8351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0" t="s">
        <v>8332</v>
      </c>
      <c r="R2267" t="s">
        <v>8351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0" t="s">
        <v>8332</v>
      </c>
      <c r="R2268" t="s">
        <v>8351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0" t="s">
        <v>8332</v>
      </c>
      <c r="R2269" t="s">
        <v>8351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0" t="s">
        <v>8332</v>
      </c>
      <c r="R2270" t="s">
        <v>8351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0" t="s">
        <v>8332</v>
      </c>
      <c r="R2271" t="s">
        <v>8351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0" t="s">
        <v>8332</v>
      </c>
      <c r="R2272" t="s">
        <v>8351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0" t="s">
        <v>8332</v>
      </c>
      <c r="R2273" t="s">
        <v>8351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0" t="s">
        <v>8332</v>
      </c>
      <c r="R2274" t="s">
        <v>8351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0" t="s">
        <v>8332</v>
      </c>
      <c r="R2275" t="s">
        <v>8351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0" t="s">
        <v>8332</v>
      </c>
      <c r="R2276" t="s">
        <v>8351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0" t="s">
        <v>8332</v>
      </c>
      <c r="R2277" t="s">
        <v>8351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0" t="s">
        <v>8332</v>
      </c>
      <c r="R2278" t="s">
        <v>8351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0" t="s">
        <v>8332</v>
      </c>
      <c r="R2279" t="s">
        <v>8351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0" t="s">
        <v>8332</v>
      </c>
      <c r="R2280" t="s">
        <v>8351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0" t="s">
        <v>8332</v>
      </c>
      <c r="R2281" t="s">
        <v>8351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0" t="s">
        <v>8332</v>
      </c>
      <c r="R2282" t="s">
        <v>8351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0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0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0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0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0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0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0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0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0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0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0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0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0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0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0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0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0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ref="P2314:P2377" si="185">IFERROR(ROUND(E2314/L2314,2),0)</f>
        <v>40.96</v>
      </c>
      <c r="Q2314" s="10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0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0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0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0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0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0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0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0" t="s">
        <v>8335</v>
      </c>
      <c r="R2323" t="s">
        <v>8352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0" t="s">
        <v>8335</v>
      </c>
      <c r="R2324" t="s">
        <v>8352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0" t="s">
        <v>8335</v>
      </c>
      <c r="R2325" t="s">
        <v>8352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0" t="s">
        <v>8335</v>
      </c>
      <c r="R2326" t="s">
        <v>8352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0" t="s">
        <v>8335</v>
      </c>
      <c r="R2327" t="s">
        <v>8352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0" t="s">
        <v>8335</v>
      </c>
      <c r="R2328" t="s">
        <v>8352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0" t="s">
        <v>8335</v>
      </c>
      <c r="R2329" t="s">
        <v>8352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0" t="s">
        <v>8335</v>
      </c>
      <c r="R2330" t="s">
        <v>8352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0" t="s">
        <v>8335</v>
      </c>
      <c r="R2331" t="s">
        <v>8352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0" t="s">
        <v>8335</v>
      </c>
      <c r="R2332" t="s">
        <v>8352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0" t="s">
        <v>8335</v>
      </c>
      <c r="R2333" t="s">
        <v>8352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0" t="s">
        <v>8335</v>
      </c>
      <c r="R2334" t="s">
        <v>8352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0" t="s">
        <v>8335</v>
      </c>
      <c r="R2335" t="s">
        <v>8352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0" t="s">
        <v>8335</v>
      </c>
      <c r="R2336" t="s">
        <v>8352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0" t="s">
        <v>8335</v>
      </c>
      <c r="R2337" t="s">
        <v>8352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0" t="s">
        <v>8335</v>
      </c>
      <c r="R2338" t="s">
        <v>8352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0" t="s">
        <v>8335</v>
      </c>
      <c r="R2339" t="s">
        <v>8352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0" t="s">
        <v>8335</v>
      </c>
      <c r="R2340" t="s">
        <v>8352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0" t="s">
        <v>8335</v>
      </c>
      <c r="R2341" t="s">
        <v>8352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0" t="s">
        <v>8335</v>
      </c>
      <c r="R2342" t="s">
        <v>8352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0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0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0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0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0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0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0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0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0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0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0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0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0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0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0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0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0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0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0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0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0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ref="P2378:P2441" si="190">IFERROR(ROUND(E2378/L2378,2),0)</f>
        <v>81.58</v>
      </c>
      <c r="Q2378" s="10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0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0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0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0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0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0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0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0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0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0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0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0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0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0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0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0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0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0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0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0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0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0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0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0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0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0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0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0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0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0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0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0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0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0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0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0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0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0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0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0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0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0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0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0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0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0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ref="P2442:P2505" si="195">IFERROR(ROUND(E2442/L2442,2),0)</f>
        <v>5</v>
      </c>
      <c r="Q2442" s="10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0" t="s">
        <v>8335</v>
      </c>
      <c r="R2443" t="s">
        <v>8352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0" t="s">
        <v>8335</v>
      </c>
      <c r="R2444" t="s">
        <v>8352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0" t="s">
        <v>8335</v>
      </c>
      <c r="R2445" t="s">
        <v>8352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0" t="s">
        <v>8335</v>
      </c>
      <c r="R2446" t="s">
        <v>8352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0" t="s">
        <v>8335</v>
      </c>
      <c r="R2447" t="s">
        <v>8352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0" t="s">
        <v>8335</v>
      </c>
      <c r="R2448" t="s">
        <v>8352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0" t="s">
        <v>8335</v>
      </c>
      <c r="R2449" t="s">
        <v>8352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0" t="s">
        <v>8335</v>
      </c>
      <c r="R2450" t="s">
        <v>8352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0" t="s">
        <v>8335</v>
      </c>
      <c r="R2451" t="s">
        <v>8352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0" t="s">
        <v>8335</v>
      </c>
      <c r="R2452" t="s">
        <v>8352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0" t="s">
        <v>8335</v>
      </c>
      <c r="R2453" t="s">
        <v>8352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0" t="s">
        <v>8335</v>
      </c>
      <c r="R2454" t="s">
        <v>8352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0" t="s">
        <v>8335</v>
      </c>
      <c r="R2455" t="s">
        <v>8352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0" t="s">
        <v>8335</v>
      </c>
      <c r="R2456" t="s">
        <v>8352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0" t="s">
        <v>8335</v>
      </c>
      <c r="R2457" t="s">
        <v>8352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0" t="s">
        <v>8335</v>
      </c>
      <c r="R2458" t="s">
        <v>8352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0" t="s">
        <v>8335</v>
      </c>
      <c r="R2459" t="s">
        <v>8352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0" t="s">
        <v>8335</v>
      </c>
      <c r="R2460" t="s">
        <v>8352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0" t="s">
        <v>8335</v>
      </c>
      <c r="R2461" t="s">
        <v>8352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0" t="s">
        <v>8335</v>
      </c>
      <c r="R2462" t="s">
        <v>8352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0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0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0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0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0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0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0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0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0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0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0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0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0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0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0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0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0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0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0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0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0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0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0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0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0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0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0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0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8335</v>
      </c>
      <c r="R2503" t="s">
        <v>8353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8335</v>
      </c>
      <c r="R2504" t="s">
        <v>8353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8335</v>
      </c>
      <c r="R2505" t="s">
        <v>8353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ref="P2506:P2569" si="200">IFERROR(ROUND(E2506/L2506,2),0)</f>
        <v>0</v>
      </c>
      <c r="Q2506" s="10" t="s">
        <v>8335</v>
      </c>
      <c r="R2506" t="s">
        <v>8353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0" t="s">
        <v>8335</v>
      </c>
      <c r="R2507" t="s">
        <v>8353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0" t="s">
        <v>8335</v>
      </c>
      <c r="R2508" t="s">
        <v>8353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0" t="s">
        <v>8335</v>
      </c>
      <c r="R2509" t="s">
        <v>8353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0" t="s">
        <v>8335</v>
      </c>
      <c r="R2510" t="s">
        <v>8353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0" t="s">
        <v>8335</v>
      </c>
      <c r="R2511" t="s">
        <v>8353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0" t="s">
        <v>8335</v>
      </c>
      <c r="R2512" t="s">
        <v>8353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0" t="s">
        <v>8335</v>
      </c>
      <c r="R2513" t="s">
        <v>8353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0" t="s">
        <v>8335</v>
      </c>
      <c r="R2514" t="s">
        <v>8353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0" t="s">
        <v>8335</v>
      </c>
      <c r="R2515" t="s">
        <v>8353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0" t="s">
        <v>8335</v>
      </c>
      <c r="R2516" t="s">
        <v>8353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0" t="s">
        <v>8335</v>
      </c>
      <c r="R2517" t="s">
        <v>8353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0" t="s">
        <v>8335</v>
      </c>
      <c r="R2518" t="s">
        <v>8353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0" t="s">
        <v>8335</v>
      </c>
      <c r="R2519" t="s">
        <v>8353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0" t="s">
        <v>8335</v>
      </c>
      <c r="R2520" t="s">
        <v>8353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0" t="s">
        <v>8335</v>
      </c>
      <c r="R2521" t="s">
        <v>8353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0" t="s">
        <v>8335</v>
      </c>
      <c r="R2522" t="s">
        <v>8353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0" t="s">
        <v>8324</v>
      </c>
      <c r="R2523" t="s">
        <v>8354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0" t="s">
        <v>8324</v>
      </c>
      <c r="R2524" t="s">
        <v>8354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0" t="s">
        <v>8324</v>
      </c>
      <c r="R2525" t="s">
        <v>8354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0" t="s">
        <v>8324</v>
      </c>
      <c r="R2526" t="s">
        <v>8354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0" t="s">
        <v>8324</v>
      </c>
      <c r="R2527" t="s">
        <v>8354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0" t="s">
        <v>8324</v>
      </c>
      <c r="R2528" t="s">
        <v>8354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0" t="s">
        <v>8324</v>
      </c>
      <c r="R2529" t="s">
        <v>8354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0" t="s">
        <v>8324</v>
      </c>
      <c r="R2530" t="s">
        <v>8354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0" t="s">
        <v>8324</v>
      </c>
      <c r="R2531" t="s">
        <v>8354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0" t="s">
        <v>8324</v>
      </c>
      <c r="R2532" t="s">
        <v>8354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0" t="s">
        <v>8324</v>
      </c>
      <c r="R2533" t="s">
        <v>8354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0" t="s">
        <v>8324</v>
      </c>
      <c r="R2534" t="s">
        <v>8354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0" t="s">
        <v>8324</v>
      </c>
      <c r="R2535" t="s">
        <v>8354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0" t="s">
        <v>8324</v>
      </c>
      <c r="R2536" t="s">
        <v>8354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0" t="s">
        <v>8324</v>
      </c>
      <c r="R2537" t="s">
        <v>8354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0" t="s">
        <v>8324</v>
      </c>
      <c r="R2538" t="s">
        <v>8354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0" t="s">
        <v>8324</v>
      </c>
      <c r="R2539" t="s">
        <v>8354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0" t="s">
        <v>8324</v>
      </c>
      <c r="R2540" t="s">
        <v>8354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0" t="s">
        <v>8324</v>
      </c>
      <c r="R2541" t="s">
        <v>8354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0" t="s">
        <v>8324</v>
      </c>
      <c r="R2542" t="s">
        <v>8354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0" t="s">
        <v>8324</v>
      </c>
      <c r="R2543" t="s">
        <v>8354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0" t="s">
        <v>8324</v>
      </c>
      <c r="R2544" t="s">
        <v>8354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0" t="s">
        <v>8324</v>
      </c>
      <c r="R2545" t="s">
        <v>8354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0" t="s">
        <v>8324</v>
      </c>
      <c r="R2546" t="s">
        <v>8354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0" t="s">
        <v>8324</v>
      </c>
      <c r="R2547" t="s">
        <v>8354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0" t="s">
        <v>8324</v>
      </c>
      <c r="R2548" t="s">
        <v>8354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0" t="s">
        <v>8324</v>
      </c>
      <c r="R2549" t="s">
        <v>8354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0" t="s">
        <v>8324</v>
      </c>
      <c r="R2550" t="s">
        <v>8354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0" t="s">
        <v>8324</v>
      </c>
      <c r="R2551" t="s">
        <v>8354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0" t="s">
        <v>8324</v>
      </c>
      <c r="R2552" t="s">
        <v>8354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0" t="s">
        <v>8324</v>
      </c>
      <c r="R2553" t="s">
        <v>8354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0" t="s">
        <v>8324</v>
      </c>
      <c r="R2554" t="s">
        <v>8354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0" t="s">
        <v>8324</v>
      </c>
      <c r="R2555" t="s">
        <v>8354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0" t="s">
        <v>8324</v>
      </c>
      <c r="R2556" t="s">
        <v>8354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0" t="s">
        <v>8324</v>
      </c>
      <c r="R2557" t="s">
        <v>8354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8324</v>
      </c>
      <c r="R2558" t="s">
        <v>8354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8324</v>
      </c>
      <c r="R2559" t="s">
        <v>8354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8324</v>
      </c>
      <c r="R2560" t="s">
        <v>8354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8324</v>
      </c>
      <c r="R2561" t="s">
        <v>8354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8324</v>
      </c>
      <c r="R2562" t="s">
        <v>8354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ref="P2570:P2633" si="205">IFERROR(ROUND(E2570/L2570,2),0)</f>
        <v>50</v>
      </c>
      <c r="Q2570" s="1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0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0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0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0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0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0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0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0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0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0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0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0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0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0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0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0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0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0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0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0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0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0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0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0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0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0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0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0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0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0" t="s">
        <v>8318</v>
      </c>
      <c r="R2603" t="s">
        <v>8355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0" t="s">
        <v>8318</v>
      </c>
      <c r="R2604" t="s">
        <v>8355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0" t="s">
        <v>8318</v>
      </c>
      <c r="R2605" t="s">
        <v>8355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0" t="s">
        <v>8318</v>
      </c>
      <c r="R2606" t="s">
        <v>8355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0" t="s">
        <v>8318</v>
      </c>
      <c r="R2607" t="s">
        <v>8355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0" t="s">
        <v>8318</v>
      </c>
      <c r="R2608" t="s">
        <v>8355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0" t="s">
        <v>8318</v>
      </c>
      <c r="R2609" t="s">
        <v>8355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0" t="s">
        <v>8318</v>
      </c>
      <c r="R2610" t="s">
        <v>8355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0" t="s">
        <v>8318</v>
      </c>
      <c r="R2611" t="s">
        <v>8355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0" t="s">
        <v>8318</v>
      </c>
      <c r="R2612" t="s">
        <v>8355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0" t="s">
        <v>8318</v>
      </c>
      <c r="R2613" t="s">
        <v>8355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0" t="s">
        <v>8318</v>
      </c>
      <c r="R2614" t="s">
        <v>8355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0" t="s">
        <v>8318</v>
      </c>
      <c r="R2615" t="s">
        <v>8355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0" t="s">
        <v>8318</v>
      </c>
      <c r="R2616" t="s">
        <v>8355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0" t="s">
        <v>8318</v>
      </c>
      <c r="R2617" t="s">
        <v>8355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0" t="s">
        <v>8318</v>
      </c>
      <c r="R2618" t="s">
        <v>8355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0" t="s">
        <v>8318</v>
      </c>
      <c r="R2619" t="s">
        <v>8355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0" t="s">
        <v>8318</v>
      </c>
      <c r="R2620" t="s">
        <v>8355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0" t="s">
        <v>8318</v>
      </c>
      <c r="R2621" t="s">
        <v>8355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8318</v>
      </c>
      <c r="R2622" t="s">
        <v>8355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8318</v>
      </c>
      <c r="R2623" t="s">
        <v>8355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8318</v>
      </c>
      <c r="R2624" t="s">
        <v>8355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8318</v>
      </c>
      <c r="R2625" t="s">
        <v>8355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8318</v>
      </c>
      <c r="R2626" t="s">
        <v>8355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8318</v>
      </c>
      <c r="R2627" t="s">
        <v>8355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8318</v>
      </c>
      <c r="R2628" t="s">
        <v>8355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8318</v>
      </c>
      <c r="R2629" t="s">
        <v>8355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8318</v>
      </c>
      <c r="R2630" t="s">
        <v>8355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8318</v>
      </c>
      <c r="R2631" t="s">
        <v>8355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8318</v>
      </c>
      <c r="R2632" t="s">
        <v>8355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8318</v>
      </c>
      <c r="R2633" t="s">
        <v>8355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ref="P2634:P2697" si="210">IFERROR(ROUND(E2634/L2634,2),0)</f>
        <v>34.9</v>
      </c>
      <c r="Q2634" s="10" t="s">
        <v>8318</v>
      </c>
      <c r="R2634" t="s">
        <v>8355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0" t="s">
        <v>8318</v>
      </c>
      <c r="R2635" t="s">
        <v>8355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0" t="s">
        <v>8318</v>
      </c>
      <c r="R2636" t="s">
        <v>8355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0" t="s">
        <v>8318</v>
      </c>
      <c r="R2637" t="s">
        <v>8355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0" t="s">
        <v>8318</v>
      </c>
      <c r="R2638" t="s">
        <v>8355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0" t="s">
        <v>8318</v>
      </c>
      <c r="R2639" t="s">
        <v>8355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0" t="s">
        <v>8318</v>
      </c>
      <c r="R2640" t="s">
        <v>8355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0" t="s">
        <v>8318</v>
      </c>
      <c r="R2641" t="s">
        <v>8355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0" t="s">
        <v>8318</v>
      </c>
      <c r="R2642" t="s">
        <v>8355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0" t="s">
        <v>8318</v>
      </c>
      <c r="R2643" t="s">
        <v>8355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0" t="s">
        <v>8318</v>
      </c>
      <c r="R2644" t="s">
        <v>8355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0" t="s">
        <v>8318</v>
      </c>
      <c r="R2645" t="s">
        <v>8355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0" t="s">
        <v>8318</v>
      </c>
      <c r="R2646" t="s">
        <v>8355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0" t="s">
        <v>8318</v>
      </c>
      <c r="R2647" t="s">
        <v>8355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0" t="s">
        <v>8318</v>
      </c>
      <c r="R2648" t="s">
        <v>8355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0" t="s">
        <v>8318</v>
      </c>
      <c r="R2649" t="s">
        <v>8355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0" t="s">
        <v>8318</v>
      </c>
      <c r="R2650" t="s">
        <v>8355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0" t="s">
        <v>8318</v>
      </c>
      <c r="R2651" t="s">
        <v>8355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0" t="s">
        <v>8318</v>
      </c>
      <c r="R2652" t="s">
        <v>8355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0" t="s">
        <v>8318</v>
      </c>
      <c r="R2653" t="s">
        <v>8355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0" t="s">
        <v>8318</v>
      </c>
      <c r="R2654" t="s">
        <v>8355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0" t="s">
        <v>8318</v>
      </c>
      <c r="R2655" t="s">
        <v>8355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0" t="s">
        <v>8318</v>
      </c>
      <c r="R2656" t="s">
        <v>8355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0" t="s">
        <v>8318</v>
      </c>
      <c r="R2657" t="s">
        <v>8355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0" t="s">
        <v>8318</v>
      </c>
      <c r="R2658" t="s">
        <v>8355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0" t="s">
        <v>8318</v>
      </c>
      <c r="R2659" t="s">
        <v>8355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0" t="s">
        <v>8318</v>
      </c>
      <c r="R2660" t="s">
        <v>8355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0" t="s">
        <v>8318</v>
      </c>
      <c r="R2661" t="s">
        <v>8355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0" t="s">
        <v>8318</v>
      </c>
      <c r="R2662" t="s">
        <v>8355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0" t="s">
        <v>8318</v>
      </c>
      <c r="R2663" t="s">
        <v>8356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0" t="s">
        <v>8318</v>
      </c>
      <c r="R2664" t="s">
        <v>8356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0" t="s">
        <v>8318</v>
      </c>
      <c r="R2665" t="s">
        <v>8356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0" t="s">
        <v>8318</v>
      </c>
      <c r="R2666" t="s">
        <v>8356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0" t="s">
        <v>8318</v>
      </c>
      <c r="R2667" t="s">
        <v>8356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0" t="s">
        <v>8318</v>
      </c>
      <c r="R2668" t="s">
        <v>8356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0" t="s">
        <v>8318</v>
      </c>
      <c r="R2669" t="s">
        <v>8356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0" t="s">
        <v>8318</v>
      </c>
      <c r="R2670" t="s">
        <v>8356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0" t="s">
        <v>8318</v>
      </c>
      <c r="R2671" t="s">
        <v>8356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0" t="s">
        <v>8318</v>
      </c>
      <c r="R2672" t="s">
        <v>8356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0" t="s">
        <v>8318</v>
      </c>
      <c r="R2673" t="s">
        <v>8356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0" t="s">
        <v>8318</v>
      </c>
      <c r="R2674" t="s">
        <v>8356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0" t="s">
        <v>8318</v>
      </c>
      <c r="R2675" t="s">
        <v>8356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0" t="s">
        <v>8318</v>
      </c>
      <c r="R2676" t="s">
        <v>8356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0" t="s">
        <v>8318</v>
      </c>
      <c r="R2677" t="s">
        <v>8356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0" t="s">
        <v>8318</v>
      </c>
      <c r="R2678" t="s">
        <v>8356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0" t="s">
        <v>8318</v>
      </c>
      <c r="R2679" t="s">
        <v>8356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0" t="s">
        <v>8318</v>
      </c>
      <c r="R2680" t="s">
        <v>8356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0" t="s">
        <v>8318</v>
      </c>
      <c r="R2681" t="s">
        <v>8356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0" t="s">
        <v>8318</v>
      </c>
      <c r="R2682" t="s">
        <v>8356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0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0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0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ref="P2698:P2761" si="215">IFERROR(ROUND(E2698/L2698,2),0)</f>
        <v>89.21</v>
      </c>
      <c r="Q2698" s="10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0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0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0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3733</v>
      </c>
      <c r="B2703" s="3" t="s">
        <v>3730</v>
      </c>
      <c r="C2703" s="3" t="s">
        <v>7843</v>
      </c>
      <c r="D2703" s="6">
        <v>1500</v>
      </c>
      <c r="E2703" s="8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211"/>
        <v>0</v>
      </c>
      <c r="P2703">
        <f t="shared" si="215"/>
        <v>0</v>
      </c>
      <c r="Q2703" s="10" t="s">
        <v>8315</v>
      </c>
      <c r="R2703" t="s">
        <v>8316</v>
      </c>
      <c r="S2703" s="13">
        <f t="shared" si="212"/>
        <v>42103.024398148147</v>
      </c>
      <c r="T2703" s="13">
        <f t="shared" si="213"/>
        <v>42112.9375</v>
      </c>
      <c r="U2703">
        <f t="shared" si="214"/>
        <v>2015</v>
      </c>
    </row>
    <row r="2704" spans="1:21" ht="48" x14ac:dyDescent="0.2">
      <c r="A2704">
        <v>3741</v>
      </c>
      <c r="B2704" s="3" t="s">
        <v>3738</v>
      </c>
      <c r="C2704" s="3" t="s">
        <v>7851</v>
      </c>
      <c r="D2704" s="6">
        <v>20000</v>
      </c>
      <c r="E2704" s="8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211"/>
        <v>0</v>
      </c>
      <c r="P2704">
        <f t="shared" si="215"/>
        <v>0</v>
      </c>
      <c r="Q2704" s="10" t="s">
        <v>8315</v>
      </c>
      <c r="R2704" t="s">
        <v>8316</v>
      </c>
      <c r="S2704" s="13">
        <f t="shared" si="212"/>
        <v>42325.920717592591</v>
      </c>
      <c r="T2704" s="13">
        <f t="shared" si="213"/>
        <v>42355.920717592591</v>
      </c>
      <c r="U2704">
        <f t="shared" si="214"/>
        <v>2015</v>
      </c>
    </row>
    <row r="2705" spans="1:21" ht="32" x14ac:dyDescent="0.2">
      <c r="A2705">
        <v>3743</v>
      </c>
      <c r="B2705" s="3" t="s">
        <v>3740</v>
      </c>
      <c r="C2705" s="3" t="s">
        <v>7853</v>
      </c>
      <c r="D2705" s="6">
        <v>2200</v>
      </c>
      <c r="E2705" s="8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211"/>
        <v>0</v>
      </c>
      <c r="P2705">
        <f t="shared" si="215"/>
        <v>0</v>
      </c>
      <c r="Q2705" s="10" t="s">
        <v>8315</v>
      </c>
      <c r="R2705" t="s">
        <v>8316</v>
      </c>
      <c r="S2705" s="13">
        <f t="shared" si="212"/>
        <v>41793.710231481484</v>
      </c>
      <c r="T2705" s="13">
        <f t="shared" si="213"/>
        <v>41823.710231481484</v>
      </c>
      <c r="U2705">
        <f t="shared" si="214"/>
        <v>2014</v>
      </c>
    </row>
    <row r="2706" spans="1:21" ht="48" x14ac:dyDescent="0.2">
      <c r="A2706">
        <v>3744</v>
      </c>
      <c r="B2706" s="3" t="s">
        <v>3741</v>
      </c>
      <c r="C2706" s="3" t="s">
        <v>7854</v>
      </c>
      <c r="D2706" s="6">
        <v>1200</v>
      </c>
      <c r="E2706" s="8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211"/>
        <v>0</v>
      </c>
      <c r="P2706">
        <f t="shared" si="215"/>
        <v>0</v>
      </c>
      <c r="Q2706" s="10" t="s">
        <v>8315</v>
      </c>
      <c r="R2706" t="s">
        <v>8316</v>
      </c>
      <c r="S2706" s="13">
        <f t="shared" si="212"/>
        <v>41793.814259259263</v>
      </c>
      <c r="T2706" s="13">
        <f t="shared" si="213"/>
        <v>41825.165972222225</v>
      </c>
      <c r="U2706">
        <f t="shared" si="214"/>
        <v>2014</v>
      </c>
    </row>
    <row r="2707" spans="1:21" ht="48" x14ac:dyDescent="0.2">
      <c r="A2707">
        <v>3790</v>
      </c>
      <c r="B2707" s="3" t="s">
        <v>3787</v>
      </c>
      <c r="C2707" s="3" t="s">
        <v>7900</v>
      </c>
      <c r="D2707" s="6">
        <v>15000</v>
      </c>
      <c r="E2707" s="8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211"/>
        <v>0</v>
      </c>
      <c r="P2707">
        <f t="shared" si="215"/>
        <v>0</v>
      </c>
      <c r="Q2707" s="10" t="s">
        <v>8315</v>
      </c>
      <c r="R2707" t="s">
        <v>8340</v>
      </c>
      <c r="S2707" s="13">
        <f t="shared" si="212"/>
        <v>42666.666932870372</v>
      </c>
      <c r="T2707" s="13">
        <f t="shared" si="213"/>
        <v>42696.708599537036</v>
      </c>
      <c r="U2707">
        <f t="shared" si="214"/>
        <v>2016</v>
      </c>
    </row>
    <row r="2708" spans="1:21" ht="32" x14ac:dyDescent="0.2">
      <c r="A2708">
        <v>3791</v>
      </c>
      <c r="B2708" s="3" t="s">
        <v>3788</v>
      </c>
      <c r="C2708" s="3" t="s">
        <v>7901</v>
      </c>
      <c r="D2708" s="6">
        <v>1500</v>
      </c>
      <c r="E2708" s="8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211"/>
        <v>0</v>
      </c>
      <c r="P2708">
        <f t="shared" si="215"/>
        <v>0</v>
      </c>
      <c r="Q2708" s="10" t="s">
        <v>8315</v>
      </c>
      <c r="R2708" t="s">
        <v>8340</v>
      </c>
      <c r="S2708" s="13">
        <f t="shared" si="212"/>
        <v>41766.692037037035</v>
      </c>
      <c r="T2708" s="13">
        <f t="shared" si="213"/>
        <v>41826.692037037035</v>
      </c>
      <c r="U2708">
        <f t="shared" si="214"/>
        <v>2014</v>
      </c>
    </row>
    <row r="2709" spans="1:21" ht="48" x14ac:dyDescent="0.2">
      <c r="A2709">
        <v>3802</v>
      </c>
      <c r="B2709" s="3" t="s">
        <v>3799</v>
      </c>
      <c r="C2709" s="3" t="s">
        <v>7912</v>
      </c>
      <c r="D2709" s="6">
        <v>3000</v>
      </c>
      <c r="E2709" s="8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211"/>
        <v>0</v>
      </c>
      <c r="P2709">
        <f t="shared" si="215"/>
        <v>0</v>
      </c>
      <c r="Q2709" s="10" t="s">
        <v>8315</v>
      </c>
      <c r="R2709" t="s">
        <v>8340</v>
      </c>
      <c r="S2709" s="13">
        <f t="shared" si="212"/>
        <v>42269.126226851848</v>
      </c>
      <c r="T2709" s="13">
        <f t="shared" si="213"/>
        <v>42299.126226851848</v>
      </c>
      <c r="U2709">
        <f t="shared" si="214"/>
        <v>2015</v>
      </c>
    </row>
    <row r="2710" spans="1:21" ht="48" x14ac:dyDescent="0.2">
      <c r="A2710">
        <v>3804</v>
      </c>
      <c r="B2710" s="3" t="s">
        <v>3801</v>
      </c>
      <c r="C2710" s="3" t="s">
        <v>7914</v>
      </c>
      <c r="D2710" s="6">
        <v>8000</v>
      </c>
      <c r="E2710" s="8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211"/>
        <v>0</v>
      </c>
      <c r="P2710">
        <f t="shared" si="215"/>
        <v>0</v>
      </c>
      <c r="Q2710" s="10" t="s">
        <v>8315</v>
      </c>
      <c r="R2710" t="s">
        <v>8340</v>
      </c>
      <c r="S2710" s="13">
        <f t="shared" si="212"/>
        <v>42527.00953703704</v>
      </c>
      <c r="T2710" s="13">
        <f t="shared" si="213"/>
        <v>42582.291666666672</v>
      </c>
      <c r="U2710">
        <f t="shared" si="214"/>
        <v>2016</v>
      </c>
    </row>
    <row r="2711" spans="1:21" ht="48" x14ac:dyDescent="0.2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211"/>
        <v>0</v>
      </c>
      <c r="P2711">
        <f t="shared" si="215"/>
        <v>0</v>
      </c>
      <c r="Q2711" s="10" t="s">
        <v>8315</v>
      </c>
      <c r="R2711" t="s">
        <v>8316</v>
      </c>
      <c r="S2711" s="13">
        <f t="shared" si="212"/>
        <v>42253.633159722223</v>
      </c>
      <c r="T2711" s="13">
        <f t="shared" si="213"/>
        <v>42313.674826388888</v>
      </c>
      <c r="U2711">
        <f t="shared" si="214"/>
        <v>2015</v>
      </c>
    </row>
    <row r="2712" spans="1:21" ht="48" x14ac:dyDescent="0.2">
      <c r="A2712">
        <v>3872</v>
      </c>
      <c r="B2712" s="3" t="s">
        <v>3869</v>
      </c>
      <c r="C2712" s="3" t="s">
        <v>7981</v>
      </c>
      <c r="D2712" s="6">
        <v>15000</v>
      </c>
      <c r="E2712" s="8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211"/>
        <v>0</v>
      </c>
      <c r="P2712">
        <f t="shared" si="215"/>
        <v>0</v>
      </c>
      <c r="Q2712" s="10" t="s">
        <v>8315</v>
      </c>
      <c r="R2712" t="s">
        <v>8340</v>
      </c>
      <c r="S2712" s="13">
        <f t="shared" si="212"/>
        <v>42180.145787037036</v>
      </c>
      <c r="T2712" s="13">
        <f t="shared" si="213"/>
        <v>42230.145787037036</v>
      </c>
      <c r="U2712">
        <f t="shared" si="214"/>
        <v>2015</v>
      </c>
    </row>
    <row r="2713" spans="1:21" ht="48" x14ac:dyDescent="0.2">
      <c r="A2713">
        <v>3873</v>
      </c>
      <c r="B2713" s="3" t="s">
        <v>3870</v>
      </c>
      <c r="C2713" s="3" t="s">
        <v>7982</v>
      </c>
      <c r="D2713" s="6">
        <v>5500</v>
      </c>
      <c r="E2713" s="8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211"/>
        <v>0</v>
      </c>
      <c r="P2713">
        <f t="shared" si="215"/>
        <v>0</v>
      </c>
      <c r="Q2713" s="10" t="s">
        <v>8315</v>
      </c>
      <c r="R2713" t="s">
        <v>8340</v>
      </c>
      <c r="S2713" s="13">
        <f t="shared" si="212"/>
        <v>42255.696006944447</v>
      </c>
      <c r="T2713" s="13">
        <f t="shared" si="213"/>
        <v>42285.696006944447</v>
      </c>
      <c r="U2713">
        <f t="shared" si="214"/>
        <v>2015</v>
      </c>
    </row>
    <row r="2714" spans="1:21" ht="48" x14ac:dyDescent="0.2">
      <c r="A2714">
        <v>3874</v>
      </c>
      <c r="B2714" s="3" t="s">
        <v>3871</v>
      </c>
      <c r="C2714" s="3" t="s">
        <v>7983</v>
      </c>
      <c r="D2714" s="6">
        <v>620</v>
      </c>
      <c r="E2714" s="8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211"/>
        <v>0</v>
      </c>
      <c r="P2714">
        <f t="shared" si="215"/>
        <v>0</v>
      </c>
      <c r="Q2714" s="10" t="s">
        <v>8315</v>
      </c>
      <c r="R2714" t="s">
        <v>8340</v>
      </c>
      <c r="S2714" s="13">
        <f t="shared" si="212"/>
        <v>42007.016458333332</v>
      </c>
      <c r="T2714" s="13">
        <f t="shared" si="213"/>
        <v>42028.041666666672</v>
      </c>
      <c r="U2714">
        <f t="shared" si="214"/>
        <v>2015</v>
      </c>
    </row>
    <row r="2715" spans="1:21" ht="48" x14ac:dyDescent="0.2">
      <c r="A2715">
        <v>3875</v>
      </c>
      <c r="B2715" s="3" t="s">
        <v>3872</v>
      </c>
      <c r="C2715" s="3" t="s">
        <v>7984</v>
      </c>
      <c r="D2715" s="6">
        <v>30000</v>
      </c>
      <c r="E2715" s="8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211"/>
        <v>0</v>
      </c>
      <c r="P2715">
        <f t="shared" si="215"/>
        <v>0</v>
      </c>
      <c r="Q2715" s="10" t="s">
        <v>8315</v>
      </c>
      <c r="R2715" t="s">
        <v>8340</v>
      </c>
      <c r="S2715" s="13">
        <f t="shared" si="212"/>
        <v>42615.346817129626</v>
      </c>
      <c r="T2715" s="13">
        <f t="shared" si="213"/>
        <v>42616.416666666672</v>
      </c>
      <c r="U2715">
        <f t="shared" si="214"/>
        <v>2016</v>
      </c>
    </row>
    <row r="2716" spans="1:21" ht="48" x14ac:dyDescent="0.2">
      <c r="A2716">
        <v>3879</v>
      </c>
      <c r="B2716" s="3" t="s">
        <v>3876</v>
      </c>
      <c r="C2716" s="3" t="s">
        <v>7988</v>
      </c>
      <c r="D2716" s="6">
        <v>15000</v>
      </c>
      <c r="E2716" s="8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211"/>
        <v>0</v>
      </c>
      <c r="P2716">
        <f t="shared" si="215"/>
        <v>0</v>
      </c>
      <c r="Q2716" s="10" t="s">
        <v>8315</v>
      </c>
      <c r="R2716" t="s">
        <v>8340</v>
      </c>
      <c r="S2716" s="13">
        <f t="shared" si="212"/>
        <v>41999.861064814817</v>
      </c>
      <c r="T2716" s="13">
        <f t="shared" si="213"/>
        <v>42029.861064814817</v>
      </c>
      <c r="U2716">
        <f t="shared" si="214"/>
        <v>2014</v>
      </c>
    </row>
    <row r="2717" spans="1:21" ht="48" x14ac:dyDescent="0.2">
      <c r="A2717">
        <v>3882</v>
      </c>
      <c r="B2717" s="3" t="s">
        <v>3879</v>
      </c>
      <c r="C2717" s="3" t="s">
        <v>7991</v>
      </c>
      <c r="D2717" s="6">
        <v>30000</v>
      </c>
      <c r="E2717" s="8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211"/>
        <v>0</v>
      </c>
      <c r="P2717">
        <f t="shared" si="215"/>
        <v>0</v>
      </c>
      <c r="Q2717" s="10" t="s">
        <v>8315</v>
      </c>
      <c r="R2717" t="s">
        <v>8340</v>
      </c>
      <c r="S2717" s="13">
        <f t="shared" si="212"/>
        <v>42373.983449074076</v>
      </c>
      <c r="T2717" s="13">
        <f t="shared" si="213"/>
        <v>42400.960416666669</v>
      </c>
      <c r="U2717">
        <f t="shared" si="214"/>
        <v>2016</v>
      </c>
    </row>
    <row r="2718" spans="1:21" ht="48" x14ac:dyDescent="0.2">
      <c r="A2718">
        <v>3883</v>
      </c>
      <c r="B2718" s="3" t="s">
        <v>3880</v>
      </c>
      <c r="C2718" s="3" t="s">
        <v>7992</v>
      </c>
      <c r="D2718" s="6">
        <v>15000</v>
      </c>
      <c r="E2718" s="8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211"/>
        <v>0</v>
      </c>
      <c r="P2718">
        <f t="shared" si="215"/>
        <v>0</v>
      </c>
      <c r="Q2718" s="10" t="s">
        <v>8315</v>
      </c>
      <c r="R2718" t="s">
        <v>8340</v>
      </c>
      <c r="S2718" s="13">
        <f t="shared" si="212"/>
        <v>41854.602650462963</v>
      </c>
      <c r="T2718" s="13">
        <f t="shared" si="213"/>
        <v>41884.602650462963</v>
      </c>
      <c r="U2718">
        <f t="shared" si="214"/>
        <v>2014</v>
      </c>
    </row>
    <row r="2719" spans="1:21" ht="48" x14ac:dyDescent="0.2">
      <c r="A2719">
        <v>3884</v>
      </c>
      <c r="B2719" s="3" t="s">
        <v>3881</v>
      </c>
      <c r="C2719" s="3" t="s">
        <v>7993</v>
      </c>
      <c r="D2719" s="6">
        <v>10000</v>
      </c>
      <c r="E2719" s="8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211"/>
        <v>0</v>
      </c>
      <c r="P2719">
        <f t="shared" si="215"/>
        <v>0</v>
      </c>
      <c r="Q2719" s="10" t="s">
        <v>8315</v>
      </c>
      <c r="R2719" t="s">
        <v>8340</v>
      </c>
      <c r="S2719" s="13">
        <f t="shared" si="212"/>
        <v>42065.791574074072</v>
      </c>
      <c r="T2719" s="13">
        <f t="shared" si="213"/>
        <v>42090.749907407408</v>
      </c>
      <c r="U2719">
        <f t="shared" si="214"/>
        <v>2015</v>
      </c>
    </row>
    <row r="2720" spans="1:21" ht="48" x14ac:dyDescent="0.2">
      <c r="A2720">
        <v>3885</v>
      </c>
      <c r="B2720" s="3" t="s">
        <v>3882</v>
      </c>
      <c r="C2720" s="3" t="s">
        <v>7994</v>
      </c>
      <c r="D2720" s="6">
        <v>375000</v>
      </c>
      <c r="E2720" s="8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211"/>
        <v>0</v>
      </c>
      <c r="P2720">
        <f t="shared" si="215"/>
        <v>0</v>
      </c>
      <c r="Q2720" s="10" t="s">
        <v>8315</v>
      </c>
      <c r="R2720" t="s">
        <v>8340</v>
      </c>
      <c r="S2720" s="13">
        <f t="shared" si="212"/>
        <v>42469.951284722221</v>
      </c>
      <c r="T2720" s="13">
        <f t="shared" si="213"/>
        <v>42499.951284722221</v>
      </c>
      <c r="U2720">
        <f t="shared" si="214"/>
        <v>2016</v>
      </c>
    </row>
    <row r="2721" spans="1:21" ht="16" x14ac:dyDescent="0.2">
      <c r="A2721">
        <v>3886</v>
      </c>
      <c r="B2721" s="3" t="s">
        <v>3883</v>
      </c>
      <c r="C2721" s="3">
        <v>1</v>
      </c>
      <c r="D2721" s="6">
        <v>10000</v>
      </c>
      <c r="E2721" s="8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211"/>
        <v>0</v>
      </c>
      <c r="P2721">
        <f t="shared" si="215"/>
        <v>0</v>
      </c>
      <c r="Q2721" s="10" t="s">
        <v>8315</v>
      </c>
      <c r="R2721" t="s">
        <v>8340</v>
      </c>
      <c r="S2721" s="13">
        <f t="shared" si="212"/>
        <v>41954.228032407409</v>
      </c>
      <c r="T2721" s="13">
        <f t="shared" si="213"/>
        <v>41984.228032407409</v>
      </c>
      <c r="U2721">
        <f t="shared" si="214"/>
        <v>2014</v>
      </c>
    </row>
    <row r="2722" spans="1:21" ht="48" x14ac:dyDescent="0.2">
      <c r="A2722">
        <v>3892</v>
      </c>
      <c r="B2722" s="3" t="s">
        <v>3889</v>
      </c>
      <c r="C2722" s="3" t="s">
        <v>8000</v>
      </c>
      <c r="D2722" s="6">
        <v>1000</v>
      </c>
      <c r="E2722" s="8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211"/>
        <v>0</v>
      </c>
      <c r="P2722">
        <f t="shared" si="215"/>
        <v>0</v>
      </c>
      <c r="Q2722" s="10" t="s">
        <v>8315</v>
      </c>
      <c r="R2722" t="s">
        <v>8316</v>
      </c>
      <c r="S2722" s="13">
        <f t="shared" si="212"/>
        <v>41867.652280092596</v>
      </c>
      <c r="T2722" s="13">
        <f t="shared" si="213"/>
        <v>41875.291666666664</v>
      </c>
      <c r="U2722">
        <f t="shared" si="214"/>
        <v>2014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0" t="s">
        <v>8318</v>
      </c>
      <c r="R2723" t="s">
        <v>8349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0" t="s">
        <v>8318</v>
      </c>
      <c r="R2724" t="s">
        <v>8349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0" t="s">
        <v>8318</v>
      </c>
      <c r="R2725" t="s">
        <v>8349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0" t="s">
        <v>8318</v>
      </c>
      <c r="R2726" t="s">
        <v>8349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0" t="s">
        <v>8318</v>
      </c>
      <c r="R2727" t="s">
        <v>8349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0" t="s">
        <v>8318</v>
      </c>
      <c r="R2728" t="s">
        <v>8349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0" t="s">
        <v>8318</v>
      </c>
      <c r="R2729" t="s">
        <v>8349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0" t="s">
        <v>8318</v>
      </c>
      <c r="R2730" t="s">
        <v>8349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0" t="s">
        <v>8318</v>
      </c>
      <c r="R2731" t="s">
        <v>8349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0" t="s">
        <v>8318</v>
      </c>
      <c r="R2732" t="s">
        <v>8349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0" t="s">
        <v>8318</v>
      </c>
      <c r="R2733" t="s">
        <v>8349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0" t="s">
        <v>8318</v>
      </c>
      <c r="R2734" t="s">
        <v>8349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0" t="s">
        <v>8318</v>
      </c>
      <c r="R2735" t="s">
        <v>8349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0" t="s">
        <v>8318</v>
      </c>
      <c r="R2736" t="s">
        <v>8349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0" t="s">
        <v>8318</v>
      </c>
      <c r="R2737" t="s">
        <v>8349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0" t="s">
        <v>8318</v>
      </c>
      <c r="R2738" t="s">
        <v>8349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0" t="s">
        <v>8318</v>
      </c>
      <c r="R2739" t="s">
        <v>8349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0" t="s">
        <v>8318</v>
      </c>
      <c r="R2740" t="s">
        <v>8349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0" t="s">
        <v>8318</v>
      </c>
      <c r="R2741" t="s">
        <v>8349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0" t="s">
        <v>8318</v>
      </c>
      <c r="R2742" t="s">
        <v>8349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0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0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0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0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0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0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0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ref="P2762:P2825" si="220">IFERROR(ROUND(E2762/L2762,2),0)</f>
        <v>0</v>
      </c>
      <c r="Q2762" s="10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0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0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0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0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0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0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0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0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0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0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0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0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0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0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0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0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0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0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8" x14ac:dyDescent="0.2">
      <c r="A2783">
        <v>3903</v>
      </c>
      <c r="B2783" s="3" t="s">
        <v>3900</v>
      </c>
      <c r="C2783" s="3" t="s">
        <v>8011</v>
      </c>
      <c r="D2783" s="6">
        <v>1500</v>
      </c>
      <c r="E2783" s="8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216"/>
        <v>0</v>
      </c>
      <c r="P2783">
        <f t="shared" si="220"/>
        <v>0</v>
      </c>
      <c r="Q2783" s="10" t="s">
        <v>8315</v>
      </c>
      <c r="R2783" t="s">
        <v>8316</v>
      </c>
      <c r="S2783" s="13">
        <f t="shared" si="217"/>
        <v>42186.01116898148</v>
      </c>
      <c r="T2783" s="13">
        <f t="shared" si="218"/>
        <v>42230.818055555559</v>
      </c>
      <c r="U2783">
        <f t="shared" si="219"/>
        <v>2015</v>
      </c>
    </row>
    <row r="2784" spans="1:21" ht="48" x14ac:dyDescent="0.2">
      <c r="A2784">
        <v>3916</v>
      </c>
      <c r="B2784" s="3" t="s">
        <v>3913</v>
      </c>
      <c r="C2784" s="3" t="s">
        <v>8024</v>
      </c>
      <c r="D2784" s="6">
        <v>2000</v>
      </c>
      <c r="E2784" s="8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216"/>
        <v>0</v>
      </c>
      <c r="P2784">
        <f t="shared" si="220"/>
        <v>0</v>
      </c>
      <c r="Q2784" s="10" t="s">
        <v>8315</v>
      </c>
      <c r="R2784" t="s">
        <v>8316</v>
      </c>
      <c r="S2784" s="13">
        <f t="shared" si="217"/>
        <v>42494.471666666665</v>
      </c>
      <c r="T2784" s="13">
        <f t="shared" si="218"/>
        <v>42524.471666666665</v>
      </c>
      <c r="U2784">
        <f t="shared" si="219"/>
        <v>2016</v>
      </c>
    </row>
    <row r="2785" spans="1:21" ht="48" x14ac:dyDescent="0.2">
      <c r="A2785">
        <v>3921</v>
      </c>
      <c r="B2785" s="3" t="s">
        <v>3918</v>
      </c>
      <c r="C2785" s="3" t="s">
        <v>8029</v>
      </c>
      <c r="D2785" s="6">
        <v>3000</v>
      </c>
      <c r="E2785" s="8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216"/>
        <v>0</v>
      </c>
      <c r="P2785">
        <f t="shared" si="220"/>
        <v>0</v>
      </c>
      <c r="Q2785" s="10" t="s">
        <v>8315</v>
      </c>
      <c r="R2785" t="s">
        <v>8316</v>
      </c>
      <c r="S2785" s="13">
        <f t="shared" si="217"/>
        <v>41926.542303240742</v>
      </c>
      <c r="T2785" s="13">
        <f t="shared" si="218"/>
        <v>41938.75</v>
      </c>
      <c r="U2785">
        <f t="shared" si="219"/>
        <v>2014</v>
      </c>
    </row>
    <row r="2786" spans="1:21" ht="48" x14ac:dyDescent="0.2">
      <c r="A2786">
        <v>3930</v>
      </c>
      <c r="B2786" s="3" t="s">
        <v>3927</v>
      </c>
      <c r="C2786" s="3" t="s">
        <v>8038</v>
      </c>
      <c r="D2786" s="6">
        <v>10000</v>
      </c>
      <c r="E2786" s="8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216"/>
        <v>0</v>
      </c>
      <c r="P2786">
        <f t="shared" si="220"/>
        <v>0</v>
      </c>
      <c r="Q2786" s="10" t="s">
        <v>8315</v>
      </c>
      <c r="R2786" t="s">
        <v>8316</v>
      </c>
      <c r="S2786" s="13">
        <f t="shared" si="217"/>
        <v>42433.338749999995</v>
      </c>
      <c r="T2786" s="13">
        <f t="shared" si="218"/>
        <v>42461.25</v>
      </c>
      <c r="U2786">
        <f t="shared" si="219"/>
        <v>2016</v>
      </c>
    </row>
    <row r="2787" spans="1:21" ht="48" x14ac:dyDescent="0.2">
      <c r="A2787">
        <v>3931</v>
      </c>
      <c r="B2787" s="3" t="s">
        <v>3928</v>
      </c>
      <c r="C2787" s="3" t="s">
        <v>8039</v>
      </c>
      <c r="D2787" s="6">
        <v>8000</v>
      </c>
      <c r="E2787" s="8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216"/>
        <v>0</v>
      </c>
      <c r="P2787">
        <f t="shared" si="220"/>
        <v>0</v>
      </c>
      <c r="Q2787" s="10" t="s">
        <v>8315</v>
      </c>
      <c r="R2787" t="s">
        <v>8316</v>
      </c>
      <c r="S2787" s="13">
        <f t="shared" si="217"/>
        <v>42228.151701388888</v>
      </c>
      <c r="T2787" s="13">
        <f t="shared" si="218"/>
        <v>42253.151701388888</v>
      </c>
      <c r="U2787">
        <f t="shared" si="219"/>
        <v>2015</v>
      </c>
    </row>
    <row r="2788" spans="1:21" ht="48" x14ac:dyDescent="0.2">
      <c r="A2788">
        <v>3936</v>
      </c>
      <c r="B2788" s="3" t="s">
        <v>3933</v>
      </c>
      <c r="C2788" s="3" t="s">
        <v>8044</v>
      </c>
      <c r="D2788" s="6">
        <v>20000</v>
      </c>
      <c r="E2788" s="8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216"/>
        <v>0</v>
      </c>
      <c r="P2788">
        <f t="shared" si="220"/>
        <v>0</v>
      </c>
      <c r="Q2788" s="10" t="s">
        <v>8315</v>
      </c>
      <c r="R2788" t="s">
        <v>8316</v>
      </c>
      <c r="S2788" s="13">
        <f t="shared" si="217"/>
        <v>42675.262962962966</v>
      </c>
      <c r="T2788" s="13">
        <f t="shared" si="218"/>
        <v>42705.304629629631</v>
      </c>
      <c r="U2788">
        <f t="shared" si="219"/>
        <v>2016</v>
      </c>
    </row>
    <row r="2789" spans="1:21" ht="48" x14ac:dyDescent="0.2">
      <c r="A2789">
        <v>3942</v>
      </c>
      <c r="B2789" s="3" t="s">
        <v>3939</v>
      </c>
      <c r="C2789" s="3" t="s">
        <v>8050</v>
      </c>
      <c r="D2789" s="6">
        <v>1200</v>
      </c>
      <c r="E2789" s="8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216"/>
        <v>0</v>
      </c>
      <c r="P2789">
        <f t="shared" si="220"/>
        <v>0</v>
      </c>
      <c r="Q2789" s="10" t="s">
        <v>8315</v>
      </c>
      <c r="R2789" t="s">
        <v>8316</v>
      </c>
      <c r="S2789" s="13">
        <f t="shared" si="217"/>
        <v>42111.904097222221</v>
      </c>
      <c r="T2789" s="13">
        <f t="shared" si="218"/>
        <v>42171.904097222221</v>
      </c>
      <c r="U2789">
        <f t="shared" si="219"/>
        <v>2015</v>
      </c>
    </row>
    <row r="2790" spans="1:21" ht="48" x14ac:dyDescent="0.2">
      <c r="A2790">
        <v>3944</v>
      </c>
      <c r="B2790" s="3" t="s">
        <v>3941</v>
      </c>
      <c r="C2790" s="3" t="s">
        <v>8052</v>
      </c>
      <c r="D2790" s="6">
        <v>5000</v>
      </c>
      <c r="E2790" s="8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216"/>
        <v>0</v>
      </c>
      <c r="P2790">
        <f t="shared" si="220"/>
        <v>0</v>
      </c>
      <c r="Q2790" s="10" t="s">
        <v>8315</v>
      </c>
      <c r="R2790" t="s">
        <v>8316</v>
      </c>
      <c r="S2790" s="13">
        <f t="shared" si="217"/>
        <v>42213.662905092591</v>
      </c>
      <c r="T2790" s="13">
        <f t="shared" si="218"/>
        <v>42243.662905092591</v>
      </c>
      <c r="U2790">
        <f t="shared" si="219"/>
        <v>2015</v>
      </c>
    </row>
    <row r="2791" spans="1:21" ht="48" x14ac:dyDescent="0.2">
      <c r="A2791">
        <v>3948</v>
      </c>
      <c r="B2791" s="3" t="s">
        <v>3945</v>
      </c>
      <c r="C2791" s="3" t="s">
        <v>8056</v>
      </c>
      <c r="D2791" s="6">
        <v>30000</v>
      </c>
      <c r="E2791" s="8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216"/>
        <v>0</v>
      </c>
      <c r="P2791">
        <f t="shared" si="220"/>
        <v>0</v>
      </c>
      <c r="Q2791" s="10" t="s">
        <v>8315</v>
      </c>
      <c r="R2791" t="s">
        <v>8316</v>
      </c>
      <c r="S2791" s="13">
        <f t="shared" si="217"/>
        <v>41829.325497685182</v>
      </c>
      <c r="T2791" s="13">
        <f t="shared" si="218"/>
        <v>41889.325497685182</v>
      </c>
      <c r="U2791">
        <f t="shared" si="219"/>
        <v>2014</v>
      </c>
    </row>
    <row r="2792" spans="1:21" ht="48" x14ac:dyDescent="0.2">
      <c r="A2792">
        <v>3953</v>
      </c>
      <c r="B2792" s="3" t="s">
        <v>3950</v>
      </c>
      <c r="C2792" s="3" t="s">
        <v>8060</v>
      </c>
      <c r="D2792" s="6">
        <v>17600</v>
      </c>
      <c r="E2792" s="8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216"/>
        <v>0</v>
      </c>
      <c r="P2792">
        <f t="shared" si="220"/>
        <v>0</v>
      </c>
      <c r="Q2792" s="10" t="s">
        <v>8315</v>
      </c>
      <c r="R2792" t="s">
        <v>8316</v>
      </c>
      <c r="S2792" s="13">
        <f t="shared" si="217"/>
        <v>42550.048449074078</v>
      </c>
      <c r="T2792" s="13">
        <f t="shared" si="218"/>
        <v>42580.978472222225</v>
      </c>
      <c r="U2792">
        <f t="shared" si="219"/>
        <v>2016</v>
      </c>
    </row>
    <row r="2793" spans="1:21" ht="48" x14ac:dyDescent="0.2">
      <c r="A2793">
        <v>3954</v>
      </c>
      <c r="B2793" s="3" t="s">
        <v>3951</v>
      </c>
      <c r="C2793" s="3" t="s">
        <v>8061</v>
      </c>
      <c r="D2793" s="6">
        <v>25000</v>
      </c>
      <c r="E2793" s="8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216"/>
        <v>0</v>
      </c>
      <c r="P2793">
        <f t="shared" si="220"/>
        <v>0</v>
      </c>
      <c r="Q2793" s="10" t="s">
        <v>8315</v>
      </c>
      <c r="R2793" t="s">
        <v>8316</v>
      </c>
      <c r="S2793" s="13">
        <f t="shared" si="217"/>
        <v>41774.651203703703</v>
      </c>
      <c r="T2793" s="13">
        <f t="shared" si="218"/>
        <v>41834.651203703703</v>
      </c>
      <c r="U2793">
        <f t="shared" si="219"/>
        <v>2014</v>
      </c>
    </row>
    <row r="2794" spans="1:21" ht="48" x14ac:dyDescent="0.2">
      <c r="A2794">
        <v>3956</v>
      </c>
      <c r="B2794" s="3" t="s">
        <v>3953</v>
      </c>
      <c r="C2794" s="3" t="s">
        <v>8063</v>
      </c>
      <c r="D2794" s="6">
        <v>5500</v>
      </c>
      <c r="E2794" s="8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216"/>
        <v>0</v>
      </c>
      <c r="P2794">
        <f t="shared" si="220"/>
        <v>0</v>
      </c>
      <c r="Q2794" s="10" t="s">
        <v>8315</v>
      </c>
      <c r="R2794" t="s">
        <v>8316</v>
      </c>
      <c r="S2794" s="13">
        <f t="shared" si="217"/>
        <v>42457.932025462964</v>
      </c>
      <c r="T2794" s="13">
        <f t="shared" si="218"/>
        <v>42485.013888888891</v>
      </c>
      <c r="U2794">
        <f t="shared" si="219"/>
        <v>2016</v>
      </c>
    </row>
    <row r="2795" spans="1:21" ht="48" x14ac:dyDescent="0.2">
      <c r="A2795">
        <v>3963</v>
      </c>
      <c r="B2795" s="3" t="s">
        <v>3960</v>
      </c>
      <c r="C2795" s="3" t="s">
        <v>8070</v>
      </c>
      <c r="D2795" s="6">
        <v>10000</v>
      </c>
      <c r="E2795" s="8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216"/>
        <v>0</v>
      </c>
      <c r="P2795">
        <f t="shared" si="220"/>
        <v>0</v>
      </c>
      <c r="Q2795" s="10" t="s">
        <v>8315</v>
      </c>
      <c r="R2795" t="s">
        <v>8316</v>
      </c>
      <c r="S2795" s="13">
        <f t="shared" si="217"/>
        <v>42296.154131944444</v>
      </c>
      <c r="T2795" s="13">
        <f t="shared" si="218"/>
        <v>42326.195798611108</v>
      </c>
      <c r="U2795">
        <f t="shared" si="219"/>
        <v>2015</v>
      </c>
    </row>
    <row r="2796" spans="1:21" ht="48" x14ac:dyDescent="0.2">
      <c r="A2796">
        <v>3975</v>
      </c>
      <c r="B2796" s="3" t="s">
        <v>3972</v>
      </c>
      <c r="C2796" s="3" t="s">
        <v>8082</v>
      </c>
      <c r="D2796" s="6">
        <v>678</v>
      </c>
      <c r="E2796" s="8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216"/>
        <v>0</v>
      </c>
      <c r="P2796">
        <f t="shared" si="220"/>
        <v>0</v>
      </c>
      <c r="Q2796" s="10" t="s">
        <v>8315</v>
      </c>
      <c r="R2796" t="s">
        <v>8316</v>
      </c>
      <c r="S2796" s="13">
        <f t="shared" si="217"/>
        <v>42534.866875</v>
      </c>
      <c r="T2796" s="13">
        <f t="shared" si="218"/>
        <v>42564.866875</v>
      </c>
      <c r="U2796">
        <f t="shared" si="219"/>
        <v>2016</v>
      </c>
    </row>
    <row r="2797" spans="1:21" ht="48" x14ac:dyDescent="0.2">
      <c r="A2797">
        <v>3989</v>
      </c>
      <c r="B2797" s="3" t="s">
        <v>3985</v>
      </c>
      <c r="C2797" s="3" t="s">
        <v>8095</v>
      </c>
      <c r="D2797" s="6">
        <v>3000</v>
      </c>
      <c r="E2797" s="8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216"/>
        <v>0</v>
      </c>
      <c r="P2797">
        <f t="shared" si="220"/>
        <v>0</v>
      </c>
      <c r="Q2797" s="10" t="s">
        <v>8315</v>
      </c>
      <c r="R2797" t="s">
        <v>8316</v>
      </c>
      <c r="S2797" s="13">
        <f t="shared" si="217"/>
        <v>42286.749780092592</v>
      </c>
      <c r="T2797" s="13">
        <f t="shared" si="218"/>
        <v>42316.791446759264</v>
      </c>
      <c r="U2797">
        <f t="shared" si="219"/>
        <v>2015</v>
      </c>
    </row>
    <row r="2798" spans="1:21" ht="48" x14ac:dyDescent="0.2">
      <c r="A2798">
        <v>3997</v>
      </c>
      <c r="B2798" s="3" t="s">
        <v>3993</v>
      </c>
      <c r="C2798" s="3" t="s">
        <v>8103</v>
      </c>
      <c r="D2798" s="6">
        <v>3000</v>
      </c>
      <c r="E2798" s="8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216"/>
        <v>0</v>
      </c>
      <c r="P2798">
        <f t="shared" si="220"/>
        <v>0</v>
      </c>
      <c r="Q2798" s="10" t="s">
        <v>8315</v>
      </c>
      <c r="R2798" t="s">
        <v>8316</v>
      </c>
      <c r="S2798" s="13">
        <f t="shared" si="217"/>
        <v>42069.391446759255</v>
      </c>
      <c r="T2798" s="13">
        <f t="shared" si="218"/>
        <v>42099.349780092598</v>
      </c>
      <c r="U2798">
        <f t="shared" si="219"/>
        <v>2015</v>
      </c>
    </row>
    <row r="2799" spans="1:21" ht="48" x14ac:dyDescent="0.2">
      <c r="A2799">
        <v>4012</v>
      </c>
      <c r="B2799" s="3" t="s">
        <v>4008</v>
      </c>
      <c r="C2799" s="3" t="s">
        <v>8117</v>
      </c>
      <c r="D2799" s="6">
        <v>575</v>
      </c>
      <c r="E2799" s="8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216"/>
        <v>0</v>
      </c>
      <c r="P2799">
        <f t="shared" si="220"/>
        <v>0</v>
      </c>
      <c r="Q2799" s="10" t="s">
        <v>8315</v>
      </c>
      <c r="R2799" t="s">
        <v>8316</v>
      </c>
      <c r="S2799" s="13">
        <f t="shared" si="217"/>
        <v>42096.544548611113</v>
      </c>
      <c r="T2799" s="13">
        <f t="shared" si="218"/>
        <v>42126.544548611113</v>
      </c>
      <c r="U2799">
        <f t="shared" si="219"/>
        <v>2015</v>
      </c>
    </row>
    <row r="2800" spans="1:21" ht="48" x14ac:dyDescent="0.2">
      <c r="A2800">
        <v>4014</v>
      </c>
      <c r="B2800" s="3" t="s">
        <v>4010</v>
      </c>
      <c r="C2800" s="3" t="s">
        <v>8119</v>
      </c>
      <c r="D2800" s="6">
        <v>9000</v>
      </c>
      <c r="E2800" s="8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216"/>
        <v>0</v>
      </c>
      <c r="P2800">
        <f t="shared" si="220"/>
        <v>0</v>
      </c>
      <c r="Q2800" s="10" t="s">
        <v>8315</v>
      </c>
      <c r="R2800" t="s">
        <v>8316</v>
      </c>
      <c r="S2800" s="13">
        <f t="shared" si="217"/>
        <v>42419.246168981481</v>
      </c>
      <c r="T2800" s="13">
        <f t="shared" si="218"/>
        <v>42434.246168981481</v>
      </c>
      <c r="U2800">
        <f t="shared" si="219"/>
        <v>2016</v>
      </c>
    </row>
    <row r="2801" spans="1:21" ht="48" x14ac:dyDescent="0.2">
      <c r="A2801">
        <v>4023</v>
      </c>
      <c r="B2801" s="3" t="s">
        <v>4019</v>
      </c>
      <c r="C2801" s="3" t="s">
        <v>8128</v>
      </c>
      <c r="D2801" s="6">
        <v>7000</v>
      </c>
      <c r="E2801" s="8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216"/>
        <v>0</v>
      </c>
      <c r="P2801">
        <f t="shared" si="220"/>
        <v>0</v>
      </c>
      <c r="Q2801" s="10" t="s">
        <v>8315</v>
      </c>
      <c r="R2801" t="s">
        <v>8316</v>
      </c>
      <c r="S2801" s="13">
        <f t="shared" si="217"/>
        <v>42408.999571759254</v>
      </c>
      <c r="T2801" s="13">
        <f t="shared" si="218"/>
        <v>42453.957905092597</v>
      </c>
      <c r="U2801">
        <f t="shared" si="219"/>
        <v>2016</v>
      </c>
    </row>
    <row r="2802" spans="1:21" ht="48" x14ac:dyDescent="0.2">
      <c r="A2802">
        <v>4026</v>
      </c>
      <c r="B2802" s="3" t="s">
        <v>4022</v>
      </c>
      <c r="C2802" s="3" t="s">
        <v>8131</v>
      </c>
      <c r="D2802" s="6">
        <v>4000</v>
      </c>
      <c r="E2802" s="8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216"/>
        <v>0</v>
      </c>
      <c r="P2802">
        <f t="shared" si="220"/>
        <v>0</v>
      </c>
      <c r="Q2802" s="10" t="s">
        <v>8315</v>
      </c>
      <c r="R2802" t="s">
        <v>8316</v>
      </c>
      <c r="S2802" s="13">
        <f t="shared" si="217"/>
        <v>42282.655543981484</v>
      </c>
      <c r="T2802" s="13">
        <f t="shared" si="218"/>
        <v>42342.697210648148</v>
      </c>
      <c r="U2802">
        <f t="shared" si="219"/>
        <v>2015</v>
      </c>
    </row>
    <row r="2803" spans="1:21" ht="48" x14ac:dyDescent="0.2">
      <c r="A2803">
        <v>4029</v>
      </c>
      <c r="B2803" s="3" t="s">
        <v>4025</v>
      </c>
      <c r="C2803" s="3" t="s">
        <v>8134</v>
      </c>
      <c r="D2803" s="6">
        <v>20000</v>
      </c>
      <c r="E2803" s="8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216"/>
        <v>0</v>
      </c>
      <c r="P2803">
        <f t="shared" si="220"/>
        <v>0</v>
      </c>
      <c r="Q2803" s="10" t="s">
        <v>8315</v>
      </c>
      <c r="R2803" t="s">
        <v>8316</v>
      </c>
      <c r="S2803" s="13">
        <f t="shared" si="217"/>
        <v>42322.025115740747</v>
      </c>
      <c r="T2803" s="13">
        <f t="shared" si="218"/>
        <v>42352.025115740747</v>
      </c>
      <c r="U2803">
        <f t="shared" si="219"/>
        <v>2015</v>
      </c>
    </row>
    <row r="2804" spans="1:21" ht="48" x14ac:dyDescent="0.2">
      <c r="A2804">
        <v>4031</v>
      </c>
      <c r="B2804" s="3" t="s">
        <v>4027</v>
      </c>
      <c r="C2804" s="3" t="s">
        <v>8136</v>
      </c>
      <c r="D2804" s="6">
        <v>5000</v>
      </c>
      <c r="E2804" s="8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216"/>
        <v>0</v>
      </c>
      <c r="P2804">
        <f t="shared" si="220"/>
        <v>0</v>
      </c>
      <c r="Q2804" s="10" t="s">
        <v>8315</v>
      </c>
      <c r="R2804" t="s">
        <v>8316</v>
      </c>
      <c r="S2804" s="13">
        <f t="shared" si="217"/>
        <v>41941.585231481484</v>
      </c>
      <c r="T2804" s="13">
        <f t="shared" si="218"/>
        <v>41991.626898148148</v>
      </c>
      <c r="U2804">
        <f t="shared" si="219"/>
        <v>2014</v>
      </c>
    </row>
    <row r="2805" spans="1:21" ht="48" x14ac:dyDescent="0.2">
      <c r="A2805">
        <v>4043</v>
      </c>
      <c r="B2805" s="3" t="s">
        <v>4039</v>
      </c>
      <c r="C2805" s="3" t="s">
        <v>8147</v>
      </c>
      <c r="D2805" s="6">
        <v>300</v>
      </c>
      <c r="E2805" s="8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216"/>
        <v>0</v>
      </c>
      <c r="P2805">
        <f t="shared" si="220"/>
        <v>0</v>
      </c>
      <c r="Q2805" s="10" t="s">
        <v>8315</v>
      </c>
      <c r="R2805" t="s">
        <v>8316</v>
      </c>
      <c r="S2805" s="13">
        <f t="shared" si="217"/>
        <v>41948.957465277781</v>
      </c>
      <c r="T2805" s="13">
        <f t="shared" si="218"/>
        <v>41963.957465277781</v>
      </c>
      <c r="U2805">
        <f t="shared" si="219"/>
        <v>2014</v>
      </c>
    </row>
    <row r="2806" spans="1:21" ht="48" x14ac:dyDescent="0.2">
      <c r="A2806">
        <v>4051</v>
      </c>
      <c r="B2806" s="3" t="s">
        <v>4047</v>
      </c>
      <c r="C2806" s="3" t="s">
        <v>8155</v>
      </c>
      <c r="D2806" s="6">
        <v>500</v>
      </c>
      <c r="E2806" s="8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216"/>
        <v>0</v>
      </c>
      <c r="P2806">
        <f t="shared" si="220"/>
        <v>0</v>
      </c>
      <c r="Q2806" s="10" t="s">
        <v>8315</v>
      </c>
      <c r="R2806" t="s">
        <v>8316</v>
      </c>
      <c r="S2806" s="13">
        <f t="shared" si="217"/>
        <v>41761.810150462967</v>
      </c>
      <c r="T2806" s="13">
        <f t="shared" si="218"/>
        <v>41768.286805555559</v>
      </c>
      <c r="U2806">
        <f t="shared" si="219"/>
        <v>2014</v>
      </c>
    </row>
    <row r="2807" spans="1:21" ht="48" x14ac:dyDescent="0.2">
      <c r="A2807">
        <v>4054</v>
      </c>
      <c r="B2807" s="3" t="s">
        <v>4050</v>
      </c>
      <c r="C2807" s="3" t="s">
        <v>8158</v>
      </c>
      <c r="D2807" s="6">
        <v>8880</v>
      </c>
      <c r="E2807" s="8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216"/>
        <v>0</v>
      </c>
      <c r="P2807">
        <f t="shared" si="220"/>
        <v>0</v>
      </c>
      <c r="Q2807" s="10" t="s">
        <v>8315</v>
      </c>
      <c r="R2807" t="s">
        <v>8316</v>
      </c>
      <c r="S2807" s="13">
        <f t="shared" si="217"/>
        <v>42613.841261574074</v>
      </c>
      <c r="T2807" s="13">
        <f t="shared" si="218"/>
        <v>42644.166666666672</v>
      </c>
      <c r="U2807">
        <f t="shared" si="219"/>
        <v>2016</v>
      </c>
    </row>
    <row r="2808" spans="1:21" ht="32" x14ac:dyDescent="0.2">
      <c r="A2808">
        <v>4061</v>
      </c>
      <c r="B2808" s="3" t="s">
        <v>4057</v>
      </c>
      <c r="C2808" s="3" t="s">
        <v>8165</v>
      </c>
      <c r="D2808" s="6">
        <v>525</v>
      </c>
      <c r="E2808" s="8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216"/>
        <v>0</v>
      </c>
      <c r="P2808">
        <f t="shared" si="220"/>
        <v>0</v>
      </c>
      <c r="Q2808" s="10" t="s">
        <v>8315</v>
      </c>
      <c r="R2808" t="s">
        <v>8316</v>
      </c>
      <c r="S2808" s="13">
        <f t="shared" si="217"/>
        <v>42421.141469907408</v>
      </c>
      <c r="T2808" s="13">
        <f t="shared" si="218"/>
        <v>42481.099803240737</v>
      </c>
      <c r="U2808">
        <f t="shared" si="219"/>
        <v>2016</v>
      </c>
    </row>
    <row r="2809" spans="1:21" ht="48" x14ac:dyDescent="0.2">
      <c r="A2809">
        <v>4071</v>
      </c>
      <c r="B2809" s="3" t="s">
        <v>4067</v>
      </c>
      <c r="C2809" s="3" t="s">
        <v>8174</v>
      </c>
      <c r="D2809" s="6">
        <v>20000</v>
      </c>
      <c r="E2809" s="8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216"/>
        <v>0</v>
      </c>
      <c r="P2809">
        <f t="shared" si="220"/>
        <v>0</v>
      </c>
      <c r="Q2809" s="10" t="s">
        <v>8315</v>
      </c>
      <c r="R2809" t="s">
        <v>8316</v>
      </c>
      <c r="S2809" s="13">
        <f t="shared" si="217"/>
        <v>42700.804756944446</v>
      </c>
      <c r="T2809" s="13">
        <f t="shared" si="218"/>
        <v>42730.804756944446</v>
      </c>
      <c r="U2809">
        <f t="shared" si="219"/>
        <v>2016</v>
      </c>
    </row>
    <row r="2810" spans="1:21" ht="48" x14ac:dyDescent="0.2">
      <c r="A2810">
        <v>4076</v>
      </c>
      <c r="B2810" s="3" t="s">
        <v>4072</v>
      </c>
      <c r="C2810" s="3" t="s">
        <v>8179</v>
      </c>
      <c r="D2810" s="6">
        <v>700</v>
      </c>
      <c r="E2810" s="8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216"/>
        <v>0</v>
      </c>
      <c r="P2810">
        <f t="shared" si="220"/>
        <v>0</v>
      </c>
      <c r="Q2810" s="10" t="s">
        <v>8315</v>
      </c>
      <c r="R2810" t="s">
        <v>8316</v>
      </c>
      <c r="S2810" s="13">
        <f t="shared" si="217"/>
        <v>41905.795706018522</v>
      </c>
      <c r="T2810" s="13">
        <f t="shared" si="218"/>
        <v>41933.82708333333</v>
      </c>
      <c r="U2810">
        <f t="shared" si="219"/>
        <v>2014</v>
      </c>
    </row>
    <row r="2811" spans="1:21" ht="48" x14ac:dyDescent="0.2">
      <c r="A2811">
        <v>4078</v>
      </c>
      <c r="B2811" s="3" t="s">
        <v>4074</v>
      </c>
      <c r="C2811" s="3" t="s">
        <v>8181</v>
      </c>
      <c r="D2811" s="6">
        <v>250</v>
      </c>
      <c r="E2811" s="8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216"/>
        <v>0</v>
      </c>
      <c r="P2811">
        <f t="shared" si="220"/>
        <v>0</v>
      </c>
      <c r="Q2811" s="10" t="s">
        <v>8315</v>
      </c>
      <c r="R2811" t="s">
        <v>8316</v>
      </c>
      <c r="S2811" s="13">
        <f t="shared" si="217"/>
        <v>42732.787523148145</v>
      </c>
      <c r="T2811" s="13">
        <f t="shared" si="218"/>
        <v>42762.787523148145</v>
      </c>
      <c r="U2811">
        <f t="shared" si="219"/>
        <v>2016</v>
      </c>
    </row>
    <row r="2812" spans="1:21" ht="48" x14ac:dyDescent="0.2">
      <c r="A2812">
        <v>4080</v>
      </c>
      <c r="B2812" s="3" t="s">
        <v>4076</v>
      </c>
      <c r="C2812" s="3" t="s">
        <v>8183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216"/>
        <v>0</v>
      </c>
      <c r="P2812">
        <f t="shared" si="220"/>
        <v>0</v>
      </c>
      <c r="Q2812" s="10" t="s">
        <v>8315</v>
      </c>
      <c r="R2812" t="s">
        <v>8316</v>
      </c>
      <c r="S2812" s="13">
        <f t="shared" si="217"/>
        <v>42511.698101851856</v>
      </c>
      <c r="T2812" s="13">
        <f t="shared" si="218"/>
        <v>42535.787500000006</v>
      </c>
      <c r="U2812">
        <f t="shared" si="219"/>
        <v>2016</v>
      </c>
    </row>
    <row r="2813" spans="1:21" ht="16" x14ac:dyDescent="0.2">
      <c r="A2813">
        <v>4087</v>
      </c>
      <c r="B2813" s="3" t="s">
        <v>4083</v>
      </c>
      <c r="C2813" s="3" t="s">
        <v>8190</v>
      </c>
      <c r="D2813" s="6">
        <v>9600</v>
      </c>
      <c r="E2813" s="8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216"/>
        <v>0</v>
      </c>
      <c r="P2813">
        <f t="shared" si="220"/>
        <v>0</v>
      </c>
      <c r="Q2813" s="10" t="s">
        <v>8315</v>
      </c>
      <c r="R2813" t="s">
        <v>8316</v>
      </c>
      <c r="S2813" s="13">
        <f t="shared" si="217"/>
        <v>42538.742893518516</v>
      </c>
      <c r="T2813" s="13">
        <f t="shared" si="218"/>
        <v>42568.742893518516</v>
      </c>
      <c r="U2813">
        <f t="shared" si="219"/>
        <v>2016</v>
      </c>
    </row>
    <row r="2814" spans="1:21" ht="48" x14ac:dyDescent="0.2">
      <c r="A2814">
        <v>4097</v>
      </c>
      <c r="B2814" s="3" t="s">
        <v>4093</v>
      </c>
      <c r="C2814" s="3" t="s">
        <v>8200</v>
      </c>
      <c r="D2814" s="6">
        <v>10000</v>
      </c>
      <c r="E2814" s="8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216"/>
        <v>0</v>
      </c>
      <c r="P2814">
        <f t="shared" si="220"/>
        <v>0</v>
      </c>
      <c r="Q2814" s="10" t="s">
        <v>8315</v>
      </c>
      <c r="R2814" t="s">
        <v>8316</v>
      </c>
      <c r="S2814" s="13">
        <f t="shared" si="217"/>
        <v>42344.824502314819</v>
      </c>
      <c r="T2814" s="13">
        <f t="shared" si="218"/>
        <v>42400.996527777781</v>
      </c>
      <c r="U2814">
        <f t="shared" si="219"/>
        <v>2015</v>
      </c>
    </row>
    <row r="2815" spans="1:21" ht="48" x14ac:dyDescent="0.2">
      <c r="A2815">
        <v>4098</v>
      </c>
      <c r="B2815" s="3" t="s">
        <v>4094</v>
      </c>
      <c r="C2815" s="3" t="s">
        <v>8201</v>
      </c>
      <c r="D2815" s="6">
        <v>75000</v>
      </c>
      <c r="E2815" s="8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216"/>
        <v>0</v>
      </c>
      <c r="P2815">
        <f t="shared" si="220"/>
        <v>0</v>
      </c>
      <c r="Q2815" s="10" t="s">
        <v>8315</v>
      </c>
      <c r="R2815" t="s">
        <v>8316</v>
      </c>
      <c r="S2815" s="13">
        <f t="shared" si="217"/>
        <v>42495.722187499996</v>
      </c>
      <c r="T2815" s="13">
        <f t="shared" si="218"/>
        <v>42525.722187499996</v>
      </c>
      <c r="U2815">
        <f t="shared" si="219"/>
        <v>2016</v>
      </c>
    </row>
    <row r="2816" spans="1:21" ht="32" x14ac:dyDescent="0.2">
      <c r="A2816">
        <v>4100</v>
      </c>
      <c r="B2816" s="3" t="s">
        <v>4096</v>
      </c>
      <c r="C2816" s="3" t="s">
        <v>8203</v>
      </c>
      <c r="D2816" s="6">
        <v>270</v>
      </c>
      <c r="E2816" s="8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216"/>
        <v>0</v>
      </c>
      <c r="P2816">
        <f t="shared" si="220"/>
        <v>0</v>
      </c>
      <c r="Q2816" s="10" t="s">
        <v>8315</v>
      </c>
      <c r="R2816" t="s">
        <v>8316</v>
      </c>
      <c r="S2816" s="13">
        <f t="shared" si="217"/>
        <v>41927.124884259261</v>
      </c>
      <c r="T2816" s="13">
        <f t="shared" si="218"/>
        <v>41937.124884259261</v>
      </c>
      <c r="U2816">
        <f t="shared" si="219"/>
        <v>2014</v>
      </c>
    </row>
    <row r="2817" spans="1:21" ht="48" x14ac:dyDescent="0.2">
      <c r="A2817">
        <v>4101</v>
      </c>
      <c r="B2817" s="3" t="s">
        <v>4097</v>
      </c>
      <c r="C2817" s="3" t="s">
        <v>8204</v>
      </c>
      <c r="D2817" s="6">
        <v>600</v>
      </c>
      <c r="E2817" s="8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216"/>
        <v>0</v>
      </c>
      <c r="P2817">
        <f t="shared" si="220"/>
        <v>0</v>
      </c>
      <c r="Q2817" s="10" t="s">
        <v>8315</v>
      </c>
      <c r="R2817" t="s">
        <v>8316</v>
      </c>
      <c r="S2817" s="13">
        <f t="shared" si="217"/>
        <v>42730.903726851851</v>
      </c>
      <c r="T2817" s="13">
        <f t="shared" si="218"/>
        <v>42760.903726851851</v>
      </c>
      <c r="U2817">
        <f t="shared" si="219"/>
        <v>2016</v>
      </c>
    </row>
    <row r="2818" spans="1:21" ht="48" x14ac:dyDescent="0.2">
      <c r="A2818">
        <v>4109</v>
      </c>
      <c r="B2818" s="3" t="s">
        <v>4105</v>
      </c>
      <c r="C2818" s="3" t="s">
        <v>8212</v>
      </c>
      <c r="D2818" s="6">
        <v>500</v>
      </c>
      <c r="E2818" s="8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221">ROUND(E2818/D2818*100,0)</f>
        <v>0</v>
      </c>
      <c r="P2818">
        <f t="shared" si="220"/>
        <v>0</v>
      </c>
      <c r="Q2818" s="10" t="s">
        <v>8315</v>
      </c>
      <c r="R2818" t="s">
        <v>8316</v>
      </c>
      <c r="S2818" s="13">
        <f t="shared" si="217"/>
        <v>42307.539398148147</v>
      </c>
      <c r="T2818" s="13">
        <f t="shared" si="218"/>
        <v>42337.581064814818</v>
      </c>
      <c r="U2818">
        <f t="shared" si="219"/>
        <v>2015</v>
      </c>
    </row>
    <row r="2819" spans="1:21" ht="48" x14ac:dyDescent="0.2">
      <c r="A2819">
        <v>2907</v>
      </c>
      <c r="B2819" s="3" t="s">
        <v>2907</v>
      </c>
      <c r="C2819" s="3" t="s">
        <v>7017</v>
      </c>
      <c r="D2819" s="6">
        <v>2500</v>
      </c>
      <c r="E2819" s="8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 t="shared" si="221"/>
        <v>0</v>
      </c>
      <c r="P2819">
        <f t="shared" si="220"/>
        <v>1</v>
      </c>
      <c r="Q2819" s="10" t="s">
        <v>8315</v>
      </c>
      <c r="R2819" t="s">
        <v>8316</v>
      </c>
      <c r="S2819" s="13">
        <f t="shared" ref="S2819:S2882" si="222">(((J2819/60)/60)/24)+DATE(1970,1,1)</f>
        <v>42444.877743055549</v>
      </c>
      <c r="T2819" s="13">
        <f t="shared" ref="T2819:T2882" si="223">(((I2819/60)/60)/24)+DATE(1970,1,1)</f>
        <v>42504.877743055549</v>
      </c>
      <c r="U2819">
        <f t="shared" ref="U2819:U2882" si="224">YEAR(S2819)</f>
        <v>2016</v>
      </c>
    </row>
    <row r="2820" spans="1:21" ht="48" x14ac:dyDescent="0.2">
      <c r="A2820">
        <v>2910</v>
      </c>
      <c r="B2820" s="3" t="s">
        <v>2910</v>
      </c>
      <c r="C2820" s="3" t="s">
        <v>7020</v>
      </c>
      <c r="D2820" s="6">
        <v>30000</v>
      </c>
      <c r="E2820" s="8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 t="shared" si="221"/>
        <v>0</v>
      </c>
      <c r="P2820">
        <f t="shared" si="220"/>
        <v>1</v>
      </c>
      <c r="Q2820" s="10" t="s">
        <v>8315</v>
      </c>
      <c r="R2820" t="s">
        <v>8316</v>
      </c>
      <c r="S2820" s="13">
        <f t="shared" si="222"/>
        <v>42107.841284722221</v>
      </c>
      <c r="T2820" s="13">
        <f t="shared" si="223"/>
        <v>42167.841284722221</v>
      </c>
      <c r="U2820">
        <f t="shared" si="224"/>
        <v>2015</v>
      </c>
    </row>
    <row r="2821" spans="1:21" ht="48" x14ac:dyDescent="0.2">
      <c r="A2821">
        <v>2913</v>
      </c>
      <c r="B2821" s="3" t="s">
        <v>2913</v>
      </c>
      <c r="C2821" s="3" t="s">
        <v>7023</v>
      </c>
      <c r="D2821" s="6">
        <v>10000</v>
      </c>
      <c r="E2821" s="8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 t="shared" si="221"/>
        <v>0</v>
      </c>
      <c r="P2821">
        <f t="shared" si="220"/>
        <v>1</v>
      </c>
      <c r="Q2821" s="10" t="s">
        <v>8315</v>
      </c>
      <c r="R2821" t="s">
        <v>8316</v>
      </c>
      <c r="S2821" s="13">
        <f t="shared" si="222"/>
        <v>41828.922905092593</v>
      </c>
      <c r="T2821" s="13">
        <f t="shared" si="223"/>
        <v>41888.922905092593</v>
      </c>
      <c r="U2821">
        <f t="shared" si="224"/>
        <v>2014</v>
      </c>
    </row>
    <row r="2822" spans="1:21" ht="32" x14ac:dyDescent="0.2">
      <c r="A2822">
        <v>2914</v>
      </c>
      <c r="B2822" s="3" t="s">
        <v>2914</v>
      </c>
      <c r="C2822" s="3" t="s">
        <v>7024</v>
      </c>
      <c r="D2822" s="6">
        <v>25000</v>
      </c>
      <c r="E2822" s="8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 t="shared" si="221"/>
        <v>0</v>
      </c>
      <c r="P2822">
        <f t="shared" si="220"/>
        <v>1</v>
      </c>
      <c r="Q2822" s="10" t="s">
        <v>8315</v>
      </c>
      <c r="R2822" t="s">
        <v>8316</v>
      </c>
      <c r="S2822" s="13">
        <f t="shared" si="222"/>
        <v>42017.907337962963</v>
      </c>
      <c r="T2822" s="13">
        <f t="shared" si="223"/>
        <v>42077.865671296298</v>
      </c>
      <c r="U2822">
        <f t="shared" si="224"/>
        <v>2015</v>
      </c>
    </row>
    <row r="2823" spans="1:21" ht="48" x14ac:dyDescent="0.2">
      <c r="A2823">
        <v>2941</v>
      </c>
      <c r="B2823" s="3" t="s">
        <v>2941</v>
      </c>
      <c r="C2823" s="3" t="s">
        <v>7051</v>
      </c>
      <c r="D2823" s="6">
        <v>25000</v>
      </c>
      <c r="E2823" s="8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221"/>
        <v>0</v>
      </c>
      <c r="P2823">
        <f t="shared" si="220"/>
        <v>1</v>
      </c>
      <c r="Q2823" s="10" t="s">
        <v>8315</v>
      </c>
      <c r="R2823" t="s">
        <v>8317</v>
      </c>
      <c r="S2823" s="13">
        <f t="shared" si="222"/>
        <v>42034.960127314815</v>
      </c>
      <c r="T2823" s="13">
        <f t="shared" si="223"/>
        <v>42064.960127314815</v>
      </c>
      <c r="U2823">
        <f t="shared" si="224"/>
        <v>2015</v>
      </c>
    </row>
    <row r="2824" spans="1:21" ht="48" x14ac:dyDescent="0.2">
      <c r="A2824">
        <v>2946</v>
      </c>
      <c r="B2824" s="3" t="s">
        <v>2946</v>
      </c>
      <c r="C2824" s="3" t="s">
        <v>7056</v>
      </c>
      <c r="D2824" s="6">
        <v>2000</v>
      </c>
      <c r="E2824" s="8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221"/>
        <v>0</v>
      </c>
      <c r="P2824">
        <f t="shared" si="220"/>
        <v>1</v>
      </c>
      <c r="Q2824" s="10" t="s">
        <v>8315</v>
      </c>
      <c r="R2824" t="s">
        <v>8317</v>
      </c>
      <c r="S2824" s="13">
        <f t="shared" si="222"/>
        <v>42567.531157407408</v>
      </c>
      <c r="T2824" s="13">
        <f t="shared" si="223"/>
        <v>42597.531157407408</v>
      </c>
      <c r="U2824">
        <f t="shared" si="224"/>
        <v>2016</v>
      </c>
    </row>
    <row r="2825" spans="1:21" ht="48" x14ac:dyDescent="0.2">
      <c r="A2825">
        <v>3055</v>
      </c>
      <c r="B2825" s="3" t="s">
        <v>3055</v>
      </c>
      <c r="C2825" s="3" t="s">
        <v>7165</v>
      </c>
      <c r="D2825" s="6">
        <v>20000</v>
      </c>
      <c r="E2825" s="8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221"/>
        <v>0</v>
      </c>
      <c r="P2825">
        <f t="shared" si="220"/>
        <v>1</v>
      </c>
      <c r="Q2825" s="10" t="s">
        <v>8315</v>
      </c>
      <c r="R2825" t="s">
        <v>8317</v>
      </c>
      <c r="S2825" s="13">
        <f t="shared" si="222"/>
        <v>41953.95821759259</v>
      </c>
      <c r="T2825" s="13">
        <f t="shared" si="223"/>
        <v>42013.95821759259</v>
      </c>
      <c r="U2825">
        <f t="shared" si="224"/>
        <v>2014</v>
      </c>
    </row>
    <row r="2826" spans="1:21" ht="48" x14ac:dyDescent="0.2">
      <c r="A2826">
        <v>3058</v>
      </c>
      <c r="B2826" s="3" t="s">
        <v>3058</v>
      </c>
      <c r="C2826" s="3" t="s">
        <v>7168</v>
      </c>
      <c r="D2826" s="6">
        <v>18000</v>
      </c>
      <c r="E2826" s="8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si="221"/>
        <v>0</v>
      </c>
      <c r="P2826">
        <f t="shared" ref="P2826:P2889" si="225">IFERROR(ROUND(E2826/L2826,2),0)</f>
        <v>1</v>
      </c>
      <c r="Q2826" s="10" t="s">
        <v>8315</v>
      </c>
      <c r="R2826" t="s">
        <v>8317</v>
      </c>
      <c r="S2826" s="13">
        <f t="shared" si="222"/>
        <v>42460.374305555553</v>
      </c>
      <c r="T2826" s="13">
        <f t="shared" si="223"/>
        <v>42510.374305555553</v>
      </c>
      <c r="U2826">
        <f t="shared" si="224"/>
        <v>2016</v>
      </c>
    </row>
    <row r="2827" spans="1:21" ht="48" x14ac:dyDescent="0.2">
      <c r="A2827">
        <v>3072</v>
      </c>
      <c r="B2827" s="3" t="s">
        <v>3072</v>
      </c>
      <c r="C2827" s="3" t="s">
        <v>7182</v>
      </c>
      <c r="D2827" s="6">
        <v>12000</v>
      </c>
      <c r="E2827" s="8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221"/>
        <v>0</v>
      </c>
      <c r="P2827">
        <f t="shared" si="225"/>
        <v>1</v>
      </c>
      <c r="Q2827" s="10" t="s">
        <v>8315</v>
      </c>
      <c r="R2827" t="s">
        <v>8317</v>
      </c>
      <c r="S2827" s="13">
        <f t="shared" si="222"/>
        <v>42658.690532407403</v>
      </c>
      <c r="T2827" s="13">
        <f t="shared" si="223"/>
        <v>42673.073611111111</v>
      </c>
      <c r="U2827">
        <f t="shared" si="224"/>
        <v>2016</v>
      </c>
    </row>
    <row r="2828" spans="1:21" ht="48" x14ac:dyDescent="0.2">
      <c r="A2828">
        <v>3117</v>
      </c>
      <c r="B2828" s="3" t="s">
        <v>3117</v>
      </c>
      <c r="C2828" s="3" t="s">
        <v>7227</v>
      </c>
      <c r="D2828" s="6">
        <v>1000</v>
      </c>
      <c r="E2828" s="8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221"/>
        <v>0</v>
      </c>
      <c r="P2828">
        <f t="shared" si="225"/>
        <v>1</v>
      </c>
      <c r="Q2828" s="10" t="s">
        <v>8315</v>
      </c>
      <c r="R2828" t="s">
        <v>8317</v>
      </c>
      <c r="S2828" s="13">
        <f t="shared" si="222"/>
        <v>42509.374537037031</v>
      </c>
      <c r="T2828" s="13">
        <f t="shared" si="223"/>
        <v>42517.55</v>
      </c>
      <c r="U2828">
        <f t="shared" si="224"/>
        <v>2016</v>
      </c>
    </row>
    <row r="2829" spans="1:21" ht="48" x14ac:dyDescent="0.2">
      <c r="A2829">
        <v>3200</v>
      </c>
      <c r="B2829" s="3" t="s">
        <v>3200</v>
      </c>
      <c r="C2829" s="3" t="s">
        <v>7310</v>
      </c>
      <c r="D2829" s="6">
        <v>50000</v>
      </c>
      <c r="E2829" s="8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221"/>
        <v>0</v>
      </c>
      <c r="P2829">
        <f t="shared" si="225"/>
        <v>1</v>
      </c>
      <c r="Q2829" s="10" t="s">
        <v>8315</v>
      </c>
      <c r="R2829" t="s">
        <v>8340</v>
      </c>
      <c r="S2829" s="13">
        <f t="shared" si="222"/>
        <v>42460.320613425924</v>
      </c>
      <c r="T2829" s="13">
        <f t="shared" si="223"/>
        <v>42490.231944444444</v>
      </c>
      <c r="U2829">
        <f t="shared" si="224"/>
        <v>2016</v>
      </c>
    </row>
    <row r="2830" spans="1:21" ht="48" x14ac:dyDescent="0.2">
      <c r="A2830">
        <v>3629</v>
      </c>
      <c r="B2830" s="3" t="s">
        <v>3627</v>
      </c>
      <c r="C2830" s="3" t="s">
        <v>7739</v>
      </c>
      <c r="D2830" s="6">
        <v>1000000</v>
      </c>
      <c r="E2830" s="8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221"/>
        <v>0</v>
      </c>
      <c r="P2830">
        <f t="shared" si="225"/>
        <v>1</v>
      </c>
      <c r="Q2830" s="10" t="s">
        <v>8315</v>
      </c>
      <c r="R2830" t="s">
        <v>8340</v>
      </c>
      <c r="S2830" s="13">
        <f t="shared" si="222"/>
        <v>42437.094490740739</v>
      </c>
      <c r="T2830" s="13">
        <f t="shared" si="223"/>
        <v>42495.708333333328</v>
      </c>
      <c r="U2830">
        <f t="shared" si="224"/>
        <v>2016</v>
      </c>
    </row>
    <row r="2831" spans="1:21" ht="48" x14ac:dyDescent="0.2">
      <c r="A2831">
        <v>3630</v>
      </c>
      <c r="B2831" s="3" t="s">
        <v>3628</v>
      </c>
      <c r="C2831" s="3" t="s">
        <v>7740</v>
      </c>
      <c r="D2831" s="6">
        <v>3000</v>
      </c>
      <c r="E2831" s="8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221"/>
        <v>0</v>
      </c>
      <c r="P2831">
        <f t="shared" si="225"/>
        <v>1</v>
      </c>
      <c r="Q2831" s="10" t="s">
        <v>8315</v>
      </c>
      <c r="R2831" t="s">
        <v>8340</v>
      </c>
      <c r="S2831" s="13">
        <f t="shared" si="222"/>
        <v>41942.84710648148</v>
      </c>
      <c r="T2831" s="13">
        <f t="shared" si="223"/>
        <v>41972.888773148152</v>
      </c>
      <c r="U2831">
        <f t="shared" si="224"/>
        <v>2014</v>
      </c>
    </row>
    <row r="2832" spans="1:21" ht="48" x14ac:dyDescent="0.2">
      <c r="A2832">
        <v>3639</v>
      </c>
      <c r="B2832" s="3" t="s">
        <v>3637</v>
      </c>
      <c r="C2832" s="3" t="s">
        <v>7749</v>
      </c>
      <c r="D2832" s="6">
        <v>25000</v>
      </c>
      <c r="E2832" s="8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221"/>
        <v>0</v>
      </c>
      <c r="P2832">
        <f t="shared" si="225"/>
        <v>1</v>
      </c>
      <c r="Q2832" s="10" t="s">
        <v>8315</v>
      </c>
      <c r="R2832" t="s">
        <v>8340</v>
      </c>
      <c r="S2832" s="13">
        <f t="shared" si="222"/>
        <v>42590.677152777775</v>
      </c>
      <c r="T2832" s="13">
        <f t="shared" si="223"/>
        <v>42650.632638888885</v>
      </c>
      <c r="U2832">
        <f t="shared" si="224"/>
        <v>2016</v>
      </c>
    </row>
    <row r="2833" spans="1:21" ht="48" x14ac:dyDescent="0.2">
      <c r="A2833">
        <v>3645</v>
      </c>
      <c r="B2833" s="3" t="s">
        <v>3643</v>
      </c>
      <c r="C2833" s="3" t="s">
        <v>7755</v>
      </c>
      <c r="D2833" s="6">
        <v>1000</v>
      </c>
      <c r="E2833" s="8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221"/>
        <v>0</v>
      </c>
      <c r="P2833">
        <f t="shared" si="225"/>
        <v>1</v>
      </c>
      <c r="Q2833" s="10" t="s">
        <v>8315</v>
      </c>
      <c r="R2833" t="s">
        <v>8340</v>
      </c>
      <c r="S2833" s="13">
        <f t="shared" si="222"/>
        <v>42665.970347222217</v>
      </c>
      <c r="T2833" s="13">
        <f t="shared" si="223"/>
        <v>42696.012013888889</v>
      </c>
      <c r="U2833">
        <f t="shared" si="224"/>
        <v>2016</v>
      </c>
    </row>
    <row r="2834" spans="1:21" ht="48" x14ac:dyDescent="0.2">
      <c r="A2834">
        <v>3796</v>
      </c>
      <c r="B2834" s="3" t="s">
        <v>3793</v>
      </c>
      <c r="C2834" s="3" t="s">
        <v>7906</v>
      </c>
      <c r="D2834" s="6">
        <v>22500</v>
      </c>
      <c r="E2834" s="8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221"/>
        <v>0</v>
      </c>
      <c r="P2834">
        <f t="shared" si="225"/>
        <v>1</v>
      </c>
      <c r="Q2834" s="10" t="s">
        <v>8315</v>
      </c>
      <c r="R2834" t="s">
        <v>8340</v>
      </c>
      <c r="S2834" s="13">
        <f t="shared" si="222"/>
        <v>42689.029583333337</v>
      </c>
      <c r="T2834" s="13">
        <f t="shared" si="223"/>
        <v>42749.029583333337</v>
      </c>
      <c r="U2834">
        <f t="shared" si="224"/>
        <v>2016</v>
      </c>
    </row>
    <row r="2835" spans="1:21" ht="48" x14ac:dyDescent="0.2">
      <c r="A2835">
        <v>3856</v>
      </c>
      <c r="B2835" s="3" t="s">
        <v>3853</v>
      </c>
      <c r="C2835" s="3" t="s">
        <v>7965</v>
      </c>
      <c r="D2835" s="6">
        <v>5000</v>
      </c>
      <c r="E2835" s="8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 t="shared" si="221"/>
        <v>0</v>
      </c>
      <c r="P2835">
        <f t="shared" si="225"/>
        <v>1</v>
      </c>
      <c r="Q2835" s="10" t="s">
        <v>8315</v>
      </c>
      <c r="R2835" t="s">
        <v>8316</v>
      </c>
      <c r="S2835" s="13">
        <f t="shared" si="222"/>
        <v>42041.743090277778</v>
      </c>
      <c r="T2835" s="13">
        <f t="shared" si="223"/>
        <v>42071.701423611114</v>
      </c>
      <c r="U2835">
        <f t="shared" si="224"/>
        <v>2015</v>
      </c>
    </row>
    <row r="2836" spans="1:21" ht="48" x14ac:dyDescent="0.2">
      <c r="A2836">
        <v>3859</v>
      </c>
      <c r="B2836" s="3" t="s">
        <v>3856</v>
      </c>
      <c r="C2836" s="3" t="s">
        <v>7968</v>
      </c>
      <c r="D2836" s="6">
        <v>2500</v>
      </c>
      <c r="E2836" s="8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 t="shared" si="221"/>
        <v>0</v>
      </c>
      <c r="P2836">
        <f t="shared" si="225"/>
        <v>1</v>
      </c>
      <c r="Q2836" s="10" t="s">
        <v>8315</v>
      </c>
      <c r="R2836" t="s">
        <v>8316</v>
      </c>
      <c r="S2836" s="13">
        <f t="shared" si="222"/>
        <v>41789.893599537041</v>
      </c>
      <c r="T2836" s="13">
        <f t="shared" si="223"/>
        <v>41815.875</v>
      </c>
      <c r="U2836">
        <f t="shared" si="224"/>
        <v>2014</v>
      </c>
    </row>
    <row r="2837" spans="1:21" ht="32" x14ac:dyDescent="0.2">
      <c r="A2837">
        <v>3862</v>
      </c>
      <c r="B2837" s="3" t="s">
        <v>3859</v>
      </c>
      <c r="C2837" s="3" t="s">
        <v>7971</v>
      </c>
      <c r="D2837" s="6">
        <v>7500</v>
      </c>
      <c r="E2837" s="8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 t="shared" si="221"/>
        <v>0</v>
      </c>
      <c r="P2837">
        <f t="shared" si="225"/>
        <v>1</v>
      </c>
      <c r="Q2837" s="10" t="s">
        <v>8315</v>
      </c>
      <c r="R2837" t="s">
        <v>8316</v>
      </c>
      <c r="S2837" s="13">
        <f t="shared" si="222"/>
        <v>42611.261064814811</v>
      </c>
      <c r="T2837" s="13">
        <f t="shared" si="223"/>
        <v>42625.707638888889</v>
      </c>
      <c r="U2837">
        <f t="shared" si="224"/>
        <v>2016</v>
      </c>
    </row>
    <row r="2838" spans="1:21" ht="48" x14ac:dyDescent="0.2">
      <c r="A2838">
        <v>3912</v>
      </c>
      <c r="B2838" s="3" t="s">
        <v>3909</v>
      </c>
      <c r="C2838" s="3" t="s">
        <v>8020</v>
      </c>
      <c r="D2838" s="6">
        <v>15000</v>
      </c>
      <c r="E2838" s="8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 t="shared" si="221"/>
        <v>0</v>
      </c>
      <c r="P2838">
        <f t="shared" si="225"/>
        <v>1</v>
      </c>
      <c r="Q2838" s="10" t="s">
        <v>8315</v>
      </c>
      <c r="R2838" t="s">
        <v>8316</v>
      </c>
      <c r="S2838" s="13">
        <f t="shared" si="222"/>
        <v>42059.270023148143</v>
      </c>
      <c r="T2838" s="13">
        <f t="shared" si="223"/>
        <v>42119.190972222219</v>
      </c>
      <c r="U2838">
        <f t="shared" si="224"/>
        <v>2015</v>
      </c>
    </row>
    <row r="2839" spans="1:21" ht="48" x14ac:dyDescent="0.2">
      <c r="A2839">
        <v>3932</v>
      </c>
      <c r="B2839" s="3" t="s">
        <v>3929</v>
      </c>
      <c r="C2839" s="3" t="s">
        <v>8040</v>
      </c>
      <c r="D2839" s="6">
        <v>12000</v>
      </c>
      <c r="E2839" s="8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 t="shared" si="221"/>
        <v>0</v>
      </c>
      <c r="P2839">
        <f t="shared" si="225"/>
        <v>1</v>
      </c>
      <c r="Q2839" s="10" t="s">
        <v>8315</v>
      </c>
      <c r="R2839" t="s">
        <v>8316</v>
      </c>
      <c r="S2839" s="13">
        <f t="shared" si="222"/>
        <v>42415.168564814812</v>
      </c>
      <c r="T2839" s="13">
        <f t="shared" si="223"/>
        <v>42445.126898148148</v>
      </c>
      <c r="U2839">
        <f t="shared" si="224"/>
        <v>2016</v>
      </c>
    </row>
    <row r="2840" spans="1:21" ht="48" x14ac:dyDescent="0.2">
      <c r="A2840">
        <v>3951</v>
      </c>
      <c r="B2840" s="3" t="s">
        <v>3948</v>
      </c>
      <c r="C2840" s="3" t="s">
        <v>6961</v>
      </c>
      <c r="D2840" s="6">
        <v>200000</v>
      </c>
      <c r="E2840" s="8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 t="shared" si="221"/>
        <v>0</v>
      </c>
      <c r="P2840">
        <f t="shared" si="225"/>
        <v>1</v>
      </c>
      <c r="Q2840" s="10" t="s">
        <v>8315</v>
      </c>
      <c r="R2840" t="s">
        <v>8316</v>
      </c>
      <c r="S2840" s="13">
        <f t="shared" si="222"/>
        <v>42433.825717592597</v>
      </c>
      <c r="T2840" s="13">
        <f t="shared" si="223"/>
        <v>42493.784050925926</v>
      </c>
      <c r="U2840">
        <f t="shared" si="224"/>
        <v>2016</v>
      </c>
    </row>
    <row r="2841" spans="1:21" ht="16" x14ac:dyDescent="0.2">
      <c r="A2841">
        <v>4004</v>
      </c>
      <c r="B2841" s="3" t="s">
        <v>4000</v>
      </c>
      <c r="C2841" s="3" t="s">
        <v>8109</v>
      </c>
      <c r="D2841" s="6">
        <v>500</v>
      </c>
      <c r="E2841" s="8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 t="shared" si="221"/>
        <v>0</v>
      </c>
      <c r="P2841">
        <f t="shared" si="225"/>
        <v>1</v>
      </c>
      <c r="Q2841" s="10" t="s">
        <v>8315</v>
      </c>
      <c r="R2841" t="s">
        <v>8316</v>
      </c>
      <c r="S2841" s="13">
        <f t="shared" si="222"/>
        <v>41890.16269675926</v>
      </c>
      <c r="T2841" s="13">
        <f t="shared" si="223"/>
        <v>41920.16269675926</v>
      </c>
      <c r="U2841">
        <f t="shared" si="224"/>
        <v>2014</v>
      </c>
    </row>
    <row r="2842" spans="1:21" ht="48" x14ac:dyDescent="0.2">
      <c r="A2842">
        <v>4015</v>
      </c>
      <c r="B2842" s="3" t="s">
        <v>4011</v>
      </c>
      <c r="C2842" s="3" t="s">
        <v>8120</v>
      </c>
      <c r="D2842" s="6">
        <v>7000</v>
      </c>
      <c r="E2842" s="8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 t="shared" si="221"/>
        <v>0</v>
      </c>
      <c r="P2842">
        <f t="shared" si="225"/>
        <v>1</v>
      </c>
      <c r="Q2842" s="10" t="s">
        <v>8315</v>
      </c>
      <c r="R2842" t="s">
        <v>8316</v>
      </c>
      <c r="S2842" s="13">
        <f t="shared" si="222"/>
        <v>42174.780821759254</v>
      </c>
      <c r="T2842" s="13">
        <f t="shared" si="223"/>
        <v>42204.780821759254</v>
      </c>
      <c r="U2842">
        <f t="shared" si="224"/>
        <v>2015</v>
      </c>
    </row>
    <row r="2843" spans="1:21" ht="48" x14ac:dyDescent="0.2">
      <c r="A2843">
        <v>4045</v>
      </c>
      <c r="B2843" s="3" t="s">
        <v>4041</v>
      </c>
      <c r="C2843" s="3" t="s">
        <v>8149</v>
      </c>
      <c r="D2843" s="6">
        <v>5000</v>
      </c>
      <c r="E2843" s="8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0</v>
      </c>
      <c r="P2843">
        <f t="shared" si="225"/>
        <v>1</v>
      </c>
      <c r="Q2843" s="10" t="s">
        <v>8315</v>
      </c>
      <c r="R2843" t="s">
        <v>8316</v>
      </c>
      <c r="S2843" s="13">
        <f t="shared" si="222"/>
        <v>41842.201261574075</v>
      </c>
      <c r="T2843" s="13">
        <f t="shared" si="223"/>
        <v>41872.201261574075</v>
      </c>
      <c r="U2843">
        <f t="shared" si="224"/>
        <v>2014</v>
      </c>
    </row>
    <row r="2844" spans="1:21" ht="48" x14ac:dyDescent="0.2">
      <c r="A2844">
        <v>4050</v>
      </c>
      <c r="B2844" s="3" t="s">
        <v>4046</v>
      </c>
      <c r="C2844" s="3" t="s">
        <v>8154</v>
      </c>
      <c r="D2844" s="6">
        <v>1500</v>
      </c>
      <c r="E2844" s="8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 t="shared" si="221"/>
        <v>0</v>
      </c>
      <c r="P2844">
        <f t="shared" si="225"/>
        <v>1</v>
      </c>
      <c r="Q2844" s="10" t="s">
        <v>8315</v>
      </c>
      <c r="R2844" t="s">
        <v>8316</v>
      </c>
      <c r="S2844" s="13">
        <f t="shared" si="222"/>
        <v>41905.636469907404</v>
      </c>
      <c r="T2844" s="13">
        <f t="shared" si="223"/>
        <v>41935.636469907404</v>
      </c>
      <c r="U2844">
        <f t="shared" si="224"/>
        <v>2014</v>
      </c>
    </row>
    <row r="2845" spans="1:21" ht="48" x14ac:dyDescent="0.2">
      <c r="A2845">
        <v>4112</v>
      </c>
      <c r="B2845" s="3" t="s">
        <v>4108</v>
      </c>
      <c r="C2845" s="3" t="s">
        <v>6961</v>
      </c>
      <c r="D2845" s="6">
        <v>2500</v>
      </c>
      <c r="E2845" s="8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221"/>
        <v>0</v>
      </c>
      <c r="P2845">
        <f t="shared" si="225"/>
        <v>1</v>
      </c>
      <c r="Q2845" s="10" t="s">
        <v>8315</v>
      </c>
      <c r="R2845" t="s">
        <v>8316</v>
      </c>
      <c r="S2845" s="13">
        <f t="shared" si="222"/>
        <v>42400.946597222224</v>
      </c>
      <c r="T2845" s="13">
        <f t="shared" si="223"/>
        <v>42428</v>
      </c>
      <c r="U2845">
        <f t="shared" si="224"/>
        <v>2016</v>
      </c>
    </row>
    <row r="2846" spans="1:21" ht="48" x14ac:dyDescent="0.2">
      <c r="A2846">
        <v>4113</v>
      </c>
      <c r="B2846" s="3" t="s">
        <v>4109</v>
      </c>
      <c r="C2846" s="3" t="s">
        <v>8215</v>
      </c>
      <c r="D2846" s="6">
        <v>1500</v>
      </c>
      <c r="E2846" s="8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 t="shared" si="221"/>
        <v>0</v>
      </c>
      <c r="P2846">
        <f t="shared" si="225"/>
        <v>1</v>
      </c>
      <c r="Q2846" s="10" t="s">
        <v>8315</v>
      </c>
      <c r="R2846" t="s">
        <v>8316</v>
      </c>
      <c r="S2846" s="13">
        <f t="shared" si="222"/>
        <v>42358.573182870372</v>
      </c>
      <c r="T2846" s="13">
        <f t="shared" si="223"/>
        <v>42377.273611111115</v>
      </c>
      <c r="U2846">
        <f t="shared" si="224"/>
        <v>2015</v>
      </c>
    </row>
    <row r="2847" spans="1:21" ht="48" x14ac:dyDescent="0.2">
      <c r="A2847">
        <v>3805</v>
      </c>
      <c r="B2847" s="3" t="s">
        <v>3802</v>
      </c>
      <c r="C2847" s="3" t="s">
        <v>7915</v>
      </c>
      <c r="D2847" s="6">
        <v>150000</v>
      </c>
      <c r="E2847" s="8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221"/>
        <v>0</v>
      </c>
      <c r="P2847">
        <f t="shared" si="225"/>
        <v>1.5</v>
      </c>
      <c r="Q2847" s="10" t="s">
        <v>8315</v>
      </c>
      <c r="R2847" t="s">
        <v>8340</v>
      </c>
      <c r="S2847" s="13">
        <f t="shared" si="222"/>
        <v>41849.887037037035</v>
      </c>
      <c r="T2847" s="13">
        <f t="shared" si="223"/>
        <v>41909.887037037035</v>
      </c>
      <c r="U2847">
        <f t="shared" si="224"/>
        <v>2014</v>
      </c>
    </row>
    <row r="2848" spans="1:21" ht="16" x14ac:dyDescent="0.2">
      <c r="A2848">
        <v>3904</v>
      </c>
      <c r="B2848" s="3" t="s">
        <v>3901</v>
      </c>
      <c r="C2848" s="3" t="s">
        <v>8012</v>
      </c>
      <c r="D2848" s="6">
        <v>10000</v>
      </c>
      <c r="E2848" s="8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 t="shared" si="221"/>
        <v>0</v>
      </c>
      <c r="P2848">
        <f t="shared" si="225"/>
        <v>1.5</v>
      </c>
      <c r="Q2848" s="10" t="s">
        <v>8315</v>
      </c>
      <c r="R2848" t="s">
        <v>8316</v>
      </c>
      <c r="S2848" s="13">
        <f t="shared" si="222"/>
        <v>42095.229166666672</v>
      </c>
      <c r="T2848" s="13">
        <f t="shared" si="223"/>
        <v>42109.211111111115</v>
      </c>
      <c r="U2848">
        <f t="shared" si="224"/>
        <v>2015</v>
      </c>
    </row>
    <row r="2849" spans="1:21" ht="48" x14ac:dyDescent="0.2">
      <c r="A2849">
        <v>4082</v>
      </c>
      <c r="B2849" s="3" t="s">
        <v>4078</v>
      </c>
      <c r="C2849" s="3" t="s">
        <v>8185</v>
      </c>
      <c r="D2849" s="6">
        <v>150</v>
      </c>
      <c r="E2849" s="8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 t="shared" si="221"/>
        <v>2</v>
      </c>
      <c r="P2849">
        <f t="shared" si="225"/>
        <v>1.5</v>
      </c>
      <c r="Q2849" s="10" t="s">
        <v>8315</v>
      </c>
      <c r="R2849" t="s">
        <v>8316</v>
      </c>
      <c r="S2849" s="13">
        <f t="shared" si="222"/>
        <v>42307.189270833333</v>
      </c>
      <c r="T2849" s="13">
        <f t="shared" si="223"/>
        <v>42322.958333333328</v>
      </c>
      <c r="U2849">
        <f t="shared" si="224"/>
        <v>2015</v>
      </c>
    </row>
    <row r="2850" spans="1:21" ht="48" x14ac:dyDescent="0.2">
      <c r="A2850">
        <v>4006</v>
      </c>
      <c r="B2850" s="3" t="s">
        <v>4002</v>
      </c>
      <c r="C2850" s="3" t="s">
        <v>8111</v>
      </c>
      <c r="D2850" s="6">
        <v>30000</v>
      </c>
      <c r="E2850" s="8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 t="shared" si="221"/>
        <v>0</v>
      </c>
      <c r="P2850">
        <f t="shared" si="225"/>
        <v>2</v>
      </c>
      <c r="Q2850" s="10" t="s">
        <v>8315</v>
      </c>
      <c r="R2850" t="s">
        <v>8316</v>
      </c>
      <c r="S2850" s="13">
        <f t="shared" si="222"/>
        <v>42391.772997685184</v>
      </c>
      <c r="T2850" s="13">
        <f t="shared" si="223"/>
        <v>42416.772997685184</v>
      </c>
      <c r="U2850">
        <f t="shared" si="224"/>
        <v>2016</v>
      </c>
    </row>
    <row r="2851" spans="1:21" ht="48" x14ac:dyDescent="0.2">
      <c r="A2851">
        <v>4072</v>
      </c>
      <c r="B2851" s="3" t="s">
        <v>4068</v>
      </c>
      <c r="C2851" s="3" t="s">
        <v>8175</v>
      </c>
      <c r="D2851" s="6">
        <v>1000</v>
      </c>
      <c r="E2851" s="8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 t="shared" si="221"/>
        <v>0</v>
      </c>
      <c r="P2851">
        <f t="shared" si="225"/>
        <v>2</v>
      </c>
      <c r="Q2851" s="10" t="s">
        <v>8315</v>
      </c>
      <c r="R2851" t="s">
        <v>8316</v>
      </c>
      <c r="S2851" s="13">
        <f t="shared" si="222"/>
        <v>41812.77443287037</v>
      </c>
      <c r="T2851" s="13">
        <f t="shared" si="223"/>
        <v>41872.77443287037</v>
      </c>
      <c r="U2851">
        <f t="shared" si="224"/>
        <v>2014</v>
      </c>
    </row>
    <row r="2852" spans="1:21" ht="48" x14ac:dyDescent="0.2">
      <c r="A2852">
        <v>2875</v>
      </c>
      <c r="B2852" s="3" t="s">
        <v>2875</v>
      </c>
      <c r="C2852" s="3" t="s">
        <v>6985</v>
      </c>
      <c r="D2852" s="6">
        <v>20000</v>
      </c>
      <c r="E2852" s="8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 t="shared" si="221"/>
        <v>0</v>
      </c>
      <c r="P2852">
        <f t="shared" si="225"/>
        <v>2.33</v>
      </c>
      <c r="Q2852" s="10" t="s">
        <v>8315</v>
      </c>
      <c r="R2852" t="s">
        <v>8316</v>
      </c>
      <c r="S2852" s="13">
        <f t="shared" si="222"/>
        <v>42465.128391203703</v>
      </c>
      <c r="T2852" s="13">
        <f t="shared" si="223"/>
        <v>42495.128391203703</v>
      </c>
      <c r="U2852">
        <f t="shared" si="224"/>
        <v>2016</v>
      </c>
    </row>
    <row r="2853" spans="1:21" ht="48" x14ac:dyDescent="0.2">
      <c r="A2853">
        <v>2948</v>
      </c>
      <c r="B2853" s="3" t="s">
        <v>2948</v>
      </c>
      <c r="C2853" s="3" t="s">
        <v>7058</v>
      </c>
      <c r="D2853" s="6">
        <v>500000</v>
      </c>
      <c r="E2853" s="8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221"/>
        <v>0</v>
      </c>
      <c r="P2853">
        <f t="shared" si="225"/>
        <v>2.67</v>
      </c>
      <c r="Q2853" s="10" t="s">
        <v>8315</v>
      </c>
      <c r="R2853" t="s">
        <v>8317</v>
      </c>
      <c r="S2853" s="13">
        <f t="shared" si="222"/>
        <v>42097.649224537032</v>
      </c>
      <c r="T2853" s="13">
        <f t="shared" si="223"/>
        <v>42157.649224537032</v>
      </c>
      <c r="U2853">
        <f t="shared" si="224"/>
        <v>2015</v>
      </c>
    </row>
    <row r="2854" spans="1:21" ht="48" x14ac:dyDescent="0.2">
      <c r="A2854">
        <v>2901</v>
      </c>
      <c r="B2854" s="3" t="s">
        <v>2901</v>
      </c>
      <c r="C2854" s="3" t="s">
        <v>7011</v>
      </c>
      <c r="D2854" s="6">
        <v>750</v>
      </c>
      <c r="E2854" s="8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 t="shared" si="221"/>
        <v>1</v>
      </c>
      <c r="P2854">
        <f t="shared" si="225"/>
        <v>3</v>
      </c>
      <c r="Q2854" s="10" t="s">
        <v>8315</v>
      </c>
      <c r="R2854" t="s">
        <v>8316</v>
      </c>
      <c r="S2854" s="13">
        <f t="shared" si="222"/>
        <v>41982.904386574075</v>
      </c>
      <c r="T2854" s="13">
        <f t="shared" si="223"/>
        <v>42042.904386574075</v>
      </c>
      <c r="U2854">
        <f t="shared" si="224"/>
        <v>2014</v>
      </c>
    </row>
    <row r="2855" spans="1:21" ht="48" x14ac:dyDescent="0.2">
      <c r="A2855">
        <v>3993</v>
      </c>
      <c r="B2855" s="3" t="s">
        <v>3989</v>
      </c>
      <c r="C2855" s="3" t="s">
        <v>8099</v>
      </c>
      <c r="D2855" s="6">
        <v>50000</v>
      </c>
      <c r="E2855" s="8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 t="shared" si="221"/>
        <v>0</v>
      </c>
      <c r="P2855">
        <f t="shared" si="225"/>
        <v>3</v>
      </c>
      <c r="Q2855" s="10" t="s">
        <v>8315</v>
      </c>
      <c r="R2855" t="s">
        <v>8316</v>
      </c>
      <c r="S2855" s="13">
        <f t="shared" si="222"/>
        <v>42107.864722222221</v>
      </c>
      <c r="T2855" s="13">
        <f t="shared" si="223"/>
        <v>42137.864722222221</v>
      </c>
      <c r="U2855">
        <f t="shared" si="224"/>
        <v>2015</v>
      </c>
    </row>
    <row r="2856" spans="1:21" ht="32" x14ac:dyDescent="0.2">
      <c r="A2856">
        <v>3600</v>
      </c>
      <c r="B2856" s="3" t="s">
        <v>3599</v>
      </c>
      <c r="C2856" s="3" t="s">
        <v>7710</v>
      </c>
      <c r="D2856" s="6">
        <v>10</v>
      </c>
      <c r="E2856" s="8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 t="shared" si="221"/>
        <v>130</v>
      </c>
      <c r="P2856">
        <f t="shared" si="225"/>
        <v>3.25</v>
      </c>
      <c r="Q2856" s="10" t="s">
        <v>8315</v>
      </c>
      <c r="R2856" t="s">
        <v>8316</v>
      </c>
      <c r="S2856" s="13">
        <f t="shared" si="222"/>
        <v>42628.849120370374</v>
      </c>
      <c r="T2856" s="13">
        <f t="shared" si="223"/>
        <v>42656.849120370374</v>
      </c>
      <c r="U2856">
        <f t="shared" si="224"/>
        <v>2016</v>
      </c>
    </row>
    <row r="2857" spans="1:21" ht="48" x14ac:dyDescent="0.2">
      <c r="A2857">
        <v>4011</v>
      </c>
      <c r="B2857" s="3" t="s">
        <v>4007</v>
      </c>
      <c r="C2857" s="3" t="s">
        <v>8116</v>
      </c>
      <c r="D2857" s="6">
        <v>250</v>
      </c>
      <c r="E2857" s="8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 t="shared" si="221"/>
        <v>8</v>
      </c>
      <c r="P2857">
        <f t="shared" si="225"/>
        <v>4.75</v>
      </c>
      <c r="Q2857" s="10" t="s">
        <v>8315</v>
      </c>
      <c r="R2857" t="s">
        <v>8316</v>
      </c>
      <c r="S2857" s="13">
        <f t="shared" si="222"/>
        <v>42002.54488425926</v>
      </c>
      <c r="T2857" s="13">
        <f t="shared" si="223"/>
        <v>42032.54488425926</v>
      </c>
      <c r="U2857">
        <f t="shared" si="224"/>
        <v>2014</v>
      </c>
    </row>
    <row r="2858" spans="1:21" ht="48" x14ac:dyDescent="0.2">
      <c r="A2858">
        <v>2849</v>
      </c>
      <c r="B2858" s="3" t="s">
        <v>2849</v>
      </c>
      <c r="C2858" s="3" t="s">
        <v>6959</v>
      </c>
      <c r="D2858" s="6">
        <v>500</v>
      </c>
      <c r="E2858" s="8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 t="shared" si="221"/>
        <v>1</v>
      </c>
      <c r="P2858">
        <f t="shared" si="225"/>
        <v>5</v>
      </c>
      <c r="Q2858" s="10" t="s">
        <v>8315</v>
      </c>
      <c r="R2858" t="s">
        <v>8316</v>
      </c>
      <c r="S2858" s="13">
        <f t="shared" si="222"/>
        <v>42453.428240740745</v>
      </c>
      <c r="T2858" s="13">
        <f t="shared" si="223"/>
        <v>42483.428240740745</v>
      </c>
      <c r="U2858">
        <f t="shared" si="224"/>
        <v>2016</v>
      </c>
    </row>
    <row r="2859" spans="1:21" ht="48" x14ac:dyDescent="0.2">
      <c r="A2859">
        <v>2887</v>
      </c>
      <c r="B2859" s="3" t="s">
        <v>2887</v>
      </c>
      <c r="C2859" s="3" t="s">
        <v>6997</v>
      </c>
      <c r="D2859" s="6">
        <v>3000</v>
      </c>
      <c r="E2859" s="8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 t="shared" si="221"/>
        <v>0</v>
      </c>
      <c r="P2859">
        <f t="shared" si="225"/>
        <v>5</v>
      </c>
      <c r="Q2859" s="10" t="s">
        <v>8315</v>
      </c>
      <c r="R2859" t="s">
        <v>8316</v>
      </c>
      <c r="S2859" s="13">
        <f t="shared" si="222"/>
        <v>41985.427361111113</v>
      </c>
      <c r="T2859" s="13">
        <f t="shared" si="223"/>
        <v>42015.427361111113</v>
      </c>
      <c r="U2859">
        <f t="shared" si="224"/>
        <v>2014</v>
      </c>
    </row>
    <row r="2860" spans="1:21" ht="48" x14ac:dyDescent="0.2">
      <c r="A2860">
        <v>3065</v>
      </c>
      <c r="B2860" s="3" t="s">
        <v>3065</v>
      </c>
      <c r="C2860" s="3" t="s">
        <v>7175</v>
      </c>
      <c r="D2860" s="6">
        <v>25000</v>
      </c>
      <c r="E2860" s="8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221"/>
        <v>0</v>
      </c>
      <c r="P2860">
        <f t="shared" si="225"/>
        <v>5</v>
      </c>
      <c r="Q2860" s="10" t="s">
        <v>8315</v>
      </c>
      <c r="R2860" t="s">
        <v>8317</v>
      </c>
      <c r="S2860" s="13">
        <f t="shared" si="222"/>
        <v>41825.055231481485</v>
      </c>
      <c r="T2860" s="13">
        <f t="shared" si="223"/>
        <v>41850.055231481485</v>
      </c>
      <c r="U2860">
        <f t="shared" si="224"/>
        <v>2014</v>
      </c>
    </row>
    <row r="2861" spans="1:21" ht="48" x14ac:dyDescent="0.2">
      <c r="A2861">
        <v>3119</v>
      </c>
      <c r="B2861" s="3" t="s">
        <v>3119</v>
      </c>
      <c r="C2861" s="3" t="s">
        <v>7229</v>
      </c>
      <c r="D2861" s="6">
        <v>10000</v>
      </c>
      <c r="E2861" s="8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221"/>
        <v>0</v>
      </c>
      <c r="P2861">
        <f t="shared" si="225"/>
        <v>5</v>
      </c>
      <c r="Q2861" s="10" t="s">
        <v>8315</v>
      </c>
      <c r="R2861" t="s">
        <v>8317</v>
      </c>
      <c r="S2861" s="13">
        <f t="shared" si="222"/>
        <v>42060.04550925926</v>
      </c>
      <c r="T2861" s="13">
        <f t="shared" si="223"/>
        <v>42090.003842592589</v>
      </c>
      <c r="U2861">
        <f t="shared" si="224"/>
        <v>2015</v>
      </c>
    </row>
    <row r="2862" spans="1:21" ht="48" x14ac:dyDescent="0.2">
      <c r="A2862">
        <v>3795</v>
      </c>
      <c r="B2862" s="3" t="s">
        <v>3792</v>
      </c>
      <c r="C2862" s="3" t="s">
        <v>7905</v>
      </c>
      <c r="D2862" s="6">
        <v>600</v>
      </c>
      <c r="E2862" s="8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221"/>
        <v>2</v>
      </c>
      <c r="P2862">
        <f t="shared" si="225"/>
        <v>5</v>
      </c>
      <c r="Q2862" s="10" t="s">
        <v>8315</v>
      </c>
      <c r="R2862" t="s">
        <v>8340</v>
      </c>
      <c r="S2862" s="13">
        <f t="shared" si="222"/>
        <v>42201.436226851853</v>
      </c>
      <c r="T2862" s="13">
        <f t="shared" si="223"/>
        <v>42244.9375</v>
      </c>
      <c r="U2862">
        <f t="shared" si="224"/>
        <v>2015</v>
      </c>
    </row>
    <row r="2863" spans="1:21" ht="48" x14ac:dyDescent="0.2">
      <c r="A2863">
        <v>3806</v>
      </c>
      <c r="B2863" s="3" t="s">
        <v>3803</v>
      </c>
      <c r="C2863" s="3" t="s">
        <v>7916</v>
      </c>
      <c r="D2863" s="6">
        <v>7500</v>
      </c>
      <c r="E2863" s="8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221"/>
        <v>0</v>
      </c>
      <c r="P2863">
        <f t="shared" si="225"/>
        <v>5</v>
      </c>
      <c r="Q2863" s="10" t="s">
        <v>8315</v>
      </c>
      <c r="R2863" t="s">
        <v>8340</v>
      </c>
      <c r="S2863" s="13">
        <f t="shared" si="222"/>
        <v>41799.259039351848</v>
      </c>
      <c r="T2863" s="13">
        <f t="shared" si="223"/>
        <v>41819.259039351848</v>
      </c>
      <c r="U2863">
        <f t="shared" si="224"/>
        <v>2014</v>
      </c>
    </row>
    <row r="2864" spans="1:21" ht="48" x14ac:dyDescent="0.2">
      <c r="A2864">
        <v>3915</v>
      </c>
      <c r="B2864" s="3" t="s">
        <v>3912</v>
      </c>
      <c r="C2864" s="3" t="s">
        <v>8023</v>
      </c>
      <c r="D2864" s="6">
        <v>1500</v>
      </c>
      <c r="E2864" s="8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 t="shared" si="221"/>
        <v>0</v>
      </c>
      <c r="P2864">
        <f t="shared" si="225"/>
        <v>5</v>
      </c>
      <c r="Q2864" s="10" t="s">
        <v>8315</v>
      </c>
      <c r="R2864" t="s">
        <v>8316</v>
      </c>
      <c r="S2864" s="13">
        <f t="shared" si="222"/>
        <v>42492.98505787037</v>
      </c>
      <c r="T2864" s="13">
        <f t="shared" si="223"/>
        <v>42522.98505787037</v>
      </c>
      <c r="U2864">
        <f t="shared" si="224"/>
        <v>2016</v>
      </c>
    </row>
    <row r="2865" spans="1:21" ht="48" x14ac:dyDescent="0.2">
      <c r="A2865">
        <v>3925</v>
      </c>
      <c r="B2865" s="3" t="s">
        <v>3922</v>
      </c>
      <c r="C2865" s="3" t="s">
        <v>8033</v>
      </c>
      <c r="D2865" s="6">
        <v>150</v>
      </c>
      <c r="E2865" s="8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 t="shared" si="221"/>
        <v>10</v>
      </c>
      <c r="P2865">
        <f t="shared" si="225"/>
        <v>5</v>
      </c>
      <c r="Q2865" s="10" t="s">
        <v>8315</v>
      </c>
      <c r="R2865" t="s">
        <v>8316</v>
      </c>
      <c r="S2865" s="13">
        <f t="shared" si="222"/>
        <v>41820.870821759258</v>
      </c>
      <c r="T2865" s="13">
        <f t="shared" si="223"/>
        <v>41850.870821759258</v>
      </c>
      <c r="U2865">
        <f t="shared" si="224"/>
        <v>2014</v>
      </c>
    </row>
    <row r="2866" spans="1:21" ht="48" x14ac:dyDescent="0.2">
      <c r="A2866">
        <v>3939</v>
      </c>
      <c r="B2866" s="3" t="s">
        <v>3936</v>
      </c>
      <c r="C2866" s="3" t="s">
        <v>8047</v>
      </c>
      <c r="D2866" s="6">
        <v>5000</v>
      </c>
      <c r="E2866" s="8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0</v>
      </c>
      <c r="P2866">
        <f t="shared" si="225"/>
        <v>5</v>
      </c>
      <c r="Q2866" s="10" t="s">
        <v>8315</v>
      </c>
      <c r="R2866" t="s">
        <v>8316</v>
      </c>
      <c r="S2866" s="13">
        <f t="shared" si="222"/>
        <v>41915.400219907409</v>
      </c>
      <c r="T2866" s="13">
        <f t="shared" si="223"/>
        <v>41919.1875</v>
      </c>
      <c r="U2866">
        <f t="shared" si="224"/>
        <v>2014</v>
      </c>
    </row>
    <row r="2867" spans="1:21" ht="48" x14ac:dyDescent="0.2">
      <c r="A2867">
        <v>3945</v>
      </c>
      <c r="B2867" s="3" t="s">
        <v>3942</v>
      </c>
      <c r="C2867" s="3" t="s">
        <v>8053</v>
      </c>
      <c r="D2867" s="6">
        <v>2000</v>
      </c>
      <c r="E2867" s="8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 t="shared" si="221"/>
        <v>0</v>
      </c>
      <c r="P2867">
        <f t="shared" si="225"/>
        <v>5</v>
      </c>
      <c r="Q2867" s="10" t="s">
        <v>8315</v>
      </c>
      <c r="R2867" t="s">
        <v>8316</v>
      </c>
      <c r="S2867" s="13">
        <f t="shared" si="222"/>
        <v>42109.801712962959</v>
      </c>
      <c r="T2867" s="13">
        <f t="shared" si="223"/>
        <v>42139.801712962959</v>
      </c>
      <c r="U2867">
        <f t="shared" si="224"/>
        <v>2015</v>
      </c>
    </row>
    <row r="2868" spans="1:21" ht="32" x14ac:dyDescent="0.2">
      <c r="A2868">
        <v>3994</v>
      </c>
      <c r="B2868" s="3" t="s">
        <v>3990</v>
      </c>
      <c r="C2868" s="3" t="s">
        <v>8100</v>
      </c>
      <c r="D2868" s="6">
        <v>2000</v>
      </c>
      <c r="E2868" s="8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 t="shared" si="221"/>
        <v>0</v>
      </c>
      <c r="P2868">
        <f t="shared" si="225"/>
        <v>5</v>
      </c>
      <c r="Q2868" s="10" t="s">
        <v>8315</v>
      </c>
      <c r="R2868" t="s">
        <v>8316</v>
      </c>
      <c r="S2868" s="13">
        <f t="shared" si="222"/>
        <v>41809.389930555553</v>
      </c>
      <c r="T2868" s="13">
        <f t="shared" si="223"/>
        <v>41839.389930555553</v>
      </c>
      <c r="U2868">
        <f t="shared" si="224"/>
        <v>2014</v>
      </c>
    </row>
    <row r="2869" spans="1:21" ht="48" x14ac:dyDescent="0.2">
      <c r="A2869">
        <v>4007</v>
      </c>
      <c r="B2869" s="3" t="s">
        <v>4003</v>
      </c>
      <c r="C2869" s="3" t="s">
        <v>8112</v>
      </c>
      <c r="D2869" s="6">
        <v>2000</v>
      </c>
      <c r="E2869" s="8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 t="shared" si="221"/>
        <v>0</v>
      </c>
      <c r="P2869">
        <f t="shared" si="225"/>
        <v>5</v>
      </c>
      <c r="Q2869" s="10" t="s">
        <v>8315</v>
      </c>
      <c r="R2869" t="s">
        <v>8316</v>
      </c>
      <c r="S2869" s="13">
        <f t="shared" si="222"/>
        <v>41848.772928240738</v>
      </c>
      <c r="T2869" s="13">
        <f t="shared" si="223"/>
        <v>41877.686111111114</v>
      </c>
      <c r="U2869">
        <f t="shared" si="224"/>
        <v>2014</v>
      </c>
    </row>
    <row r="2870" spans="1:21" ht="48" x14ac:dyDescent="0.2">
      <c r="A2870">
        <v>4079</v>
      </c>
      <c r="B2870" s="3" t="s">
        <v>4075</v>
      </c>
      <c r="C2870" s="3" t="s">
        <v>8182</v>
      </c>
      <c r="D2870" s="6">
        <v>3000</v>
      </c>
      <c r="E2870" s="8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 t="shared" si="221"/>
        <v>0</v>
      </c>
      <c r="P2870">
        <f t="shared" si="225"/>
        <v>5</v>
      </c>
      <c r="Q2870" s="10" t="s">
        <v>8315</v>
      </c>
      <c r="R2870" t="s">
        <v>8316</v>
      </c>
      <c r="S2870" s="13">
        <f t="shared" si="222"/>
        <v>42510.938900462963</v>
      </c>
      <c r="T2870" s="13">
        <f t="shared" si="223"/>
        <v>42540.938900462963</v>
      </c>
      <c r="U2870">
        <f t="shared" si="224"/>
        <v>2016</v>
      </c>
    </row>
    <row r="2871" spans="1:21" ht="32" x14ac:dyDescent="0.2">
      <c r="A2871">
        <v>3103</v>
      </c>
      <c r="B2871" s="3" t="s">
        <v>3103</v>
      </c>
      <c r="C2871" s="3" t="s">
        <v>7213</v>
      </c>
      <c r="D2871" s="6">
        <v>4100</v>
      </c>
      <c r="E2871" s="8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221"/>
        <v>0</v>
      </c>
      <c r="P2871">
        <f t="shared" si="225"/>
        <v>5.5</v>
      </c>
      <c r="Q2871" s="10" t="s">
        <v>8315</v>
      </c>
      <c r="R2871" t="s">
        <v>8317</v>
      </c>
      <c r="S2871" s="13">
        <f t="shared" si="222"/>
        <v>42107.156319444446</v>
      </c>
      <c r="T2871" s="13">
        <f t="shared" si="223"/>
        <v>42167.156319444446</v>
      </c>
      <c r="U2871">
        <f t="shared" si="224"/>
        <v>2015</v>
      </c>
    </row>
    <row r="2872" spans="1:21" ht="32" x14ac:dyDescent="0.2">
      <c r="A2872">
        <v>3866</v>
      </c>
      <c r="B2872" s="3" t="s">
        <v>3863</v>
      </c>
      <c r="C2872" s="3" t="s">
        <v>7975</v>
      </c>
      <c r="D2872" s="6">
        <v>2000</v>
      </c>
      <c r="E2872" s="8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 t="shared" si="221"/>
        <v>1</v>
      </c>
      <c r="P2872">
        <f t="shared" si="225"/>
        <v>5.5</v>
      </c>
      <c r="Q2872" s="10" t="s">
        <v>8315</v>
      </c>
      <c r="R2872" t="s">
        <v>8316</v>
      </c>
      <c r="S2872" s="13">
        <f t="shared" si="222"/>
        <v>42402.947002314817</v>
      </c>
      <c r="T2872" s="13">
        <f t="shared" si="223"/>
        <v>42452.145138888889</v>
      </c>
      <c r="U2872">
        <f t="shared" si="224"/>
        <v>2016</v>
      </c>
    </row>
    <row r="2873" spans="1:21" ht="48" x14ac:dyDescent="0.2">
      <c r="A2873">
        <v>3940</v>
      </c>
      <c r="B2873" s="3" t="s">
        <v>3937</v>
      </c>
      <c r="C2873" s="3" t="s">
        <v>8048</v>
      </c>
      <c r="D2873" s="6">
        <v>5000</v>
      </c>
      <c r="E2873" s="8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 t="shared" si="221"/>
        <v>0</v>
      </c>
      <c r="P2873">
        <f t="shared" si="225"/>
        <v>5.5</v>
      </c>
      <c r="Q2873" s="10" t="s">
        <v>8315</v>
      </c>
      <c r="R2873" t="s">
        <v>8316</v>
      </c>
      <c r="S2873" s="13">
        <f t="shared" si="222"/>
        <v>41961.492488425924</v>
      </c>
      <c r="T2873" s="13">
        <f t="shared" si="223"/>
        <v>42006.492488425924</v>
      </c>
      <c r="U2873">
        <f t="shared" si="224"/>
        <v>2014</v>
      </c>
    </row>
    <row r="2874" spans="1:21" ht="64" x14ac:dyDescent="0.2">
      <c r="A2874">
        <v>3970</v>
      </c>
      <c r="B2874" s="3" t="s">
        <v>3967</v>
      </c>
      <c r="C2874" s="3" t="s">
        <v>8077</v>
      </c>
      <c r="D2874" s="6">
        <v>15000</v>
      </c>
      <c r="E2874" s="8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221"/>
        <v>0</v>
      </c>
      <c r="P2874">
        <f t="shared" si="225"/>
        <v>5.5</v>
      </c>
      <c r="Q2874" s="10" t="s">
        <v>8315</v>
      </c>
      <c r="R2874" t="s">
        <v>8316</v>
      </c>
      <c r="S2874" s="13">
        <f t="shared" si="222"/>
        <v>42447.863553240735</v>
      </c>
      <c r="T2874" s="13">
        <f t="shared" si="223"/>
        <v>42477.863553240735</v>
      </c>
      <c r="U2874">
        <f t="shared" si="224"/>
        <v>2016</v>
      </c>
    </row>
    <row r="2875" spans="1:21" ht="48" x14ac:dyDescent="0.2">
      <c r="A2875">
        <v>2895</v>
      </c>
      <c r="B2875" s="3" t="s">
        <v>2895</v>
      </c>
      <c r="C2875" s="3" t="s">
        <v>7005</v>
      </c>
      <c r="D2875" s="6">
        <v>500</v>
      </c>
      <c r="E2875" s="8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 t="shared" si="221"/>
        <v>5</v>
      </c>
      <c r="P2875">
        <f t="shared" si="225"/>
        <v>5.75</v>
      </c>
      <c r="Q2875" s="10" t="s">
        <v>8315</v>
      </c>
      <c r="R2875" t="s">
        <v>8316</v>
      </c>
      <c r="S2875" s="13">
        <f t="shared" si="222"/>
        <v>41811.555462962962</v>
      </c>
      <c r="T2875" s="13">
        <f t="shared" si="223"/>
        <v>41812.875</v>
      </c>
      <c r="U2875">
        <f t="shared" si="224"/>
        <v>2014</v>
      </c>
    </row>
    <row r="2876" spans="1:21" ht="48" x14ac:dyDescent="0.2">
      <c r="A2876">
        <v>4002</v>
      </c>
      <c r="B2876" s="3" t="s">
        <v>3998</v>
      </c>
      <c r="C2876" s="3" t="s">
        <v>8108</v>
      </c>
      <c r="D2876" s="6">
        <v>1250</v>
      </c>
      <c r="E2876" s="8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 t="shared" si="221"/>
        <v>2</v>
      </c>
      <c r="P2876">
        <f t="shared" si="225"/>
        <v>5.75</v>
      </c>
      <c r="Q2876" s="10" t="s">
        <v>8315</v>
      </c>
      <c r="R2876" t="s">
        <v>8316</v>
      </c>
      <c r="S2876" s="13">
        <f t="shared" si="222"/>
        <v>41879.043530092589</v>
      </c>
      <c r="T2876" s="13">
        <f t="shared" si="223"/>
        <v>41909.043530092589</v>
      </c>
      <c r="U2876">
        <f t="shared" si="224"/>
        <v>2014</v>
      </c>
    </row>
    <row r="2877" spans="1:21" ht="32" x14ac:dyDescent="0.2">
      <c r="A2877">
        <v>3124</v>
      </c>
      <c r="B2877" s="3" t="s">
        <v>3124</v>
      </c>
      <c r="C2877" s="3" t="s">
        <v>7234</v>
      </c>
      <c r="D2877" s="6">
        <v>800000</v>
      </c>
      <c r="E2877" s="8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221"/>
        <v>0</v>
      </c>
      <c r="P2877">
        <f t="shared" si="225"/>
        <v>6.5</v>
      </c>
      <c r="Q2877" s="10" t="s">
        <v>8315</v>
      </c>
      <c r="R2877" t="s">
        <v>8317</v>
      </c>
      <c r="S2877" s="13">
        <f t="shared" si="222"/>
        <v>41977.780104166668</v>
      </c>
      <c r="T2877" s="13">
        <f t="shared" si="223"/>
        <v>42037.780104166668</v>
      </c>
      <c r="U2877">
        <f t="shared" si="224"/>
        <v>2014</v>
      </c>
    </row>
    <row r="2878" spans="1:21" ht="32" x14ac:dyDescent="0.2">
      <c r="A2878">
        <v>4065</v>
      </c>
      <c r="B2878" s="3" t="s">
        <v>4061</v>
      </c>
      <c r="C2878" s="3" t="s">
        <v>8169</v>
      </c>
      <c r="D2878" s="6">
        <v>4000</v>
      </c>
      <c r="E2878" s="8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 t="shared" si="221"/>
        <v>1</v>
      </c>
      <c r="P2878">
        <f t="shared" si="225"/>
        <v>6.75</v>
      </c>
      <c r="Q2878" s="10" t="s">
        <v>8315</v>
      </c>
      <c r="R2878" t="s">
        <v>8316</v>
      </c>
      <c r="S2878" s="13">
        <f t="shared" si="222"/>
        <v>41833.951516203706</v>
      </c>
      <c r="T2878" s="13">
        <f t="shared" si="223"/>
        <v>41863.951516203706</v>
      </c>
      <c r="U2878">
        <f t="shared" si="224"/>
        <v>2014</v>
      </c>
    </row>
    <row r="2879" spans="1:21" ht="48" x14ac:dyDescent="0.2">
      <c r="A2879">
        <v>2890</v>
      </c>
      <c r="B2879" s="3" t="s">
        <v>2890</v>
      </c>
      <c r="C2879" s="3" t="s">
        <v>7000</v>
      </c>
      <c r="D2879" s="6">
        <v>2000</v>
      </c>
      <c r="E2879" s="8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 t="shared" si="221"/>
        <v>1</v>
      </c>
      <c r="P2879">
        <f t="shared" si="225"/>
        <v>7</v>
      </c>
      <c r="Q2879" s="10" t="s">
        <v>8315</v>
      </c>
      <c r="R2879" t="s">
        <v>8316</v>
      </c>
      <c r="S2879" s="13">
        <f t="shared" si="222"/>
        <v>41831.742962962962</v>
      </c>
      <c r="T2879" s="13">
        <f t="shared" si="223"/>
        <v>41860.125</v>
      </c>
      <c r="U2879">
        <f t="shared" si="224"/>
        <v>2014</v>
      </c>
    </row>
    <row r="2880" spans="1:21" ht="48" x14ac:dyDescent="0.2">
      <c r="A2880">
        <v>3957</v>
      </c>
      <c r="B2880" s="3" t="s">
        <v>3954</v>
      </c>
      <c r="C2880" s="3" t="s">
        <v>8064</v>
      </c>
      <c r="D2880" s="6">
        <v>28000</v>
      </c>
      <c r="E2880" s="8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221"/>
        <v>0</v>
      </c>
      <c r="P2880">
        <f t="shared" si="225"/>
        <v>7</v>
      </c>
      <c r="Q2880" s="10" t="s">
        <v>8315</v>
      </c>
      <c r="R2880" t="s">
        <v>8316</v>
      </c>
      <c r="S2880" s="13">
        <f t="shared" si="222"/>
        <v>42513.976319444439</v>
      </c>
      <c r="T2880" s="13">
        <f t="shared" si="223"/>
        <v>42559.976319444439</v>
      </c>
      <c r="U2880">
        <f t="shared" si="224"/>
        <v>2016</v>
      </c>
    </row>
    <row r="2881" spans="1:21" ht="48" x14ac:dyDescent="0.2">
      <c r="A2881">
        <v>4042</v>
      </c>
      <c r="B2881" s="3" t="s">
        <v>4038</v>
      </c>
      <c r="C2881" s="3" t="s">
        <v>8146</v>
      </c>
      <c r="D2881" s="6">
        <v>10000</v>
      </c>
      <c r="E2881" s="8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 t="shared" si="221"/>
        <v>0</v>
      </c>
      <c r="P2881">
        <f t="shared" si="225"/>
        <v>7</v>
      </c>
      <c r="Q2881" s="10" t="s">
        <v>8315</v>
      </c>
      <c r="R2881" t="s">
        <v>8316</v>
      </c>
      <c r="S2881" s="13">
        <f t="shared" si="222"/>
        <v>41995.084074074075</v>
      </c>
      <c r="T2881" s="13">
        <f t="shared" si="223"/>
        <v>42024.802777777775</v>
      </c>
      <c r="U2881">
        <f t="shared" si="224"/>
        <v>2014</v>
      </c>
    </row>
    <row r="2882" spans="1:21" ht="48" x14ac:dyDescent="0.2">
      <c r="A2882">
        <v>4019</v>
      </c>
      <c r="B2882" s="3" t="s">
        <v>4015</v>
      </c>
      <c r="C2882" s="3" t="s">
        <v>8124</v>
      </c>
      <c r="D2882" s="6">
        <v>3500</v>
      </c>
      <c r="E2882" s="8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6">ROUND(E2882/D2882*100,0)</f>
        <v>1</v>
      </c>
      <c r="P2882">
        <f t="shared" si="225"/>
        <v>7.25</v>
      </c>
      <c r="Q2882" s="10" t="s">
        <v>8315</v>
      </c>
      <c r="R2882" t="s">
        <v>8316</v>
      </c>
      <c r="S2882" s="13">
        <f t="shared" si="222"/>
        <v>42417.675879629634</v>
      </c>
      <c r="T2882" s="13">
        <f t="shared" si="223"/>
        <v>42475.686111111107</v>
      </c>
      <c r="U2882">
        <f t="shared" si="224"/>
        <v>2016</v>
      </c>
    </row>
    <row r="2883" spans="1:21" ht="64" x14ac:dyDescent="0.2">
      <c r="A2883">
        <v>3074</v>
      </c>
      <c r="B2883" s="3" t="s">
        <v>3074</v>
      </c>
      <c r="C2883" s="3" t="s">
        <v>7184</v>
      </c>
      <c r="D2883" s="6">
        <v>25000</v>
      </c>
      <c r="E2883" s="8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226"/>
        <v>0</v>
      </c>
      <c r="P2883">
        <f t="shared" si="225"/>
        <v>7.33</v>
      </c>
      <c r="Q2883" s="10" t="s">
        <v>8315</v>
      </c>
      <c r="R2883" t="s">
        <v>8317</v>
      </c>
      <c r="S2883" s="13">
        <f t="shared" ref="S2883:S2946" si="227">(((J2883/60)/60)/24)+DATE(1970,1,1)</f>
        <v>42409.571284722217</v>
      </c>
      <c r="T2883" s="13">
        <f t="shared" ref="T2883:T2946" si="228">(((I2883/60)/60)/24)+DATE(1970,1,1)</f>
        <v>42439.571284722217</v>
      </c>
      <c r="U2883">
        <f t="shared" ref="U2883:U2946" si="229">YEAR(S2883)</f>
        <v>2016</v>
      </c>
    </row>
    <row r="2884" spans="1:21" ht="64" x14ac:dyDescent="0.2">
      <c r="A2884">
        <v>3642</v>
      </c>
      <c r="B2884" s="3" t="s">
        <v>3640</v>
      </c>
      <c r="C2884" s="3" t="s">
        <v>7752</v>
      </c>
      <c r="D2884" s="6">
        <v>700</v>
      </c>
      <c r="E2884" s="8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226"/>
        <v>2</v>
      </c>
      <c r="P2884">
        <f t="shared" si="225"/>
        <v>7.5</v>
      </c>
      <c r="Q2884" s="10" t="s">
        <v>8315</v>
      </c>
      <c r="R2884" t="s">
        <v>8340</v>
      </c>
      <c r="S2884" s="13">
        <f t="shared" si="227"/>
        <v>42297.816284722227</v>
      </c>
      <c r="T2884" s="13">
        <f t="shared" si="228"/>
        <v>42338.708333333328</v>
      </c>
      <c r="U2884">
        <f t="shared" si="229"/>
        <v>2015</v>
      </c>
    </row>
    <row r="2885" spans="1:21" ht="32" x14ac:dyDescent="0.2">
      <c r="A2885">
        <v>3988</v>
      </c>
      <c r="B2885" s="3" t="s">
        <v>3984</v>
      </c>
      <c r="C2885" s="3" t="s">
        <v>8094</v>
      </c>
      <c r="D2885" s="6">
        <v>1500</v>
      </c>
      <c r="E2885" s="8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 t="shared" si="226"/>
        <v>2</v>
      </c>
      <c r="P2885">
        <f t="shared" si="225"/>
        <v>8</v>
      </c>
      <c r="Q2885" s="10" t="s">
        <v>8315</v>
      </c>
      <c r="R2885" t="s">
        <v>8316</v>
      </c>
      <c r="S2885" s="13">
        <f t="shared" si="227"/>
        <v>42230.08116898148</v>
      </c>
      <c r="T2885" s="13">
        <f t="shared" si="228"/>
        <v>42245.08116898148</v>
      </c>
      <c r="U2885">
        <f t="shared" si="229"/>
        <v>2015</v>
      </c>
    </row>
    <row r="2886" spans="1:21" ht="48" x14ac:dyDescent="0.2">
      <c r="A2886">
        <v>2919</v>
      </c>
      <c r="B2886" s="3" t="s">
        <v>2919</v>
      </c>
      <c r="C2886" s="3" t="s">
        <v>7029</v>
      </c>
      <c r="D2886" s="6">
        <v>600</v>
      </c>
      <c r="E2886" s="8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 t="shared" si="226"/>
        <v>9</v>
      </c>
      <c r="P2886">
        <f t="shared" si="225"/>
        <v>8.5</v>
      </c>
      <c r="Q2886" s="10" t="s">
        <v>8315</v>
      </c>
      <c r="R2886" t="s">
        <v>8316</v>
      </c>
      <c r="S2886" s="13">
        <f t="shared" si="227"/>
        <v>41826.61954861111</v>
      </c>
      <c r="T2886" s="13">
        <f t="shared" si="228"/>
        <v>41856.61954861111</v>
      </c>
      <c r="U2886">
        <f t="shared" si="229"/>
        <v>2014</v>
      </c>
    </row>
    <row r="2887" spans="1:21" ht="48" x14ac:dyDescent="0.2">
      <c r="A2887">
        <v>2976</v>
      </c>
      <c r="B2887" s="3" t="s">
        <v>2976</v>
      </c>
      <c r="C2887" s="3" t="s">
        <v>7086</v>
      </c>
      <c r="D2887" s="6">
        <v>70</v>
      </c>
      <c r="E2887" s="8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 t="shared" si="226"/>
        <v>171</v>
      </c>
      <c r="P2887">
        <f t="shared" si="225"/>
        <v>8.57</v>
      </c>
      <c r="Q2887" s="10" t="s">
        <v>8315</v>
      </c>
      <c r="R2887" t="s">
        <v>8316</v>
      </c>
      <c r="S2887" s="13">
        <f t="shared" si="227"/>
        <v>42425.730671296296</v>
      </c>
      <c r="T2887" s="13">
        <f t="shared" si="228"/>
        <v>42442.5</v>
      </c>
      <c r="U2887">
        <f t="shared" si="229"/>
        <v>2016</v>
      </c>
    </row>
    <row r="2888" spans="1:21" ht="48" x14ac:dyDescent="0.2">
      <c r="A2888">
        <v>2823</v>
      </c>
      <c r="B2888" s="3" t="s">
        <v>2823</v>
      </c>
      <c r="C2888" s="3" t="s">
        <v>6933</v>
      </c>
      <c r="D2888" s="6">
        <v>100</v>
      </c>
      <c r="E2888" s="8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 t="shared" si="226"/>
        <v>124</v>
      </c>
      <c r="P2888">
        <f t="shared" si="225"/>
        <v>8.86</v>
      </c>
      <c r="Q2888" s="10" t="s">
        <v>8315</v>
      </c>
      <c r="R2888" t="s">
        <v>8316</v>
      </c>
      <c r="S2888" s="13">
        <f t="shared" si="227"/>
        <v>42067.011643518519</v>
      </c>
      <c r="T2888" s="13">
        <f t="shared" si="228"/>
        <v>42094.957638888889</v>
      </c>
      <c r="U2888">
        <f t="shared" si="229"/>
        <v>2015</v>
      </c>
    </row>
    <row r="2889" spans="1:21" ht="48" x14ac:dyDescent="0.2">
      <c r="A2889">
        <v>4086</v>
      </c>
      <c r="B2889" s="3" t="s">
        <v>4082</v>
      </c>
      <c r="C2889" s="3" t="s">
        <v>8189</v>
      </c>
      <c r="D2889" s="6">
        <v>1000</v>
      </c>
      <c r="E2889" s="8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 t="shared" si="226"/>
        <v>5</v>
      </c>
      <c r="P2889">
        <f t="shared" si="225"/>
        <v>9.4</v>
      </c>
      <c r="Q2889" s="10" t="s">
        <v>8315</v>
      </c>
      <c r="R2889" t="s">
        <v>8316</v>
      </c>
      <c r="S2889" s="13">
        <f t="shared" si="227"/>
        <v>42304.940960648149</v>
      </c>
      <c r="T2889" s="13">
        <f t="shared" si="228"/>
        <v>42329.166666666672</v>
      </c>
      <c r="U2889">
        <f t="shared" si="229"/>
        <v>2015</v>
      </c>
    </row>
    <row r="2890" spans="1:21" ht="32" x14ac:dyDescent="0.2">
      <c r="A2890">
        <v>3850</v>
      </c>
      <c r="B2890" s="3" t="s">
        <v>3847</v>
      </c>
      <c r="C2890" s="3" t="s">
        <v>7959</v>
      </c>
      <c r="D2890" s="6">
        <v>1000</v>
      </c>
      <c r="E2890" s="8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 t="shared" si="226"/>
        <v>4</v>
      </c>
      <c r="P2890">
        <f t="shared" ref="P2890:P2953" si="230">IFERROR(ROUND(E2890/L2890,2),0)</f>
        <v>9.5</v>
      </c>
      <c r="Q2890" s="10" t="s">
        <v>8315</v>
      </c>
      <c r="R2890" t="s">
        <v>8316</v>
      </c>
      <c r="S2890" s="13">
        <f t="shared" si="227"/>
        <v>41975.124340277776</v>
      </c>
      <c r="T2890" s="13">
        <f t="shared" si="228"/>
        <v>42005.124340277776</v>
      </c>
      <c r="U2890">
        <f t="shared" si="229"/>
        <v>2014</v>
      </c>
    </row>
    <row r="2891" spans="1:21" ht="48" x14ac:dyDescent="0.2">
      <c r="A2891">
        <v>3984</v>
      </c>
      <c r="B2891" s="3" t="s">
        <v>3980</v>
      </c>
      <c r="C2891" s="3" t="s">
        <v>8090</v>
      </c>
      <c r="D2891" s="6">
        <v>1500</v>
      </c>
      <c r="E2891" s="8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 t="shared" si="226"/>
        <v>6</v>
      </c>
      <c r="P2891">
        <f t="shared" si="230"/>
        <v>9.5</v>
      </c>
      <c r="Q2891" s="10" t="s">
        <v>8315</v>
      </c>
      <c r="R2891" t="s">
        <v>8316</v>
      </c>
      <c r="S2891" s="13">
        <f t="shared" si="227"/>
        <v>41920.963472222218</v>
      </c>
      <c r="T2891" s="13">
        <f t="shared" si="228"/>
        <v>41951</v>
      </c>
      <c r="U2891">
        <f t="shared" si="229"/>
        <v>2014</v>
      </c>
    </row>
    <row r="2892" spans="1:21" ht="48" x14ac:dyDescent="0.2">
      <c r="A2892">
        <v>2903</v>
      </c>
      <c r="B2892" s="3" t="s">
        <v>2903</v>
      </c>
      <c r="C2892" s="3" t="s">
        <v>7013</v>
      </c>
      <c r="D2892" s="6">
        <v>5000</v>
      </c>
      <c r="E2892" s="8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 t="shared" si="226"/>
        <v>1</v>
      </c>
      <c r="P2892">
        <f t="shared" si="230"/>
        <v>9.75</v>
      </c>
      <c r="Q2892" s="10" t="s">
        <v>8315</v>
      </c>
      <c r="R2892" t="s">
        <v>8316</v>
      </c>
      <c r="S2892" s="13">
        <f t="shared" si="227"/>
        <v>42196.166874999995</v>
      </c>
      <c r="T2892" s="13">
        <f t="shared" si="228"/>
        <v>42256.166874999995</v>
      </c>
      <c r="U2892">
        <f t="shared" si="229"/>
        <v>2015</v>
      </c>
    </row>
    <row r="2893" spans="1:21" ht="48" x14ac:dyDescent="0.2">
      <c r="A2893">
        <v>2841</v>
      </c>
      <c r="B2893" s="3" t="s">
        <v>2841</v>
      </c>
      <c r="C2893" s="3" t="s">
        <v>6951</v>
      </c>
      <c r="D2893" s="6">
        <v>1000</v>
      </c>
      <c r="E2893" s="8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 t="shared" si="226"/>
        <v>1</v>
      </c>
      <c r="P2893">
        <f t="shared" si="230"/>
        <v>10</v>
      </c>
      <c r="Q2893" s="10" t="s">
        <v>8315</v>
      </c>
      <c r="R2893" t="s">
        <v>8316</v>
      </c>
      <c r="S2893" s="13">
        <f t="shared" si="227"/>
        <v>42291.739548611105</v>
      </c>
      <c r="T2893" s="13">
        <f t="shared" si="228"/>
        <v>42351.781215277777</v>
      </c>
      <c r="U2893">
        <f t="shared" si="229"/>
        <v>2015</v>
      </c>
    </row>
    <row r="2894" spans="1:21" ht="48" x14ac:dyDescent="0.2">
      <c r="A2894">
        <v>2886</v>
      </c>
      <c r="B2894" s="3" t="s">
        <v>2886</v>
      </c>
      <c r="C2894" s="3" t="s">
        <v>6996</v>
      </c>
      <c r="D2894" s="6">
        <v>200</v>
      </c>
      <c r="E2894" s="8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 t="shared" si="226"/>
        <v>5</v>
      </c>
      <c r="P2894">
        <f t="shared" si="230"/>
        <v>10</v>
      </c>
      <c r="Q2894" s="10" t="s">
        <v>8315</v>
      </c>
      <c r="R2894" t="s">
        <v>8316</v>
      </c>
      <c r="S2894" s="13">
        <f t="shared" si="227"/>
        <v>42261.632916666669</v>
      </c>
      <c r="T2894" s="13">
        <f t="shared" si="228"/>
        <v>42266.165972222225</v>
      </c>
      <c r="U2894">
        <f t="shared" si="229"/>
        <v>2015</v>
      </c>
    </row>
    <row r="2895" spans="1:21" ht="48" x14ac:dyDescent="0.2">
      <c r="A2895">
        <v>3110</v>
      </c>
      <c r="B2895" s="3" t="s">
        <v>3110</v>
      </c>
      <c r="C2895" s="3" t="s">
        <v>7220</v>
      </c>
      <c r="D2895" s="6">
        <v>25000</v>
      </c>
      <c r="E2895" s="8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226"/>
        <v>0</v>
      </c>
      <c r="P2895">
        <f t="shared" si="230"/>
        <v>10</v>
      </c>
      <c r="Q2895" s="10" t="s">
        <v>8315</v>
      </c>
      <c r="R2895" t="s">
        <v>8317</v>
      </c>
      <c r="S2895" s="13">
        <f t="shared" si="227"/>
        <v>42745.031469907408</v>
      </c>
      <c r="T2895" s="13">
        <f t="shared" si="228"/>
        <v>42785.031469907408</v>
      </c>
      <c r="U2895">
        <f t="shared" si="229"/>
        <v>2017</v>
      </c>
    </row>
    <row r="2896" spans="1:21" ht="32" x14ac:dyDescent="0.2">
      <c r="A2896">
        <v>3121</v>
      </c>
      <c r="B2896" s="3" t="s">
        <v>3121</v>
      </c>
      <c r="C2896" s="3" t="s">
        <v>7231</v>
      </c>
      <c r="D2896" s="6">
        <v>1500</v>
      </c>
      <c r="E2896" s="8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226"/>
        <v>1</v>
      </c>
      <c r="P2896">
        <f t="shared" si="230"/>
        <v>10</v>
      </c>
      <c r="Q2896" s="10" t="s">
        <v>8315</v>
      </c>
      <c r="R2896" t="s">
        <v>8317</v>
      </c>
      <c r="S2896" s="13">
        <f t="shared" si="227"/>
        <v>41848.679803240739</v>
      </c>
      <c r="T2896" s="13">
        <f t="shared" si="228"/>
        <v>41908.679803240739</v>
      </c>
      <c r="U2896">
        <f t="shared" si="229"/>
        <v>2014</v>
      </c>
    </row>
    <row r="2897" spans="1:21" ht="48" x14ac:dyDescent="0.2">
      <c r="A2897">
        <v>3129</v>
      </c>
      <c r="B2897" s="3" t="s">
        <v>3129</v>
      </c>
      <c r="C2897" s="3" t="s">
        <v>7239</v>
      </c>
      <c r="D2897" s="6">
        <v>1250</v>
      </c>
      <c r="E2897" s="8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 t="shared" si="226"/>
        <v>1</v>
      </c>
      <c r="P2897">
        <f t="shared" si="230"/>
        <v>10</v>
      </c>
      <c r="Q2897" s="10" t="s">
        <v>8315</v>
      </c>
      <c r="R2897" t="s">
        <v>8316</v>
      </c>
      <c r="S2897" s="13">
        <f t="shared" si="227"/>
        <v>42803.842812499999</v>
      </c>
      <c r="T2897" s="13">
        <f t="shared" si="228"/>
        <v>42843.801145833335</v>
      </c>
      <c r="U2897">
        <f t="shared" si="229"/>
        <v>2017</v>
      </c>
    </row>
    <row r="2898" spans="1:21" ht="32" x14ac:dyDescent="0.2">
      <c r="A2898">
        <v>3132</v>
      </c>
      <c r="B2898" s="3" t="s">
        <v>3132</v>
      </c>
      <c r="C2898" s="3" t="s">
        <v>7242</v>
      </c>
      <c r="D2898" s="6">
        <v>30000</v>
      </c>
      <c r="E2898" s="8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 t="shared" si="226"/>
        <v>0</v>
      </c>
      <c r="P2898">
        <f t="shared" si="230"/>
        <v>10</v>
      </c>
      <c r="Q2898" s="10" t="s">
        <v>8315</v>
      </c>
      <c r="R2898" t="s">
        <v>8316</v>
      </c>
      <c r="S2898" s="13">
        <f t="shared" si="227"/>
        <v>42786.350231481483</v>
      </c>
      <c r="T2898" s="13">
        <f t="shared" si="228"/>
        <v>42846.308564814812</v>
      </c>
      <c r="U2898">
        <f t="shared" si="229"/>
        <v>2017</v>
      </c>
    </row>
    <row r="2899" spans="1:21" ht="32" x14ac:dyDescent="0.2">
      <c r="A2899">
        <v>3735</v>
      </c>
      <c r="B2899" s="3" t="s">
        <v>3732</v>
      </c>
      <c r="C2899" s="3" t="s">
        <v>7845</v>
      </c>
      <c r="D2899" s="6">
        <v>150</v>
      </c>
      <c r="E2899" s="8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 t="shared" si="226"/>
        <v>13</v>
      </c>
      <c r="P2899">
        <f t="shared" si="230"/>
        <v>10</v>
      </c>
      <c r="Q2899" s="10" t="s">
        <v>8315</v>
      </c>
      <c r="R2899" t="s">
        <v>8316</v>
      </c>
      <c r="S2899" s="13">
        <f t="shared" si="227"/>
        <v>42122.693159722221</v>
      </c>
      <c r="T2899" s="13">
        <f t="shared" si="228"/>
        <v>42152.693159722221</v>
      </c>
      <c r="U2899">
        <f t="shared" si="229"/>
        <v>2015</v>
      </c>
    </row>
    <row r="2900" spans="1:21" ht="48" x14ac:dyDescent="0.2">
      <c r="A2900">
        <v>3736</v>
      </c>
      <c r="B2900" s="3" t="s">
        <v>3733</v>
      </c>
      <c r="C2900" s="3" t="s">
        <v>7846</v>
      </c>
      <c r="D2900" s="6">
        <v>1500</v>
      </c>
      <c r="E2900" s="8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 t="shared" si="226"/>
        <v>1</v>
      </c>
      <c r="P2900">
        <f t="shared" si="230"/>
        <v>10</v>
      </c>
      <c r="Q2900" s="10" t="s">
        <v>8315</v>
      </c>
      <c r="R2900" t="s">
        <v>8316</v>
      </c>
      <c r="S2900" s="13">
        <f t="shared" si="227"/>
        <v>42048.711724537032</v>
      </c>
      <c r="T2900" s="13">
        <f t="shared" si="228"/>
        <v>42086.75</v>
      </c>
      <c r="U2900">
        <f t="shared" si="229"/>
        <v>2015</v>
      </c>
    </row>
    <row r="2901" spans="1:21" ht="48" x14ac:dyDescent="0.2">
      <c r="A2901">
        <v>3745</v>
      </c>
      <c r="B2901" s="3" t="s">
        <v>3742</v>
      </c>
      <c r="C2901" s="3" t="s">
        <v>7855</v>
      </c>
      <c r="D2901" s="6">
        <v>100</v>
      </c>
      <c r="E2901" s="8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 t="shared" si="226"/>
        <v>10</v>
      </c>
      <c r="P2901">
        <f t="shared" si="230"/>
        <v>10</v>
      </c>
      <c r="Q2901" s="10" t="s">
        <v>8315</v>
      </c>
      <c r="R2901" t="s">
        <v>8316</v>
      </c>
      <c r="S2901" s="13">
        <f t="shared" si="227"/>
        <v>41831.697939814818</v>
      </c>
      <c r="T2901" s="13">
        <f t="shared" si="228"/>
        <v>41861.697939814818</v>
      </c>
      <c r="U2901">
        <f t="shared" si="229"/>
        <v>2014</v>
      </c>
    </row>
    <row r="2902" spans="1:21" ht="48" x14ac:dyDescent="0.2">
      <c r="A2902">
        <v>3852</v>
      </c>
      <c r="B2902" s="3" t="s">
        <v>3849</v>
      </c>
      <c r="C2902" s="3" t="s">
        <v>7961</v>
      </c>
      <c r="D2902" s="6">
        <v>10000</v>
      </c>
      <c r="E2902" s="8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 t="shared" si="226"/>
        <v>0</v>
      </c>
      <c r="P2902">
        <f t="shared" si="230"/>
        <v>10</v>
      </c>
      <c r="Q2902" s="10" t="s">
        <v>8315</v>
      </c>
      <c r="R2902" t="s">
        <v>8316</v>
      </c>
      <c r="S2902" s="13">
        <f t="shared" si="227"/>
        <v>42065.190694444449</v>
      </c>
      <c r="T2902" s="13">
        <f t="shared" si="228"/>
        <v>42090.149027777778</v>
      </c>
      <c r="U2902">
        <f t="shared" si="229"/>
        <v>2015</v>
      </c>
    </row>
    <row r="2903" spans="1:21" ht="48" x14ac:dyDescent="0.2">
      <c r="A2903">
        <v>3858</v>
      </c>
      <c r="B2903" s="3" t="s">
        <v>3855</v>
      </c>
      <c r="C2903" s="3" t="s">
        <v>7967</v>
      </c>
      <c r="D2903" s="6">
        <v>500</v>
      </c>
      <c r="E2903" s="8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 t="shared" si="226"/>
        <v>2</v>
      </c>
      <c r="P2903">
        <f t="shared" si="230"/>
        <v>10</v>
      </c>
      <c r="Q2903" s="10" t="s">
        <v>8315</v>
      </c>
      <c r="R2903" t="s">
        <v>8316</v>
      </c>
      <c r="S2903" s="13">
        <f t="shared" si="227"/>
        <v>42128.431064814817</v>
      </c>
      <c r="T2903" s="13">
        <f t="shared" si="228"/>
        <v>42146.875</v>
      </c>
      <c r="U2903">
        <f t="shared" si="229"/>
        <v>2015</v>
      </c>
    </row>
    <row r="2904" spans="1:21" ht="16" x14ac:dyDescent="0.2">
      <c r="A2904">
        <v>3868</v>
      </c>
      <c r="B2904" s="3" t="s">
        <v>3865</v>
      </c>
      <c r="C2904" s="3" t="s">
        <v>7977</v>
      </c>
      <c r="D2904" s="6">
        <v>5000</v>
      </c>
      <c r="E2904" s="8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226"/>
        <v>0</v>
      </c>
      <c r="P2904">
        <f t="shared" si="230"/>
        <v>10</v>
      </c>
      <c r="Q2904" s="10" t="s">
        <v>8315</v>
      </c>
      <c r="R2904" t="s">
        <v>8340</v>
      </c>
      <c r="S2904" s="13">
        <f t="shared" si="227"/>
        <v>41865.659780092588</v>
      </c>
      <c r="T2904" s="13">
        <f t="shared" si="228"/>
        <v>41890.659780092588</v>
      </c>
      <c r="U2904">
        <f t="shared" si="229"/>
        <v>2014</v>
      </c>
    </row>
    <row r="2905" spans="1:21" ht="48" x14ac:dyDescent="0.2">
      <c r="A2905">
        <v>3878</v>
      </c>
      <c r="B2905" s="3" t="s">
        <v>3875</v>
      </c>
      <c r="C2905" s="3" t="s">
        <v>7987</v>
      </c>
      <c r="D2905" s="6">
        <v>18000</v>
      </c>
      <c r="E2905" s="8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226"/>
        <v>0</v>
      </c>
      <c r="P2905">
        <f t="shared" si="230"/>
        <v>10</v>
      </c>
      <c r="Q2905" s="10" t="s">
        <v>8315</v>
      </c>
      <c r="R2905" t="s">
        <v>8340</v>
      </c>
      <c r="S2905" s="13">
        <f t="shared" si="227"/>
        <v>42154.818819444445</v>
      </c>
      <c r="T2905" s="13">
        <f t="shared" si="228"/>
        <v>42185.165972222225</v>
      </c>
      <c r="U2905">
        <f t="shared" si="229"/>
        <v>2015</v>
      </c>
    </row>
    <row r="2906" spans="1:21" ht="48" x14ac:dyDescent="0.2">
      <c r="A2906">
        <v>3917</v>
      </c>
      <c r="B2906" s="3" t="s">
        <v>3914</v>
      </c>
      <c r="C2906" s="3" t="s">
        <v>8025</v>
      </c>
      <c r="D2906" s="6">
        <v>3500</v>
      </c>
      <c r="E2906" s="8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 t="shared" si="226"/>
        <v>0</v>
      </c>
      <c r="P2906">
        <f t="shared" si="230"/>
        <v>10</v>
      </c>
      <c r="Q2906" s="10" t="s">
        <v>8315</v>
      </c>
      <c r="R2906" t="s">
        <v>8316</v>
      </c>
      <c r="S2906" s="13">
        <f t="shared" si="227"/>
        <v>41863.527326388888</v>
      </c>
      <c r="T2906" s="13">
        <f t="shared" si="228"/>
        <v>41893.527326388888</v>
      </c>
      <c r="U2906">
        <f t="shared" si="229"/>
        <v>2014</v>
      </c>
    </row>
    <row r="2907" spans="1:21" ht="16" x14ac:dyDescent="0.2">
      <c r="A2907">
        <v>4000</v>
      </c>
      <c r="B2907" s="3" t="s">
        <v>3996</v>
      </c>
      <c r="C2907" s="3" t="s">
        <v>8106</v>
      </c>
      <c r="D2907" s="6">
        <v>8000</v>
      </c>
      <c r="E2907" s="8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 t="shared" si="226"/>
        <v>0</v>
      </c>
      <c r="P2907">
        <f t="shared" si="230"/>
        <v>10</v>
      </c>
      <c r="Q2907" s="10" t="s">
        <v>8315</v>
      </c>
      <c r="R2907" t="s">
        <v>8316</v>
      </c>
      <c r="S2907" s="13">
        <f t="shared" si="227"/>
        <v>42437.64534722222</v>
      </c>
      <c r="T2907" s="13">
        <f t="shared" si="228"/>
        <v>42497.603680555556</v>
      </c>
      <c r="U2907">
        <f t="shared" si="229"/>
        <v>2016</v>
      </c>
    </row>
    <row r="2908" spans="1:21" ht="48" x14ac:dyDescent="0.2">
      <c r="A2908">
        <v>4016</v>
      </c>
      <c r="B2908" s="3" t="s">
        <v>4012</v>
      </c>
      <c r="C2908" s="3" t="s">
        <v>8121</v>
      </c>
      <c r="D2908" s="6">
        <v>500</v>
      </c>
      <c r="E2908" s="8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14</v>
      </c>
      <c r="P2908">
        <f t="shared" si="230"/>
        <v>10</v>
      </c>
      <c r="Q2908" s="10" t="s">
        <v>8315</v>
      </c>
      <c r="R2908" t="s">
        <v>8316</v>
      </c>
      <c r="S2908" s="13">
        <f t="shared" si="227"/>
        <v>41869.872685185182</v>
      </c>
      <c r="T2908" s="13">
        <f t="shared" si="228"/>
        <v>41899.872685185182</v>
      </c>
      <c r="U2908">
        <f t="shared" si="229"/>
        <v>2014</v>
      </c>
    </row>
    <row r="2909" spans="1:21" ht="48" x14ac:dyDescent="0.2">
      <c r="A2909">
        <v>4024</v>
      </c>
      <c r="B2909" s="3" t="s">
        <v>4020</v>
      </c>
      <c r="C2909" s="3" t="s">
        <v>8129</v>
      </c>
      <c r="D2909" s="6">
        <v>800</v>
      </c>
      <c r="E2909" s="8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 t="shared" si="226"/>
        <v>1</v>
      </c>
      <c r="P2909">
        <f t="shared" si="230"/>
        <v>10</v>
      </c>
      <c r="Q2909" s="10" t="s">
        <v>8315</v>
      </c>
      <c r="R2909" t="s">
        <v>8316</v>
      </c>
      <c r="S2909" s="13">
        <f t="shared" si="227"/>
        <v>42217.670104166667</v>
      </c>
      <c r="T2909" s="13">
        <f t="shared" si="228"/>
        <v>42247.670104166667</v>
      </c>
      <c r="U2909">
        <f t="shared" si="229"/>
        <v>2015</v>
      </c>
    </row>
    <row r="2910" spans="1:21" ht="48" x14ac:dyDescent="0.2">
      <c r="A2910">
        <v>4084</v>
      </c>
      <c r="B2910" s="3" t="s">
        <v>4080</v>
      </c>
      <c r="C2910" s="3" t="s">
        <v>8187</v>
      </c>
      <c r="D2910" s="6">
        <v>3000</v>
      </c>
      <c r="E2910" s="8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 t="shared" si="226"/>
        <v>0</v>
      </c>
      <c r="P2910">
        <f t="shared" si="230"/>
        <v>10</v>
      </c>
      <c r="Q2910" s="10" t="s">
        <v>8315</v>
      </c>
      <c r="R2910" t="s">
        <v>8316</v>
      </c>
      <c r="S2910" s="13">
        <f t="shared" si="227"/>
        <v>42622.436412037037</v>
      </c>
      <c r="T2910" s="13">
        <f t="shared" si="228"/>
        <v>42652.436412037037</v>
      </c>
      <c r="U2910">
        <f t="shared" si="229"/>
        <v>2016</v>
      </c>
    </row>
    <row r="2911" spans="1:21" ht="48" x14ac:dyDescent="0.2">
      <c r="A2911">
        <v>4085</v>
      </c>
      <c r="B2911" s="3" t="s">
        <v>4081</v>
      </c>
      <c r="C2911" s="3" t="s">
        <v>8188</v>
      </c>
      <c r="D2911" s="6">
        <v>3500</v>
      </c>
      <c r="E2911" s="8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10</v>
      </c>
      <c r="Q2911" s="10" t="s">
        <v>8315</v>
      </c>
      <c r="R2911" t="s">
        <v>8316</v>
      </c>
      <c r="S2911" s="13">
        <f t="shared" si="227"/>
        <v>42058.603877314818</v>
      </c>
      <c r="T2911" s="13">
        <f t="shared" si="228"/>
        <v>42087.165972222225</v>
      </c>
      <c r="U2911">
        <f t="shared" si="229"/>
        <v>2015</v>
      </c>
    </row>
    <row r="2912" spans="1:21" ht="48" x14ac:dyDescent="0.2">
      <c r="A2912">
        <v>3922</v>
      </c>
      <c r="B2912" s="3" t="s">
        <v>3919</v>
      </c>
      <c r="C2912" s="3" t="s">
        <v>8030</v>
      </c>
      <c r="D2912" s="6">
        <v>750</v>
      </c>
      <c r="E2912" s="8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 t="shared" si="226"/>
        <v>8</v>
      </c>
      <c r="P2912">
        <f t="shared" si="230"/>
        <v>10.17</v>
      </c>
      <c r="Q2912" s="10" t="s">
        <v>8315</v>
      </c>
      <c r="R2912" t="s">
        <v>8316</v>
      </c>
      <c r="S2912" s="13">
        <f t="shared" si="227"/>
        <v>42020.768634259264</v>
      </c>
      <c r="T2912" s="13">
        <f t="shared" si="228"/>
        <v>42065.958333333328</v>
      </c>
      <c r="U2912">
        <f t="shared" si="229"/>
        <v>2015</v>
      </c>
    </row>
    <row r="2913" spans="1:21" ht="48" x14ac:dyDescent="0.2">
      <c r="A2913">
        <v>3106</v>
      </c>
      <c r="B2913" s="3" t="s">
        <v>3106</v>
      </c>
      <c r="C2913" s="3" t="s">
        <v>7216</v>
      </c>
      <c r="D2913" s="6">
        <v>1000</v>
      </c>
      <c r="E2913" s="8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226"/>
        <v>4</v>
      </c>
      <c r="P2913">
        <f t="shared" si="230"/>
        <v>10.25</v>
      </c>
      <c r="Q2913" s="10" t="s">
        <v>8315</v>
      </c>
      <c r="R2913" t="s">
        <v>8317</v>
      </c>
      <c r="S2913" s="13">
        <f t="shared" si="227"/>
        <v>42241.429120370376</v>
      </c>
      <c r="T2913" s="13">
        <f t="shared" si="228"/>
        <v>42263.916666666672</v>
      </c>
      <c r="U2913">
        <f t="shared" si="229"/>
        <v>2015</v>
      </c>
    </row>
    <row r="2914" spans="1:21" ht="48" x14ac:dyDescent="0.2">
      <c r="A2914">
        <v>4107</v>
      </c>
      <c r="B2914" s="3" t="s">
        <v>4103</v>
      </c>
      <c r="C2914" s="3" t="s">
        <v>8210</v>
      </c>
      <c r="D2914" s="6">
        <v>2000</v>
      </c>
      <c r="E2914" s="8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 t="shared" si="226"/>
        <v>2</v>
      </c>
      <c r="P2914">
        <f t="shared" si="230"/>
        <v>10.25</v>
      </c>
      <c r="Q2914" s="10" t="s">
        <v>8315</v>
      </c>
      <c r="R2914" t="s">
        <v>8316</v>
      </c>
      <c r="S2914" s="13">
        <f t="shared" si="227"/>
        <v>41883.916678240741</v>
      </c>
      <c r="T2914" s="13">
        <f t="shared" si="228"/>
        <v>41906.916678240741</v>
      </c>
      <c r="U2914">
        <f t="shared" si="229"/>
        <v>2014</v>
      </c>
    </row>
    <row r="2915" spans="1:21" ht="48" x14ac:dyDescent="0.2">
      <c r="A2915">
        <v>3961</v>
      </c>
      <c r="B2915" s="3" t="s">
        <v>3958</v>
      </c>
      <c r="C2915" s="3" t="s">
        <v>8068</v>
      </c>
      <c r="D2915" s="6">
        <v>5000</v>
      </c>
      <c r="E2915" s="8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10.5</v>
      </c>
      <c r="Q2915" s="10" t="s">
        <v>8315</v>
      </c>
      <c r="R2915" t="s">
        <v>8316</v>
      </c>
      <c r="S2915" s="13">
        <f t="shared" si="227"/>
        <v>41745.891319444447</v>
      </c>
      <c r="T2915" s="13">
        <f t="shared" si="228"/>
        <v>41767.891319444447</v>
      </c>
      <c r="U2915">
        <f t="shared" si="229"/>
        <v>2014</v>
      </c>
    </row>
    <row r="2916" spans="1:21" ht="32" x14ac:dyDescent="0.2">
      <c r="A2916">
        <v>4041</v>
      </c>
      <c r="B2916" s="3" t="s">
        <v>4037</v>
      </c>
      <c r="C2916" s="3" t="s">
        <v>8145</v>
      </c>
      <c r="D2916" s="6">
        <v>5000</v>
      </c>
      <c r="E2916" s="8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 t="shared" si="226"/>
        <v>0</v>
      </c>
      <c r="P2916">
        <f t="shared" si="230"/>
        <v>10.5</v>
      </c>
      <c r="Q2916" s="10" t="s">
        <v>8315</v>
      </c>
      <c r="R2916" t="s">
        <v>8316</v>
      </c>
      <c r="S2916" s="13">
        <f t="shared" si="227"/>
        <v>42559.474004629628</v>
      </c>
      <c r="T2916" s="13">
        <f t="shared" si="228"/>
        <v>42619.474004629628</v>
      </c>
      <c r="U2916">
        <f t="shared" si="229"/>
        <v>2016</v>
      </c>
    </row>
    <row r="2917" spans="1:21" ht="48" x14ac:dyDescent="0.2">
      <c r="A2917">
        <v>4090</v>
      </c>
      <c r="B2917" s="3" t="s">
        <v>4086</v>
      </c>
      <c r="C2917" s="3" t="s">
        <v>8193</v>
      </c>
      <c r="D2917" s="6">
        <v>1000</v>
      </c>
      <c r="E2917" s="8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3</v>
      </c>
      <c r="P2917">
        <f t="shared" si="230"/>
        <v>10.67</v>
      </c>
      <c r="Q2917" s="10" t="s">
        <v>8315</v>
      </c>
      <c r="R2917" t="s">
        <v>8316</v>
      </c>
      <c r="S2917" s="13">
        <f t="shared" si="227"/>
        <v>42209.67288194444</v>
      </c>
      <c r="T2917" s="13">
        <f t="shared" si="228"/>
        <v>42223.625</v>
      </c>
      <c r="U2917">
        <f t="shared" si="229"/>
        <v>2015</v>
      </c>
    </row>
    <row r="2918" spans="1:21" ht="48" x14ac:dyDescent="0.2">
      <c r="A2918">
        <v>3960</v>
      </c>
      <c r="B2918" s="3" t="s">
        <v>3957</v>
      </c>
      <c r="C2918" s="3" t="s">
        <v>8067</v>
      </c>
      <c r="D2918" s="6">
        <v>3000</v>
      </c>
      <c r="E2918" s="8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 t="shared" si="226"/>
        <v>2</v>
      </c>
      <c r="P2918">
        <f t="shared" si="230"/>
        <v>11.25</v>
      </c>
      <c r="Q2918" s="10" t="s">
        <v>8315</v>
      </c>
      <c r="R2918" t="s">
        <v>8316</v>
      </c>
      <c r="S2918" s="13">
        <f t="shared" si="227"/>
        <v>42342.845555555556</v>
      </c>
      <c r="T2918" s="13">
        <f t="shared" si="228"/>
        <v>42372.845555555556</v>
      </c>
      <c r="U2918">
        <f t="shared" si="229"/>
        <v>2015</v>
      </c>
    </row>
    <row r="2919" spans="1:21" ht="48" x14ac:dyDescent="0.2">
      <c r="A2919">
        <v>3660</v>
      </c>
      <c r="B2919" s="3" t="s">
        <v>3657</v>
      </c>
      <c r="C2919" s="3" t="s">
        <v>7770</v>
      </c>
      <c r="D2919" s="6">
        <v>250</v>
      </c>
      <c r="E2919" s="8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 t="shared" si="226"/>
        <v>100</v>
      </c>
      <c r="P2919">
        <f t="shared" si="230"/>
        <v>11.36</v>
      </c>
      <c r="Q2919" s="10" t="s">
        <v>8315</v>
      </c>
      <c r="R2919" t="s">
        <v>8316</v>
      </c>
      <c r="S2919" s="13">
        <f t="shared" si="227"/>
        <v>41971.881076388891</v>
      </c>
      <c r="T2919" s="13">
        <f t="shared" si="228"/>
        <v>41996.881076388891</v>
      </c>
      <c r="U2919">
        <f t="shared" si="229"/>
        <v>2014</v>
      </c>
    </row>
    <row r="2920" spans="1:21" ht="48" x14ac:dyDescent="0.2">
      <c r="A2920">
        <v>3987</v>
      </c>
      <c r="B2920" s="3" t="s">
        <v>3983</v>
      </c>
      <c r="C2920" s="3" t="s">
        <v>8093</v>
      </c>
      <c r="D2920" s="6">
        <v>400</v>
      </c>
      <c r="E2920" s="8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 t="shared" si="226"/>
        <v>38</v>
      </c>
      <c r="P2920">
        <f t="shared" si="230"/>
        <v>11.62</v>
      </c>
      <c r="Q2920" s="10" t="s">
        <v>8315</v>
      </c>
      <c r="R2920" t="s">
        <v>8316</v>
      </c>
      <c r="S2920" s="13">
        <f t="shared" si="227"/>
        <v>41765.92465277778</v>
      </c>
      <c r="T2920" s="13">
        <f t="shared" si="228"/>
        <v>41775.92465277778</v>
      </c>
      <c r="U2920">
        <f t="shared" si="229"/>
        <v>2014</v>
      </c>
    </row>
    <row r="2921" spans="1:21" ht="32" x14ac:dyDescent="0.2">
      <c r="A2921">
        <v>3397</v>
      </c>
      <c r="B2921" s="3" t="s">
        <v>3396</v>
      </c>
      <c r="C2921" s="3" t="s">
        <v>7507</v>
      </c>
      <c r="D2921" s="6">
        <v>250</v>
      </c>
      <c r="E2921" s="8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 t="shared" si="226"/>
        <v>112</v>
      </c>
      <c r="P2921">
        <f t="shared" si="230"/>
        <v>11.67</v>
      </c>
      <c r="Q2921" s="10" t="s">
        <v>8315</v>
      </c>
      <c r="R2921" t="s">
        <v>8316</v>
      </c>
      <c r="S2921" s="13">
        <f t="shared" si="227"/>
        <v>42378.478344907402</v>
      </c>
      <c r="T2921" s="13">
        <f t="shared" si="228"/>
        <v>42418.916666666672</v>
      </c>
      <c r="U2921">
        <f t="shared" si="229"/>
        <v>2016</v>
      </c>
    </row>
    <row r="2922" spans="1:21" ht="48" x14ac:dyDescent="0.2">
      <c r="A2922">
        <v>3508</v>
      </c>
      <c r="B2922" s="3" t="s">
        <v>3507</v>
      </c>
      <c r="C2922" s="3" t="s">
        <v>7618</v>
      </c>
      <c r="D2922" s="6">
        <v>100</v>
      </c>
      <c r="E2922" s="8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 t="shared" si="226"/>
        <v>180</v>
      </c>
      <c r="P2922">
        <f t="shared" si="230"/>
        <v>12</v>
      </c>
      <c r="Q2922" s="10" t="s">
        <v>8315</v>
      </c>
      <c r="R2922" t="s">
        <v>8316</v>
      </c>
      <c r="S2922" s="13">
        <f t="shared" si="227"/>
        <v>42477.729780092588</v>
      </c>
      <c r="T2922" s="13">
        <f t="shared" si="228"/>
        <v>42500.875</v>
      </c>
      <c r="U2922">
        <f t="shared" si="229"/>
        <v>2016</v>
      </c>
    </row>
    <row r="2923" spans="1:21" ht="16" x14ac:dyDescent="0.2">
      <c r="A2923">
        <v>2893</v>
      </c>
      <c r="B2923" s="3" t="s">
        <v>2893</v>
      </c>
      <c r="C2923" s="3" t="s">
        <v>7003</v>
      </c>
      <c r="D2923" s="6">
        <v>5000</v>
      </c>
      <c r="E2923" s="8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226"/>
        <v>1</v>
      </c>
      <c r="P2923">
        <f t="shared" si="230"/>
        <v>12.5</v>
      </c>
      <c r="Q2923" s="10" t="s">
        <v>8315</v>
      </c>
      <c r="R2923" t="s">
        <v>8316</v>
      </c>
      <c r="S2923" s="13">
        <f t="shared" si="227"/>
        <v>41953.773090277777</v>
      </c>
      <c r="T2923" s="13">
        <f t="shared" si="228"/>
        <v>42013.083333333328</v>
      </c>
      <c r="U2923">
        <f t="shared" si="229"/>
        <v>2014</v>
      </c>
    </row>
    <row r="2924" spans="1:21" ht="48" x14ac:dyDescent="0.2">
      <c r="A2924">
        <v>2949</v>
      </c>
      <c r="B2924" s="3" t="s">
        <v>2949</v>
      </c>
      <c r="C2924" s="3" t="s">
        <v>7059</v>
      </c>
      <c r="D2924" s="6">
        <v>1000</v>
      </c>
      <c r="E2924" s="8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226"/>
        <v>3</v>
      </c>
      <c r="P2924">
        <f t="shared" si="230"/>
        <v>12.5</v>
      </c>
      <c r="Q2924" s="10" t="s">
        <v>8315</v>
      </c>
      <c r="R2924" t="s">
        <v>8317</v>
      </c>
      <c r="S2924" s="13">
        <f t="shared" si="227"/>
        <v>42297.823113425926</v>
      </c>
      <c r="T2924" s="13">
        <f t="shared" si="228"/>
        <v>42327.864780092597</v>
      </c>
      <c r="U2924">
        <f t="shared" si="229"/>
        <v>2015</v>
      </c>
    </row>
    <row r="2925" spans="1:21" ht="48" x14ac:dyDescent="0.2">
      <c r="A2925">
        <v>3201</v>
      </c>
      <c r="B2925" s="3" t="s">
        <v>3201</v>
      </c>
      <c r="C2925" s="3" t="s">
        <v>7311</v>
      </c>
      <c r="D2925" s="6">
        <v>2000</v>
      </c>
      <c r="E2925" s="8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226"/>
        <v>1</v>
      </c>
      <c r="P2925">
        <f t="shared" si="230"/>
        <v>12.5</v>
      </c>
      <c r="Q2925" s="10" t="s">
        <v>8315</v>
      </c>
      <c r="R2925" t="s">
        <v>8340</v>
      </c>
      <c r="S2925" s="13">
        <f t="shared" si="227"/>
        <v>41861.767094907409</v>
      </c>
      <c r="T2925" s="13">
        <f t="shared" si="228"/>
        <v>41882.767094907409</v>
      </c>
      <c r="U2925">
        <f t="shared" si="229"/>
        <v>2014</v>
      </c>
    </row>
    <row r="2926" spans="1:21" ht="48" x14ac:dyDescent="0.2">
      <c r="A2926">
        <v>3927</v>
      </c>
      <c r="B2926" s="3" t="s">
        <v>3924</v>
      </c>
      <c r="C2926" s="3" t="s">
        <v>8035</v>
      </c>
      <c r="D2926" s="6">
        <v>2500</v>
      </c>
      <c r="E2926" s="8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 t="shared" si="226"/>
        <v>1</v>
      </c>
      <c r="P2926">
        <f t="shared" si="230"/>
        <v>12.5</v>
      </c>
      <c r="Q2926" s="10" t="s">
        <v>8315</v>
      </c>
      <c r="R2926" t="s">
        <v>8316</v>
      </c>
      <c r="S2926" s="13">
        <f t="shared" si="227"/>
        <v>41830.267407407409</v>
      </c>
      <c r="T2926" s="13">
        <f t="shared" si="228"/>
        <v>41860.267407407409</v>
      </c>
      <c r="U2926">
        <f t="shared" si="229"/>
        <v>2014</v>
      </c>
    </row>
    <row r="2927" spans="1:21" ht="48" x14ac:dyDescent="0.2">
      <c r="A2927">
        <v>3192</v>
      </c>
      <c r="B2927" s="3" t="s">
        <v>3192</v>
      </c>
      <c r="C2927" s="3" t="s">
        <v>7302</v>
      </c>
      <c r="D2927" s="6">
        <v>10000</v>
      </c>
      <c r="E2927" s="8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226"/>
        <v>1</v>
      </c>
      <c r="P2927">
        <f t="shared" si="230"/>
        <v>12.75</v>
      </c>
      <c r="Q2927" s="10" t="s">
        <v>8315</v>
      </c>
      <c r="R2927" t="s">
        <v>8340</v>
      </c>
      <c r="S2927" s="13">
        <f t="shared" si="227"/>
        <v>42018.94049768518</v>
      </c>
      <c r="T2927" s="13">
        <f t="shared" si="228"/>
        <v>42063.916666666672</v>
      </c>
      <c r="U2927">
        <f t="shared" si="229"/>
        <v>2015</v>
      </c>
    </row>
    <row r="2928" spans="1:21" ht="48" x14ac:dyDescent="0.2">
      <c r="A2928">
        <v>3120</v>
      </c>
      <c r="B2928" s="3" t="s">
        <v>3120</v>
      </c>
      <c r="C2928" s="3" t="s">
        <v>7230</v>
      </c>
      <c r="D2928" s="6">
        <v>1300000</v>
      </c>
      <c r="E2928" s="8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226"/>
        <v>0</v>
      </c>
      <c r="P2928">
        <f t="shared" si="230"/>
        <v>12.8</v>
      </c>
      <c r="Q2928" s="10" t="s">
        <v>8315</v>
      </c>
      <c r="R2928" t="s">
        <v>8317</v>
      </c>
      <c r="S2928" s="13">
        <f t="shared" si="227"/>
        <v>42435.942083333335</v>
      </c>
      <c r="T2928" s="13">
        <f t="shared" si="228"/>
        <v>42495.900416666671</v>
      </c>
      <c r="U2928">
        <f t="shared" si="229"/>
        <v>2016</v>
      </c>
    </row>
    <row r="2929" spans="1:21" ht="16" x14ac:dyDescent="0.2">
      <c r="A2929">
        <v>3108</v>
      </c>
      <c r="B2929" s="3" t="s">
        <v>3108</v>
      </c>
      <c r="C2929" s="3" t="s">
        <v>7218</v>
      </c>
      <c r="D2929" s="6">
        <v>50000</v>
      </c>
      <c r="E2929" s="8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226"/>
        <v>0</v>
      </c>
      <c r="P2929">
        <f t="shared" si="230"/>
        <v>13</v>
      </c>
      <c r="Q2929" s="10" t="s">
        <v>8315</v>
      </c>
      <c r="R2929" t="s">
        <v>8317</v>
      </c>
      <c r="S2929" s="13">
        <f t="shared" si="227"/>
        <v>42062.680486111116</v>
      </c>
      <c r="T2929" s="13">
        <f t="shared" si="228"/>
        <v>42122.638819444444</v>
      </c>
      <c r="U2929">
        <f t="shared" si="229"/>
        <v>2015</v>
      </c>
    </row>
    <row r="2930" spans="1:21" ht="32" x14ac:dyDescent="0.2">
      <c r="A2930">
        <v>3853</v>
      </c>
      <c r="B2930" s="3" t="s">
        <v>3850</v>
      </c>
      <c r="C2930" s="3" t="s">
        <v>7962</v>
      </c>
      <c r="D2930" s="6">
        <v>100000</v>
      </c>
      <c r="E2930" s="8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226"/>
        <v>0</v>
      </c>
      <c r="P2930">
        <f t="shared" si="230"/>
        <v>13</v>
      </c>
      <c r="Q2930" s="10" t="s">
        <v>8315</v>
      </c>
      <c r="R2930" t="s">
        <v>8316</v>
      </c>
      <c r="S2930" s="13">
        <f t="shared" si="227"/>
        <v>41848.84002314815</v>
      </c>
      <c r="T2930" s="13">
        <f t="shared" si="228"/>
        <v>41883.84002314815</v>
      </c>
      <c r="U2930">
        <f t="shared" si="229"/>
        <v>2014</v>
      </c>
    </row>
    <row r="2931" spans="1:21" ht="48" x14ac:dyDescent="0.2">
      <c r="A2931">
        <v>4013</v>
      </c>
      <c r="B2931" s="3" t="s">
        <v>4009</v>
      </c>
      <c r="C2931" s="3" t="s">
        <v>8118</v>
      </c>
      <c r="D2931" s="6">
        <v>2000</v>
      </c>
      <c r="E2931" s="8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 t="shared" si="226"/>
        <v>1</v>
      </c>
      <c r="P2931">
        <f t="shared" si="230"/>
        <v>13</v>
      </c>
      <c r="Q2931" s="10" t="s">
        <v>8315</v>
      </c>
      <c r="R2931" t="s">
        <v>8316</v>
      </c>
      <c r="S2931" s="13">
        <f t="shared" si="227"/>
        <v>42021.301192129627</v>
      </c>
      <c r="T2931" s="13">
        <f t="shared" si="228"/>
        <v>42051.301192129627</v>
      </c>
      <c r="U2931">
        <f t="shared" si="229"/>
        <v>2015</v>
      </c>
    </row>
    <row r="2932" spans="1:21" ht="48" x14ac:dyDescent="0.2">
      <c r="A2932">
        <v>3889</v>
      </c>
      <c r="B2932" s="3" t="s">
        <v>3886</v>
      </c>
      <c r="C2932" s="3" t="s">
        <v>7997</v>
      </c>
      <c r="D2932" s="6">
        <v>8000</v>
      </c>
      <c r="E2932" s="8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 t="shared" si="226"/>
        <v>1</v>
      </c>
      <c r="P2932">
        <f t="shared" si="230"/>
        <v>13.11</v>
      </c>
      <c r="Q2932" s="10" t="s">
        <v>8315</v>
      </c>
      <c r="R2932" t="s">
        <v>8316</v>
      </c>
      <c r="S2932" s="13">
        <f t="shared" si="227"/>
        <v>41977.004976851851</v>
      </c>
      <c r="T2932" s="13">
        <f t="shared" si="228"/>
        <v>42008.976388888885</v>
      </c>
      <c r="U2932">
        <f t="shared" si="229"/>
        <v>2014</v>
      </c>
    </row>
    <row r="2933" spans="1:21" ht="16" x14ac:dyDescent="0.2">
      <c r="A2933">
        <v>2864</v>
      </c>
      <c r="B2933" s="3" t="s">
        <v>2864</v>
      </c>
      <c r="C2933" s="3" t="s">
        <v>6974</v>
      </c>
      <c r="D2933" s="6">
        <v>2500</v>
      </c>
      <c r="E2933" s="8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 t="shared" si="226"/>
        <v>2</v>
      </c>
      <c r="P2933">
        <f t="shared" si="230"/>
        <v>13.33</v>
      </c>
      <c r="Q2933" s="10" t="s">
        <v>8315</v>
      </c>
      <c r="R2933" t="s">
        <v>8316</v>
      </c>
      <c r="S2933" s="13">
        <f t="shared" si="227"/>
        <v>42172.613506944443</v>
      </c>
      <c r="T2933" s="13">
        <f t="shared" si="228"/>
        <v>42202.554166666669</v>
      </c>
      <c r="U2933">
        <f t="shared" si="229"/>
        <v>2015</v>
      </c>
    </row>
    <row r="2934" spans="1:21" ht="48" x14ac:dyDescent="0.2">
      <c r="A2934">
        <v>3053</v>
      </c>
      <c r="B2934" s="3" t="s">
        <v>3053</v>
      </c>
      <c r="C2934" s="3" t="s">
        <v>7163</v>
      </c>
      <c r="D2934" s="6">
        <v>10000</v>
      </c>
      <c r="E2934" s="8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226"/>
        <v>0</v>
      </c>
      <c r="P2934">
        <f t="shared" si="230"/>
        <v>13.33</v>
      </c>
      <c r="Q2934" s="10" t="s">
        <v>8315</v>
      </c>
      <c r="R2934" t="s">
        <v>8317</v>
      </c>
      <c r="S2934" s="13">
        <f t="shared" si="227"/>
        <v>41862.761724537035</v>
      </c>
      <c r="T2934" s="13">
        <f t="shared" si="228"/>
        <v>41914.165972222225</v>
      </c>
      <c r="U2934">
        <f t="shared" si="229"/>
        <v>2014</v>
      </c>
    </row>
    <row r="2935" spans="1:21" ht="32" x14ac:dyDescent="0.2">
      <c r="A2935">
        <v>3871</v>
      </c>
      <c r="B2935" s="3" t="s">
        <v>3868</v>
      </c>
      <c r="C2935" s="3" t="s">
        <v>7980</v>
      </c>
      <c r="D2935" s="6">
        <v>1500</v>
      </c>
      <c r="E2935" s="8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226"/>
        <v>3</v>
      </c>
      <c r="P2935">
        <f t="shared" si="230"/>
        <v>13.33</v>
      </c>
      <c r="Q2935" s="10" t="s">
        <v>8315</v>
      </c>
      <c r="R2935" t="s">
        <v>8340</v>
      </c>
      <c r="S2935" s="13">
        <f t="shared" si="227"/>
        <v>42763.780671296292</v>
      </c>
      <c r="T2935" s="13">
        <f t="shared" si="228"/>
        <v>42823.739004629635</v>
      </c>
      <c r="U2935">
        <f t="shared" si="229"/>
        <v>2017</v>
      </c>
    </row>
    <row r="2936" spans="1:21" ht="48" x14ac:dyDescent="0.2">
      <c r="A2936">
        <v>3536</v>
      </c>
      <c r="B2936" s="3" t="s">
        <v>3535</v>
      </c>
      <c r="C2936" s="3" t="s">
        <v>7646</v>
      </c>
      <c r="D2936" s="6">
        <v>150</v>
      </c>
      <c r="E2936" s="8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 t="shared" si="226"/>
        <v>153</v>
      </c>
      <c r="P2936">
        <f t="shared" si="230"/>
        <v>13.53</v>
      </c>
      <c r="Q2936" s="10" t="s">
        <v>8315</v>
      </c>
      <c r="R2936" t="s">
        <v>8316</v>
      </c>
      <c r="S2936" s="13">
        <f t="shared" si="227"/>
        <v>42328.727141203708</v>
      </c>
      <c r="T2936" s="13">
        <f t="shared" si="228"/>
        <v>42358.499305555553</v>
      </c>
      <c r="U2936">
        <f t="shared" si="229"/>
        <v>2015</v>
      </c>
    </row>
    <row r="2937" spans="1:21" ht="48" x14ac:dyDescent="0.2">
      <c r="A2937">
        <v>2820</v>
      </c>
      <c r="B2937" s="3" t="s">
        <v>2820</v>
      </c>
      <c r="C2937" s="3" t="s">
        <v>6930</v>
      </c>
      <c r="D2937" s="6">
        <v>200</v>
      </c>
      <c r="E2937" s="8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 t="shared" si="226"/>
        <v>136</v>
      </c>
      <c r="P2937">
        <f t="shared" si="230"/>
        <v>13.6</v>
      </c>
      <c r="Q2937" s="10" t="s">
        <v>8315</v>
      </c>
      <c r="R2937" t="s">
        <v>8316</v>
      </c>
      <c r="S2937" s="13">
        <f t="shared" si="227"/>
        <v>42401.610983796301</v>
      </c>
      <c r="T2937" s="13">
        <f t="shared" si="228"/>
        <v>42426</v>
      </c>
      <c r="U2937">
        <f t="shared" si="229"/>
        <v>2016</v>
      </c>
    </row>
    <row r="2938" spans="1:21" ht="48" x14ac:dyDescent="0.2">
      <c r="A2938">
        <v>4110</v>
      </c>
      <c r="B2938" s="3" t="s">
        <v>4106</v>
      </c>
      <c r="C2938" s="3" t="s">
        <v>8213</v>
      </c>
      <c r="D2938" s="6">
        <v>300</v>
      </c>
      <c r="E2938" s="8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 t="shared" si="226"/>
        <v>29</v>
      </c>
      <c r="P2938">
        <f t="shared" si="230"/>
        <v>14.33</v>
      </c>
      <c r="Q2938" s="10" t="s">
        <v>8315</v>
      </c>
      <c r="R2938" t="s">
        <v>8316</v>
      </c>
      <c r="S2938" s="13">
        <f t="shared" si="227"/>
        <v>42512.626747685179</v>
      </c>
      <c r="T2938" s="13">
        <f t="shared" si="228"/>
        <v>42572.626747685179</v>
      </c>
      <c r="U2938">
        <f t="shared" si="229"/>
        <v>2016</v>
      </c>
    </row>
    <row r="2939" spans="1:21" ht="48" x14ac:dyDescent="0.2">
      <c r="A2939">
        <v>3188</v>
      </c>
      <c r="B2939" s="3" t="s">
        <v>3188</v>
      </c>
      <c r="C2939" s="3" t="s">
        <v>7298</v>
      </c>
      <c r="D2939" s="6">
        <v>200</v>
      </c>
      <c r="E2939" s="8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226"/>
        <v>65</v>
      </c>
      <c r="P2939">
        <f t="shared" si="230"/>
        <v>14.44</v>
      </c>
      <c r="Q2939" s="10" t="s">
        <v>8315</v>
      </c>
      <c r="R2939" t="s">
        <v>8340</v>
      </c>
      <c r="S2939" s="13">
        <f t="shared" si="227"/>
        <v>42144.415532407409</v>
      </c>
      <c r="T2939" s="13">
        <f t="shared" si="228"/>
        <v>42165.415532407409</v>
      </c>
      <c r="U2939">
        <f t="shared" si="229"/>
        <v>2015</v>
      </c>
    </row>
    <row r="2940" spans="1:21" ht="48" x14ac:dyDescent="0.2">
      <c r="A2940">
        <v>3011</v>
      </c>
      <c r="B2940" s="3" t="s">
        <v>3011</v>
      </c>
      <c r="C2940" s="3" t="s">
        <v>7121</v>
      </c>
      <c r="D2940" s="6">
        <v>300</v>
      </c>
      <c r="E2940" s="8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226"/>
        <v>124</v>
      </c>
      <c r="P2940">
        <f t="shared" si="230"/>
        <v>14.84</v>
      </c>
      <c r="Q2940" s="10" t="s">
        <v>8315</v>
      </c>
      <c r="R2940" t="s">
        <v>8317</v>
      </c>
      <c r="S2940" s="13">
        <f t="shared" si="227"/>
        <v>42334.468935185185</v>
      </c>
      <c r="T2940" s="13">
        <f t="shared" si="228"/>
        <v>42361.957638888889</v>
      </c>
      <c r="U2940">
        <f t="shared" si="229"/>
        <v>2015</v>
      </c>
    </row>
    <row r="2941" spans="1:21" ht="48" x14ac:dyDescent="0.2">
      <c r="A2941">
        <v>3142</v>
      </c>
      <c r="B2941" s="3" t="s">
        <v>3142</v>
      </c>
      <c r="C2941" s="3" t="s">
        <v>7252</v>
      </c>
      <c r="D2941" s="6">
        <v>2750</v>
      </c>
      <c r="E2941" s="8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 t="shared" si="226"/>
        <v>2</v>
      </c>
      <c r="P2941">
        <f t="shared" si="230"/>
        <v>15</v>
      </c>
      <c r="Q2941" s="10" t="s">
        <v>8315</v>
      </c>
      <c r="R2941" t="s">
        <v>8316</v>
      </c>
      <c r="S2941" s="13">
        <f t="shared" si="227"/>
        <v>42783.513182870374</v>
      </c>
      <c r="T2941" s="13">
        <f t="shared" si="228"/>
        <v>42813.471516203703</v>
      </c>
      <c r="U2941">
        <f t="shared" si="229"/>
        <v>2017</v>
      </c>
    </row>
    <row r="2942" spans="1:21" ht="48" x14ac:dyDescent="0.2">
      <c r="A2942">
        <v>3647</v>
      </c>
      <c r="B2942" s="3" t="s">
        <v>3645</v>
      </c>
      <c r="C2942" s="3" t="s">
        <v>7757</v>
      </c>
      <c r="D2942" s="6">
        <v>500</v>
      </c>
      <c r="E2942" s="8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226"/>
        <v>6</v>
      </c>
      <c r="P2942">
        <f t="shared" si="230"/>
        <v>15</v>
      </c>
      <c r="Q2942" s="10" t="s">
        <v>8315</v>
      </c>
      <c r="R2942" t="s">
        <v>8340</v>
      </c>
      <c r="S2942" s="13">
        <f t="shared" si="227"/>
        <v>42598.749155092592</v>
      </c>
      <c r="T2942" s="13">
        <f t="shared" si="228"/>
        <v>42643.749155092592</v>
      </c>
      <c r="U2942">
        <f t="shared" si="229"/>
        <v>2016</v>
      </c>
    </row>
    <row r="2943" spans="1:21" ht="32" x14ac:dyDescent="0.2">
      <c r="A2943">
        <v>3926</v>
      </c>
      <c r="B2943" s="3" t="s">
        <v>3923</v>
      </c>
      <c r="C2943" s="3" t="s">
        <v>8034</v>
      </c>
      <c r="D2943" s="6">
        <v>5000</v>
      </c>
      <c r="E2943" s="8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 t="shared" si="226"/>
        <v>0</v>
      </c>
      <c r="P2943">
        <f t="shared" si="230"/>
        <v>15</v>
      </c>
      <c r="Q2943" s="10" t="s">
        <v>8315</v>
      </c>
      <c r="R2943" t="s">
        <v>8316</v>
      </c>
      <c r="S2943" s="13">
        <f t="shared" si="227"/>
        <v>41970.085046296299</v>
      </c>
      <c r="T2943" s="13">
        <f t="shared" si="228"/>
        <v>42000.085046296299</v>
      </c>
      <c r="U2943">
        <f t="shared" si="229"/>
        <v>2014</v>
      </c>
    </row>
    <row r="2944" spans="1:21" ht="48" x14ac:dyDescent="0.2">
      <c r="A2944">
        <v>3962</v>
      </c>
      <c r="B2944" s="3" t="s">
        <v>3959</v>
      </c>
      <c r="C2944" s="3" t="s">
        <v>8069</v>
      </c>
      <c r="D2944" s="6">
        <v>1400</v>
      </c>
      <c r="E2944" s="8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 t="shared" si="226"/>
        <v>3</v>
      </c>
      <c r="P2944">
        <f t="shared" si="230"/>
        <v>15</v>
      </c>
      <c r="Q2944" s="10" t="s">
        <v>8315</v>
      </c>
      <c r="R2944" t="s">
        <v>8316</v>
      </c>
      <c r="S2944" s="13">
        <f t="shared" si="227"/>
        <v>42311.621458333335</v>
      </c>
      <c r="T2944" s="13">
        <f t="shared" si="228"/>
        <v>42336.621458333335</v>
      </c>
      <c r="U2944">
        <f t="shared" si="229"/>
        <v>2015</v>
      </c>
    </row>
    <row r="2945" spans="1:21" ht="48" x14ac:dyDescent="0.2">
      <c r="A2945">
        <v>4008</v>
      </c>
      <c r="B2945" s="3" t="s">
        <v>4004</v>
      </c>
      <c r="C2945" s="3" t="s">
        <v>8113</v>
      </c>
      <c r="D2945" s="6">
        <v>1000</v>
      </c>
      <c r="E2945" s="8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 t="shared" si="226"/>
        <v>6</v>
      </c>
      <c r="P2945">
        <f t="shared" si="230"/>
        <v>15</v>
      </c>
      <c r="Q2945" s="10" t="s">
        <v>8315</v>
      </c>
      <c r="R2945" t="s">
        <v>8316</v>
      </c>
      <c r="S2945" s="13">
        <f t="shared" si="227"/>
        <v>42177.964201388888</v>
      </c>
      <c r="T2945" s="13">
        <f t="shared" si="228"/>
        <v>42207.964201388888</v>
      </c>
      <c r="U2945">
        <f t="shared" si="229"/>
        <v>2015</v>
      </c>
    </row>
    <row r="2946" spans="1:21" ht="48" x14ac:dyDescent="0.2">
      <c r="A2946">
        <v>4063</v>
      </c>
      <c r="B2946" s="3" t="s">
        <v>4059</v>
      </c>
      <c r="C2946" s="3" t="s">
        <v>8167</v>
      </c>
      <c r="D2946" s="6">
        <v>9500</v>
      </c>
      <c r="E2946" s="8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 t="shared" ref="O2946:O3009" si="231">ROUND(E2946/D2946*100,0)</f>
        <v>1</v>
      </c>
      <c r="P2946">
        <f t="shared" si="230"/>
        <v>15</v>
      </c>
      <c r="Q2946" s="10" t="s">
        <v>8315</v>
      </c>
      <c r="R2946" t="s">
        <v>8316</v>
      </c>
      <c r="S2946" s="13">
        <f t="shared" si="227"/>
        <v>41787.681527777779</v>
      </c>
      <c r="T2946" s="13">
        <f t="shared" si="228"/>
        <v>41817.681527777779</v>
      </c>
      <c r="U2946">
        <f t="shared" si="229"/>
        <v>2014</v>
      </c>
    </row>
    <row r="2947" spans="1:21" ht="48" x14ac:dyDescent="0.2">
      <c r="A2947">
        <v>4093</v>
      </c>
      <c r="B2947" s="3" t="s">
        <v>4089</v>
      </c>
      <c r="C2947" s="3" t="s">
        <v>8196</v>
      </c>
      <c r="D2947" s="6">
        <v>2500</v>
      </c>
      <c r="E2947" s="8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 t="shared" si="231"/>
        <v>2</v>
      </c>
      <c r="P2947">
        <f t="shared" si="230"/>
        <v>15</v>
      </c>
      <c r="Q2947" s="10" t="s">
        <v>8315</v>
      </c>
      <c r="R2947" t="s">
        <v>8316</v>
      </c>
      <c r="S2947" s="13">
        <f t="shared" ref="S2947:S3010" si="232">(((J2947/60)/60)/24)+DATE(1970,1,1)</f>
        <v>42178.815891203703</v>
      </c>
      <c r="T2947" s="13">
        <f t="shared" ref="T2947:T3010" si="233">(((I2947/60)/60)/24)+DATE(1970,1,1)</f>
        <v>42238.815891203703</v>
      </c>
      <c r="U2947">
        <f t="shared" ref="U2947:U3010" si="234">YEAR(S2947)</f>
        <v>2015</v>
      </c>
    </row>
    <row r="2948" spans="1:21" ht="48" x14ac:dyDescent="0.2">
      <c r="A2948">
        <v>3562</v>
      </c>
      <c r="B2948" s="3" t="s">
        <v>3561</v>
      </c>
      <c r="C2948" s="3" t="s">
        <v>7672</v>
      </c>
      <c r="D2948" s="6">
        <v>315</v>
      </c>
      <c r="E2948" s="8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 t="shared" si="231"/>
        <v>149</v>
      </c>
      <c r="P2948">
        <f t="shared" si="230"/>
        <v>15.13</v>
      </c>
      <c r="Q2948" s="10" t="s">
        <v>8315</v>
      </c>
      <c r="R2948" t="s">
        <v>8316</v>
      </c>
      <c r="S2948" s="13">
        <f t="shared" si="232"/>
        <v>42433.761886574073</v>
      </c>
      <c r="T2948" s="13">
        <f t="shared" si="233"/>
        <v>42442.916666666672</v>
      </c>
      <c r="U2948">
        <f t="shared" si="234"/>
        <v>2016</v>
      </c>
    </row>
    <row r="2949" spans="1:21" ht="48" x14ac:dyDescent="0.2">
      <c r="A2949">
        <v>3704</v>
      </c>
      <c r="B2949" s="3" t="s">
        <v>3701</v>
      </c>
      <c r="C2949" s="3" t="s">
        <v>7814</v>
      </c>
      <c r="D2949" s="6">
        <v>300</v>
      </c>
      <c r="E2949" s="8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 t="shared" si="231"/>
        <v>136</v>
      </c>
      <c r="P2949">
        <f t="shared" si="230"/>
        <v>15.15</v>
      </c>
      <c r="Q2949" s="10" t="s">
        <v>8315</v>
      </c>
      <c r="R2949" t="s">
        <v>8316</v>
      </c>
      <c r="S2949" s="13">
        <f t="shared" si="232"/>
        <v>42461.689745370371</v>
      </c>
      <c r="T2949" s="13">
        <f t="shared" si="233"/>
        <v>42521.689745370371</v>
      </c>
      <c r="U2949">
        <f t="shared" si="234"/>
        <v>2016</v>
      </c>
    </row>
    <row r="2950" spans="1:21" ht="48" x14ac:dyDescent="0.2">
      <c r="A2950">
        <v>4111</v>
      </c>
      <c r="B2950" s="3" t="s">
        <v>4107</v>
      </c>
      <c r="C2950" s="3" t="s">
        <v>8214</v>
      </c>
      <c r="D2950" s="6">
        <v>3000</v>
      </c>
      <c r="E2950" s="8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 t="shared" si="231"/>
        <v>3</v>
      </c>
      <c r="P2950">
        <f t="shared" si="230"/>
        <v>15.67</v>
      </c>
      <c r="Q2950" s="10" t="s">
        <v>8315</v>
      </c>
      <c r="R2950" t="s">
        <v>8316</v>
      </c>
      <c r="S2950" s="13">
        <f t="shared" si="232"/>
        <v>42029.135879629626</v>
      </c>
      <c r="T2950" s="13">
        <f t="shared" si="233"/>
        <v>42059.135879629626</v>
      </c>
      <c r="U2950">
        <f t="shared" si="234"/>
        <v>2015</v>
      </c>
    </row>
    <row r="2951" spans="1:21" ht="48" x14ac:dyDescent="0.2">
      <c r="A2951">
        <v>2878</v>
      </c>
      <c r="B2951" s="3" t="s">
        <v>2878</v>
      </c>
      <c r="C2951" s="3" t="s">
        <v>6988</v>
      </c>
      <c r="D2951" s="6">
        <v>3000</v>
      </c>
      <c r="E2951" s="8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 t="shared" si="231"/>
        <v>2</v>
      </c>
      <c r="P2951">
        <f t="shared" si="230"/>
        <v>15.75</v>
      </c>
      <c r="Q2951" s="10" t="s">
        <v>8315</v>
      </c>
      <c r="R2951" t="s">
        <v>8316</v>
      </c>
      <c r="S2951" s="13">
        <f t="shared" si="232"/>
        <v>42128.615682870368</v>
      </c>
      <c r="T2951" s="13">
        <f t="shared" si="233"/>
        <v>42188.615682870368</v>
      </c>
      <c r="U2951">
        <f t="shared" si="234"/>
        <v>2015</v>
      </c>
    </row>
    <row r="2952" spans="1:21" ht="48" x14ac:dyDescent="0.2">
      <c r="A2952">
        <v>2852</v>
      </c>
      <c r="B2952" s="3" t="s">
        <v>2852</v>
      </c>
      <c r="C2952" s="3" t="s">
        <v>6962</v>
      </c>
      <c r="D2952" s="6">
        <v>5000</v>
      </c>
      <c r="E2952" s="8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 t="shared" si="231"/>
        <v>2</v>
      </c>
      <c r="P2952">
        <f t="shared" si="230"/>
        <v>15.83</v>
      </c>
      <c r="Q2952" s="10" t="s">
        <v>8315</v>
      </c>
      <c r="R2952" t="s">
        <v>8316</v>
      </c>
      <c r="S2952" s="13">
        <f t="shared" si="232"/>
        <v>41781.045173611114</v>
      </c>
      <c r="T2952" s="13">
        <f t="shared" si="233"/>
        <v>41811.045173611114</v>
      </c>
      <c r="U2952">
        <f t="shared" si="234"/>
        <v>2014</v>
      </c>
    </row>
    <row r="2953" spans="1:21" ht="48" x14ac:dyDescent="0.2">
      <c r="A2953">
        <v>4049</v>
      </c>
      <c r="B2953" s="3" t="s">
        <v>4045</v>
      </c>
      <c r="C2953" s="3" t="s">
        <v>8153</v>
      </c>
      <c r="D2953" s="6">
        <v>20000</v>
      </c>
      <c r="E2953" s="8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 t="shared" si="231"/>
        <v>0</v>
      </c>
      <c r="P2953">
        <f t="shared" si="230"/>
        <v>16</v>
      </c>
      <c r="Q2953" s="10" t="s">
        <v>8315</v>
      </c>
      <c r="R2953" t="s">
        <v>8316</v>
      </c>
      <c r="S2953" s="13">
        <f t="shared" si="232"/>
        <v>42169.958506944444</v>
      </c>
      <c r="T2953" s="13">
        <f t="shared" si="233"/>
        <v>42199.958506944444</v>
      </c>
      <c r="U2953">
        <f t="shared" si="234"/>
        <v>2015</v>
      </c>
    </row>
    <row r="2954" spans="1:21" ht="48" x14ac:dyDescent="0.2">
      <c r="A2954">
        <v>3429</v>
      </c>
      <c r="B2954" s="3" t="s">
        <v>3428</v>
      </c>
      <c r="C2954" s="3" t="s">
        <v>7539</v>
      </c>
      <c r="D2954" s="6">
        <v>150</v>
      </c>
      <c r="E2954" s="8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 t="shared" si="231"/>
        <v>130</v>
      </c>
      <c r="P2954">
        <f t="shared" ref="P2954:P3017" si="235">IFERROR(ROUND(E2954/L2954,2),0)</f>
        <v>16.25</v>
      </c>
      <c r="Q2954" s="10" t="s">
        <v>8315</v>
      </c>
      <c r="R2954" t="s">
        <v>8316</v>
      </c>
      <c r="S2954" s="13">
        <f t="shared" si="232"/>
        <v>42662.021539351852</v>
      </c>
      <c r="T2954" s="13">
        <f t="shared" si="233"/>
        <v>42676.021539351852</v>
      </c>
      <c r="U2954">
        <f t="shared" si="234"/>
        <v>2016</v>
      </c>
    </row>
    <row r="2955" spans="1:21" ht="48" x14ac:dyDescent="0.2">
      <c r="A2955">
        <v>3908</v>
      </c>
      <c r="B2955" s="3" t="s">
        <v>3905</v>
      </c>
      <c r="C2955" s="3" t="s">
        <v>8016</v>
      </c>
      <c r="D2955" s="6">
        <v>750</v>
      </c>
      <c r="E2955" s="8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 t="shared" si="231"/>
        <v>9</v>
      </c>
      <c r="P2955">
        <f t="shared" si="235"/>
        <v>16.25</v>
      </c>
      <c r="Q2955" s="10" t="s">
        <v>8315</v>
      </c>
      <c r="R2955" t="s">
        <v>8316</v>
      </c>
      <c r="S2955" s="13">
        <f t="shared" si="232"/>
        <v>41834.135370370372</v>
      </c>
      <c r="T2955" s="13">
        <f t="shared" si="233"/>
        <v>41849.135370370372</v>
      </c>
      <c r="U2955">
        <f t="shared" si="234"/>
        <v>2014</v>
      </c>
    </row>
    <row r="2956" spans="1:21" ht="48" x14ac:dyDescent="0.2">
      <c r="A2956">
        <v>3086</v>
      </c>
      <c r="B2956" s="3" t="s">
        <v>3086</v>
      </c>
      <c r="C2956" s="3" t="s">
        <v>7196</v>
      </c>
      <c r="D2956" s="6">
        <v>20000</v>
      </c>
      <c r="E2956" s="8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231"/>
        <v>0</v>
      </c>
      <c r="P2956">
        <f t="shared" si="235"/>
        <v>16.670000000000002</v>
      </c>
      <c r="Q2956" s="10" t="s">
        <v>8315</v>
      </c>
      <c r="R2956" t="s">
        <v>8317</v>
      </c>
      <c r="S2956" s="13">
        <f t="shared" si="232"/>
        <v>42173.67082175926</v>
      </c>
      <c r="T2956" s="13">
        <f t="shared" si="233"/>
        <v>42233.67082175926</v>
      </c>
      <c r="U2956">
        <f t="shared" si="234"/>
        <v>2015</v>
      </c>
    </row>
    <row r="2957" spans="1:21" ht="48" x14ac:dyDescent="0.2">
      <c r="A2957">
        <v>4103</v>
      </c>
      <c r="B2957" s="3" t="s">
        <v>4099</v>
      </c>
      <c r="C2957" s="3" t="s">
        <v>8206</v>
      </c>
      <c r="D2957" s="6">
        <v>1000</v>
      </c>
      <c r="E2957" s="8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 t="shared" si="231"/>
        <v>10</v>
      </c>
      <c r="P2957">
        <f t="shared" si="235"/>
        <v>16.670000000000002</v>
      </c>
      <c r="Q2957" s="10" t="s">
        <v>8315</v>
      </c>
      <c r="R2957" t="s">
        <v>8316</v>
      </c>
      <c r="S2957" s="13">
        <f t="shared" si="232"/>
        <v>42188.83293981482</v>
      </c>
      <c r="T2957" s="13">
        <f t="shared" si="233"/>
        <v>42242.772222222222</v>
      </c>
      <c r="U2957">
        <f t="shared" si="234"/>
        <v>2015</v>
      </c>
    </row>
    <row r="2958" spans="1:21" ht="48" x14ac:dyDescent="0.2">
      <c r="A2958">
        <v>3617</v>
      </c>
      <c r="B2958" s="3" t="s">
        <v>3615</v>
      </c>
      <c r="C2958" s="3" t="s">
        <v>7727</v>
      </c>
      <c r="D2958" s="6">
        <v>740</v>
      </c>
      <c r="E2958" s="8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 t="shared" si="231"/>
        <v>119</v>
      </c>
      <c r="P2958">
        <f t="shared" si="235"/>
        <v>17.25</v>
      </c>
      <c r="Q2958" s="10" t="s">
        <v>8315</v>
      </c>
      <c r="R2958" t="s">
        <v>8316</v>
      </c>
      <c r="S2958" s="13">
        <f t="shared" si="232"/>
        <v>42779.610289351855</v>
      </c>
      <c r="T2958" s="13">
        <f t="shared" si="233"/>
        <v>42794</v>
      </c>
      <c r="U2958">
        <f t="shared" si="234"/>
        <v>2017</v>
      </c>
    </row>
    <row r="2959" spans="1:21" ht="32" x14ac:dyDescent="0.2">
      <c r="A2959">
        <v>3792</v>
      </c>
      <c r="B2959" s="3" t="s">
        <v>3789</v>
      </c>
      <c r="C2959" s="3" t="s">
        <v>7902</v>
      </c>
      <c r="D2959" s="6">
        <v>12500</v>
      </c>
      <c r="E2959" s="8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231"/>
        <v>0</v>
      </c>
      <c r="P2959">
        <f t="shared" si="235"/>
        <v>17.5</v>
      </c>
      <c r="Q2959" s="10" t="s">
        <v>8315</v>
      </c>
      <c r="R2959" t="s">
        <v>8340</v>
      </c>
      <c r="S2959" s="13">
        <f t="shared" si="232"/>
        <v>42170.447013888886</v>
      </c>
      <c r="T2959" s="13">
        <f t="shared" si="233"/>
        <v>42200.447013888886</v>
      </c>
      <c r="U2959">
        <f t="shared" si="234"/>
        <v>2015</v>
      </c>
    </row>
    <row r="2960" spans="1:21" ht="48" x14ac:dyDescent="0.2">
      <c r="A2960">
        <v>3887</v>
      </c>
      <c r="B2960" s="3" t="s">
        <v>3884</v>
      </c>
      <c r="C2960" s="3" t="s">
        <v>7995</v>
      </c>
      <c r="D2960" s="6">
        <v>2000</v>
      </c>
      <c r="E2960" s="8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231"/>
        <v>2</v>
      </c>
      <c r="P2960">
        <f t="shared" si="235"/>
        <v>17.5</v>
      </c>
      <c r="Q2960" s="10" t="s">
        <v>8315</v>
      </c>
      <c r="R2960" t="s">
        <v>8340</v>
      </c>
      <c r="S2960" s="13">
        <f t="shared" si="232"/>
        <v>42079.857974537037</v>
      </c>
      <c r="T2960" s="13">
        <f t="shared" si="233"/>
        <v>42125.916666666672</v>
      </c>
      <c r="U2960">
        <f t="shared" si="234"/>
        <v>2015</v>
      </c>
    </row>
    <row r="2961" spans="1:21" ht="48" x14ac:dyDescent="0.2">
      <c r="A2961">
        <v>3995</v>
      </c>
      <c r="B2961" s="3" t="s">
        <v>3991</v>
      </c>
      <c r="C2961" s="3" t="s">
        <v>8101</v>
      </c>
      <c r="D2961" s="6">
        <v>200</v>
      </c>
      <c r="E2961" s="8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 t="shared" si="231"/>
        <v>35</v>
      </c>
      <c r="P2961">
        <f t="shared" si="235"/>
        <v>17.5</v>
      </c>
      <c r="Q2961" s="10" t="s">
        <v>8315</v>
      </c>
      <c r="R2961" t="s">
        <v>8316</v>
      </c>
      <c r="S2961" s="13">
        <f t="shared" si="232"/>
        <v>42019.683761574073</v>
      </c>
      <c r="T2961" s="13">
        <f t="shared" si="233"/>
        <v>42049.477083333331</v>
      </c>
      <c r="U2961">
        <f t="shared" si="234"/>
        <v>2015</v>
      </c>
    </row>
    <row r="2962" spans="1:21" ht="48" x14ac:dyDescent="0.2">
      <c r="A2962">
        <v>3459</v>
      </c>
      <c r="B2962" s="3" t="s">
        <v>3458</v>
      </c>
      <c r="C2962" s="3" t="s">
        <v>7569</v>
      </c>
      <c r="D2962" s="6">
        <v>500</v>
      </c>
      <c r="E2962" s="8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 t="shared" si="231"/>
        <v>126</v>
      </c>
      <c r="P2962">
        <f t="shared" si="235"/>
        <v>17.53</v>
      </c>
      <c r="Q2962" s="10" t="s">
        <v>8315</v>
      </c>
      <c r="R2962" t="s">
        <v>8316</v>
      </c>
      <c r="S2962" s="13">
        <f t="shared" si="232"/>
        <v>42480.479861111111</v>
      </c>
      <c r="T2962" s="13">
        <f t="shared" si="233"/>
        <v>42510.479861111111</v>
      </c>
      <c r="U2962">
        <f t="shared" si="234"/>
        <v>2016</v>
      </c>
    </row>
    <row r="2963" spans="1:21" ht="48" x14ac:dyDescent="0.2">
      <c r="A2963">
        <v>3283</v>
      </c>
      <c r="B2963" s="3" t="s">
        <v>3283</v>
      </c>
      <c r="C2963" s="3" t="s">
        <v>7393</v>
      </c>
      <c r="D2963" s="6">
        <v>800</v>
      </c>
      <c r="E2963" s="8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 t="shared" si="231"/>
        <v>105</v>
      </c>
      <c r="P2963">
        <f t="shared" si="235"/>
        <v>17.829999999999998</v>
      </c>
      <c r="Q2963" s="10" t="s">
        <v>8315</v>
      </c>
      <c r="R2963" t="s">
        <v>8316</v>
      </c>
      <c r="S2963" s="13">
        <f t="shared" si="232"/>
        <v>42379.74418981481</v>
      </c>
      <c r="T2963" s="13">
        <f t="shared" si="233"/>
        <v>42410.875</v>
      </c>
      <c r="U2963">
        <f t="shared" si="234"/>
        <v>2016</v>
      </c>
    </row>
    <row r="2964" spans="1:21" ht="32" x14ac:dyDescent="0.2">
      <c r="A2964">
        <v>3309</v>
      </c>
      <c r="B2964" s="3" t="s">
        <v>3309</v>
      </c>
      <c r="C2964" s="3" t="s">
        <v>7419</v>
      </c>
      <c r="D2964" s="6">
        <v>350</v>
      </c>
      <c r="E2964" s="8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 t="shared" si="231"/>
        <v>159</v>
      </c>
      <c r="P2964">
        <f t="shared" si="235"/>
        <v>18</v>
      </c>
      <c r="Q2964" s="10" t="s">
        <v>8315</v>
      </c>
      <c r="R2964" t="s">
        <v>8316</v>
      </c>
      <c r="S2964" s="13">
        <f t="shared" si="232"/>
        <v>42628.650208333333</v>
      </c>
      <c r="T2964" s="13">
        <f t="shared" si="233"/>
        <v>42659.650208333333</v>
      </c>
      <c r="U2964">
        <f t="shared" si="234"/>
        <v>2016</v>
      </c>
    </row>
    <row r="2965" spans="1:21" ht="48" x14ac:dyDescent="0.2">
      <c r="A2965">
        <v>3588</v>
      </c>
      <c r="B2965" s="3" t="s">
        <v>3587</v>
      </c>
      <c r="C2965" s="3" t="s">
        <v>7698</v>
      </c>
      <c r="D2965" s="6">
        <v>200</v>
      </c>
      <c r="E2965" s="8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 t="shared" si="231"/>
        <v>101</v>
      </c>
      <c r="P2965">
        <f t="shared" si="235"/>
        <v>18.27</v>
      </c>
      <c r="Q2965" s="10" t="s">
        <v>8315</v>
      </c>
      <c r="R2965" t="s">
        <v>8316</v>
      </c>
      <c r="S2965" s="13">
        <f t="shared" si="232"/>
        <v>42101.828819444447</v>
      </c>
      <c r="T2965" s="13">
        <f t="shared" si="233"/>
        <v>42123.958333333328</v>
      </c>
      <c r="U2965">
        <f t="shared" si="234"/>
        <v>2015</v>
      </c>
    </row>
    <row r="2966" spans="1:21" ht="48" x14ac:dyDescent="0.2">
      <c r="A2966">
        <v>2862</v>
      </c>
      <c r="B2966" s="3" t="s">
        <v>2862</v>
      </c>
      <c r="C2966" s="3" t="s">
        <v>6972</v>
      </c>
      <c r="D2966" s="6">
        <v>12700</v>
      </c>
      <c r="E2966" s="8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 t="shared" si="231"/>
        <v>0</v>
      </c>
      <c r="P2966">
        <f t="shared" si="235"/>
        <v>18.329999999999998</v>
      </c>
      <c r="Q2966" s="10" t="s">
        <v>8315</v>
      </c>
      <c r="R2966" t="s">
        <v>8316</v>
      </c>
      <c r="S2966" s="13">
        <f t="shared" si="232"/>
        <v>41784.789687500001</v>
      </c>
      <c r="T2966" s="13">
        <f t="shared" si="233"/>
        <v>41814.789687500001</v>
      </c>
      <c r="U2966">
        <f t="shared" si="234"/>
        <v>2014</v>
      </c>
    </row>
    <row r="2967" spans="1:21" ht="80" x14ac:dyDescent="0.2">
      <c r="A2967">
        <v>3640</v>
      </c>
      <c r="B2967" s="3" t="s">
        <v>3638</v>
      </c>
      <c r="C2967" s="3" t="s">
        <v>7750</v>
      </c>
      <c r="D2967" s="6">
        <v>1000</v>
      </c>
      <c r="E2967" s="8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231"/>
        <v>6</v>
      </c>
      <c r="P2967">
        <f t="shared" si="235"/>
        <v>18.329999999999998</v>
      </c>
      <c r="Q2967" s="10" t="s">
        <v>8315</v>
      </c>
      <c r="R2967" t="s">
        <v>8340</v>
      </c>
      <c r="S2967" s="13">
        <f t="shared" si="232"/>
        <v>42104.781597222223</v>
      </c>
      <c r="T2967" s="13">
        <f t="shared" si="233"/>
        <v>42134.781597222223</v>
      </c>
      <c r="U2967">
        <f t="shared" si="234"/>
        <v>2015</v>
      </c>
    </row>
    <row r="2968" spans="1:21" ht="48" x14ac:dyDescent="0.2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1"/>
        <v>2</v>
      </c>
      <c r="P2968">
        <f t="shared" si="235"/>
        <v>18.329999999999998</v>
      </c>
      <c r="Q2968" s="10" t="s">
        <v>8315</v>
      </c>
      <c r="R2968" t="s">
        <v>8316</v>
      </c>
      <c r="S2968" s="13">
        <f t="shared" si="232"/>
        <v>42069.903437500005</v>
      </c>
      <c r="T2968" s="13">
        <f t="shared" si="233"/>
        <v>42092.833333333328</v>
      </c>
      <c r="U2968">
        <f t="shared" si="234"/>
        <v>2015</v>
      </c>
    </row>
    <row r="2969" spans="1:21" ht="48" x14ac:dyDescent="0.2">
      <c r="A2969">
        <v>4073</v>
      </c>
      <c r="B2969" s="3" t="s">
        <v>4069</v>
      </c>
      <c r="C2969" s="3" t="s">
        <v>8176</v>
      </c>
      <c r="D2969" s="6">
        <v>3500</v>
      </c>
      <c r="E2969" s="8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 t="shared" si="231"/>
        <v>1</v>
      </c>
      <c r="P2969">
        <f t="shared" si="235"/>
        <v>18.5</v>
      </c>
      <c r="Q2969" s="10" t="s">
        <v>8315</v>
      </c>
      <c r="R2969" t="s">
        <v>8316</v>
      </c>
      <c r="S2969" s="13">
        <f t="shared" si="232"/>
        <v>42078.34520833334</v>
      </c>
      <c r="T2969" s="13">
        <f t="shared" si="233"/>
        <v>42133.166666666672</v>
      </c>
      <c r="U2969">
        <f t="shared" si="234"/>
        <v>2015</v>
      </c>
    </row>
    <row r="2970" spans="1:21" ht="64" x14ac:dyDescent="0.2">
      <c r="A2970">
        <v>3083</v>
      </c>
      <c r="B2970" s="3" t="s">
        <v>3083</v>
      </c>
      <c r="C2970" s="3" t="s">
        <v>7193</v>
      </c>
      <c r="D2970" s="6">
        <v>20000</v>
      </c>
      <c r="E2970" s="8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231"/>
        <v>0</v>
      </c>
      <c r="P2970">
        <f t="shared" si="235"/>
        <v>18.670000000000002</v>
      </c>
      <c r="Q2970" s="10" t="s">
        <v>8315</v>
      </c>
      <c r="R2970" t="s">
        <v>8317</v>
      </c>
      <c r="S2970" s="13">
        <f t="shared" si="232"/>
        <v>41853.563402777778</v>
      </c>
      <c r="T2970" s="13">
        <f t="shared" si="233"/>
        <v>41883.208333333336</v>
      </c>
      <c r="U2970">
        <f t="shared" si="234"/>
        <v>2014</v>
      </c>
    </row>
    <row r="2971" spans="1:21" ht="48" x14ac:dyDescent="0.2">
      <c r="A2971">
        <v>2904</v>
      </c>
      <c r="B2971" s="3" t="s">
        <v>2904</v>
      </c>
      <c r="C2971" s="3" t="s">
        <v>7014</v>
      </c>
      <c r="D2971" s="6">
        <v>1500</v>
      </c>
      <c r="E2971" s="8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231"/>
        <v>5</v>
      </c>
      <c r="P2971">
        <f t="shared" si="235"/>
        <v>18.75</v>
      </c>
      <c r="Q2971" s="10" t="s">
        <v>8315</v>
      </c>
      <c r="R2971" t="s">
        <v>8316</v>
      </c>
      <c r="S2971" s="13">
        <f t="shared" si="232"/>
        <v>41940.967951388891</v>
      </c>
      <c r="T2971" s="13">
        <f t="shared" si="233"/>
        <v>41952.5</v>
      </c>
      <c r="U2971">
        <f t="shared" si="234"/>
        <v>2014</v>
      </c>
    </row>
    <row r="2972" spans="1:21" ht="48" x14ac:dyDescent="0.2">
      <c r="A2972">
        <v>3134</v>
      </c>
      <c r="B2972" s="3" t="s">
        <v>3134</v>
      </c>
      <c r="C2972" s="3" t="s">
        <v>7244</v>
      </c>
      <c r="D2972" s="6">
        <v>1000</v>
      </c>
      <c r="E2972" s="8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 t="shared" si="231"/>
        <v>23</v>
      </c>
      <c r="P2972">
        <f t="shared" si="235"/>
        <v>18.75</v>
      </c>
      <c r="Q2972" s="10" t="s">
        <v>8315</v>
      </c>
      <c r="R2972" t="s">
        <v>8316</v>
      </c>
      <c r="S2972" s="13">
        <f t="shared" si="232"/>
        <v>42800.720127314817</v>
      </c>
      <c r="T2972" s="13">
        <f t="shared" si="233"/>
        <v>42821.678460648152</v>
      </c>
      <c r="U2972">
        <f t="shared" si="234"/>
        <v>2017</v>
      </c>
    </row>
    <row r="2973" spans="1:21" ht="48" x14ac:dyDescent="0.2">
      <c r="A2973">
        <v>2783</v>
      </c>
      <c r="B2973" s="3" t="s">
        <v>2783</v>
      </c>
      <c r="C2973" s="3" t="s">
        <v>6893</v>
      </c>
      <c r="D2973" s="6">
        <v>1000</v>
      </c>
      <c r="E2973" s="8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 t="shared" si="231"/>
        <v>115</v>
      </c>
      <c r="P2973">
        <f t="shared" si="235"/>
        <v>18.77</v>
      </c>
      <c r="Q2973" s="10" t="s">
        <v>8315</v>
      </c>
      <c r="R2973" t="s">
        <v>8316</v>
      </c>
      <c r="S2973" s="13">
        <f t="shared" si="232"/>
        <v>42103.535254629634</v>
      </c>
      <c r="T2973" s="13">
        <f t="shared" si="233"/>
        <v>42117.535254629634</v>
      </c>
      <c r="U2973">
        <f t="shared" si="234"/>
        <v>2015</v>
      </c>
    </row>
    <row r="2974" spans="1:21" ht="64" x14ac:dyDescent="0.2">
      <c r="A2974">
        <v>2951</v>
      </c>
      <c r="B2974" s="3" t="s">
        <v>2951</v>
      </c>
      <c r="C2974" s="3" t="s">
        <v>7061</v>
      </c>
      <c r="D2974" s="6">
        <v>50000</v>
      </c>
      <c r="E2974" s="8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231"/>
        <v>2</v>
      </c>
      <c r="P2974">
        <f t="shared" si="235"/>
        <v>18.899999999999999</v>
      </c>
      <c r="Q2974" s="10" t="s">
        <v>8315</v>
      </c>
      <c r="R2974" t="s">
        <v>8317</v>
      </c>
      <c r="S2974" s="13">
        <f t="shared" si="232"/>
        <v>41872.802928240737</v>
      </c>
      <c r="T2974" s="13">
        <f t="shared" si="233"/>
        <v>41917.802928240737</v>
      </c>
      <c r="U2974">
        <f t="shared" si="234"/>
        <v>2014</v>
      </c>
    </row>
    <row r="2975" spans="1:21" ht="48" x14ac:dyDescent="0.2">
      <c r="A2975">
        <v>3292</v>
      </c>
      <c r="B2975" s="3" t="s">
        <v>3292</v>
      </c>
      <c r="C2975" s="3" t="s">
        <v>7402</v>
      </c>
      <c r="D2975" s="6">
        <v>101</v>
      </c>
      <c r="E2975" s="8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 t="shared" si="231"/>
        <v>286</v>
      </c>
      <c r="P2975">
        <f t="shared" si="235"/>
        <v>19.27</v>
      </c>
      <c r="Q2975" s="10" t="s">
        <v>8315</v>
      </c>
      <c r="R2975" t="s">
        <v>8316</v>
      </c>
      <c r="S2975" s="13">
        <f t="shared" si="232"/>
        <v>42282.770231481481</v>
      </c>
      <c r="T2975" s="13">
        <f t="shared" si="233"/>
        <v>42342.811898148153</v>
      </c>
      <c r="U2975">
        <f t="shared" si="234"/>
        <v>2015</v>
      </c>
    </row>
    <row r="2976" spans="1:21" ht="48" x14ac:dyDescent="0.2">
      <c r="A2976">
        <v>3450</v>
      </c>
      <c r="B2976" s="3" t="s">
        <v>3449</v>
      </c>
      <c r="C2976" s="3" t="s">
        <v>7560</v>
      </c>
      <c r="D2976" s="6">
        <v>500</v>
      </c>
      <c r="E2976" s="8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 t="shared" si="231"/>
        <v>152</v>
      </c>
      <c r="P2976">
        <f t="shared" si="235"/>
        <v>19.489999999999998</v>
      </c>
      <c r="Q2976" s="10" t="s">
        <v>8315</v>
      </c>
      <c r="R2976" t="s">
        <v>8316</v>
      </c>
      <c r="S2976" s="13">
        <f t="shared" si="232"/>
        <v>42036.704525462963</v>
      </c>
      <c r="T2976" s="13">
        <f t="shared" si="233"/>
        <v>42096.662858796291</v>
      </c>
      <c r="U2976">
        <f t="shared" si="234"/>
        <v>2015</v>
      </c>
    </row>
    <row r="2977" spans="1:21" ht="48" x14ac:dyDescent="0.2">
      <c r="A2977">
        <v>2840</v>
      </c>
      <c r="B2977" s="3" t="s">
        <v>2840</v>
      </c>
      <c r="C2977" s="3" t="s">
        <v>6950</v>
      </c>
      <c r="D2977" s="6">
        <v>2500</v>
      </c>
      <c r="E2977" s="8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 t="shared" si="231"/>
        <v>104</v>
      </c>
      <c r="P2977">
        <f t="shared" si="235"/>
        <v>19.7</v>
      </c>
      <c r="Q2977" s="10" t="s">
        <v>8315</v>
      </c>
      <c r="R2977" t="s">
        <v>8316</v>
      </c>
      <c r="S2977" s="13">
        <f t="shared" si="232"/>
        <v>42060.035636574074</v>
      </c>
      <c r="T2977" s="13">
        <f t="shared" si="233"/>
        <v>42081.708333333328</v>
      </c>
      <c r="U2977">
        <f t="shared" si="234"/>
        <v>2015</v>
      </c>
    </row>
    <row r="2978" spans="1:21" ht="48" x14ac:dyDescent="0.2">
      <c r="A2978">
        <v>2863</v>
      </c>
      <c r="B2978" s="3" t="s">
        <v>2863</v>
      </c>
      <c r="C2978" s="3" t="s">
        <v>6973</v>
      </c>
      <c r="D2978" s="6">
        <v>50000</v>
      </c>
      <c r="E2978" s="8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 t="shared" si="231"/>
        <v>0</v>
      </c>
      <c r="P2978">
        <f t="shared" si="235"/>
        <v>20</v>
      </c>
      <c r="Q2978" s="10" t="s">
        <v>8315</v>
      </c>
      <c r="R2978" t="s">
        <v>8316</v>
      </c>
      <c r="S2978" s="13">
        <f t="shared" si="232"/>
        <v>41831.675034722226</v>
      </c>
      <c r="T2978" s="13">
        <f t="shared" si="233"/>
        <v>41891.675034722226</v>
      </c>
      <c r="U2978">
        <f t="shared" si="234"/>
        <v>2014</v>
      </c>
    </row>
    <row r="2979" spans="1:21" ht="48" x14ac:dyDescent="0.2">
      <c r="A2979">
        <v>2909</v>
      </c>
      <c r="B2979" s="3" t="s">
        <v>2909</v>
      </c>
      <c r="C2979" s="3" t="s">
        <v>7019</v>
      </c>
      <c r="D2979" s="6">
        <v>180000</v>
      </c>
      <c r="E2979" s="8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 t="shared" si="231"/>
        <v>0</v>
      </c>
      <c r="P2979">
        <f t="shared" si="235"/>
        <v>20</v>
      </c>
      <c r="Q2979" s="10" t="s">
        <v>8315</v>
      </c>
      <c r="R2979" t="s">
        <v>8316</v>
      </c>
      <c r="S2979" s="13">
        <f t="shared" si="232"/>
        <v>41929.266215277778</v>
      </c>
      <c r="T2979" s="13">
        <f t="shared" si="233"/>
        <v>41968.823611111111</v>
      </c>
      <c r="U2979">
        <f t="shared" si="234"/>
        <v>2014</v>
      </c>
    </row>
    <row r="2980" spans="1:21" ht="48" x14ac:dyDescent="0.2">
      <c r="A2980">
        <v>3475</v>
      </c>
      <c r="B2980" s="3" t="s">
        <v>3474</v>
      </c>
      <c r="C2980" s="3" t="s">
        <v>7585</v>
      </c>
      <c r="D2980" s="6">
        <v>300</v>
      </c>
      <c r="E2980" s="8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 t="shared" si="231"/>
        <v>113</v>
      </c>
      <c r="P2980">
        <f t="shared" si="235"/>
        <v>20</v>
      </c>
      <c r="Q2980" s="10" t="s">
        <v>8315</v>
      </c>
      <c r="R2980" t="s">
        <v>8316</v>
      </c>
      <c r="S2980" s="13">
        <f t="shared" si="232"/>
        <v>41918.880833333329</v>
      </c>
      <c r="T2980" s="13">
        <f t="shared" si="233"/>
        <v>41946</v>
      </c>
      <c r="U2980">
        <f t="shared" si="234"/>
        <v>2014</v>
      </c>
    </row>
    <row r="2981" spans="1:21" ht="48" x14ac:dyDescent="0.2">
      <c r="A2981">
        <v>3576</v>
      </c>
      <c r="B2981" s="3" t="s">
        <v>3575</v>
      </c>
      <c r="C2981" s="3" t="s">
        <v>7686</v>
      </c>
      <c r="D2981" s="6">
        <v>100</v>
      </c>
      <c r="E2981" s="8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 t="shared" si="231"/>
        <v>100</v>
      </c>
      <c r="P2981">
        <f t="shared" si="235"/>
        <v>20</v>
      </c>
      <c r="Q2981" s="10" t="s">
        <v>8315</v>
      </c>
      <c r="R2981" t="s">
        <v>8316</v>
      </c>
      <c r="S2981" s="13">
        <f t="shared" si="232"/>
        <v>42649.54923611111</v>
      </c>
      <c r="T2981" s="13">
        <f t="shared" si="233"/>
        <v>42709.590902777782</v>
      </c>
      <c r="U2981">
        <f t="shared" si="234"/>
        <v>2016</v>
      </c>
    </row>
    <row r="2982" spans="1:21" ht="48" x14ac:dyDescent="0.2">
      <c r="A2982">
        <v>3864</v>
      </c>
      <c r="B2982" s="3" t="s">
        <v>3861</v>
      </c>
      <c r="C2982" s="3" t="s">
        <v>7973</v>
      </c>
      <c r="D2982" s="6">
        <v>5000</v>
      </c>
      <c r="E2982" s="8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 t="shared" si="231"/>
        <v>1</v>
      </c>
      <c r="P2982">
        <f t="shared" si="235"/>
        <v>20</v>
      </c>
      <c r="Q2982" s="10" t="s">
        <v>8315</v>
      </c>
      <c r="R2982" t="s">
        <v>8316</v>
      </c>
      <c r="S2982" s="13">
        <f t="shared" si="232"/>
        <v>42295.891828703709</v>
      </c>
      <c r="T2982" s="13">
        <f t="shared" si="233"/>
        <v>42325.933495370366</v>
      </c>
      <c r="U2982">
        <f t="shared" si="234"/>
        <v>2015</v>
      </c>
    </row>
    <row r="2983" spans="1:21" ht="48" x14ac:dyDescent="0.2">
      <c r="A2983">
        <v>4005</v>
      </c>
      <c r="B2983" s="3" t="s">
        <v>4001</v>
      </c>
      <c r="C2983" s="3" t="s">
        <v>8110</v>
      </c>
      <c r="D2983" s="6">
        <v>3000</v>
      </c>
      <c r="E2983" s="8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 t="shared" si="231"/>
        <v>1</v>
      </c>
      <c r="P2983">
        <f t="shared" si="235"/>
        <v>20</v>
      </c>
      <c r="Q2983" s="10" t="s">
        <v>8315</v>
      </c>
      <c r="R2983" t="s">
        <v>8316</v>
      </c>
      <c r="S2983" s="13">
        <f t="shared" si="232"/>
        <v>41872.807696759257</v>
      </c>
      <c r="T2983" s="13">
        <f t="shared" si="233"/>
        <v>41932.807696759257</v>
      </c>
      <c r="U2983">
        <f t="shared" si="234"/>
        <v>2014</v>
      </c>
    </row>
    <row r="2984" spans="1:21" ht="48" x14ac:dyDescent="0.2">
      <c r="A2984">
        <v>4092</v>
      </c>
      <c r="B2984" s="3" t="s">
        <v>4088</v>
      </c>
      <c r="C2984" s="3" t="s">
        <v>8195</v>
      </c>
      <c r="D2984" s="6">
        <v>110000</v>
      </c>
      <c r="E2984" s="8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 t="shared" si="231"/>
        <v>0</v>
      </c>
      <c r="P2984">
        <f t="shared" si="235"/>
        <v>20</v>
      </c>
      <c r="Q2984" s="10" t="s">
        <v>8315</v>
      </c>
      <c r="R2984" t="s">
        <v>8316</v>
      </c>
      <c r="S2984" s="13">
        <f t="shared" si="232"/>
        <v>42039.194988425923</v>
      </c>
      <c r="T2984" s="13">
        <f t="shared" si="233"/>
        <v>42099.153321759266</v>
      </c>
      <c r="U2984">
        <f t="shared" si="234"/>
        <v>2015</v>
      </c>
    </row>
    <row r="2985" spans="1:21" ht="48" x14ac:dyDescent="0.2">
      <c r="A2985">
        <v>3670</v>
      </c>
      <c r="B2985" s="3" t="s">
        <v>3667</v>
      </c>
      <c r="C2985" s="3" t="s">
        <v>7780</v>
      </c>
      <c r="D2985" s="6">
        <v>220</v>
      </c>
      <c r="E2985" s="8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 t="shared" si="231"/>
        <v>110</v>
      </c>
      <c r="P2985">
        <f t="shared" si="235"/>
        <v>20.079999999999998</v>
      </c>
      <c r="Q2985" s="10" t="s">
        <v>8315</v>
      </c>
      <c r="R2985" t="s">
        <v>8316</v>
      </c>
      <c r="S2985" s="13">
        <f t="shared" si="232"/>
        <v>42142.514016203699</v>
      </c>
      <c r="T2985" s="13">
        <f t="shared" si="233"/>
        <v>42155.958333333328</v>
      </c>
      <c r="U2985">
        <f t="shared" si="234"/>
        <v>2015</v>
      </c>
    </row>
    <row r="2986" spans="1:21" ht="48" x14ac:dyDescent="0.2">
      <c r="A2986">
        <v>2835</v>
      </c>
      <c r="B2986" s="3" t="s">
        <v>2835</v>
      </c>
      <c r="C2986" s="3" t="s">
        <v>6945</v>
      </c>
      <c r="D2986" s="6">
        <v>1000</v>
      </c>
      <c r="E2986" s="8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 t="shared" si="231"/>
        <v>187</v>
      </c>
      <c r="P2986">
        <f t="shared" si="235"/>
        <v>20.12</v>
      </c>
      <c r="Q2986" s="10" t="s">
        <v>8315</v>
      </c>
      <c r="R2986" t="s">
        <v>8316</v>
      </c>
      <c r="S2986" s="13">
        <f t="shared" si="232"/>
        <v>42313.703900462962</v>
      </c>
      <c r="T2986" s="13">
        <f t="shared" si="233"/>
        <v>42343</v>
      </c>
      <c r="U2986">
        <f t="shared" si="234"/>
        <v>2015</v>
      </c>
    </row>
    <row r="2987" spans="1:21" ht="48" x14ac:dyDescent="0.2">
      <c r="A2987">
        <v>3069</v>
      </c>
      <c r="B2987" s="3" t="s">
        <v>3069</v>
      </c>
      <c r="C2987" s="3" t="s">
        <v>7179</v>
      </c>
      <c r="D2987" s="6">
        <v>1000</v>
      </c>
      <c r="E2987" s="8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231"/>
        <v>14</v>
      </c>
      <c r="P2987">
        <f t="shared" si="235"/>
        <v>20.14</v>
      </c>
      <c r="Q2987" s="10" t="s">
        <v>8315</v>
      </c>
      <c r="R2987" t="s">
        <v>8317</v>
      </c>
      <c r="S2987" s="13">
        <f t="shared" si="232"/>
        <v>41957.833726851852</v>
      </c>
      <c r="T2987" s="13">
        <f t="shared" si="233"/>
        <v>41987.833726851852</v>
      </c>
      <c r="U2987">
        <f t="shared" si="234"/>
        <v>2014</v>
      </c>
    </row>
    <row r="2988" spans="1:21" ht="32" x14ac:dyDescent="0.2">
      <c r="A2988">
        <v>2916</v>
      </c>
      <c r="B2988" s="3" t="s">
        <v>2916</v>
      </c>
      <c r="C2988" s="3" t="s">
        <v>7026</v>
      </c>
      <c r="D2988" s="6">
        <v>1850</v>
      </c>
      <c r="E2988" s="8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 t="shared" si="231"/>
        <v>8</v>
      </c>
      <c r="P2988">
        <f t="shared" si="235"/>
        <v>20.71</v>
      </c>
      <c r="Q2988" s="10" t="s">
        <v>8315</v>
      </c>
      <c r="R2988" t="s">
        <v>8316</v>
      </c>
      <c r="S2988" s="13">
        <f t="shared" si="232"/>
        <v>41755.476724537039</v>
      </c>
      <c r="T2988" s="13">
        <f t="shared" si="233"/>
        <v>41778.476724537039</v>
      </c>
      <c r="U2988">
        <f t="shared" si="234"/>
        <v>2014</v>
      </c>
    </row>
    <row r="2989" spans="1:21" ht="48" x14ac:dyDescent="0.2">
      <c r="A2989">
        <v>3070</v>
      </c>
      <c r="B2989" s="3" t="s">
        <v>3070</v>
      </c>
      <c r="C2989" s="3" t="s">
        <v>7180</v>
      </c>
      <c r="D2989" s="6">
        <v>10000</v>
      </c>
      <c r="E2989" s="8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231"/>
        <v>3</v>
      </c>
      <c r="P2989">
        <f t="shared" si="235"/>
        <v>20.88</v>
      </c>
      <c r="Q2989" s="10" t="s">
        <v>8315</v>
      </c>
      <c r="R2989" t="s">
        <v>8317</v>
      </c>
      <c r="S2989" s="13">
        <f t="shared" si="232"/>
        <v>42690.733437499999</v>
      </c>
      <c r="T2989" s="13">
        <f t="shared" si="233"/>
        <v>42711.733437499999</v>
      </c>
      <c r="U2989">
        <f t="shared" si="234"/>
        <v>2016</v>
      </c>
    </row>
    <row r="2990" spans="1:21" ht="48" x14ac:dyDescent="0.2">
      <c r="A2990">
        <v>3563</v>
      </c>
      <c r="B2990" s="3" t="s">
        <v>3562</v>
      </c>
      <c r="C2990" s="3" t="s">
        <v>7673</v>
      </c>
      <c r="D2990" s="6">
        <v>500</v>
      </c>
      <c r="E2990" s="8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 t="shared" si="231"/>
        <v>105</v>
      </c>
      <c r="P2990">
        <f t="shared" si="235"/>
        <v>21.1</v>
      </c>
      <c r="Q2990" s="10" t="s">
        <v>8315</v>
      </c>
      <c r="R2990" t="s">
        <v>8316</v>
      </c>
      <c r="S2990" s="13">
        <f t="shared" si="232"/>
        <v>42555.671944444446</v>
      </c>
      <c r="T2990" s="13">
        <f t="shared" si="233"/>
        <v>42583.791666666672</v>
      </c>
      <c r="U2990">
        <f t="shared" si="234"/>
        <v>2016</v>
      </c>
    </row>
    <row r="2991" spans="1:21" ht="48" x14ac:dyDescent="0.2">
      <c r="A2991">
        <v>3820</v>
      </c>
      <c r="B2991" s="3" t="s">
        <v>3817</v>
      </c>
      <c r="C2991" s="3" t="s">
        <v>7929</v>
      </c>
      <c r="D2991" s="6">
        <v>300</v>
      </c>
      <c r="E2991" s="8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 t="shared" si="231"/>
        <v>143</v>
      </c>
      <c r="P2991">
        <f t="shared" si="235"/>
        <v>21.5</v>
      </c>
      <c r="Q2991" s="10" t="s">
        <v>8315</v>
      </c>
      <c r="R2991" t="s">
        <v>8316</v>
      </c>
      <c r="S2991" s="13">
        <f t="shared" si="232"/>
        <v>42160.651817129634</v>
      </c>
      <c r="T2991" s="13">
        <f t="shared" si="233"/>
        <v>42190.651817129634</v>
      </c>
      <c r="U2991">
        <f t="shared" si="234"/>
        <v>2015</v>
      </c>
    </row>
    <row r="2992" spans="1:21" ht="48" x14ac:dyDescent="0.2">
      <c r="A2992">
        <v>3840</v>
      </c>
      <c r="B2992" s="3" t="s">
        <v>3837</v>
      </c>
      <c r="C2992" s="3" t="s">
        <v>7949</v>
      </c>
      <c r="D2992" s="6">
        <v>1</v>
      </c>
      <c r="E2992" s="8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 t="shared" si="231"/>
        <v>6500</v>
      </c>
      <c r="P2992">
        <f t="shared" si="235"/>
        <v>21.67</v>
      </c>
      <c r="Q2992" s="10" t="s">
        <v>8315</v>
      </c>
      <c r="R2992" t="s">
        <v>8316</v>
      </c>
      <c r="S2992" s="13">
        <f t="shared" si="232"/>
        <v>42432.701724537037</v>
      </c>
      <c r="T2992" s="13">
        <f t="shared" si="233"/>
        <v>42457.660057870366</v>
      </c>
      <c r="U2992">
        <f t="shared" si="234"/>
        <v>2016</v>
      </c>
    </row>
    <row r="2993" spans="1:21" ht="32" x14ac:dyDescent="0.2">
      <c r="A2993">
        <v>3415</v>
      </c>
      <c r="B2993" s="3" t="s">
        <v>3414</v>
      </c>
      <c r="C2993" s="3" t="s">
        <v>7525</v>
      </c>
      <c r="D2993" s="6">
        <v>200</v>
      </c>
      <c r="E2993" s="8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 t="shared" si="231"/>
        <v>100</v>
      </c>
      <c r="P2993">
        <f t="shared" si="235"/>
        <v>22.22</v>
      </c>
      <c r="Q2993" s="10" t="s">
        <v>8315</v>
      </c>
      <c r="R2993" t="s">
        <v>8316</v>
      </c>
      <c r="S2993" s="13">
        <f t="shared" si="232"/>
        <v>42467.144166666665</v>
      </c>
      <c r="T2993" s="13">
        <f t="shared" si="233"/>
        <v>42477.979166666672</v>
      </c>
      <c r="U2993">
        <f t="shared" si="234"/>
        <v>2016</v>
      </c>
    </row>
    <row r="2994" spans="1:21" ht="48" x14ac:dyDescent="0.2">
      <c r="A2994">
        <v>2866</v>
      </c>
      <c r="B2994" s="3" t="s">
        <v>2866</v>
      </c>
      <c r="C2994" s="3" t="s">
        <v>6976</v>
      </c>
      <c r="D2994" s="6">
        <v>5000</v>
      </c>
      <c r="E2994" s="8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 t="shared" si="231"/>
        <v>1</v>
      </c>
      <c r="P2994">
        <f t="shared" si="235"/>
        <v>22.5</v>
      </c>
      <c r="Q2994" s="10" t="s">
        <v>8315</v>
      </c>
      <c r="R2994" t="s">
        <v>8316</v>
      </c>
      <c r="S2994" s="13">
        <f t="shared" si="232"/>
        <v>42627.955104166671</v>
      </c>
      <c r="T2994" s="13">
        <f t="shared" si="233"/>
        <v>42657.916666666672</v>
      </c>
      <c r="U2994">
        <f t="shared" si="234"/>
        <v>2016</v>
      </c>
    </row>
    <row r="2995" spans="1:21" ht="48" x14ac:dyDescent="0.2">
      <c r="A2995">
        <v>3966</v>
      </c>
      <c r="B2995" s="3" t="s">
        <v>3963</v>
      </c>
      <c r="C2995" s="3" t="s">
        <v>8073</v>
      </c>
      <c r="D2995" s="6">
        <v>7500</v>
      </c>
      <c r="E2995" s="8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 t="shared" si="231"/>
        <v>1</v>
      </c>
      <c r="P2995">
        <f t="shared" si="235"/>
        <v>22.5</v>
      </c>
      <c r="Q2995" s="10" t="s">
        <v>8315</v>
      </c>
      <c r="R2995" t="s">
        <v>8316</v>
      </c>
      <c r="S2995" s="13">
        <f t="shared" si="232"/>
        <v>41801.711550925924</v>
      </c>
      <c r="T2995" s="13">
        <f t="shared" si="233"/>
        <v>41844.124305555553</v>
      </c>
      <c r="U2995">
        <f t="shared" si="234"/>
        <v>2014</v>
      </c>
    </row>
    <row r="2996" spans="1:21" ht="48" x14ac:dyDescent="0.2">
      <c r="A2996">
        <v>3587</v>
      </c>
      <c r="B2996" s="3" t="s">
        <v>3586</v>
      </c>
      <c r="C2996" s="3" t="s">
        <v>7697</v>
      </c>
      <c r="D2996" s="6">
        <v>500</v>
      </c>
      <c r="E2996" s="8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 t="shared" si="231"/>
        <v>127</v>
      </c>
      <c r="P2996">
        <f t="shared" si="235"/>
        <v>22.61</v>
      </c>
      <c r="Q2996" s="10" t="s">
        <v>8315</v>
      </c>
      <c r="R2996" t="s">
        <v>8316</v>
      </c>
      <c r="S2996" s="13">
        <f t="shared" si="232"/>
        <v>42503.539976851855</v>
      </c>
      <c r="T2996" s="13">
        <f t="shared" si="233"/>
        <v>42548.791666666672</v>
      </c>
      <c r="U2996">
        <f t="shared" si="234"/>
        <v>2016</v>
      </c>
    </row>
    <row r="2997" spans="1:21" ht="48" x14ac:dyDescent="0.2">
      <c r="A2997">
        <v>3971</v>
      </c>
      <c r="B2997" s="3" t="s">
        <v>3968</v>
      </c>
      <c r="C2997" s="3" t="s">
        <v>8078</v>
      </c>
      <c r="D2997" s="6">
        <v>14000</v>
      </c>
      <c r="E2997" s="8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 t="shared" si="231"/>
        <v>1</v>
      </c>
      <c r="P2997">
        <f t="shared" si="235"/>
        <v>22.67</v>
      </c>
      <c r="Q2997" s="10" t="s">
        <v>8315</v>
      </c>
      <c r="R2997" t="s">
        <v>8316</v>
      </c>
      <c r="S2997" s="13">
        <f t="shared" si="232"/>
        <v>41811.536180555559</v>
      </c>
      <c r="T2997" s="13">
        <f t="shared" si="233"/>
        <v>41841.536180555559</v>
      </c>
      <c r="U2997">
        <f t="shared" si="234"/>
        <v>2014</v>
      </c>
    </row>
    <row r="2998" spans="1:21" ht="48" x14ac:dyDescent="0.2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1"/>
        <v>3</v>
      </c>
      <c r="P2998">
        <f t="shared" si="235"/>
        <v>22.75</v>
      </c>
      <c r="Q2998" s="10" t="s">
        <v>8315</v>
      </c>
      <c r="R2998" t="s">
        <v>8340</v>
      </c>
      <c r="S2998" s="13">
        <f t="shared" si="232"/>
        <v>42095.374675925923</v>
      </c>
      <c r="T2998" s="13">
        <f t="shared" si="233"/>
        <v>42125.374675925923</v>
      </c>
      <c r="U2998">
        <f t="shared" si="234"/>
        <v>2015</v>
      </c>
    </row>
    <row r="2999" spans="1:21" ht="48" x14ac:dyDescent="0.2">
      <c r="A2999">
        <v>4102</v>
      </c>
      <c r="B2999" s="3" t="s">
        <v>4098</v>
      </c>
      <c r="C2999" s="3" t="s">
        <v>8205</v>
      </c>
      <c r="D2999" s="6">
        <v>500</v>
      </c>
      <c r="E2999" s="8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 t="shared" si="231"/>
        <v>27</v>
      </c>
      <c r="P2999">
        <f t="shared" si="235"/>
        <v>22.83</v>
      </c>
      <c r="Q2999" s="10" t="s">
        <v>8315</v>
      </c>
      <c r="R2999" t="s">
        <v>8316</v>
      </c>
      <c r="S2999" s="13">
        <f t="shared" si="232"/>
        <v>42475.848067129627</v>
      </c>
      <c r="T2999" s="13">
        <f t="shared" si="233"/>
        <v>42505.848067129627</v>
      </c>
      <c r="U2999">
        <f t="shared" si="234"/>
        <v>2016</v>
      </c>
    </row>
    <row r="3000" spans="1:21" ht="48" x14ac:dyDescent="0.2">
      <c r="A3000">
        <v>3558</v>
      </c>
      <c r="B3000" s="3" t="s">
        <v>3557</v>
      </c>
      <c r="C3000" s="3" t="s">
        <v>7668</v>
      </c>
      <c r="D3000" s="6">
        <v>350</v>
      </c>
      <c r="E3000" s="8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 t="shared" si="231"/>
        <v>144</v>
      </c>
      <c r="P3000">
        <f t="shared" si="235"/>
        <v>22.91</v>
      </c>
      <c r="Q3000" s="10" t="s">
        <v>8315</v>
      </c>
      <c r="R3000" t="s">
        <v>8316</v>
      </c>
      <c r="S3000" s="13">
        <f t="shared" si="232"/>
        <v>42139.816840277781</v>
      </c>
      <c r="T3000" s="13">
        <f t="shared" si="233"/>
        <v>42181.875</v>
      </c>
      <c r="U3000">
        <f t="shared" si="234"/>
        <v>2015</v>
      </c>
    </row>
    <row r="3001" spans="1:21" ht="48" x14ac:dyDescent="0.2">
      <c r="A3001">
        <v>3990</v>
      </c>
      <c r="B3001" s="3" t="s">
        <v>3986</v>
      </c>
      <c r="C3001" s="3" t="s">
        <v>8096</v>
      </c>
      <c r="D3001" s="6">
        <v>1650</v>
      </c>
      <c r="E3001" s="8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 t="shared" si="231"/>
        <v>4</v>
      </c>
      <c r="P3001">
        <f t="shared" si="235"/>
        <v>23</v>
      </c>
      <c r="Q3001" s="10" t="s">
        <v>8315</v>
      </c>
      <c r="R3001" t="s">
        <v>8316</v>
      </c>
      <c r="S3001" s="13">
        <f t="shared" si="232"/>
        <v>42401.672372685185</v>
      </c>
      <c r="T3001" s="13">
        <f t="shared" si="233"/>
        <v>42431.672372685185</v>
      </c>
      <c r="U3001">
        <f t="shared" si="234"/>
        <v>2016</v>
      </c>
    </row>
    <row r="3002" spans="1:21" ht="48" x14ac:dyDescent="0.2">
      <c r="A3002">
        <v>3330</v>
      </c>
      <c r="B3002" s="3" t="s">
        <v>3330</v>
      </c>
      <c r="C3002" s="3" t="s">
        <v>7440</v>
      </c>
      <c r="D3002" s="6">
        <v>1500</v>
      </c>
      <c r="E3002" s="8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 t="shared" si="231"/>
        <v>106</v>
      </c>
      <c r="P3002">
        <f t="shared" si="235"/>
        <v>23.1</v>
      </c>
      <c r="Q3002" s="10" t="s">
        <v>8315</v>
      </c>
      <c r="R3002" t="s">
        <v>8316</v>
      </c>
      <c r="S3002" s="13">
        <f t="shared" si="232"/>
        <v>42065.887361111112</v>
      </c>
      <c r="T3002" s="13">
        <f t="shared" si="233"/>
        <v>42095.845694444448</v>
      </c>
      <c r="U3002">
        <f t="shared" si="234"/>
        <v>2015</v>
      </c>
    </row>
    <row r="3003" spans="1:21" ht="48" x14ac:dyDescent="0.2">
      <c r="A3003">
        <v>3135</v>
      </c>
      <c r="B3003" s="3" t="s">
        <v>3135</v>
      </c>
      <c r="C3003" s="3" t="s">
        <v>7245</v>
      </c>
      <c r="D3003" s="6">
        <v>777</v>
      </c>
      <c r="E3003" s="8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 t="shared" si="231"/>
        <v>21</v>
      </c>
      <c r="P3003">
        <f t="shared" si="235"/>
        <v>23.14</v>
      </c>
      <c r="Q3003" s="10" t="s">
        <v>8315</v>
      </c>
      <c r="R3003" t="s">
        <v>8316</v>
      </c>
      <c r="S3003" s="13">
        <f t="shared" si="232"/>
        <v>42807.151863425926</v>
      </c>
      <c r="T3003" s="13">
        <f t="shared" si="233"/>
        <v>42829.151863425926</v>
      </c>
      <c r="U3003">
        <f t="shared" si="234"/>
        <v>2017</v>
      </c>
    </row>
    <row r="3004" spans="1:21" ht="48" x14ac:dyDescent="0.2">
      <c r="A3004">
        <v>2994</v>
      </c>
      <c r="B3004" s="3" t="s">
        <v>2994</v>
      </c>
      <c r="C3004" s="3" t="s">
        <v>7104</v>
      </c>
      <c r="D3004" s="6">
        <v>300</v>
      </c>
      <c r="E3004" s="8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231"/>
        <v>458</v>
      </c>
      <c r="P3004">
        <f t="shared" si="235"/>
        <v>23.28</v>
      </c>
      <c r="Q3004" s="10" t="s">
        <v>8315</v>
      </c>
      <c r="R3004" t="s">
        <v>8317</v>
      </c>
      <c r="S3004" s="13">
        <f t="shared" si="232"/>
        <v>41885.478842592594</v>
      </c>
      <c r="T3004" s="13">
        <f t="shared" si="233"/>
        <v>41915.478842592594</v>
      </c>
      <c r="U3004">
        <f t="shared" si="234"/>
        <v>2014</v>
      </c>
    </row>
    <row r="3005" spans="1:21" ht="48" x14ac:dyDescent="0.2">
      <c r="A3005">
        <v>2848</v>
      </c>
      <c r="B3005" s="3" t="s">
        <v>2848</v>
      </c>
      <c r="C3005" s="3" t="s">
        <v>6958</v>
      </c>
      <c r="D3005" s="6">
        <v>35000</v>
      </c>
      <c r="E3005" s="8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 t="shared" si="231"/>
        <v>0</v>
      </c>
      <c r="P3005">
        <f t="shared" si="235"/>
        <v>23.33</v>
      </c>
      <c r="Q3005" s="10" t="s">
        <v>8315</v>
      </c>
      <c r="R3005" t="s">
        <v>8316</v>
      </c>
      <c r="S3005" s="13">
        <f t="shared" si="232"/>
        <v>42123.648831018523</v>
      </c>
      <c r="T3005" s="13">
        <f t="shared" si="233"/>
        <v>42153.648831018523</v>
      </c>
      <c r="U3005">
        <f t="shared" si="234"/>
        <v>2015</v>
      </c>
    </row>
    <row r="3006" spans="1:21" ht="48" x14ac:dyDescent="0.2">
      <c r="A3006">
        <v>3675</v>
      </c>
      <c r="B3006" s="3" t="s">
        <v>3672</v>
      </c>
      <c r="C3006" s="3" t="s">
        <v>7785</v>
      </c>
      <c r="D3006" s="6">
        <v>50</v>
      </c>
      <c r="E3006" s="8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 t="shared" si="231"/>
        <v>140</v>
      </c>
      <c r="P3006">
        <f t="shared" si="235"/>
        <v>23.33</v>
      </c>
      <c r="Q3006" s="10" t="s">
        <v>8315</v>
      </c>
      <c r="R3006" t="s">
        <v>8316</v>
      </c>
      <c r="S3006" s="13">
        <f t="shared" si="232"/>
        <v>42493.597013888888</v>
      </c>
      <c r="T3006" s="13">
        <f t="shared" si="233"/>
        <v>42505.958333333328</v>
      </c>
      <c r="U3006">
        <f t="shared" si="234"/>
        <v>2016</v>
      </c>
    </row>
    <row r="3007" spans="1:21" ht="48" x14ac:dyDescent="0.2">
      <c r="A3007">
        <v>3051</v>
      </c>
      <c r="B3007" s="3" t="s">
        <v>3051</v>
      </c>
      <c r="C3007" s="3" t="s">
        <v>7161</v>
      </c>
      <c r="D3007" s="6">
        <v>3500</v>
      </c>
      <c r="E3007" s="8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231"/>
        <v>24</v>
      </c>
      <c r="P3007">
        <f t="shared" si="235"/>
        <v>23.63</v>
      </c>
      <c r="Q3007" s="10" t="s">
        <v>8315</v>
      </c>
      <c r="R3007" t="s">
        <v>8317</v>
      </c>
      <c r="S3007" s="13">
        <f t="shared" si="232"/>
        <v>42744.416030092587</v>
      </c>
      <c r="T3007" s="13">
        <f t="shared" si="233"/>
        <v>42774.416030092587</v>
      </c>
      <c r="U3007">
        <f t="shared" si="234"/>
        <v>2017</v>
      </c>
    </row>
    <row r="3008" spans="1:21" ht="48" x14ac:dyDescent="0.2">
      <c r="A3008">
        <v>3846</v>
      </c>
      <c r="B3008" s="3" t="s">
        <v>3843</v>
      </c>
      <c r="C3008" s="3" t="s">
        <v>7955</v>
      </c>
      <c r="D3008" s="6">
        <v>7000</v>
      </c>
      <c r="E3008" s="8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 t="shared" si="231"/>
        <v>3</v>
      </c>
      <c r="P3008">
        <f t="shared" si="235"/>
        <v>23.63</v>
      </c>
      <c r="Q3008" s="10" t="s">
        <v>8315</v>
      </c>
      <c r="R3008" t="s">
        <v>8316</v>
      </c>
      <c r="S3008" s="13">
        <f t="shared" si="232"/>
        <v>41885.221550925926</v>
      </c>
      <c r="T3008" s="13">
        <f t="shared" si="233"/>
        <v>41916.290972222225</v>
      </c>
      <c r="U3008">
        <f t="shared" si="234"/>
        <v>2014</v>
      </c>
    </row>
    <row r="3009" spans="1:21" ht="48" x14ac:dyDescent="0.2">
      <c r="A3009">
        <v>2817</v>
      </c>
      <c r="B3009" s="3" t="s">
        <v>2817</v>
      </c>
      <c r="C3009" s="3" t="s">
        <v>6927</v>
      </c>
      <c r="D3009" s="6">
        <v>600</v>
      </c>
      <c r="E3009" s="8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 t="shared" si="231"/>
        <v>130</v>
      </c>
      <c r="P3009">
        <f t="shared" si="235"/>
        <v>23.64</v>
      </c>
      <c r="Q3009" s="10" t="s">
        <v>8315</v>
      </c>
      <c r="R3009" t="s">
        <v>8316</v>
      </c>
      <c r="S3009" s="13">
        <f t="shared" si="232"/>
        <v>42023.634976851856</v>
      </c>
      <c r="T3009" s="13">
        <f t="shared" si="233"/>
        <v>42063.634976851856</v>
      </c>
      <c r="U3009">
        <f t="shared" si="234"/>
        <v>2015</v>
      </c>
    </row>
    <row r="3010" spans="1:21" ht="48" x14ac:dyDescent="0.2">
      <c r="A3010">
        <v>3078</v>
      </c>
      <c r="B3010" s="3" t="s">
        <v>3078</v>
      </c>
      <c r="C3010" s="3" t="s">
        <v>7188</v>
      </c>
      <c r="D3010" s="6">
        <v>60000</v>
      </c>
      <c r="E3010" s="8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ref="O3010:O3073" si="236">ROUND(E3010/D3010*100,0)</f>
        <v>0</v>
      </c>
      <c r="P3010">
        <f t="shared" si="235"/>
        <v>23.67</v>
      </c>
      <c r="Q3010" s="10" t="s">
        <v>8315</v>
      </c>
      <c r="R3010" t="s">
        <v>8317</v>
      </c>
      <c r="S3010" s="13">
        <f t="shared" si="232"/>
        <v>42031.138831018514</v>
      </c>
      <c r="T3010" s="13">
        <f t="shared" si="233"/>
        <v>42061.138831018514</v>
      </c>
      <c r="U3010">
        <f t="shared" si="234"/>
        <v>2015</v>
      </c>
    </row>
    <row r="3011" spans="1:21" ht="48" x14ac:dyDescent="0.2">
      <c r="A3011">
        <v>4058</v>
      </c>
      <c r="B3011" s="3" t="s">
        <v>4054</v>
      </c>
      <c r="C3011" s="3" t="s">
        <v>8162</v>
      </c>
      <c r="D3011" s="6">
        <v>3750</v>
      </c>
      <c r="E3011" s="8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 t="shared" si="236"/>
        <v>3</v>
      </c>
      <c r="P3011">
        <f t="shared" si="235"/>
        <v>23.75</v>
      </c>
      <c r="Q3011" s="10" t="s">
        <v>8315</v>
      </c>
      <c r="R3011" t="s">
        <v>8316</v>
      </c>
      <c r="S3011" s="13">
        <f t="shared" ref="S3011:S3074" si="237">(((J3011/60)/60)/24)+DATE(1970,1,1)</f>
        <v>42446.060694444444</v>
      </c>
      <c r="T3011" s="13">
        <f t="shared" ref="T3011:T3074" si="238">(((I3011/60)/60)/24)+DATE(1970,1,1)</f>
        <v>42461.165972222225</v>
      </c>
      <c r="U3011">
        <f t="shared" ref="U3011:U3074" si="239">YEAR(S3011)</f>
        <v>2016</v>
      </c>
    </row>
    <row r="3012" spans="1:21" ht="48" x14ac:dyDescent="0.2">
      <c r="A3012">
        <v>3244</v>
      </c>
      <c r="B3012" s="3" t="s">
        <v>3244</v>
      </c>
      <c r="C3012" s="3" t="s">
        <v>7354</v>
      </c>
      <c r="D3012" s="6">
        <v>1600</v>
      </c>
      <c r="E3012" s="8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 t="shared" si="236"/>
        <v>103</v>
      </c>
      <c r="P3012">
        <f t="shared" si="235"/>
        <v>23.87</v>
      </c>
      <c r="Q3012" s="10" t="s">
        <v>8315</v>
      </c>
      <c r="R3012" t="s">
        <v>8316</v>
      </c>
      <c r="S3012" s="13">
        <f t="shared" si="237"/>
        <v>42675.694236111114</v>
      </c>
      <c r="T3012" s="13">
        <f t="shared" si="238"/>
        <v>42705.735902777778</v>
      </c>
      <c r="U3012">
        <f t="shared" si="239"/>
        <v>2016</v>
      </c>
    </row>
    <row r="3013" spans="1:21" ht="48" x14ac:dyDescent="0.2">
      <c r="A3013">
        <v>2850</v>
      </c>
      <c r="B3013" s="3" t="s">
        <v>2850</v>
      </c>
      <c r="C3013" s="3" t="s">
        <v>6960</v>
      </c>
      <c r="D3013" s="6">
        <v>8000</v>
      </c>
      <c r="E3013" s="8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 t="shared" si="236"/>
        <v>4</v>
      </c>
      <c r="P3013">
        <f t="shared" si="235"/>
        <v>23.92</v>
      </c>
      <c r="Q3013" s="10" t="s">
        <v>8315</v>
      </c>
      <c r="R3013" t="s">
        <v>8316</v>
      </c>
      <c r="S3013" s="13">
        <f t="shared" si="237"/>
        <v>41858.007071759261</v>
      </c>
      <c r="T3013" s="13">
        <f t="shared" si="238"/>
        <v>41888.007071759261</v>
      </c>
      <c r="U3013">
        <f t="shared" si="239"/>
        <v>2014</v>
      </c>
    </row>
    <row r="3014" spans="1:21" ht="48" x14ac:dyDescent="0.2">
      <c r="A3014">
        <v>3140</v>
      </c>
      <c r="B3014" s="3" t="s">
        <v>3140</v>
      </c>
      <c r="C3014" s="3" t="s">
        <v>7250</v>
      </c>
      <c r="D3014" s="6">
        <v>10000</v>
      </c>
      <c r="E3014" s="8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 t="shared" si="236"/>
        <v>1</v>
      </c>
      <c r="P3014">
        <f t="shared" si="235"/>
        <v>24</v>
      </c>
      <c r="Q3014" s="10" t="s">
        <v>8315</v>
      </c>
      <c r="R3014" t="s">
        <v>8316</v>
      </c>
      <c r="S3014" s="13">
        <f t="shared" si="237"/>
        <v>42802.718784722223</v>
      </c>
      <c r="T3014" s="13">
        <f t="shared" si="238"/>
        <v>42832.677118055552</v>
      </c>
      <c r="U3014">
        <f t="shared" si="239"/>
        <v>2017</v>
      </c>
    </row>
    <row r="3015" spans="1:21" ht="64" x14ac:dyDescent="0.2">
      <c r="A3015">
        <v>1287</v>
      </c>
      <c r="B3015" s="3" t="s">
        <v>1288</v>
      </c>
      <c r="C3015" s="3" t="s">
        <v>5397</v>
      </c>
      <c r="D3015" s="6">
        <v>250</v>
      </c>
      <c r="E3015" s="8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 t="shared" si="236"/>
        <v>242</v>
      </c>
      <c r="P3015">
        <f t="shared" si="235"/>
        <v>24.2</v>
      </c>
      <c r="Q3015" s="10" t="s">
        <v>8315</v>
      </c>
      <c r="R3015" t="s">
        <v>8316</v>
      </c>
      <c r="S3015" s="13">
        <f t="shared" si="237"/>
        <v>42107.621018518519</v>
      </c>
      <c r="T3015" s="13">
        <f t="shared" si="238"/>
        <v>42167.621018518519</v>
      </c>
      <c r="U3015">
        <f t="shared" si="239"/>
        <v>2015</v>
      </c>
    </row>
    <row r="3016" spans="1:21" ht="32" x14ac:dyDescent="0.2">
      <c r="A3016">
        <v>3395</v>
      </c>
      <c r="B3016" s="3" t="s">
        <v>3394</v>
      </c>
      <c r="C3016" s="3" t="s">
        <v>7505</v>
      </c>
      <c r="D3016" s="6">
        <v>500</v>
      </c>
      <c r="E3016" s="8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 t="shared" si="236"/>
        <v>184</v>
      </c>
      <c r="P3016">
        <f t="shared" si="235"/>
        <v>24.21</v>
      </c>
      <c r="Q3016" s="10" t="s">
        <v>8315</v>
      </c>
      <c r="R3016" t="s">
        <v>8316</v>
      </c>
      <c r="S3016" s="13">
        <f t="shared" si="237"/>
        <v>42140.712314814817</v>
      </c>
      <c r="T3016" s="13">
        <f t="shared" si="238"/>
        <v>42154.756944444445</v>
      </c>
      <c r="U3016">
        <f t="shared" si="239"/>
        <v>2015</v>
      </c>
    </row>
    <row r="3017" spans="1:21" ht="48" x14ac:dyDescent="0.2">
      <c r="A3017">
        <v>3549</v>
      </c>
      <c r="B3017" s="3" t="s">
        <v>3548</v>
      </c>
      <c r="C3017" s="3" t="s">
        <v>7659</v>
      </c>
      <c r="D3017" s="6">
        <v>1000</v>
      </c>
      <c r="E3017" s="8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 t="shared" si="236"/>
        <v>102</v>
      </c>
      <c r="P3017">
        <f t="shared" si="235"/>
        <v>24.29</v>
      </c>
      <c r="Q3017" s="10" t="s">
        <v>8315</v>
      </c>
      <c r="R3017" t="s">
        <v>8316</v>
      </c>
      <c r="S3017" s="13">
        <f t="shared" si="237"/>
        <v>42223.394363425927</v>
      </c>
      <c r="T3017" s="13">
        <f t="shared" si="238"/>
        <v>42251.394363425927</v>
      </c>
      <c r="U3017">
        <f t="shared" si="239"/>
        <v>2015</v>
      </c>
    </row>
    <row r="3018" spans="1:21" ht="48" x14ac:dyDescent="0.2">
      <c r="A3018">
        <v>2856</v>
      </c>
      <c r="B3018" s="3" t="s">
        <v>2856</v>
      </c>
      <c r="C3018" s="3" t="s">
        <v>6966</v>
      </c>
      <c r="D3018" s="6">
        <v>3000</v>
      </c>
      <c r="E3018" s="8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 t="shared" si="236"/>
        <v>5</v>
      </c>
      <c r="P3018">
        <f t="shared" ref="P3018:P3081" si="240">IFERROR(ROUND(E3018/L3018,2),0)</f>
        <v>24.33</v>
      </c>
      <c r="Q3018" s="10" t="s">
        <v>8315</v>
      </c>
      <c r="R3018" t="s">
        <v>8316</v>
      </c>
      <c r="S3018" s="13">
        <f t="shared" si="237"/>
        <v>42165.037581018521</v>
      </c>
      <c r="T3018" s="13">
        <f t="shared" si="238"/>
        <v>42224.898611111115</v>
      </c>
      <c r="U3018">
        <f t="shared" si="239"/>
        <v>2015</v>
      </c>
    </row>
    <row r="3019" spans="1:21" ht="48" x14ac:dyDescent="0.2">
      <c r="A3019">
        <v>3959</v>
      </c>
      <c r="B3019" s="3" t="s">
        <v>3956</v>
      </c>
      <c r="C3019" s="3" t="s">
        <v>8066</v>
      </c>
      <c r="D3019" s="6">
        <v>1200</v>
      </c>
      <c r="E3019" s="8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 t="shared" si="236"/>
        <v>24</v>
      </c>
      <c r="P3019">
        <f t="shared" si="240"/>
        <v>24.33</v>
      </c>
      <c r="Q3019" s="10" t="s">
        <v>8315</v>
      </c>
      <c r="R3019" t="s">
        <v>8316</v>
      </c>
      <c r="S3019" s="13">
        <f t="shared" si="237"/>
        <v>41880.788842592592</v>
      </c>
      <c r="T3019" s="13">
        <f t="shared" si="238"/>
        <v>41910.788842592592</v>
      </c>
      <c r="U3019">
        <f t="shared" si="239"/>
        <v>2014</v>
      </c>
    </row>
    <row r="3020" spans="1:21" ht="64" x14ac:dyDescent="0.2">
      <c r="A3020">
        <v>2805</v>
      </c>
      <c r="B3020" s="3" t="s">
        <v>2805</v>
      </c>
      <c r="C3020" s="3" t="s">
        <v>6915</v>
      </c>
      <c r="D3020" s="6">
        <v>400</v>
      </c>
      <c r="E3020" s="8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 t="shared" si="236"/>
        <v>110</v>
      </c>
      <c r="P3020">
        <f t="shared" si="240"/>
        <v>24.44</v>
      </c>
      <c r="Q3020" s="10" t="s">
        <v>8315</v>
      </c>
      <c r="R3020" t="s">
        <v>8316</v>
      </c>
      <c r="S3020" s="13">
        <f t="shared" si="237"/>
        <v>42213.505474537036</v>
      </c>
      <c r="T3020" s="13">
        <f t="shared" si="238"/>
        <v>42238.505474537036</v>
      </c>
      <c r="U3020">
        <f t="shared" si="239"/>
        <v>2015</v>
      </c>
    </row>
    <row r="3021" spans="1:21" ht="48" x14ac:dyDescent="0.2">
      <c r="A3021">
        <v>3193</v>
      </c>
      <c r="B3021" s="3" t="s">
        <v>3193</v>
      </c>
      <c r="C3021" s="3" t="s">
        <v>7303</v>
      </c>
      <c r="D3021" s="6">
        <v>5000</v>
      </c>
      <c r="E3021" s="8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236"/>
        <v>12</v>
      </c>
      <c r="P3021">
        <f t="shared" si="240"/>
        <v>24.46</v>
      </c>
      <c r="Q3021" s="10" t="s">
        <v>8315</v>
      </c>
      <c r="R3021" t="s">
        <v>8340</v>
      </c>
      <c r="S3021" s="13">
        <f t="shared" si="237"/>
        <v>42010.968240740738</v>
      </c>
      <c r="T3021" s="13">
        <f t="shared" si="238"/>
        <v>42055.968240740738</v>
      </c>
      <c r="U3021">
        <f t="shared" si="239"/>
        <v>2015</v>
      </c>
    </row>
    <row r="3022" spans="1:21" ht="48" x14ac:dyDescent="0.2">
      <c r="A3022">
        <v>3327</v>
      </c>
      <c r="B3022" s="3" t="s">
        <v>3327</v>
      </c>
      <c r="C3022" s="3" t="s">
        <v>7437</v>
      </c>
      <c r="D3022" s="6">
        <v>800</v>
      </c>
      <c r="E3022" s="8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 t="shared" si="236"/>
        <v>101</v>
      </c>
      <c r="P3022">
        <f t="shared" si="240"/>
        <v>24.55</v>
      </c>
      <c r="Q3022" s="10" t="s">
        <v>8315</v>
      </c>
      <c r="R3022" t="s">
        <v>8316</v>
      </c>
      <c r="S3022" s="13">
        <f t="shared" si="237"/>
        <v>42468.374606481477</v>
      </c>
      <c r="T3022" s="13">
        <f t="shared" si="238"/>
        <v>42498.374606481477</v>
      </c>
      <c r="U3022">
        <f t="shared" si="239"/>
        <v>2016</v>
      </c>
    </row>
    <row r="3023" spans="1:21" ht="48" x14ac:dyDescent="0.2">
      <c r="A3023">
        <v>3905</v>
      </c>
      <c r="B3023" s="3" t="s">
        <v>3902</v>
      </c>
      <c r="C3023" s="3" t="s">
        <v>8013</v>
      </c>
      <c r="D3023" s="6">
        <v>1500</v>
      </c>
      <c r="E3023" s="8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 t="shared" si="236"/>
        <v>12</v>
      </c>
      <c r="P3023">
        <f t="shared" si="240"/>
        <v>24.71</v>
      </c>
      <c r="Q3023" s="10" t="s">
        <v>8315</v>
      </c>
      <c r="R3023" t="s">
        <v>8316</v>
      </c>
      <c r="S3023" s="13">
        <f t="shared" si="237"/>
        <v>42124.623877314814</v>
      </c>
      <c r="T3023" s="13">
        <f t="shared" si="238"/>
        <v>42166.958333333328</v>
      </c>
      <c r="U3023">
        <f t="shared" si="239"/>
        <v>2015</v>
      </c>
    </row>
    <row r="3024" spans="1:21" ht="48" x14ac:dyDescent="0.2">
      <c r="A3024">
        <v>2794</v>
      </c>
      <c r="B3024" s="3" t="s">
        <v>2794</v>
      </c>
      <c r="C3024" s="3" t="s">
        <v>6904</v>
      </c>
      <c r="D3024" s="6">
        <v>50</v>
      </c>
      <c r="E3024" s="8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 t="shared" si="236"/>
        <v>150</v>
      </c>
      <c r="P3024">
        <f t="shared" si="240"/>
        <v>25</v>
      </c>
      <c r="Q3024" s="10" t="s">
        <v>8315</v>
      </c>
      <c r="R3024" t="s">
        <v>8316</v>
      </c>
      <c r="S3024" s="13">
        <f t="shared" si="237"/>
        <v>42416.691655092596</v>
      </c>
      <c r="T3024" s="13">
        <f t="shared" si="238"/>
        <v>42432.791666666672</v>
      </c>
      <c r="U3024">
        <f t="shared" si="239"/>
        <v>2016</v>
      </c>
    </row>
    <row r="3025" spans="1:21" ht="32" x14ac:dyDescent="0.2">
      <c r="A3025">
        <v>2902</v>
      </c>
      <c r="B3025" s="3" t="s">
        <v>2902</v>
      </c>
      <c r="C3025" s="3" t="s">
        <v>7012</v>
      </c>
      <c r="D3025" s="6">
        <v>150000</v>
      </c>
      <c r="E3025" s="8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 t="shared" si="236"/>
        <v>0</v>
      </c>
      <c r="P3025">
        <f t="shared" si="240"/>
        <v>25</v>
      </c>
      <c r="Q3025" s="10" t="s">
        <v>8315</v>
      </c>
      <c r="R3025" t="s">
        <v>8316</v>
      </c>
      <c r="S3025" s="13">
        <f t="shared" si="237"/>
        <v>42210.439768518518</v>
      </c>
      <c r="T3025" s="13">
        <f t="shared" si="238"/>
        <v>42240.439768518518</v>
      </c>
      <c r="U3025">
        <f t="shared" si="239"/>
        <v>2015</v>
      </c>
    </row>
    <row r="3026" spans="1:21" ht="32" x14ac:dyDescent="0.2">
      <c r="A3026">
        <v>3094</v>
      </c>
      <c r="B3026" s="3" t="s">
        <v>3094</v>
      </c>
      <c r="C3026" s="3" t="s">
        <v>7204</v>
      </c>
      <c r="D3026" s="6">
        <v>100000</v>
      </c>
      <c r="E3026" s="8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236"/>
        <v>0</v>
      </c>
      <c r="P3026">
        <f t="shared" si="240"/>
        <v>25</v>
      </c>
      <c r="Q3026" s="10" t="s">
        <v>8315</v>
      </c>
      <c r="R3026" t="s">
        <v>8317</v>
      </c>
      <c r="S3026" s="13">
        <f t="shared" si="237"/>
        <v>42207.795787037037</v>
      </c>
      <c r="T3026" s="13">
        <f t="shared" si="238"/>
        <v>42267.795787037037</v>
      </c>
      <c r="U3026">
        <f t="shared" si="239"/>
        <v>2015</v>
      </c>
    </row>
    <row r="3027" spans="1:21" ht="48" x14ac:dyDescent="0.2">
      <c r="A3027">
        <v>3101</v>
      </c>
      <c r="B3027" s="3" t="s">
        <v>3101</v>
      </c>
      <c r="C3027" s="3" t="s">
        <v>7211</v>
      </c>
      <c r="D3027" s="6">
        <v>2500</v>
      </c>
      <c r="E3027" s="8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236"/>
        <v>12</v>
      </c>
      <c r="P3027">
        <f t="shared" si="240"/>
        <v>25</v>
      </c>
      <c r="Q3027" s="10" t="s">
        <v>8315</v>
      </c>
      <c r="R3027" t="s">
        <v>8317</v>
      </c>
      <c r="S3027" s="13">
        <f t="shared" si="237"/>
        <v>42171.383530092593</v>
      </c>
      <c r="T3027" s="13">
        <f t="shared" si="238"/>
        <v>42201.330555555556</v>
      </c>
      <c r="U3027">
        <f t="shared" si="239"/>
        <v>2015</v>
      </c>
    </row>
    <row r="3028" spans="1:21" ht="48" x14ac:dyDescent="0.2">
      <c r="A3028">
        <v>3742</v>
      </c>
      <c r="B3028" s="3" t="s">
        <v>3739</v>
      </c>
      <c r="C3028" s="3" t="s">
        <v>7852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 t="shared" si="236"/>
        <v>2</v>
      </c>
      <c r="P3028">
        <f t="shared" si="240"/>
        <v>25</v>
      </c>
      <c r="Q3028" s="10" t="s">
        <v>8315</v>
      </c>
      <c r="R3028" t="s">
        <v>8316</v>
      </c>
      <c r="S3028" s="13">
        <f t="shared" si="237"/>
        <v>41858.214629629627</v>
      </c>
      <c r="T3028" s="13">
        <f t="shared" si="238"/>
        <v>41888.214629629627</v>
      </c>
      <c r="U3028">
        <f t="shared" si="239"/>
        <v>2014</v>
      </c>
    </row>
    <row r="3029" spans="1:21" ht="32" x14ac:dyDescent="0.2">
      <c r="A3029">
        <v>3747</v>
      </c>
      <c r="B3029" s="3" t="s">
        <v>3744</v>
      </c>
      <c r="C3029" s="3" t="s">
        <v>7857</v>
      </c>
      <c r="D3029" s="6">
        <v>2500</v>
      </c>
      <c r="E3029" s="8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 t="shared" si="236"/>
        <v>1</v>
      </c>
      <c r="P3029">
        <f t="shared" si="240"/>
        <v>25</v>
      </c>
      <c r="Q3029" s="10" t="s">
        <v>8315</v>
      </c>
      <c r="R3029" t="s">
        <v>8316</v>
      </c>
      <c r="S3029" s="13">
        <f t="shared" si="237"/>
        <v>42164.299722222218</v>
      </c>
      <c r="T3029" s="13">
        <f t="shared" si="238"/>
        <v>42190.957638888889</v>
      </c>
      <c r="U3029">
        <f t="shared" si="239"/>
        <v>2015</v>
      </c>
    </row>
    <row r="3030" spans="1:21" ht="48" x14ac:dyDescent="0.2">
      <c r="A3030">
        <v>3855</v>
      </c>
      <c r="B3030" s="3" t="s">
        <v>3852</v>
      </c>
      <c r="C3030" s="3" t="s">
        <v>7964</v>
      </c>
      <c r="D3030" s="6">
        <v>1000</v>
      </c>
      <c r="E3030" s="8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 t="shared" si="236"/>
        <v>3</v>
      </c>
      <c r="P3030">
        <f t="shared" si="240"/>
        <v>25</v>
      </c>
      <c r="Q3030" s="10" t="s">
        <v>8315</v>
      </c>
      <c r="R3030" t="s">
        <v>8316</v>
      </c>
      <c r="S3030" s="13">
        <f t="shared" si="237"/>
        <v>42059.970729166671</v>
      </c>
      <c r="T3030" s="13">
        <f t="shared" si="238"/>
        <v>42089.929062499999</v>
      </c>
      <c r="U3030">
        <f t="shared" si="239"/>
        <v>2015</v>
      </c>
    </row>
    <row r="3031" spans="1:21" ht="32" x14ac:dyDescent="0.2">
      <c r="A3031">
        <v>3881</v>
      </c>
      <c r="B3031" s="3" t="s">
        <v>3878</v>
      </c>
      <c r="C3031" s="3" t="s">
        <v>7990</v>
      </c>
      <c r="D3031" s="6">
        <v>500</v>
      </c>
      <c r="E3031" s="8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236"/>
        <v>5</v>
      </c>
      <c r="P3031">
        <f t="shared" si="240"/>
        <v>25</v>
      </c>
      <c r="Q3031" s="10" t="s">
        <v>8315</v>
      </c>
      <c r="R3031" t="s">
        <v>8340</v>
      </c>
      <c r="S3031" s="13">
        <f t="shared" si="237"/>
        <v>42756.018506944441</v>
      </c>
      <c r="T3031" s="13">
        <f t="shared" si="238"/>
        <v>42786.018506944441</v>
      </c>
      <c r="U3031">
        <f t="shared" si="239"/>
        <v>2017</v>
      </c>
    </row>
    <row r="3032" spans="1:21" ht="48" x14ac:dyDescent="0.2">
      <c r="A3032">
        <v>3901</v>
      </c>
      <c r="B3032" s="3" t="s">
        <v>3898</v>
      </c>
      <c r="C3032" s="3" t="s">
        <v>8009</v>
      </c>
      <c r="D3032" s="6">
        <v>3000</v>
      </c>
      <c r="E3032" s="8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 t="shared" si="236"/>
        <v>1</v>
      </c>
      <c r="P3032">
        <f t="shared" si="240"/>
        <v>25</v>
      </c>
      <c r="Q3032" s="10" t="s">
        <v>8315</v>
      </c>
      <c r="R3032" t="s">
        <v>8316</v>
      </c>
      <c r="S3032" s="13">
        <f t="shared" si="237"/>
        <v>42317.826377314821</v>
      </c>
      <c r="T3032" s="13">
        <f t="shared" si="238"/>
        <v>42357.826377314821</v>
      </c>
      <c r="U3032">
        <f t="shared" si="239"/>
        <v>2015</v>
      </c>
    </row>
    <row r="3033" spans="1:21" ht="48" x14ac:dyDescent="0.2">
      <c r="A3033">
        <v>3941</v>
      </c>
      <c r="B3033" s="3" t="s">
        <v>3938</v>
      </c>
      <c r="C3033" s="3" t="s">
        <v>8049</v>
      </c>
      <c r="D3033" s="6">
        <v>5500</v>
      </c>
      <c r="E3033" s="8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 t="shared" si="236"/>
        <v>1</v>
      </c>
      <c r="P3033">
        <f t="shared" si="240"/>
        <v>25</v>
      </c>
      <c r="Q3033" s="10" t="s">
        <v>8315</v>
      </c>
      <c r="R3033" t="s">
        <v>8316</v>
      </c>
      <c r="S3033" s="13">
        <f t="shared" si="237"/>
        <v>41940.587233796294</v>
      </c>
      <c r="T3033" s="13">
        <f t="shared" si="238"/>
        <v>41968.041666666672</v>
      </c>
      <c r="U3033">
        <f t="shared" si="239"/>
        <v>2014</v>
      </c>
    </row>
    <row r="3034" spans="1:21" ht="48" x14ac:dyDescent="0.2">
      <c r="A3034">
        <v>3950</v>
      </c>
      <c r="B3034" s="3" t="s">
        <v>3947</v>
      </c>
      <c r="C3034" s="3" t="s">
        <v>8058</v>
      </c>
      <c r="D3034" s="6">
        <v>4000</v>
      </c>
      <c r="E3034" s="8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 t="shared" si="236"/>
        <v>1</v>
      </c>
      <c r="P3034">
        <f t="shared" si="240"/>
        <v>25</v>
      </c>
      <c r="Q3034" s="10" t="s">
        <v>8315</v>
      </c>
      <c r="R3034" t="s">
        <v>8316</v>
      </c>
      <c r="S3034" s="13">
        <f t="shared" si="237"/>
        <v>42439.702314814815</v>
      </c>
      <c r="T3034" s="13">
        <f t="shared" si="238"/>
        <v>42468.774305555555</v>
      </c>
      <c r="U3034">
        <f t="shared" si="239"/>
        <v>2016</v>
      </c>
    </row>
    <row r="3035" spans="1:21" ht="48" x14ac:dyDescent="0.2">
      <c r="A3035">
        <v>3952</v>
      </c>
      <c r="B3035" s="3" t="s">
        <v>3949</v>
      </c>
      <c r="C3035" s="3" t="s">
        <v>8059</v>
      </c>
      <c r="D3035" s="6">
        <v>26000</v>
      </c>
      <c r="E3035" s="8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 t="shared" si="236"/>
        <v>0</v>
      </c>
      <c r="P3035">
        <f t="shared" si="240"/>
        <v>25</v>
      </c>
      <c r="Q3035" s="10" t="s">
        <v>8315</v>
      </c>
      <c r="R3035" t="s">
        <v>8316</v>
      </c>
      <c r="S3035" s="13">
        <f t="shared" si="237"/>
        <v>42243.790393518517</v>
      </c>
      <c r="T3035" s="13">
        <f t="shared" si="238"/>
        <v>42303.790393518517</v>
      </c>
      <c r="U3035">
        <f t="shared" si="239"/>
        <v>2015</v>
      </c>
    </row>
    <row r="3036" spans="1:21" ht="48" x14ac:dyDescent="0.2">
      <c r="A3036">
        <v>4009</v>
      </c>
      <c r="B3036" s="3" t="s">
        <v>4005</v>
      </c>
      <c r="C3036" s="3" t="s">
        <v>8114</v>
      </c>
      <c r="D3036" s="6">
        <v>1930</v>
      </c>
      <c r="E3036" s="8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 t="shared" si="236"/>
        <v>4</v>
      </c>
      <c r="P3036">
        <f t="shared" si="240"/>
        <v>25</v>
      </c>
      <c r="Q3036" s="10" t="s">
        <v>8315</v>
      </c>
      <c r="R3036" t="s">
        <v>8316</v>
      </c>
      <c r="S3036" s="13">
        <f t="shared" si="237"/>
        <v>41851.700925925928</v>
      </c>
      <c r="T3036" s="13">
        <f t="shared" si="238"/>
        <v>41891.700925925928</v>
      </c>
      <c r="U3036">
        <f t="shared" si="239"/>
        <v>2014</v>
      </c>
    </row>
    <row r="3037" spans="1:21" ht="48" x14ac:dyDescent="0.2">
      <c r="A3037">
        <v>4066</v>
      </c>
      <c r="B3037" s="3" t="s">
        <v>4062</v>
      </c>
      <c r="C3037" s="3" t="s">
        <v>8170</v>
      </c>
      <c r="D3037" s="6">
        <v>15000</v>
      </c>
      <c r="E3037" s="8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 t="shared" si="236"/>
        <v>0</v>
      </c>
      <c r="P3037">
        <f t="shared" si="240"/>
        <v>25</v>
      </c>
      <c r="Q3037" s="10" t="s">
        <v>8315</v>
      </c>
      <c r="R3037" t="s">
        <v>8316</v>
      </c>
      <c r="S3037" s="13">
        <f t="shared" si="237"/>
        <v>42479.039212962962</v>
      </c>
      <c r="T3037" s="13">
        <f t="shared" si="238"/>
        <v>42509.039212962962</v>
      </c>
      <c r="U3037">
        <f t="shared" si="239"/>
        <v>2016</v>
      </c>
    </row>
    <row r="3038" spans="1:21" ht="48" x14ac:dyDescent="0.2">
      <c r="A3038">
        <v>2816</v>
      </c>
      <c r="B3038" s="3" t="s">
        <v>2816</v>
      </c>
      <c r="C3038" s="3" t="s">
        <v>6926</v>
      </c>
      <c r="D3038" s="6">
        <v>3000</v>
      </c>
      <c r="E3038" s="8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 t="shared" si="236"/>
        <v>142</v>
      </c>
      <c r="P3038">
        <f t="shared" si="240"/>
        <v>25.13</v>
      </c>
      <c r="Q3038" s="10" t="s">
        <v>8315</v>
      </c>
      <c r="R3038" t="s">
        <v>8316</v>
      </c>
      <c r="S3038" s="13">
        <f t="shared" si="237"/>
        <v>42188.467499999999</v>
      </c>
      <c r="T3038" s="13">
        <f t="shared" si="238"/>
        <v>42218.666666666672</v>
      </c>
      <c r="U3038">
        <f t="shared" si="239"/>
        <v>2015</v>
      </c>
    </row>
    <row r="3039" spans="1:21" ht="48" x14ac:dyDescent="0.2">
      <c r="A3039">
        <v>539</v>
      </c>
      <c r="B3039" s="3" t="s">
        <v>540</v>
      </c>
      <c r="C3039" s="3" t="s">
        <v>4649</v>
      </c>
      <c r="D3039" s="6">
        <v>500</v>
      </c>
      <c r="E3039" s="8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 t="shared" si="236"/>
        <v>101</v>
      </c>
      <c r="P3039">
        <f t="shared" si="240"/>
        <v>25.16</v>
      </c>
      <c r="Q3039" s="10" t="s">
        <v>8315</v>
      </c>
      <c r="R3039" t="s">
        <v>8316</v>
      </c>
      <c r="S3039" s="13">
        <f t="shared" si="237"/>
        <v>42535.049849537041</v>
      </c>
      <c r="T3039" s="13">
        <f t="shared" si="238"/>
        <v>42556.049849537041</v>
      </c>
      <c r="U3039">
        <f t="shared" si="239"/>
        <v>2016</v>
      </c>
    </row>
    <row r="3040" spans="1:21" ht="48" x14ac:dyDescent="0.2">
      <c r="A3040">
        <v>2814</v>
      </c>
      <c r="B3040" s="3" t="s">
        <v>2814</v>
      </c>
      <c r="C3040" s="3" t="s">
        <v>6924</v>
      </c>
      <c r="D3040" s="6">
        <v>1500</v>
      </c>
      <c r="E3040" s="8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 t="shared" si="236"/>
        <v>108</v>
      </c>
      <c r="P3040">
        <f t="shared" si="240"/>
        <v>25.25</v>
      </c>
      <c r="Q3040" s="10" t="s">
        <v>8315</v>
      </c>
      <c r="R3040" t="s">
        <v>8316</v>
      </c>
      <c r="S3040" s="13">
        <f t="shared" si="237"/>
        <v>42103.399479166663</v>
      </c>
      <c r="T3040" s="13">
        <f t="shared" si="238"/>
        <v>42133.399479166663</v>
      </c>
      <c r="U3040">
        <f t="shared" si="239"/>
        <v>2015</v>
      </c>
    </row>
    <row r="3041" spans="1:21" ht="48" x14ac:dyDescent="0.2">
      <c r="A3041">
        <v>3500</v>
      </c>
      <c r="B3041" s="3" t="s">
        <v>3499</v>
      </c>
      <c r="C3041" s="3" t="s">
        <v>7610</v>
      </c>
      <c r="D3041" s="6">
        <v>1000</v>
      </c>
      <c r="E3041" s="8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 t="shared" si="236"/>
        <v>106</v>
      </c>
      <c r="P3041">
        <f t="shared" si="240"/>
        <v>25.31</v>
      </c>
      <c r="Q3041" s="10" t="s">
        <v>8315</v>
      </c>
      <c r="R3041" t="s">
        <v>8316</v>
      </c>
      <c r="S3041" s="13">
        <f t="shared" si="237"/>
        <v>42419.91942129629</v>
      </c>
      <c r="T3041" s="13">
        <f t="shared" si="238"/>
        <v>42436.207638888889</v>
      </c>
      <c r="U3041">
        <f t="shared" si="239"/>
        <v>2016</v>
      </c>
    </row>
    <row r="3042" spans="1:21" ht="48" x14ac:dyDescent="0.2">
      <c r="A3042">
        <v>3725</v>
      </c>
      <c r="B3042" s="3" t="s">
        <v>3722</v>
      </c>
      <c r="C3042" s="3" t="s">
        <v>7835</v>
      </c>
      <c r="D3042" s="6">
        <v>300</v>
      </c>
      <c r="E3042" s="8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 t="shared" si="236"/>
        <v>127</v>
      </c>
      <c r="P3042">
        <f t="shared" si="240"/>
        <v>25.4</v>
      </c>
      <c r="Q3042" s="10" t="s">
        <v>8315</v>
      </c>
      <c r="R3042" t="s">
        <v>8316</v>
      </c>
      <c r="S3042" s="13">
        <f t="shared" si="237"/>
        <v>42401.945219907408</v>
      </c>
      <c r="T3042" s="13">
        <f t="shared" si="238"/>
        <v>42418.895833333328</v>
      </c>
      <c r="U3042">
        <f t="shared" si="239"/>
        <v>2016</v>
      </c>
    </row>
    <row r="3043" spans="1:21" ht="48" x14ac:dyDescent="0.2">
      <c r="A3043">
        <v>3755</v>
      </c>
      <c r="B3043" s="3" t="s">
        <v>3752</v>
      </c>
      <c r="C3043" s="3" t="s">
        <v>7865</v>
      </c>
      <c r="D3043" s="6">
        <v>550</v>
      </c>
      <c r="E3043" s="8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236"/>
        <v>130</v>
      </c>
      <c r="P3043">
        <f t="shared" si="240"/>
        <v>25.46</v>
      </c>
      <c r="Q3043" s="10" t="s">
        <v>8315</v>
      </c>
      <c r="R3043" t="s">
        <v>8340</v>
      </c>
      <c r="S3043" s="13">
        <f t="shared" si="237"/>
        <v>42445.866979166662</v>
      </c>
      <c r="T3043" s="13">
        <f t="shared" si="238"/>
        <v>42475.866979166662</v>
      </c>
      <c r="U3043">
        <f t="shared" si="239"/>
        <v>2016</v>
      </c>
    </row>
    <row r="3044" spans="1:21" ht="48" x14ac:dyDescent="0.2">
      <c r="A3044">
        <v>4091</v>
      </c>
      <c r="B3044" s="3" t="s">
        <v>4087</v>
      </c>
      <c r="C3044" s="3" t="s">
        <v>8194</v>
      </c>
      <c r="D3044" s="6">
        <v>1600</v>
      </c>
      <c r="E3044" s="8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 t="shared" si="236"/>
        <v>13</v>
      </c>
      <c r="P3044">
        <f t="shared" si="240"/>
        <v>25.5</v>
      </c>
      <c r="Q3044" s="10" t="s">
        <v>8315</v>
      </c>
      <c r="R3044" t="s">
        <v>8316</v>
      </c>
      <c r="S3044" s="13">
        <f t="shared" si="237"/>
        <v>41990.506377314814</v>
      </c>
      <c r="T3044" s="13">
        <f t="shared" si="238"/>
        <v>42020.506377314814</v>
      </c>
      <c r="U3044">
        <f t="shared" si="239"/>
        <v>2014</v>
      </c>
    </row>
    <row r="3045" spans="1:21" ht="32" x14ac:dyDescent="0.2">
      <c r="A3045">
        <v>3063</v>
      </c>
      <c r="B3045" s="3" t="s">
        <v>3063</v>
      </c>
      <c r="C3045" s="3" t="s">
        <v>7173</v>
      </c>
      <c r="D3045" s="6">
        <v>3000</v>
      </c>
      <c r="E3045" s="8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236"/>
        <v>20</v>
      </c>
      <c r="P3045">
        <f t="shared" si="240"/>
        <v>25.52</v>
      </c>
      <c r="Q3045" s="10" t="s">
        <v>8315</v>
      </c>
      <c r="R3045" t="s">
        <v>8317</v>
      </c>
      <c r="S3045" s="13">
        <f t="shared" si="237"/>
        <v>42630.922893518517</v>
      </c>
      <c r="T3045" s="13">
        <f t="shared" si="238"/>
        <v>42665.922893518517</v>
      </c>
      <c r="U3045">
        <f t="shared" si="239"/>
        <v>2016</v>
      </c>
    </row>
    <row r="3046" spans="1:21" ht="48" x14ac:dyDescent="0.2">
      <c r="A3046">
        <v>3740</v>
      </c>
      <c r="B3046" s="3" t="s">
        <v>3737</v>
      </c>
      <c r="C3046" s="3" t="s">
        <v>7850</v>
      </c>
      <c r="D3046" s="6">
        <v>2000</v>
      </c>
      <c r="E3046" s="8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 t="shared" si="236"/>
        <v>18</v>
      </c>
      <c r="P3046">
        <f t="shared" si="240"/>
        <v>25.57</v>
      </c>
      <c r="Q3046" s="10" t="s">
        <v>8315</v>
      </c>
      <c r="R3046" t="s">
        <v>8316</v>
      </c>
      <c r="S3046" s="13">
        <f t="shared" si="237"/>
        <v>41833.089756944442</v>
      </c>
      <c r="T3046" s="13">
        <f t="shared" si="238"/>
        <v>41863.079143518517</v>
      </c>
      <c r="U3046">
        <f t="shared" si="239"/>
        <v>2014</v>
      </c>
    </row>
    <row r="3047" spans="1:21" ht="48" x14ac:dyDescent="0.2">
      <c r="A3047">
        <v>3841</v>
      </c>
      <c r="B3047" s="3" t="s">
        <v>3838</v>
      </c>
      <c r="C3047" s="3" t="s">
        <v>7950</v>
      </c>
      <c r="D3047" s="6">
        <v>10000</v>
      </c>
      <c r="E3047" s="8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 t="shared" si="236"/>
        <v>9</v>
      </c>
      <c r="P3047">
        <f t="shared" si="240"/>
        <v>25.65</v>
      </c>
      <c r="Q3047" s="10" t="s">
        <v>8315</v>
      </c>
      <c r="R3047" t="s">
        <v>8316</v>
      </c>
      <c r="S3047" s="13">
        <f t="shared" si="237"/>
        <v>41780.785729166666</v>
      </c>
      <c r="T3047" s="13">
        <f t="shared" si="238"/>
        <v>41840.785729166666</v>
      </c>
      <c r="U3047">
        <f t="shared" si="239"/>
        <v>2014</v>
      </c>
    </row>
    <row r="3048" spans="1:21" ht="48" x14ac:dyDescent="0.2">
      <c r="A3048">
        <v>2964</v>
      </c>
      <c r="B3048" s="3" t="s">
        <v>2964</v>
      </c>
      <c r="C3048" s="3" t="s">
        <v>7074</v>
      </c>
      <c r="D3048" s="6">
        <v>5000</v>
      </c>
      <c r="E3048" s="8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 t="shared" si="236"/>
        <v>101</v>
      </c>
      <c r="P3048">
        <f t="shared" si="240"/>
        <v>25.69</v>
      </c>
      <c r="Q3048" s="10" t="s">
        <v>8315</v>
      </c>
      <c r="R3048" t="s">
        <v>8316</v>
      </c>
      <c r="S3048" s="13">
        <f t="shared" si="237"/>
        <v>41827.909942129627</v>
      </c>
      <c r="T3048" s="13">
        <f t="shared" si="238"/>
        <v>41857.897222222222</v>
      </c>
      <c r="U3048">
        <f t="shared" si="239"/>
        <v>2014</v>
      </c>
    </row>
    <row r="3049" spans="1:21" ht="48" x14ac:dyDescent="0.2">
      <c r="A3049">
        <v>3323</v>
      </c>
      <c r="B3049" s="3" t="s">
        <v>3323</v>
      </c>
      <c r="C3049" s="3" t="s">
        <v>7433</v>
      </c>
      <c r="D3049" s="6">
        <v>1000</v>
      </c>
      <c r="E3049" s="8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 t="shared" si="236"/>
        <v>126</v>
      </c>
      <c r="P3049">
        <f t="shared" si="240"/>
        <v>25.69</v>
      </c>
      <c r="Q3049" s="10" t="s">
        <v>8315</v>
      </c>
      <c r="R3049" t="s">
        <v>8316</v>
      </c>
      <c r="S3049" s="13">
        <f t="shared" si="237"/>
        <v>42608.36583333333</v>
      </c>
      <c r="T3049" s="13">
        <f t="shared" si="238"/>
        <v>42638.36583333333</v>
      </c>
      <c r="U3049">
        <f t="shared" si="239"/>
        <v>2016</v>
      </c>
    </row>
    <row r="3050" spans="1:21" ht="32" x14ac:dyDescent="0.2">
      <c r="A3050">
        <v>2885</v>
      </c>
      <c r="B3050" s="3" t="s">
        <v>2885</v>
      </c>
      <c r="C3050" s="3" t="s">
        <v>6995</v>
      </c>
      <c r="D3050" s="6">
        <v>400</v>
      </c>
      <c r="E3050" s="8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 t="shared" si="236"/>
        <v>33</v>
      </c>
      <c r="P3050">
        <f t="shared" si="240"/>
        <v>26</v>
      </c>
      <c r="Q3050" s="10" t="s">
        <v>8315</v>
      </c>
      <c r="R3050" t="s">
        <v>8316</v>
      </c>
      <c r="S3050" s="13">
        <f t="shared" si="237"/>
        <v>42047.07640046296</v>
      </c>
      <c r="T3050" s="13">
        <f t="shared" si="238"/>
        <v>42077.034733796296</v>
      </c>
      <c r="U3050">
        <f t="shared" si="239"/>
        <v>2015</v>
      </c>
    </row>
    <row r="3051" spans="1:21" ht="48" x14ac:dyDescent="0.2">
      <c r="A3051">
        <v>3663</v>
      </c>
      <c r="B3051" s="3" t="s">
        <v>3660</v>
      </c>
      <c r="C3051" s="3" t="s">
        <v>7773</v>
      </c>
      <c r="D3051" s="6">
        <v>225</v>
      </c>
      <c r="E3051" s="8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 t="shared" si="236"/>
        <v>104</v>
      </c>
      <c r="P3051">
        <f t="shared" si="240"/>
        <v>26</v>
      </c>
      <c r="Q3051" s="10" t="s">
        <v>8315</v>
      </c>
      <c r="R3051" t="s">
        <v>8316</v>
      </c>
      <c r="S3051" s="13">
        <f t="shared" si="237"/>
        <v>42665.451736111107</v>
      </c>
      <c r="T3051" s="13">
        <f t="shared" si="238"/>
        <v>42725.493402777778</v>
      </c>
      <c r="U3051">
        <f t="shared" si="239"/>
        <v>2016</v>
      </c>
    </row>
    <row r="3052" spans="1:21" ht="48" x14ac:dyDescent="0.2">
      <c r="A3052">
        <v>3718</v>
      </c>
      <c r="B3052" s="3" t="s">
        <v>3715</v>
      </c>
      <c r="C3052" s="3" t="s">
        <v>7828</v>
      </c>
      <c r="D3052" s="6">
        <v>500</v>
      </c>
      <c r="E3052" s="8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 t="shared" si="236"/>
        <v>239</v>
      </c>
      <c r="P3052">
        <f t="shared" si="240"/>
        <v>26.02</v>
      </c>
      <c r="Q3052" s="10" t="s">
        <v>8315</v>
      </c>
      <c r="R3052" t="s">
        <v>8316</v>
      </c>
      <c r="S3052" s="13">
        <f t="shared" si="237"/>
        <v>42032.716145833328</v>
      </c>
      <c r="T3052" s="13">
        <f t="shared" si="238"/>
        <v>42062.716145833328</v>
      </c>
      <c r="U3052">
        <f t="shared" si="239"/>
        <v>2015</v>
      </c>
    </row>
    <row r="3053" spans="1:21" ht="48" x14ac:dyDescent="0.2">
      <c r="A3053">
        <v>2898</v>
      </c>
      <c r="B3053" s="3" t="s">
        <v>2898</v>
      </c>
      <c r="C3053" s="3" t="s">
        <v>7008</v>
      </c>
      <c r="D3053" s="6">
        <v>7500</v>
      </c>
      <c r="E3053" s="8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 t="shared" si="236"/>
        <v>4</v>
      </c>
      <c r="P3053">
        <f t="shared" si="240"/>
        <v>26.33</v>
      </c>
      <c r="Q3053" s="10" t="s">
        <v>8315</v>
      </c>
      <c r="R3053" t="s">
        <v>8316</v>
      </c>
      <c r="S3053" s="13">
        <f t="shared" si="237"/>
        <v>42278.664965277778</v>
      </c>
      <c r="T3053" s="13">
        <f t="shared" si="238"/>
        <v>42308.664965277778</v>
      </c>
      <c r="U3053">
        <f t="shared" si="239"/>
        <v>2015</v>
      </c>
    </row>
    <row r="3054" spans="1:21" ht="32" x14ac:dyDescent="0.2">
      <c r="A3054">
        <v>3972</v>
      </c>
      <c r="B3054" s="3" t="s">
        <v>3969</v>
      </c>
      <c r="C3054" s="3" t="s">
        <v>8079</v>
      </c>
      <c r="D3054" s="6">
        <v>1000</v>
      </c>
      <c r="E3054" s="8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 t="shared" si="236"/>
        <v>21</v>
      </c>
      <c r="P3054">
        <f t="shared" si="240"/>
        <v>26.38</v>
      </c>
      <c r="Q3054" s="10" t="s">
        <v>8315</v>
      </c>
      <c r="R3054" t="s">
        <v>8316</v>
      </c>
      <c r="S3054" s="13">
        <f t="shared" si="237"/>
        <v>41981.067523148144</v>
      </c>
      <c r="T3054" s="13">
        <f t="shared" si="238"/>
        <v>42041.067523148144</v>
      </c>
      <c r="U3054">
        <f t="shared" si="239"/>
        <v>2014</v>
      </c>
    </row>
    <row r="3055" spans="1:21" ht="48" x14ac:dyDescent="0.2">
      <c r="A3055">
        <v>3567</v>
      </c>
      <c r="B3055" s="3" t="s">
        <v>3566</v>
      </c>
      <c r="C3055" s="3" t="s">
        <v>7677</v>
      </c>
      <c r="D3055" s="6">
        <v>1000</v>
      </c>
      <c r="E3055" s="8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 t="shared" si="236"/>
        <v>109</v>
      </c>
      <c r="P3055">
        <f t="shared" si="240"/>
        <v>26.54</v>
      </c>
      <c r="Q3055" s="10" t="s">
        <v>8315</v>
      </c>
      <c r="R3055" t="s">
        <v>8316</v>
      </c>
      <c r="S3055" s="13">
        <f t="shared" si="237"/>
        <v>42135.810694444444</v>
      </c>
      <c r="T3055" s="13">
        <f t="shared" si="238"/>
        <v>42165.810694444444</v>
      </c>
      <c r="U3055">
        <f t="shared" si="239"/>
        <v>2015</v>
      </c>
    </row>
    <row r="3056" spans="1:21" ht="48" x14ac:dyDescent="0.2">
      <c r="A3056">
        <v>3289</v>
      </c>
      <c r="B3056" s="3" t="s">
        <v>3289</v>
      </c>
      <c r="C3056" s="3" t="s">
        <v>7399</v>
      </c>
      <c r="D3056" s="6">
        <v>500</v>
      </c>
      <c r="E3056" s="8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 t="shared" si="236"/>
        <v>133</v>
      </c>
      <c r="P3056">
        <f t="shared" si="240"/>
        <v>26.61</v>
      </c>
      <c r="Q3056" s="10" t="s">
        <v>8315</v>
      </c>
      <c r="R3056" t="s">
        <v>8316</v>
      </c>
      <c r="S3056" s="13">
        <f t="shared" si="237"/>
        <v>42758.368078703701</v>
      </c>
      <c r="T3056" s="13">
        <f t="shared" si="238"/>
        <v>42786.368078703701</v>
      </c>
      <c r="U3056">
        <f t="shared" si="239"/>
        <v>2017</v>
      </c>
    </row>
    <row r="3057" spans="1:21" ht="48" x14ac:dyDescent="0.2">
      <c r="A3057">
        <v>2861</v>
      </c>
      <c r="B3057" s="3" t="s">
        <v>2861</v>
      </c>
      <c r="C3057" s="3" t="s">
        <v>6971</v>
      </c>
      <c r="D3057" s="6">
        <v>250</v>
      </c>
      <c r="E3057" s="8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 t="shared" si="236"/>
        <v>32</v>
      </c>
      <c r="P3057">
        <f t="shared" si="240"/>
        <v>26.67</v>
      </c>
      <c r="Q3057" s="10" t="s">
        <v>8315</v>
      </c>
      <c r="R3057" t="s">
        <v>8316</v>
      </c>
      <c r="S3057" s="13">
        <f t="shared" si="237"/>
        <v>42257.590833333335</v>
      </c>
      <c r="T3057" s="13">
        <f t="shared" si="238"/>
        <v>42271.590833333335</v>
      </c>
      <c r="U3057">
        <f t="shared" si="239"/>
        <v>2015</v>
      </c>
    </row>
    <row r="3058" spans="1:21" ht="48" x14ac:dyDescent="0.2">
      <c r="A3058">
        <v>3295</v>
      </c>
      <c r="B3058" s="3" t="s">
        <v>3295</v>
      </c>
      <c r="C3058" s="3" t="s">
        <v>7405</v>
      </c>
      <c r="D3058" s="6">
        <v>700</v>
      </c>
      <c r="E3058" s="8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 t="shared" si="236"/>
        <v>103</v>
      </c>
      <c r="P3058">
        <f t="shared" si="240"/>
        <v>26.67</v>
      </c>
      <c r="Q3058" s="10" t="s">
        <v>8315</v>
      </c>
      <c r="R3058" t="s">
        <v>8316</v>
      </c>
      <c r="S3058" s="13">
        <f t="shared" si="237"/>
        <v>42609.442465277782</v>
      </c>
      <c r="T3058" s="13">
        <f t="shared" si="238"/>
        <v>42639.442465277782</v>
      </c>
      <c r="U3058">
        <f t="shared" si="239"/>
        <v>2016</v>
      </c>
    </row>
    <row r="3059" spans="1:21" ht="48" x14ac:dyDescent="0.2">
      <c r="A3059">
        <v>3978</v>
      </c>
      <c r="B3059" s="3" t="s">
        <v>3975</v>
      </c>
      <c r="C3059" s="3" t="s">
        <v>8085</v>
      </c>
      <c r="D3059" s="6">
        <v>2000</v>
      </c>
      <c r="E3059" s="8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 t="shared" si="236"/>
        <v>11</v>
      </c>
      <c r="P3059">
        <f t="shared" si="240"/>
        <v>26.75</v>
      </c>
      <c r="Q3059" s="10" t="s">
        <v>8315</v>
      </c>
      <c r="R3059" t="s">
        <v>8316</v>
      </c>
      <c r="S3059" s="13">
        <f t="shared" si="237"/>
        <v>41975.642974537041</v>
      </c>
      <c r="T3059" s="13">
        <f t="shared" si="238"/>
        <v>42035.642974537041</v>
      </c>
      <c r="U3059">
        <f t="shared" si="239"/>
        <v>2014</v>
      </c>
    </row>
    <row r="3060" spans="1:21" ht="32" x14ac:dyDescent="0.2">
      <c r="A3060">
        <v>3900</v>
      </c>
      <c r="B3060" s="3" t="s">
        <v>3897</v>
      </c>
      <c r="C3060" s="3" t="s">
        <v>8008</v>
      </c>
      <c r="D3060" s="6">
        <v>2500</v>
      </c>
      <c r="E3060" s="8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 t="shared" si="236"/>
        <v>5</v>
      </c>
      <c r="P3060">
        <f t="shared" si="240"/>
        <v>27</v>
      </c>
      <c r="Q3060" s="10" t="s">
        <v>8315</v>
      </c>
      <c r="R3060" t="s">
        <v>8316</v>
      </c>
      <c r="S3060" s="13">
        <f t="shared" si="237"/>
        <v>42136.092488425929</v>
      </c>
      <c r="T3060" s="13">
        <f t="shared" si="238"/>
        <v>42166.092488425929</v>
      </c>
      <c r="U3060">
        <f t="shared" si="239"/>
        <v>2015</v>
      </c>
    </row>
    <row r="3061" spans="1:21" ht="48" x14ac:dyDescent="0.2">
      <c r="A3061">
        <v>3399</v>
      </c>
      <c r="B3061" s="3" t="s">
        <v>3398</v>
      </c>
      <c r="C3061" s="3" t="s">
        <v>7509</v>
      </c>
      <c r="D3061" s="6">
        <v>1200</v>
      </c>
      <c r="E3061" s="8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 t="shared" si="236"/>
        <v>104</v>
      </c>
      <c r="P3061">
        <f t="shared" si="240"/>
        <v>27.07</v>
      </c>
      <c r="Q3061" s="10" t="s">
        <v>8315</v>
      </c>
      <c r="R3061" t="s">
        <v>8316</v>
      </c>
      <c r="S3061" s="13">
        <f t="shared" si="237"/>
        <v>42026.920428240745</v>
      </c>
      <c r="T3061" s="13">
        <f t="shared" si="238"/>
        <v>42056.920428240745</v>
      </c>
      <c r="U3061">
        <f t="shared" si="239"/>
        <v>2015</v>
      </c>
    </row>
    <row r="3062" spans="1:21" ht="32" x14ac:dyDescent="0.2">
      <c r="A3062">
        <v>3711</v>
      </c>
      <c r="B3062" s="3" t="s">
        <v>3708</v>
      </c>
      <c r="C3062" s="3" t="s">
        <v>7821</v>
      </c>
      <c r="D3062" s="6">
        <v>500</v>
      </c>
      <c r="E3062" s="8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 t="shared" si="236"/>
        <v>114</v>
      </c>
      <c r="P3062">
        <f t="shared" si="240"/>
        <v>27.14</v>
      </c>
      <c r="Q3062" s="10" t="s">
        <v>8315</v>
      </c>
      <c r="R3062" t="s">
        <v>8316</v>
      </c>
      <c r="S3062" s="13">
        <f t="shared" si="237"/>
        <v>41779.724224537036</v>
      </c>
      <c r="T3062" s="13">
        <f t="shared" si="238"/>
        <v>41805.666666666664</v>
      </c>
      <c r="U3062">
        <f t="shared" si="239"/>
        <v>2014</v>
      </c>
    </row>
    <row r="3063" spans="1:21" ht="48" x14ac:dyDescent="0.2">
      <c r="A3063">
        <v>2891</v>
      </c>
      <c r="B3063" s="3" t="s">
        <v>2891</v>
      </c>
      <c r="C3063" s="3" t="s">
        <v>7001</v>
      </c>
      <c r="D3063" s="6">
        <v>10000</v>
      </c>
      <c r="E3063" s="8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 t="shared" si="236"/>
        <v>3</v>
      </c>
      <c r="P3063">
        <f t="shared" si="240"/>
        <v>27.3</v>
      </c>
      <c r="Q3063" s="10" t="s">
        <v>8315</v>
      </c>
      <c r="R3063" t="s">
        <v>8316</v>
      </c>
      <c r="S3063" s="13">
        <f t="shared" si="237"/>
        <v>42415.883425925931</v>
      </c>
      <c r="T3063" s="13">
        <f t="shared" si="238"/>
        <v>42475.84175925926</v>
      </c>
      <c r="U3063">
        <f t="shared" si="239"/>
        <v>2016</v>
      </c>
    </row>
    <row r="3064" spans="1:21" ht="48" x14ac:dyDescent="0.2">
      <c r="A3064">
        <v>3453</v>
      </c>
      <c r="B3064" s="3" t="s">
        <v>3452</v>
      </c>
      <c r="C3064" s="3" t="s">
        <v>7563</v>
      </c>
      <c r="D3064" s="6">
        <v>300</v>
      </c>
      <c r="E3064" s="8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 t="shared" si="236"/>
        <v>128</v>
      </c>
      <c r="P3064">
        <f t="shared" si="240"/>
        <v>27.5</v>
      </c>
      <c r="Q3064" s="10" t="s">
        <v>8315</v>
      </c>
      <c r="R3064" t="s">
        <v>8316</v>
      </c>
      <c r="S3064" s="13">
        <f t="shared" si="237"/>
        <v>42535.97865740741</v>
      </c>
      <c r="T3064" s="13">
        <f t="shared" si="238"/>
        <v>42595.97865740741</v>
      </c>
      <c r="U3064">
        <f t="shared" si="239"/>
        <v>2016</v>
      </c>
    </row>
    <row r="3065" spans="1:21" ht="32" x14ac:dyDescent="0.2">
      <c r="A3065">
        <v>3826</v>
      </c>
      <c r="B3065" s="3" t="s">
        <v>3823</v>
      </c>
      <c r="C3065" s="3" t="s">
        <v>7935</v>
      </c>
      <c r="D3065" s="6">
        <v>600</v>
      </c>
      <c r="E3065" s="8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 t="shared" si="236"/>
        <v>119</v>
      </c>
      <c r="P3065">
        <f t="shared" si="240"/>
        <v>27.5</v>
      </c>
      <c r="Q3065" s="10" t="s">
        <v>8315</v>
      </c>
      <c r="R3065" t="s">
        <v>8316</v>
      </c>
      <c r="S3065" s="13">
        <f t="shared" si="237"/>
        <v>42101.423541666663</v>
      </c>
      <c r="T3065" s="13">
        <f t="shared" si="238"/>
        <v>42131.423541666663</v>
      </c>
      <c r="U3065">
        <f t="shared" si="239"/>
        <v>2015</v>
      </c>
    </row>
    <row r="3066" spans="1:21" ht="48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36"/>
        <v>2</v>
      </c>
      <c r="P3066">
        <f t="shared" si="240"/>
        <v>27.5</v>
      </c>
      <c r="Q3066" s="10" t="s">
        <v>8315</v>
      </c>
      <c r="R3066" t="s">
        <v>8316</v>
      </c>
      <c r="S3066" s="13">
        <f t="shared" si="237"/>
        <v>41991.022488425922</v>
      </c>
      <c r="T3066" s="13">
        <f t="shared" si="238"/>
        <v>42015.041666666672</v>
      </c>
      <c r="U3066">
        <f t="shared" si="239"/>
        <v>2014</v>
      </c>
    </row>
    <row r="3067" spans="1:21" ht="32" x14ac:dyDescent="0.2">
      <c r="A3067">
        <v>4070</v>
      </c>
      <c r="B3067" s="3" t="s">
        <v>4066</v>
      </c>
      <c r="C3067" s="3" t="s">
        <v>8173</v>
      </c>
      <c r="D3067" s="6">
        <v>1000</v>
      </c>
      <c r="E3067" s="8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 t="shared" si="236"/>
        <v>17</v>
      </c>
      <c r="P3067">
        <f t="shared" si="240"/>
        <v>27.5</v>
      </c>
      <c r="Q3067" s="10" t="s">
        <v>8315</v>
      </c>
      <c r="R3067" t="s">
        <v>8316</v>
      </c>
      <c r="S3067" s="13">
        <f t="shared" si="237"/>
        <v>42031.666898148149</v>
      </c>
      <c r="T3067" s="13">
        <f t="shared" si="238"/>
        <v>42064.125</v>
      </c>
      <c r="U3067">
        <f t="shared" si="239"/>
        <v>2015</v>
      </c>
    </row>
    <row r="3068" spans="1:21" ht="48" x14ac:dyDescent="0.2">
      <c r="A3068">
        <v>1294</v>
      </c>
      <c r="B3068" s="3" t="s">
        <v>1295</v>
      </c>
      <c r="C3068" s="3" t="s">
        <v>5404</v>
      </c>
      <c r="D3068" s="6">
        <v>500</v>
      </c>
      <c r="E3068" s="8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 t="shared" si="236"/>
        <v>122</v>
      </c>
      <c r="P3068">
        <f t="shared" si="240"/>
        <v>27.73</v>
      </c>
      <c r="Q3068" s="10" t="s">
        <v>8315</v>
      </c>
      <c r="R3068" t="s">
        <v>8316</v>
      </c>
      <c r="S3068" s="13">
        <f t="shared" si="237"/>
        <v>42278.453668981485</v>
      </c>
      <c r="T3068" s="13">
        <f t="shared" si="238"/>
        <v>42296.458333333328</v>
      </c>
      <c r="U3068">
        <f t="shared" si="239"/>
        <v>2015</v>
      </c>
    </row>
    <row r="3069" spans="1:21" ht="48" x14ac:dyDescent="0.2">
      <c r="A3069">
        <v>3336</v>
      </c>
      <c r="B3069" s="3" t="s">
        <v>3336</v>
      </c>
      <c r="C3069" s="3" t="s">
        <v>7446</v>
      </c>
      <c r="D3069" s="6">
        <v>250</v>
      </c>
      <c r="E3069" s="8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 t="shared" si="236"/>
        <v>100</v>
      </c>
      <c r="P3069">
        <f t="shared" si="240"/>
        <v>27.78</v>
      </c>
      <c r="Q3069" s="10" t="s">
        <v>8315</v>
      </c>
      <c r="R3069" t="s">
        <v>8316</v>
      </c>
      <c r="S3069" s="13">
        <f t="shared" si="237"/>
        <v>42437.398680555561</v>
      </c>
      <c r="T3069" s="13">
        <f t="shared" si="238"/>
        <v>42465.35701388889</v>
      </c>
      <c r="U3069">
        <f t="shared" si="239"/>
        <v>2016</v>
      </c>
    </row>
    <row r="3070" spans="1:21" ht="48" x14ac:dyDescent="0.2">
      <c r="A3070">
        <v>3378</v>
      </c>
      <c r="B3070" s="3" t="s">
        <v>3377</v>
      </c>
      <c r="C3070" s="3" t="s">
        <v>7488</v>
      </c>
      <c r="D3070" s="6">
        <v>550</v>
      </c>
      <c r="E3070" s="8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 t="shared" si="236"/>
        <v>108</v>
      </c>
      <c r="P3070">
        <f t="shared" si="240"/>
        <v>28.19</v>
      </c>
      <c r="Q3070" s="10" t="s">
        <v>8315</v>
      </c>
      <c r="R3070" t="s">
        <v>8316</v>
      </c>
      <c r="S3070" s="13">
        <f t="shared" si="237"/>
        <v>41858.355393518519</v>
      </c>
      <c r="T3070" s="13">
        <f t="shared" si="238"/>
        <v>41882.547222222223</v>
      </c>
      <c r="U3070">
        <f t="shared" si="239"/>
        <v>2014</v>
      </c>
    </row>
    <row r="3071" spans="1:21" ht="48" x14ac:dyDescent="0.2">
      <c r="A3071">
        <v>3405</v>
      </c>
      <c r="B3071" s="3" t="s">
        <v>3404</v>
      </c>
      <c r="C3071" s="3" t="s">
        <v>7515</v>
      </c>
      <c r="D3071" s="6">
        <v>350</v>
      </c>
      <c r="E3071" s="8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 t="shared" si="236"/>
        <v>138</v>
      </c>
      <c r="P3071">
        <f t="shared" si="240"/>
        <v>28.32</v>
      </c>
      <c r="Q3071" s="10" t="s">
        <v>8315</v>
      </c>
      <c r="R3071" t="s">
        <v>8316</v>
      </c>
      <c r="S3071" s="13">
        <f t="shared" si="237"/>
        <v>42410.017199074078</v>
      </c>
      <c r="T3071" s="13">
        <f t="shared" si="238"/>
        <v>42430.999305555553</v>
      </c>
      <c r="U3071">
        <f t="shared" si="239"/>
        <v>2016</v>
      </c>
    </row>
    <row r="3072" spans="1:21" ht="48" x14ac:dyDescent="0.2">
      <c r="A3072">
        <v>3161</v>
      </c>
      <c r="B3072" s="3" t="s">
        <v>3161</v>
      </c>
      <c r="C3072" s="3" t="s">
        <v>7271</v>
      </c>
      <c r="D3072" s="6">
        <v>2000</v>
      </c>
      <c r="E3072" s="8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 t="shared" si="236"/>
        <v>105</v>
      </c>
      <c r="P3072">
        <f t="shared" si="240"/>
        <v>28.41</v>
      </c>
      <c r="Q3072" s="10" t="s">
        <v>8315</v>
      </c>
      <c r="R3072" t="s">
        <v>8316</v>
      </c>
      <c r="S3072" s="13">
        <f t="shared" si="237"/>
        <v>41897.536134259259</v>
      </c>
      <c r="T3072" s="13">
        <f t="shared" si="238"/>
        <v>41927.536134259259</v>
      </c>
      <c r="U3072">
        <f t="shared" si="239"/>
        <v>2014</v>
      </c>
    </row>
    <row r="3073" spans="1:21" ht="48" x14ac:dyDescent="0.2">
      <c r="A3073">
        <v>3420</v>
      </c>
      <c r="B3073" s="3" t="s">
        <v>3419</v>
      </c>
      <c r="C3073" s="3" t="s">
        <v>7530</v>
      </c>
      <c r="D3073" s="6">
        <v>700</v>
      </c>
      <c r="E3073" s="8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 t="shared" si="236"/>
        <v>138</v>
      </c>
      <c r="P3073">
        <f t="shared" si="240"/>
        <v>28.41</v>
      </c>
      <c r="Q3073" s="10" t="s">
        <v>8315</v>
      </c>
      <c r="R3073" t="s">
        <v>8316</v>
      </c>
      <c r="S3073" s="13">
        <f t="shared" si="237"/>
        <v>42405.090300925927</v>
      </c>
      <c r="T3073" s="13">
        <f t="shared" si="238"/>
        <v>42414</v>
      </c>
      <c r="U3073">
        <f t="shared" si="239"/>
        <v>2016</v>
      </c>
    </row>
    <row r="3074" spans="1:21" ht="48" x14ac:dyDescent="0.2">
      <c r="A3074">
        <v>2821</v>
      </c>
      <c r="B3074" s="3" t="s">
        <v>2821</v>
      </c>
      <c r="C3074" s="3" t="s">
        <v>6931</v>
      </c>
      <c r="D3074" s="6">
        <v>1000</v>
      </c>
      <c r="E3074" s="8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 t="shared" ref="O3074:O3137" si="241">ROUND(E3074/D3074*100,0)</f>
        <v>100</v>
      </c>
      <c r="P3074">
        <f t="shared" si="240"/>
        <v>28.57</v>
      </c>
      <c r="Q3074" s="10" t="s">
        <v>8315</v>
      </c>
      <c r="R3074" t="s">
        <v>8316</v>
      </c>
      <c r="S3074" s="13">
        <f t="shared" si="237"/>
        <v>41875.922858796301</v>
      </c>
      <c r="T3074" s="13">
        <f t="shared" si="238"/>
        <v>41905.922858796301</v>
      </c>
      <c r="U3074">
        <f t="shared" si="239"/>
        <v>2014</v>
      </c>
    </row>
    <row r="3075" spans="1:21" ht="48" x14ac:dyDescent="0.2">
      <c r="A3075">
        <v>3577</v>
      </c>
      <c r="B3075" s="3" t="s">
        <v>3576</v>
      </c>
      <c r="C3075" s="3" t="s">
        <v>7687</v>
      </c>
      <c r="D3075" s="6">
        <v>600</v>
      </c>
      <c r="E3075" s="8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 t="shared" si="241"/>
        <v>130</v>
      </c>
      <c r="P3075">
        <f t="shared" si="240"/>
        <v>28.89</v>
      </c>
      <c r="Q3075" s="10" t="s">
        <v>8315</v>
      </c>
      <c r="R3075" t="s">
        <v>8316</v>
      </c>
      <c r="S3075" s="13">
        <f t="shared" ref="S3075:S3138" si="242">(((J3075/60)/60)/24)+DATE(1970,1,1)</f>
        <v>42093.786840277782</v>
      </c>
      <c r="T3075" s="13">
        <f t="shared" ref="T3075:T3138" si="243">(((I3075/60)/60)/24)+DATE(1970,1,1)</f>
        <v>42120.26944444445</v>
      </c>
      <c r="U3075">
        <f t="shared" ref="U3075:U3138" si="244">YEAR(S3075)</f>
        <v>2015</v>
      </c>
    </row>
    <row r="3076" spans="1:21" ht="48" x14ac:dyDescent="0.2">
      <c r="A3076">
        <v>2879</v>
      </c>
      <c r="B3076" s="3" t="s">
        <v>2879</v>
      </c>
      <c r="C3076" s="3" t="s">
        <v>6989</v>
      </c>
      <c r="D3076" s="6">
        <v>11200</v>
      </c>
      <c r="E3076" s="8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 t="shared" si="241"/>
        <v>0</v>
      </c>
      <c r="P3076">
        <f t="shared" si="240"/>
        <v>29</v>
      </c>
      <c r="Q3076" s="10" t="s">
        <v>8315</v>
      </c>
      <c r="R3076" t="s">
        <v>8316</v>
      </c>
      <c r="S3076" s="13">
        <f t="shared" si="242"/>
        <v>42359.725243055553</v>
      </c>
      <c r="T3076" s="13">
        <f t="shared" si="243"/>
        <v>42389.725243055553</v>
      </c>
      <c r="U3076">
        <f t="shared" si="244"/>
        <v>2015</v>
      </c>
    </row>
    <row r="3077" spans="1:21" ht="48" x14ac:dyDescent="0.2">
      <c r="A3077">
        <v>3394</v>
      </c>
      <c r="B3077" s="3" t="s">
        <v>3393</v>
      </c>
      <c r="C3077" s="3" t="s">
        <v>7504</v>
      </c>
      <c r="D3077" s="6">
        <v>550</v>
      </c>
      <c r="E3077" s="8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 t="shared" si="241"/>
        <v>142</v>
      </c>
      <c r="P3077">
        <f t="shared" si="240"/>
        <v>29</v>
      </c>
      <c r="Q3077" s="10" t="s">
        <v>8315</v>
      </c>
      <c r="R3077" t="s">
        <v>8316</v>
      </c>
      <c r="S3077" s="13">
        <f t="shared" si="242"/>
        <v>41817.59542824074</v>
      </c>
      <c r="T3077" s="13">
        <f t="shared" si="243"/>
        <v>41847.59542824074</v>
      </c>
      <c r="U3077">
        <f t="shared" si="244"/>
        <v>2014</v>
      </c>
    </row>
    <row r="3078" spans="1:21" ht="32" x14ac:dyDescent="0.2">
      <c r="A3078">
        <v>3607</v>
      </c>
      <c r="B3078" s="3" t="s">
        <v>3606</v>
      </c>
      <c r="C3078" s="3" t="s">
        <v>7717</v>
      </c>
      <c r="D3078" s="6">
        <v>550</v>
      </c>
      <c r="E3078" s="8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 t="shared" si="241"/>
        <v>105</v>
      </c>
      <c r="P3078">
        <f t="shared" si="240"/>
        <v>29</v>
      </c>
      <c r="Q3078" s="10" t="s">
        <v>8315</v>
      </c>
      <c r="R3078" t="s">
        <v>8316</v>
      </c>
      <c r="S3078" s="13">
        <f t="shared" si="242"/>
        <v>42338.963912037041</v>
      </c>
      <c r="T3078" s="13">
        <f t="shared" si="243"/>
        <v>42353</v>
      </c>
      <c r="U3078">
        <f t="shared" si="244"/>
        <v>2015</v>
      </c>
    </row>
    <row r="3079" spans="1:21" ht="48" x14ac:dyDescent="0.2">
      <c r="A3079">
        <v>3789</v>
      </c>
      <c r="B3079" s="3" t="s">
        <v>3786</v>
      </c>
      <c r="C3079" s="3" t="s">
        <v>7899</v>
      </c>
      <c r="D3079" s="6">
        <v>3550</v>
      </c>
      <c r="E3079" s="8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241"/>
        <v>3</v>
      </c>
      <c r="P3079">
        <f t="shared" si="240"/>
        <v>29</v>
      </c>
      <c r="Q3079" s="10" t="s">
        <v>8315</v>
      </c>
      <c r="R3079" t="s">
        <v>8340</v>
      </c>
      <c r="S3079" s="13">
        <f t="shared" si="242"/>
        <v>42138.798819444448</v>
      </c>
      <c r="T3079" s="13">
        <f t="shared" si="243"/>
        <v>42170.798819444448</v>
      </c>
      <c r="U3079">
        <f t="shared" si="244"/>
        <v>2015</v>
      </c>
    </row>
    <row r="3080" spans="1:21" ht="48" x14ac:dyDescent="0.2">
      <c r="A3080">
        <v>3136</v>
      </c>
      <c r="B3080" s="3" t="s">
        <v>3136</v>
      </c>
      <c r="C3080" s="3" t="s">
        <v>7246</v>
      </c>
      <c r="D3080" s="6">
        <v>500</v>
      </c>
      <c r="E3080" s="8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 t="shared" si="241"/>
        <v>128</v>
      </c>
      <c r="P3080">
        <f t="shared" si="240"/>
        <v>29.05</v>
      </c>
      <c r="Q3080" s="10" t="s">
        <v>8315</v>
      </c>
      <c r="R3080" t="s">
        <v>8316</v>
      </c>
      <c r="S3080" s="13">
        <f t="shared" si="242"/>
        <v>42789.462430555555</v>
      </c>
      <c r="T3080" s="13">
        <f t="shared" si="243"/>
        <v>42825.957638888889</v>
      </c>
      <c r="U3080">
        <f t="shared" si="244"/>
        <v>2017</v>
      </c>
    </row>
    <row r="3081" spans="1:21" ht="48" x14ac:dyDescent="0.2">
      <c r="A3081">
        <v>3314</v>
      </c>
      <c r="B3081" s="3" t="s">
        <v>3314</v>
      </c>
      <c r="C3081" s="3" t="s">
        <v>7424</v>
      </c>
      <c r="D3081" s="6">
        <v>800</v>
      </c>
      <c r="E3081" s="8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 t="shared" si="241"/>
        <v>211</v>
      </c>
      <c r="P3081">
        <f t="shared" si="240"/>
        <v>29.07</v>
      </c>
      <c r="Q3081" s="10" t="s">
        <v>8315</v>
      </c>
      <c r="R3081" t="s">
        <v>8316</v>
      </c>
      <c r="S3081" s="13">
        <f t="shared" si="242"/>
        <v>42105.267488425925</v>
      </c>
      <c r="T3081" s="13">
        <f t="shared" si="243"/>
        <v>42132.836805555555</v>
      </c>
      <c r="U3081">
        <f t="shared" si="244"/>
        <v>2015</v>
      </c>
    </row>
    <row r="3082" spans="1:21" ht="48" x14ac:dyDescent="0.2">
      <c r="A3082">
        <v>3974</v>
      </c>
      <c r="B3082" s="3" t="s">
        <v>3971</v>
      </c>
      <c r="C3082" s="3" t="s">
        <v>8081</v>
      </c>
      <c r="D3082" s="6">
        <v>1000</v>
      </c>
      <c r="E3082" s="8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 t="shared" si="241"/>
        <v>32</v>
      </c>
      <c r="P3082">
        <f t="shared" ref="P3082:P3145" si="245">IFERROR(ROUND(E3082/L3082,2),0)</f>
        <v>29.09</v>
      </c>
      <c r="Q3082" s="10" t="s">
        <v>8315</v>
      </c>
      <c r="R3082" t="s">
        <v>8316</v>
      </c>
      <c r="S3082" s="13">
        <f t="shared" si="242"/>
        <v>42493.546851851846</v>
      </c>
      <c r="T3082" s="13">
        <f t="shared" si="243"/>
        <v>42523.546851851846</v>
      </c>
      <c r="U3082">
        <f t="shared" si="244"/>
        <v>2016</v>
      </c>
    </row>
    <row r="3083" spans="1:21" ht="48" x14ac:dyDescent="0.2">
      <c r="A3083">
        <v>3255</v>
      </c>
      <c r="B3083" s="3" t="s">
        <v>3255</v>
      </c>
      <c r="C3083" s="3" t="s">
        <v>7365</v>
      </c>
      <c r="D3083" s="6">
        <v>300</v>
      </c>
      <c r="E3083" s="8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 t="shared" si="241"/>
        <v>175</v>
      </c>
      <c r="P3083">
        <f t="shared" si="245"/>
        <v>29.17</v>
      </c>
      <c r="Q3083" s="10" t="s">
        <v>8315</v>
      </c>
      <c r="R3083" t="s">
        <v>8316</v>
      </c>
      <c r="S3083" s="13">
        <f t="shared" si="242"/>
        <v>41889.768229166664</v>
      </c>
      <c r="T3083" s="13">
        <f t="shared" si="243"/>
        <v>41919.768229166664</v>
      </c>
      <c r="U3083">
        <f t="shared" si="244"/>
        <v>2014</v>
      </c>
    </row>
    <row r="3084" spans="1:21" ht="48" x14ac:dyDescent="0.2">
      <c r="A3084">
        <v>4081</v>
      </c>
      <c r="B3084" s="3" t="s">
        <v>4077</v>
      </c>
      <c r="C3084" s="3" t="s">
        <v>8184</v>
      </c>
      <c r="D3084" s="6">
        <v>2224</v>
      </c>
      <c r="E3084" s="8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 t="shared" si="241"/>
        <v>16</v>
      </c>
      <c r="P3084">
        <f t="shared" si="245"/>
        <v>29.17</v>
      </c>
      <c r="Q3084" s="10" t="s">
        <v>8315</v>
      </c>
      <c r="R3084" t="s">
        <v>8316</v>
      </c>
      <c r="S3084" s="13">
        <f t="shared" si="242"/>
        <v>42041.581307870365</v>
      </c>
      <c r="T3084" s="13">
        <f t="shared" si="243"/>
        <v>42071.539641203708</v>
      </c>
      <c r="U3084">
        <f t="shared" si="244"/>
        <v>2015</v>
      </c>
    </row>
    <row r="3085" spans="1:21" ht="48" x14ac:dyDescent="0.2">
      <c r="A3085">
        <v>3996</v>
      </c>
      <c r="B3085" s="3" t="s">
        <v>3992</v>
      </c>
      <c r="C3085" s="3" t="s">
        <v>8102</v>
      </c>
      <c r="D3085" s="6">
        <v>3000</v>
      </c>
      <c r="E3085" s="8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 t="shared" si="241"/>
        <v>17</v>
      </c>
      <c r="P3085">
        <f t="shared" si="245"/>
        <v>29.24</v>
      </c>
      <c r="Q3085" s="10" t="s">
        <v>8315</v>
      </c>
      <c r="R3085" t="s">
        <v>8316</v>
      </c>
      <c r="S3085" s="13">
        <f t="shared" si="242"/>
        <v>41950.26694444444</v>
      </c>
      <c r="T3085" s="13">
        <f t="shared" si="243"/>
        <v>41963.669444444444</v>
      </c>
      <c r="U3085">
        <f t="shared" si="244"/>
        <v>2014</v>
      </c>
    </row>
    <row r="3086" spans="1:21" ht="48" x14ac:dyDescent="0.2">
      <c r="A3086">
        <v>524</v>
      </c>
      <c r="B3086" s="3" t="s">
        <v>525</v>
      </c>
      <c r="C3086" s="3" t="s">
        <v>4634</v>
      </c>
      <c r="D3086" s="6">
        <v>3500</v>
      </c>
      <c r="E3086" s="8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 t="shared" si="241"/>
        <v>109</v>
      </c>
      <c r="P3086">
        <f t="shared" si="245"/>
        <v>29.26</v>
      </c>
      <c r="Q3086" s="10" t="s">
        <v>8315</v>
      </c>
      <c r="R3086" t="s">
        <v>8316</v>
      </c>
      <c r="S3086" s="13">
        <f t="shared" si="242"/>
        <v>42492.717233796298</v>
      </c>
      <c r="T3086" s="13">
        <f t="shared" si="243"/>
        <v>42522.717233796298</v>
      </c>
      <c r="U3086">
        <f t="shared" si="244"/>
        <v>2016</v>
      </c>
    </row>
    <row r="3087" spans="1:21" ht="48" x14ac:dyDescent="0.2">
      <c r="A3087">
        <v>2892</v>
      </c>
      <c r="B3087" s="3" t="s">
        <v>2892</v>
      </c>
      <c r="C3087" s="3" t="s">
        <v>7002</v>
      </c>
      <c r="D3087" s="6">
        <v>5500</v>
      </c>
      <c r="E3087" s="8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 t="shared" si="241"/>
        <v>9</v>
      </c>
      <c r="P3087">
        <f t="shared" si="245"/>
        <v>29.41</v>
      </c>
      <c r="Q3087" s="10" t="s">
        <v>8315</v>
      </c>
      <c r="R3087" t="s">
        <v>8316</v>
      </c>
      <c r="S3087" s="13">
        <f t="shared" si="242"/>
        <v>41869.714166666665</v>
      </c>
      <c r="T3087" s="13">
        <f t="shared" si="243"/>
        <v>41876.875</v>
      </c>
      <c r="U3087">
        <f t="shared" si="244"/>
        <v>2014</v>
      </c>
    </row>
    <row r="3088" spans="1:21" ht="48" x14ac:dyDescent="0.2">
      <c r="A3088">
        <v>3650</v>
      </c>
      <c r="B3088" s="3" t="s">
        <v>3648</v>
      </c>
      <c r="C3088" s="3" t="s">
        <v>7760</v>
      </c>
      <c r="D3088" s="6">
        <v>500</v>
      </c>
      <c r="E3088" s="8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 t="shared" si="241"/>
        <v>100</v>
      </c>
      <c r="P3088">
        <f t="shared" si="245"/>
        <v>29.41</v>
      </c>
      <c r="Q3088" s="10" t="s">
        <v>8315</v>
      </c>
      <c r="R3088" t="s">
        <v>8316</v>
      </c>
      <c r="S3088" s="13">
        <f t="shared" si="242"/>
        <v>42381.478981481487</v>
      </c>
      <c r="T3088" s="13">
        <f t="shared" si="243"/>
        <v>42402.478981481487</v>
      </c>
      <c r="U3088">
        <f t="shared" si="244"/>
        <v>2016</v>
      </c>
    </row>
    <row r="3089" spans="1:21" ht="48" x14ac:dyDescent="0.2">
      <c r="A3089">
        <v>3409</v>
      </c>
      <c r="B3089" s="3" t="s">
        <v>3408</v>
      </c>
      <c r="C3089" s="3" t="s">
        <v>7519</v>
      </c>
      <c r="D3089" s="6">
        <v>500</v>
      </c>
      <c r="E3089" s="8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 t="shared" si="241"/>
        <v>124</v>
      </c>
      <c r="P3089">
        <f t="shared" si="245"/>
        <v>29.43</v>
      </c>
      <c r="Q3089" s="10" t="s">
        <v>8315</v>
      </c>
      <c r="R3089" t="s">
        <v>8316</v>
      </c>
      <c r="S3089" s="13">
        <f t="shared" si="242"/>
        <v>42544.814328703709</v>
      </c>
      <c r="T3089" s="13">
        <f t="shared" si="243"/>
        <v>42582.873611111107</v>
      </c>
      <c r="U3089">
        <f t="shared" si="244"/>
        <v>2016</v>
      </c>
    </row>
    <row r="3090" spans="1:21" ht="48" x14ac:dyDescent="0.2">
      <c r="A3090">
        <v>2860</v>
      </c>
      <c r="B3090" s="3" t="s">
        <v>2860</v>
      </c>
      <c r="C3090" s="3" t="s">
        <v>6970</v>
      </c>
      <c r="D3090" s="6">
        <v>4000</v>
      </c>
      <c r="E3090" s="8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 t="shared" si="241"/>
        <v>7</v>
      </c>
      <c r="P3090">
        <f t="shared" si="245"/>
        <v>29.56</v>
      </c>
      <c r="Q3090" s="10" t="s">
        <v>8315</v>
      </c>
      <c r="R3090" t="s">
        <v>8316</v>
      </c>
      <c r="S3090" s="13">
        <f t="shared" si="242"/>
        <v>42480.800648148142</v>
      </c>
      <c r="T3090" s="13">
        <f t="shared" si="243"/>
        <v>42540.800648148142</v>
      </c>
      <c r="U3090">
        <f t="shared" si="244"/>
        <v>2016</v>
      </c>
    </row>
    <row r="3091" spans="1:21" ht="48" x14ac:dyDescent="0.2">
      <c r="A3091">
        <v>3294</v>
      </c>
      <c r="B3091" s="3" t="s">
        <v>3294</v>
      </c>
      <c r="C3091" s="3" t="s">
        <v>7404</v>
      </c>
      <c r="D3091" s="6">
        <v>600</v>
      </c>
      <c r="E3091" s="8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 t="shared" si="241"/>
        <v>118</v>
      </c>
      <c r="P3091">
        <f t="shared" si="245"/>
        <v>29.58</v>
      </c>
      <c r="Q3091" s="10" t="s">
        <v>8315</v>
      </c>
      <c r="R3091" t="s">
        <v>8316</v>
      </c>
      <c r="S3091" s="13">
        <f t="shared" si="242"/>
        <v>42141.541134259256</v>
      </c>
      <c r="T3091" s="13">
        <f t="shared" si="243"/>
        <v>42171.541134259256</v>
      </c>
      <c r="U3091">
        <f t="shared" si="244"/>
        <v>2015</v>
      </c>
    </row>
    <row r="3092" spans="1:21" ht="48" x14ac:dyDescent="0.2">
      <c r="A3092">
        <v>3608</v>
      </c>
      <c r="B3092" s="3" t="s">
        <v>3607</v>
      </c>
      <c r="C3092" s="3" t="s">
        <v>7718</v>
      </c>
      <c r="D3092" s="6">
        <v>800</v>
      </c>
      <c r="E3092" s="8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 t="shared" si="241"/>
        <v>100</v>
      </c>
      <c r="P3092">
        <f t="shared" si="245"/>
        <v>29.63</v>
      </c>
      <c r="Q3092" s="10" t="s">
        <v>8315</v>
      </c>
      <c r="R3092" t="s">
        <v>8316</v>
      </c>
      <c r="S3092" s="13">
        <f t="shared" si="242"/>
        <v>42506.709375000006</v>
      </c>
      <c r="T3092" s="13">
        <f t="shared" si="243"/>
        <v>42538.583333333328</v>
      </c>
      <c r="U3092">
        <f t="shared" si="244"/>
        <v>2016</v>
      </c>
    </row>
    <row r="3093" spans="1:21" ht="48" x14ac:dyDescent="0.2">
      <c r="A3093">
        <v>3367</v>
      </c>
      <c r="B3093" s="3" t="s">
        <v>3366</v>
      </c>
      <c r="C3093" s="3" t="s">
        <v>7477</v>
      </c>
      <c r="D3093" s="6">
        <v>750</v>
      </c>
      <c r="E3093" s="8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 t="shared" si="241"/>
        <v>119</v>
      </c>
      <c r="P3093">
        <f t="shared" si="245"/>
        <v>29.67</v>
      </c>
      <c r="Q3093" s="10" t="s">
        <v>8315</v>
      </c>
      <c r="R3093" t="s">
        <v>8316</v>
      </c>
      <c r="S3093" s="13">
        <f t="shared" si="242"/>
        <v>42192.933958333335</v>
      </c>
      <c r="T3093" s="13">
        <f t="shared" si="243"/>
        <v>42217.933958333335</v>
      </c>
      <c r="U3093">
        <f t="shared" si="244"/>
        <v>2015</v>
      </c>
    </row>
    <row r="3094" spans="1:21" ht="48" x14ac:dyDescent="0.2">
      <c r="A3094">
        <v>3462</v>
      </c>
      <c r="B3094" s="3" t="s">
        <v>3461</v>
      </c>
      <c r="C3094" s="3" t="s">
        <v>7572</v>
      </c>
      <c r="D3094" s="6">
        <v>250</v>
      </c>
      <c r="E3094" s="8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 t="shared" si="241"/>
        <v>202</v>
      </c>
      <c r="P3094">
        <f t="shared" si="245"/>
        <v>29.71</v>
      </c>
      <c r="Q3094" s="10" t="s">
        <v>8315</v>
      </c>
      <c r="R3094" t="s">
        <v>8316</v>
      </c>
      <c r="S3094" s="13">
        <f t="shared" si="242"/>
        <v>42179.898472222223</v>
      </c>
      <c r="T3094" s="13">
        <f t="shared" si="243"/>
        <v>42195.75</v>
      </c>
      <c r="U3094">
        <f t="shared" si="244"/>
        <v>2015</v>
      </c>
    </row>
    <row r="3095" spans="1:21" ht="48" x14ac:dyDescent="0.2">
      <c r="A3095">
        <v>2854</v>
      </c>
      <c r="B3095" s="3" t="s">
        <v>2854</v>
      </c>
      <c r="C3095" s="3" t="s">
        <v>6964</v>
      </c>
      <c r="D3095" s="6">
        <v>1000</v>
      </c>
      <c r="E3095" s="8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 t="shared" si="241"/>
        <v>42</v>
      </c>
      <c r="P3095">
        <f t="shared" si="245"/>
        <v>29.79</v>
      </c>
      <c r="Q3095" s="10" t="s">
        <v>8315</v>
      </c>
      <c r="R3095" t="s">
        <v>8316</v>
      </c>
      <c r="S3095" s="13">
        <f t="shared" si="242"/>
        <v>42111.71665509259</v>
      </c>
      <c r="T3095" s="13">
        <f t="shared" si="243"/>
        <v>42131.71665509259</v>
      </c>
      <c r="U3095">
        <f t="shared" si="244"/>
        <v>2015</v>
      </c>
    </row>
    <row r="3096" spans="1:21" ht="48" x14ac:dyDescent="0.2">
      <c r="A3096">
        <v>2844</v>
      </c>
      <c r="B3096" s="3" t="s">
        <v>2844</v>
      </c>
      <c r="C3096" s="3" t="s">
        <v>6954</v>
      </c>
      <c r="D3096" s="6">
        <v>550</v>
      </c>
      <c r="E3096" s="8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 t="shared" si="241"/>
        <v>5</v>
      </c>
      <c r="P3096">
        <f t="shared" si="245"/>
        <v>30</v>
      </c>
      <c r="Q3096" s="10" t="s">
        <v>8315</v>
      </c>
      <c r="R3096" t="s">
        <v>8316</v>
      </c>
      <c r="S3096" s="13">
        <f t="shared" si="242"/>
        <v>42709.546064814815</v>
      </c>
      <c r="T3096" s="13">
        <f t="shared" si="243"/>
        <v>42739.546064814815</v>
      </c>
      <c r="U3096">
        <f t="shared" si="244"/>
        <v>2016</v>
      </c>
    </row>
    <row r="3097" spans="1:21" ht="48" x14ac:dyDescent="0.2">
      <c r="A3097">
        <v>2923</v>
      </c>
      <c r="B3097" s="3" t="s">
        <v>2923</v>
      </c>
      <c r="C3097" s="3" t="s">
        <v>7033</v>
      </c>
      <c r="D3097" s="6">
        <v>300</v>
      </c>
      <c r="E3097" s="8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241"/>
        <v>100</v>
      </c>
      <c r="P3097">
        <f t="shared" si="245"/>
        <v>30</v>
      </c>
      <c r="Q3097" s="10" t="s">
        <v>8315</v>
      </c>
      <c r="R3097" t="s">
        <v>8340</v>
      </c>
      <c r="S3097" s="13">
        <f t="shared" si="242"/>
        <v>42013.15253472222</v>
      </c>
      <c r="T3097" s="13">
        <f t="shared" si="243"/>
        <v>42028.125</v>
      </c>
      <c r="U3097">
        <f t="shared" si="244"/>
        <v>2015</v>
      </c>
    </row>
    <row r="3098" spans="1:21" ht="48" x14ac:dyDescent="0.2">
      <c r="A3098">
        <v>3325</v>
      </c>
      <c r="B3098" s="3" t="s">
        <v>3325</v>
      </c>
      <c r="C3098" s="3" t="s">
        <v>7435</v>
      </c>
      <c r="D3098" s="6">
        <v>400</v>
      </c>
      <c r="E3098" s="8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 t="shared" si="241"/>
        <v>113</v>
      </c>
      <c r="P3098">
        <f t="shared" si="245"/>
        <v>30</v>
      </c>
      <c r="Q3098" s="10" t="s">
        <v>8315</v>
      </c>
      <c r="R3098" t="s">
        <v>8316</v>
      </c>
      <c r="S3098" s="13">
        <f t="shared" si="242"/>
        <v>42064.785613425927</v>
      </c>
      <c r="T3098" s="13">
        <f t="shared" si="243"/>
        <v>42099.743946759263</v>
      </c>
      <c r="U3098">
        <f t="shared" si="244"/>
        <v>2015</v>
      </c>
    </row>
    <row r="3099" spans="1:21" ht="48" x14ac:dyDescent="0.2">
      <c r="A3099">
        <v>3919</v>
      </c>
      <c r="B3099" s="3" t="s">
        <v>3916</v>
      </c>
      <c r="C3099" s="3" t="s">
        <v>8027</v>
      </c>
      <c r="D3099" s="6">
        <v>5000</v>
      </c>
      <c r="E3099" s="8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 t="shared" si="241"/>
        <v>2</v>
      </c>
      <c r="P3099">
        <f t="shared" si="245"/>
        <v>30</v>
      </c>
      <c r="Q3099" s="10" t="s">
        <v>8315</v>
      </c>
      <c r="R3099" t="s">
        <v>8316</v>
      </c>
      <c r="S3099" s="13">
        <f t="shared" si="242"/>
        <v>42358.684872685189</v>
      </c>
      <c r="T3099" s="13">
        <f t="shared" si="243"/>
        <v>42387</v>
      </c>
      <c r="U3099">
        <f t="shared" si="244"/>
        <v>2015</v>
      </c>
    </row>
    <row r="3100" spans="1:21" ht="48" x14ac:dyDescent="0.2">
      <c r="A3100">
        <v>4089</v>
      </c>
      <c r="B3100" s="3" t="s">
        <v>4085</v>
      </c>
      <c r="C3100" s="3" t="s">
        <v>8192</v>
      </c>
      <c r="D3100" s="6">
        <v>5000</v>
      </c>
      <c r="E3100" s="8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 t="shared" si="241"/>
        <v>5</v>
      </c>
      <c r="P3100">
        <f t="shared" si="245"/>
        <v>30</v>
      </c>
      <c r="Q3100" s="10" t="s">
        <v>8315</v>
      </c>
      <c r="R3100" t="s">
        <v>8316</v>
      </c>
      <c r="S3100" s="13">
        <f t="shared" si="242"/>
        <v>42122.732499999998</v>
      </c>
      <c r="T3100" s="13">
        <f t="shared" si="243"/>
        <v>42155.732638888891</v>
      </c>
      <c r="U3100">
        <f t="shared" si="244"/>
        <v>2015</v>
      </c>
    </row>
    <row r="3101" spans="1:21" ht="32" x14ac:dyDescent="0.2">
      <c r="A3101">
        <v>3076</v>
      </c>
      <c r="B3101" s="3" t="s">
        <v>3076</v>
      </c>
      <c r="C3101" s="3" t="s">
        <v>7186</v>
      </c>
      <c r="D3101" s="6">
        <v>10000</v>
      </c>
      <c r="E3101" s="8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241"/>
        <v>15</v>
      </c>
      <c r="P3101">
        <f t="shared" si="245"/>
        <v>30.12</v>
      </c>
      <c r="Q3101" s="10" t="s">
        <v>8315</v>
      </c>
      <c r="R3101" t="s">
        <v>8317</v>
      </c>
      <c r="S3101" s="13">
        <f t="shared" si="242"/>
        <v>42226.651886574073</v>
      </c>
      <c r="T3101" s="13">
        <f t="shared" si="243"/>
        <v>42286.651886574073</v>
      </c>
      <c r="U3101">
        <f t="shared" si="244"/>
        <v>2015</v>
      </c>
    </row>
    <row r="3102" spans="1:21" ht="32" x14ac:dyDescent="0.2">
      <c r="A3102">
        <v>3869</v>
      </c>
      <c r="B3102" s="3" t="s">
        <v>3866</v>
      </c>
      <c r="C3102" s="3" t="s">
        <v>7978</v>
      </c>
      <c r="D3102" s="6">
        <v>13111</v>
      </c>
      <c r="E3102" s="8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241"/>
        <v>3</v>
      </c>
      <c r="P3102">
        <f t="shared" si="245"/>
        <v>30.13</v>
      </c>
      <c r="Q3102" s="10" t="s">
        <v>8315</v>
      </c>
      <c r="R3102" t="s">
        <v>8340</v>
      </c>
      <c r="S3102" s="13">
        <f t="shared" si="242"/>
        <v>42047.724444444444</v>
      </c>
      <c r="T3102" s="13">
        <f t="shared" si="243"/>
        <v>42077.132638888885</v>
      </c>
      <c r="U3102">
        <f t="shared" si="244"/>
        <v>2015</v>
      </c>
    </row>
    <row r="3103" spans="1:21" ht="48" x14ac:dyDescent="0.2">
      <c r="A3103">
        <v>3430</v>
      </c>
      <c r="B3103" s="3" t="s">
        <v>3429</v>
      </c>
      <c r="C3103" s="3" t="s">
        <v>7540</v>
      </c>
      <c r="D3103" s="6">
        <v>2000</v>
      </c>
      <c r="E3103" s="8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 t="shared" si="241"/>
        <v>109</v>
      </c>
      <c r="P3103">
        <f t="shared" si="245"/>
        <v>30.15</v>
      </c>
      <c r="Q3103" s="10" t="s">
        <v>8315</v>
      </c>
      <c r="R3103" t="s">
        <v>8316</v>
      </c>
      <c r="S3103" s="13">
        <f t="shared" si="242"/>
        <v>41820.945613425924</v>
      </c>
      <c r="T3103" s="13">
        <f t="shared" si="243"/>
        <v>41850.945613425924</v>
      </c>
      <c r="U3103">
        <f t="shared" si="244"/>
        <v>2014</v>
      </c>
    </row>
    <row r="3104" spans="1:21" ht="48" x14ac:dyDescent="0.2">
      <c r="A3104">
        <v>2832</v>
      </c>
      <c r="B3104" s="3" t="s">
        <v>2832</v>
      </c>
      <c r="C3104" s="3" t="s">
        <v>6942</v>
      </c>
      <c r="D3104" s="6">
        <v>2500</v>
      </c>
      <c r="E3104" s="8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 t="shared" si="241"/>
        <v>115</v>
      </c>
      <c r="P3104">
        <f t="shared" si="245"/>
        <v>30.19</v>
      </c>
      <c r="Q3104" s="10" t="s">
        <v>8315</v>
      </c>
      <c r="R3104" t="s">
        <v>8316</v>
      </c>
      <c r="S3104" s="13">
        <f t="shared" si="242"/>
        <v>41938.709421296298</v>
      </c>
      <c r="T3104" s="13">
        <f t="shared" si="243"/>
        <v>41966.916666666672</v>
      </c>
      <c r="U3104">
        <f t="shared" si="244"/>
        <v>2014</v>
      </c>
    </row>
    <row r="3105" spans="1:21" ht="48" x14ac:dyDescent="0.2">
      <c r="A3105">
        <v>3605</v>
      </c>
      <c r="B3105" s="3" t="s">
        <v>3604</v>
      </c>
      <c r="C3105" s="3" t="s">
        <v>7715</v>
      </c>
      <c r="D3105" s="6">
        <v>250</v>
      </c>
      <c r="E3105" s="8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 t="shared" si="241"/>
        <v>184</v>
      </c>
      <c r="P3105">
        <f t="shared" si="245"/>
        <v>30.67</v>
      </c>
      <c r="Q3105" s="10" t="s">
        <v>8315</v>
      </c>
      <c r="R3105" t="s">
        <v>8316</v>
      </c>
      <c r="S3105" s="13">
        <f t="shared" si="242"/>
        <v>42383.793124999997</v>
      </c>
      <c r="T3105" s="13">
        <f t="shared" si="243"/>
        <v>42413.793124999997</v>
      </c>
      <c r="U3105">
        <f t="shared" si="244"/>
        <v>2016</v>
      </c>
    </row>
    <row r="3106" spans="1:21" ht="48" x14ac:dyDescent="0.2">
      <c r="A3106">
        <v>3693</v>
      </c>
      <c r="B3106" s="3" t="s">
        <v>3690</v>
      </c>
      <c r="C3106" s="3" t="s">
        <v>7803</v>
      </c>
      <c r="D3106" s="6">
        <v>333</v>
      </c>
      <c r="E3106" s="8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 t="shared" si="241"/>
        <v>129</v>
      </c>
      <c r="P3106">
        <f t="shared" si="245"/>
        <v>30.71</v>
      </c>
      <c r="Q3106" s="10" t="s">
        <v>8315</v>
      </c>
      <c r="R3106" t="s">
        <v>8316</v>
      </c>
      <c r="S3106" s="13">
        <f t="shared" si="242"/>
        <v>42309.191307870366</v>
      </c>
      <c r="T3106" s="13">
        <f t="shared" si="243"/>
        <v>42338.9375</v>
      </c>
      <c r="U3106">
        <f t="shared" si="244"/>
        <v>2015</v>
      </c>
    </row>
    <row r="3107" spans="1:21" ht="48" x14ac:dyDescent="0.2">
      <c r="A3107">
        <v>4027</v>
      </c>
      <c r="B3107" s="3" t="s">
        <v>4023</v>
      </c>
      <c r="C3107" s="3" t="s">
        <v>8132</v>
      </c>
      <c r="D3107" s="6">
        <v>3000</v>
      </c>
      <c r="E3107" s="8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 t="shared" si="241"/>
        <v>7</v>
      </c>
      <c r="P3107">
        <f t="shared" si="245"/>
        <v>30.71</v>
      </c>
      <c r="Q3107" s="10" t="s">
        <v>8315</v>
      </c>
      <c r="R3107" t="s">
        <v>8316</v>
      </c>
      <c r="S3107" s="13">
        <f t="shared" si="242"/>
        <v>42768.97084490741</v>
      </c>
      <c r="T3107" s="13">
        <f t="shared" si="243"/>
        <v>42789.041666666672</v>
      </c>
      <c r="U3107">
        <f t="shared" si="244"/>
        <v>2017</v>
      </c>
    </row>
    <row r="3108" spans="1:21" ht="48" x14ac:dyDescent="0.2">
      <c r="A3108">
        <v>3494</v>
      </c>
      <c r="B3108" s="3" t="s">
        <v>3493</v>
      </c>
      <c r="C3108" s="3" t="s">
        <v>7604</v>
      </c>
      <c r="D3108" s="6">
        <v>400</v>
      </c>
      <c r="E3108" s="8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 t="shared" si="241"/>
        <v>100</v>
      </c>
      <c r="P3108">
        <f t="shared" si="245"/>
        <v>30.77</v>
      </c>
      <c r="Q3108" s="10" t="s">
        <v>8315</v>
      </c>
      <c r="R3108" t="s">
        <v>8316</v>
      </c>
      <c r="S3108" s="13">
        <f t="shared" si="242"/>
        <v>42689.214988425927</v>
      </c>
      <c r="T3108" s="13">
        <f t="shared" si="243"/>
        <v>42700.25</v>
      </c>
      <c r="U3108">
        <f t="shared" si="244"/>
        <v>2016</v>
      </c>
    </row>
    <row r="3109" spans="1:21" ht="32" x14ac:dyDescent="0.2">
      <c r="A3109">
        <v>3371</v>
      </c>
      <c r="B3109" s="3" t="s">
        <v>3370</v>
      </c>
      <c r="C3109" s="3" t="s">
        <v>7481</v>
      </c>
      <c r="D3109" s="6">
        <v>200</v>
      </c>
      <c r="E3109" s="8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 t="shared" si="241"/>
        <v>139</v>
      </c>
      <c r="P3109">
        <f t="shared" si="245"/>
        <v>30.78</v>
      </c>
      <c r="Q3109" s="10" t="s">
        <v>8315</v>
      </c>
      <c r="R3109" t="s">
        <v>8316</v>
      </c>
      <c r="S3109" s="13">
        <f t="shared" si="242"/>
        <v>42312.874594907407</v>
      </c>
      <c r="T3109" s="13">
        <f t="shared" si="243"/>
        <v>42340.874594907407</v>
      </c>
      <c r="U3109">
        <f t="shared" si="244"/>
        <v>2015</v>
      </c>
    </row>
    <row r="3110" spans="1:21" ht="48" x14ac:dyDescent="0.2">
      <c r="A3110">
        <v>3709</v>
      </c>
      <c r="B3110" s="3" t="s">
        <v>3706</v>
      </c>
      <c r="C3110" s="3" t="s">
        <v>7819</v>
      </c>
      <c r="D3110" s="6">
        <v>1000</v>
      </c>
      <c r="E3110" s="8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 t="shared" si="241"/>
        <v>108</v>
      </c>
      <c r="P3110">
        <f t="shared" si="245"/>
        <v>30.93</v>
      </c>
      <c r="Q3110" s="10" t="s">
        <v>8315</v>
      </c>
      <c r="R3110" t="s">
        <v>8316</v>
      </c>
      <c r="S3110" s="13">
        <f t="shared" si="242"/>
        <v>41785.707708333335</v>
      </c>
      <c r="T3110" s="13">
        <f t="shared" si="243"/>
        <v>41815.707708333335</v>
      </c>
      <c r="U3110">
        <f t="shared" si="244"/>
        <v>2014</v>
      </c>
    </row>
    <row r="3111" spans="1:21" ht="96" x14ac:dyDescent="0.2">
      <c r="A3111">
        <v>3584</v>
      </c>
      <c r="B3111" s="3" t="s">
        <v>3583</v>
      </c>
      <c r="C3111" s="3" t="s">
        <v>7694</v>
      </c>
      <c r="D3111" s="6">
        <v>3000</v>
      </c>
      <c r="E3111" s="8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 t="shared" si="241"/>
        <v>116</v>
      </c>
      <c r="P3111">
        <f t="shared" si="245"/>
        <v>30.94</v>
      </c>
      <c r="Q3111" s="10" t="s">
        <v>8315</v>
      </c>
      <c r="R3111" t="s">
        <v>8316</v>
      </c>
      <c r="S3111" s="13">
        <f t="shared" si="242"/>
        <v>42168.316481481481</v>
      </c>
      <c r="T3111" s="13">
        <f t="shared" si="243"/>
        <v>42198.316481481481</v>
      </c>
      <c r="U3111">
        <f t="shared" si="244"/>
        <v>2015</v>
      </c>
    </row>
    <row r="3112" spans="1:21" ht="48" x14ac:dyDescent="0.2">
      <c r="A3112">
        <v>3538</v>
      </c>
      <c r="B3112" s="3" t="s">
        <v>3537</v>
      </c>
      <c r="C3112" s="3" t="s">
        <v>7648</v>
      </c>
      <c r="D3112" s="6">
        <v>2000</v>
      </c>
      <c r="E3112" s="8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 t="shared" si="241"/>
        <v>128</v>
      </c>
      <c r="P3112">
        <f t="shared" si="245"/>
        <v>30.95</v>
      </c>
      <c r="Q3112" s="10" t="s">
        <v>8315</v>
      </c>
      <c r="R3112" t="s">
        <v>8316</v>
      </c>
      <c r="S3112" s="13">
        <f t="shared" si="242"/>
        <v>42571.420601851853</v>
      </c>
      <c r="T3112" s="13">
        <f t="shared" si="243"/>
        <v>42599.420601851853</v>
      </c>
      <c r="U3112">
        <f t="shared" si="244"/>
        <v>2016</v>
      </c>
    </row>
    <row r="3113" spans="1:21" ht="48" x14ac:dyDescent="0.2">
      <c r="A3113">
        <v>3155</v>
      </c>
      <c r="B3113" s="3" t="s">
        <v>3155</v>
      </c>
      <c r="C3113" s="3" t="s">
        <v>7265</v>
      </c>
      <c r="D3113" s="6">
        <v>5000</v>
      </c>
      <c r="E3113" s="8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 t="shared" si="241"/>
        <v>189</v>
      </c>
      <c r="P3113">
        <f t="shared" si="245"/>
        <v>31.21</v>
      </c>
      <c r="Q3113" s="10" t="s">
        <v>8315</v>
      </c>
      <c r="R3113" t="s">
        <v>8316</v>
      </c>
      <c r="S3113" s="13">
        <f t="shared" si="242"/>
        <v>41233.499131944445</v>
      </c>
      <c r="T3113" s="13">
        <f t="shared" si="243"/>
        <v>41263.499131944445</v>
      </c>
      <c r="U3113">
        <f t="shared" si="244"/>
        <v>2012</v>
      </c>
    </row>
    <row r="3114" spans="1:21" ht="48" x14ac:dyDescent="0.2">
      <c r="A3114">
        <v>3442</v>
      </c>
      <c r="B3114" s="3" t="s">
        <v>3441</v>
      </c>
      <c r="C3114" s="3" t="s">
        <v>7552</v>
      </c>
      <c r="D3114" s="6">
        <v>250</v>
      </c>
      <c r="E3114" s="8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 t="shared" si="241"/>
        <v>100</v>
      </c>
      <c r="P3114">
        <f t="shared" si="245"/>
        <v>31.25</v>
      </c>
      <c r="Q3114" s="10" t="s">
        <v>8315</v>
      </c>
      <c r="R3114" t="s">
        <v>8316</v>
      </c>
      <c r="S3114" s="13">
        <f t="shared" si="242"/>
        <v>42124.841111111105</v>
      </c>
      <c r="T3114" s="13">
        <f t="shared" si="243"/>
        <v>42154.841111111105</v>
      </c>
      <c r="U3114">
        <f t="shared" si="244"/>
        <v>2015</v>
      </c>
    </row>
    <row r="3115" spans="1:21" ht="48" x14ac:dyDescent="0.2">
      <c r="A3115">
        <v>3545</v>
      </c>
      <c r="B3115" s="3" t="s">
        <v>3544</v>
      </c>
      <c r="C3115" s="3" t="s">
        <v>7655</v>
      </c>
      <c r="D3115" s="6">
        <v>250</v>
      </c>
      <c r="E3115" s="8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 t="shared" si="241"/>
        <v>100</v>
      </c>
      <c r="P3115">
        <f t="shared" si="245"/>
        <v>31.38</v>
      </c>
      <c r="Q3115" s="10" t="s">
        <v>8315</v>
      </c>
      <c r="R3115" t="s">
        <v>8316</v>
      </c>
      <c r="S3115" s="13">
        <f t="shared" si="242"/>
        <v>42075.807395833333</v>
      </c>
      <c r="T3115" s="13">
        <f t="shared" si="243"/>
        <v>42105.807395833333</v>
      </c>
      <c r="U3115">
        <f t="shared" si="244"/>
        <v>2015</v>
      </c>
    </row>
    <row r="3116" spans="1:21" ht="48" x14ac:dyDescent="0.2">
      <c r="A3116">
        <v>2787</v>
      </c>
      <c r="B3116" s="3" t="s">
        <v>2787</v>
      </c>
      <c r="C3116" s="3" t="s">
        <v>6897</v>
      </c>
      <c r="D3116" s="6">
        <v>1000</v>
      </c>
      <c r="E3116" s="8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 t="shared" si="241"/>
        <v>120</v>
      </c>
      <c r="P3116">
        <f t="shared" si="245"/>
        <v>31.5</v>
      </c>
      <c r="Q3116" s="10" t="s">
        <v>8315</v>
      </c>
      <c r="R3116" t="s">
        <v>8316</v>
      </c>
      <c r="S3116" s="13">
        <f t="shared" si="242"/>
        <v>41808.198518518519</v>
      </c>
      <c r="T3116" s="13">
        <f t="shared" si="243"/>
        <v>41838.198518518519</v>
      </c>
      <c r="U3116">
        <f t="shared" si="244"/>
        <v>2014</v>
      </c>
    </row>
    <row r="3117" spans="1:21" ht="16" x14ac:dyDescent="0.2">
      <c r="A3117">
        <v>3666</v>
      </c>
      <c r="B3117" s="3" t="s">
        <v>3663</v>
      </c>
      <c r="C3117" s="3" t="s">
        <v>7776</v>
      </c>
      <c r="D3117" s="6">
        <v>1200</v>
      </c>
      <c r="E3117" s="8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 t="shared" si="241"/>
        <v>100</v>
      </c>
      <c r="P3117">
        <f t="shared" si="245"/>
        <v>31.58</v>
      </c>
      <c r="Q3117" s="10" t="s">
        <v>8315</v>
      </c>
      <c r="R3117" t="s">
        <v>8316</v>
      </c>
      <c r="S3117" s="13">
        <f t="shared" si="242"/>
        <v>41822.90488425926</v>
      </c>
      <c r="T3117" s="13">
        <f t="shared" si="243"/>
        <v>41844.291666666664</v>
      </c>
      <c r="U3117">
        <f t="shared" si="244"/>
        <v>2014</v>
      </c>
    </row>
    <row r="3118" spans="1:21" ht="32" x14ac:dyDescent="0.2">
      <c r="A3118">
        <v>3170</v>
      </c>
      <c r="B3118" s="3" t="s">
        <v>3170</v>
      </c>
      <c r="C3118" s="3" t="s">
        <v>7280</v>
      </c>
      <c r="D3118" s="6">
        <v>2000</v>
      </c>
      <c r="E3118" s="8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 t="shared" si="241"/>
        <v>112</v>
      </c>
      <c r="P3118">
        <f t="shared" si="245"/>
        <v>31.62</v>
      </c>
      <c r="Q3118" s="10" t="s">
        <v>8315</v>
      </c>
      <c r="R3118" t="s">
        <v>8316</v>
      </c>
      <c r="S3118" s="13">
        <f t="shared" si="242"/>
        <v>41789.080370370371</v>
      </c>
      <c r="T3118" s="13">
        <f t="shared" si="243"/>
        <v>41822.166666666664</v>
      </c>
      <c r="U3118">
        <f t="shared" si="244"/>
        <v>2014</v>
      </c>
    </row>
    <row r="3119" spans="1:21" ht="48" x14ac:dyDescent="0.2">
      <c r="A3119">
        <v>3180</v>
      </c>
      <c r="B3119" s="3" t="s">
        <v>3180</v>
      </c>
      <c r="C3119" s="3" t="s">
        <v>7290</v>
      </c>
      <c r="D3119" s="6">
        <v>1200</v>
      </c>
      <c r="E3119" s="8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 t="shared" si="241"/>
        <v>120</v>
      </c>
      <c r="P3119">
        <f t="shared" si="245"/>
        <v>31.93</v>
      </c>
      <c r="Q3119" s="10" t="s">
        <v>8315</v>
      </c>
      <c r="R3119" t="s">
        <v>8316</v>
      </c>
      <c r="S3119" s="13">
        <f t="shared" si="242"/>
        <v>41780.412604166668</v>
      </c>
      <c r="T3119" s="13">
        <f t="shared" si="243"/>
        <v>41810.412604166668</v>
      </c>
      <c r="U3119">
        <f t="shared" si="244"/>
        <v>2014</v>
      </c>
    </row>
    <row r="3120" spans="1:21" ht="64" x14ac:dyDescent="0.2">
      <c r="A3120">
        <v>3407</v>
      </c>
      <c r="B3120" s="3" t="s">
        <v>3406</v>
      </c>
      <c r="C3120" s="3" t="s">
        <v>7517</v>
      </c>
      <c r="D3120" s="6">
        <v>2000</v>
      </c>
      <c r="E3120" s="8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 t="shared" si="241"/>
        <v>107</v>
      </c>
      <c r="P3120">
        <f t="shared" si="245"/>
        <v>31.97</v>
      </c>
      <c r="Q3120" s="10" t="s">
        <v>8315</v>
      </c>
      <c r="R3120" t="s">
        <v>8316</v>
      </c>
      <c r="S3120" s="13">
        <f t="shared" si="242"/>
        <v>41796.422326388885</v>
      </c>
      <c r="T3120" s="13">
        <f t="shared" si="243"/>
        <v>41826.422326388885</v>
      </c>
      <c r="U3120">
        <f t="shared" si="244"/>
        <v>2014</v>
      </c>
    </row>
    <row r="3121" spans="1:21" ht="64" x14ac:dyDescent="0.2">
      <c r="A3121">
        <v>3141</v>
      </c>
      <c r="B3121" s="3" t="s">
        <v>3141</v>
      </c>
      <c r="C3121" s="3" t="s">
        <v>7251</v>
      </c>
      <c r="D3121" s="6">
        <v>500</v>
      </c>
      <c r="E3121" s="8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 t="shared" si="241"/>
        <v>52</v>
      </c>
      <c r="P3121">
        <f t="shared" si="245"/>
        <v>32.25</v>
      </c>
      <c r="Q3121" s="10" t="s">
        <v>8315</v>
      </c>
      <c r="R3121" t="s">
        <v>8316</v>
      </c>
      <c r="S3121" s="13">
        <f t="shared" si="242"/>
        <v>42800.753333333334</v>
      </c>
      <c r="T3121" s="13">
        <f t="shared" si="243"/>
        <v>42841.833333333328</v>
      </c>
      <c r="U3121">
        <f t="shared" si="244"/>
        <v>2017</v>
      </c>
    </row>
    <row r="3122" spans="1:21" ht="48" x14ac:dyDescent="0.2">
      <c r="A3122">
        <v>1285</v>
      </c>
      <c r="B3122" s="3" t="s">
        <v>1286</v>
      </c>
      <c r="C3122" s="3" t="s">
        <v>5395</v>
      </c>
      <c r="D3122" s="6">
        <v>2000</v>
      </c>
      <c r="E3122" s="8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 t="shared" si="241"/>
        <v>102</v>
      </c>
      <c r="P3122">
        <f t="shared" si="245"/>
        <v>32.270000000000003</v>
      </c>
      <c r="Q3122" s="10" t="s">
        <v>8315</v>
      </c>
      <c r="R3122" t="s">
        <v>8316</v>
      </c>
      <c r="S3122" s="13">
        <f t="shared" si="242"/>
        <v>42160.583043981482</v>
      </c>
      <c r="T3122" s="13">
        <f t="shared" si="243"/>
        <v>42175.583043981482</v>
      </c>
      <c r="U3122">
        <f t="shared" si="244"/>
        <v>2015</v>
      </c>
    </row>
    <row r="3123" spans="1:21" ht="48" x14ac:dyDescent="0.2">
      <c r="A3123">
        <v>3929</v>
      </c>
      <c r="B3123" s="3" t="s">
        <v>3926</v>
      </c>
      <c r="C3123" s="3" t="s">
        <v>8037</v>
      </c>
      <c r="D3123" s="6">
        <v>20000</v>
      </c>
      <c r="E3123" s="8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 t="shared" si="241"/>
        <v>2</v>
      </c>
      <c r="P3123">
        <f t="shared" si="245"/>
        <v>32.36</v>
      </c>
      <c r="Q3123" s="10" t="s">
        <v>8315</v>
      </c>
      <c r="R3123" t="s">
        <v>8316</v>
      </c>
      <c r="S3123" s="13">
        <f t="shared" si="242"/>
        <v>42601.827141203699</v>
      </c>
      <c r="T3123" s="13">
        <f t="shared" si="243"/>
        <v>42631.827141203699</v>
      </c>
      <c r="U3123">
        <f t="shared" si="244"/>
        <v>2016</v>
      </c>
    </row>
    <row r="3124" spans="1:21" ht="48" x14ac:dyDescent="0.2">
      <c r="A3124">
        <v>4001</v>
      </c>
      <c r="B3124" s="3" t="s">
        <v>3997</v>
      </c>
      <c r="C3124" s="3" t="s">
        <v>8107</v>
      </c>
      <c r="D3124" s="6">
        <v>1200</v>
      </c>
      <c r="E3124" s="8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 t="shared" si="241"/>
        <v>38</v>
      </c>
      <c r="P3124">
        <f t="shared" si="245"/>
        <v>32.36</v>
      </c>
      <c r="Q3124" s="10" t="s">
        <v>8315</v>
      </c>
      <c r="R3124" t="s">
        <v>8316</v>
      </c>
      <c r="S3124" s="13">
        <f t="shared" si="242"/>
        <v>42775.964212962965</v>
      </c>
      <c r="T3124" s="13">
        <f t="shared" si="243"/>
        <v>42795.791666666672</v>
      </c>
      <c r="U3124">
        <f t="shared" si="244"/>
        <v>2017</v>
      </c>
    </row>
    <row r="3125" spans="1:21" ht="32" x14ac:dyDescent="0.2">
      <c r="A3125">
        <v>4018</v>
      </c>
      <c r="B3125" s="3" t="s">
        <v>4014</v>
      </c>
      <c r="C3125" s="3" t="s">
        <v>8123</v>
      </c>
      <c r="D3125" s="6">
        <v>1500</v>
      </c>
      <c r="E3125" s="8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 t="shared" si="241"/>
        <v>9</v>
      </c>
      <c r="P3125">
        <f t="shared" si="245"/>
        <v>32.5</v>
      </c>
      <c r="Q3125" s="10" t="s">
        <v>8315</v>
      </c>
      <c r="R3125" t="s">
        <v>8316</v>
      </c>
      <c r="S3125" s="13">
        <f t="shared" si="242"/>
        <v>42620.91097222222</v>
      </c>
      <c r="T3125" s="13">
        <f t="shared" si="243"/>
        <v>42650.91097222222</v>
      </c>
      <c r="U3125">
        <f t="shared" si="244"/>
        <v>2016</v>
      </c>
    </row>
    <row r="3126" spans="1:21" ht="32" x14ac:dyDescent="0.2">
      <c r="A3126">
        <v>3732</v>
      </c>
      <c r="B3126" s="3" t="s">
        <v>3729</v>
      </c>
      <c r="C3126" s="3" t="s">
        <v>7842</v>
      </c>
      <c r="D3126" s="6">
        <v>850</v>
      </c>
      <c r="E3126" s="8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241"/>
        <v>15</v>
      </c>
      <c r="P3126">
        <f t="shared" si="245"/>
        <v>32.75</v>
      </c>
      <c r="Q3126" s="10" t="s">
        <v>8315</v>
      </c>
      <c r="R3126" t="s">
        <v>8316</v>
      </c>
      <c r="S3126" s="13">
        <f t="shared" si="242"/>
        <v>41968.677465277782</v>
      </c>
      <c r="T3126" s="13">
        <f t="shared" si="243"/>
        <v>42028.5</v>
      </c>
      <c r="U3126">
        <f t="shared" si="244"/>
        <v>2014</v>
      </c>
    </row>
    <row r="3127" spans="1:21" ht="48" x14ac:dyDescent="0.2">
      <c r="A3127">
        <v>3333</v>
      </c>
      <c r="B3127" s="3" t="s">
        <v>3333</v>
      </c>
      <c r="C3127" s="3" t="s">
        <v>7443</v>
      </c>
      <c r="D3127" s="6">
        <v>3500</v>
      </c>
      <c r="E3127" s="8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 t="shared" si="241"/>
        <v>105</v>
      </c>
      <c r="P3127">
        <f t="shared" si="245"/>
        <v>32.97</v>
      </c>
      <c r="Q3127" s="10" t="s">
        <v>8315</v>
      </c>
      <c r="R3127" t="s">
        <v>8316</v>
      </c>
      <c r="S3127" s="13">
        <f t="shared" si="242"/>
        <v>42148.676851851851</v>
      </c>
      <c r="T3127" s="13">
        <f t="shared" si="243"/>
        <v>42170.676851851851</v>
      </c>
      <c r="U3127">
        <f t="shared" si="244"/>
        <v>2015</v>
      </c>
    </row>
    <row r="3128" spans="1:21" ht="48" x14ac:dyDescent="0.2">
      <c r="A3128">
        <v>4048</v>
      </c>
      <c r="B3128" s="3" t="s">
        <v>4044</v>
      </c>
      <c r="C3128" s="3" t="s">
        <v>8152</v>
      </c>
      <c r="D3128" s="6">
        <v>17000</v>
      </c>
      <c r="E3128" s="8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 t="shared" si="241"/>
        <v>18</v>
      </c>
      <c r="P3128">
        <f t="shared" si="245"/>
        <v>32.979999999999997</v>
      </c>
      <c r="Q3128" s="10" t="s">
        <v>8315</v>
      </c>
      <c r="R3128" t="s">
        <v>8316</v>
      </c>
      <c r="S3128" s="13">
        <f t="shared" si="242"/>
        <v>42436.509108796294</v>
      </c>
      <c r="T3128" s="13">
        <f t="shared" si="243"/>
        <v>42471.467442129629</v>
      </c>
      <c r="U3128">
        <f t="shared" si="244"/>
        <v>2016</v>
      </c>
    </row>
    <row r="3129" spans="1:21" ht="48" x14ac:dyDescent="0.2">
      <c r="A3129">
        <v>3178</v>
      </c>
      <c r="B3129" s="3" t="s">
        <v>3178</v>
      </c>
      <c r="C3129" s="3" t="s">
        <v>7288</v>
      </c>
      <c r="D3129" s="6">
        <v>1500</v>
      </c>
      <c r="E3129" s="8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 t="shared" si="241"/>
        <v>172</v>
      </c>
      <c r="P3129">
        <f t="shared" si="245"/>
        <v>33.03</v>
      </c>
      <c r="Q3129" s="10" t="s">
        <v>8315</v>
      </c>
      <c r="R3129" t="s">
        <v>8316</v>
      </c>
      <c r="S3129" s="13">
        <f t="shared" si="242"/>
        <v>41806.605034722219</v>
      </c>
      <c r="T3129" s="13">
        <f t="shared" si="243"/>
        <v>41836.605034722219</v>
      </c>
      <c r="U3129">
        <f t="shared" si="244"/>
        <v>2014</v>
      </c>
    </row>
    <row r="3130" spans="1:21" ht="48" x14ac:dyDescent="0.2">
      <c r="A3130">
        <v>4069</v>
      </c>
      <c r="B3130" s="3" t="s">
        <v>4065</v>
      </c>
      <c r="C3130" s="3" t="s">
        <v>8172</v>
      </c>
      <c r="D3130" s="6">
        <v>1250</v>
      </c>
      <c r="E3130" s="8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 t="shared" si="241"/>
        <v>34</v>
      </c>
      <c r="P3130">
        <f t="shared" si="245"/>
        <v>33.08</v>
      </c>
      <c r="Q3130" s="10" t="s">
        <v>8315</v>
      </c>
      <c r="R3130" t="s">
        <v>8316</v>
      </c>
      <c r="S3130" s="13">
        <f t="shared" si="242"/>
        <v>42022.661527777775</v>
      </c>
      <c r="T3130" s="13">
        <f t="shared" si="243"/>
        <v>42063.5</v>
      </c>
      <c r="U3130">
        <f t="shared" si="244"/>
        <v>2015</v>
      </c>
    </row>
    <row r="3131" spans="1:21" ht="64" x14ac:dyDescent="0.2">
      <c r="A3131">
        <v>3037</v>
      </c>
      <c r="B3131" s="3" t="s">
        <v>3037</v>
      </c>
      <c r="C3131" s="3" t="s">
        <v>7147</v>
      </c>
      <c r="D3131" s="6">
        <v>500</v>
      </c>
      <c r="E3131" s="8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241"/>
        <v>213</v>
      </c>
      <c r="P3131">
        <f t="shared" si="245"/>
        <v>33.31</v>
      </c>
      <c r="Q3131" s="10" t="s">
        <v>8315</v>
      </c>
      <c r="R3131" t="s">
        <v>8317</v>
      </c>
      <c r="S3131" s="13">
        <f t="shared" si="242"/>
        <v>40378.893206018518</v>
      </c>
      <c r="T3131" s="13">
        <f t="shared" si="243"/>
        <v>40453.207638888889</v>
      </c>
      <c r="U3131">
        <f t="shared" si="244"/>
        <v>2010</v>
      </c>
    </row>
    <row r="3132" spans="1:21" ht="48" x14ac:dyDescent="0.2">
      <c r="A3132">
        <v>3581</v>
      </c>
      <c r="B3132" s="3" t="s">
        <v>3580</v>
      </c>
      <c r="C3132" s="3" t="s">
        <v>7691</v>
      </c>
      <c r="D3132" s="6">
        <v>1500</v>
      </c>
      <c r="E3132" s="8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 t="shared" si="241"/>
        <v>100</v>
      </c>
      <c r="P3132">
        <f t="shared" si="245"/>
        <v>33.33</v>
      </c>
      <c r="Q3132" s="10" t="s">
        <v>8315</v>
      </c>
      <c r="R3132" t="s">
        <v>8316</v>
      </c>
      <c r="S3132" s="13">
        <f t="shared" si="242"/>
        <v>41836.471180555556</v>
      </c>
      <c r="T3132" s="13">
        <f t="shared" si="243"/>
        <v>41850.471180555556</v>
      </c>
      <c r="U3132">
        <f t="shared" si="244"/>
        <v>2014</v>
      </c>
    </row>
    <row r="3133" spans="1:21" ht="48" x14ac:dyDescent="0.2">
      <c r="A3133">
        <v>4020</v>
      </c>
      <c r="B3133" s="3" t="s">
        <v>4016</v>
      </c>
      <c r="C3133" s="3" t="s">
        <v>8125</v>
      </c>
      <c r="D3133" s="6">
        <v>600</v>
      </c>
      <c r="E3133" s="8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 t="shared" si="241"/>
        <v>17</v>
      </c>
      <c r="P3133">
        <f t="shared" si="245"/>
        <v>33.33</v>
      </c>
      <c r="Q3133" s="10" t="s">
        <v>8315</v>
      </c>
      <c r="R3133" t="s">
        <v>8316</v>
      </c>
      <c r="S3133" s="13">
        <f t="shared" si="242"/>
        <v>42057.190960648149</v>
      </c>
      <c r="T3133" s="13">
        <f t="shared" si="243"/>
        <v>42087.149293981478</v>
      </c>
      <c r="U3133">
        <f t="shared" si="244"/>
        <v>2015</v>
      </c>
    </row>
    <row r="3134" spans="1:21" ht="48" x14ac:dyDescent="0.2">
      <c r="A3134">
        <v>3454</v>
      </c>
      <c r="B3134" s="3" t="s">
        <v>3453</v>
      </c>
      <c r="C3134" s="3" t="s">
        <v>7564</v>
      </c>
      <c r="D3134" s="6">
        <v>700</v>
      </c>
      <c r="E3134" s="8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 t="shared" si="241"/>
        <v>101</v>
      </c>
      <c r="P3134">
        <f t="shared" si="245"/>
        <v>33.57</v>
      </c>
      <c r="Q3134" s="10" t="s">
        <v>8315</v>
      </c>
      <c r="R3134" t="s">
        <v>8316</v>
      </c>
      <c r="S3134" s="13">
        <f t="shared" si="242"/>
        <v>41821.698599537034</v>
      </c>
      <c r="T3134" s="13">
        <f t="shared" si="243"/>
        <v>41851.698599537034</v>
      </c>
      <c r="U3134">
        <f t="shared" si="244"/>
        <v>2014</v>
      </c>
    </row>
    <row r="3135" spans="1:21" ht="80" x14ac:dyDescent="0.2">
      <c r="A3135">
        <v>3290</v>
      </c>
      <c r="B3135" s="3" t="s">
        <v>3290</v>
      </c>
      <c r="C3135" s="3" t="s">
        <v>7400</v>
      </c>
      <c r="D3135" s="6">
        <v>2000</v>
      </c>
      <c r="E3135" s="8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 t="shared" si="241"/>
        <v>121</v>
      </c>
      <c r="P3135">
        <f t="shared" si="245"/>
        <v>33.67</v>
      </c>
      <c r="Q3135" s="10" t="s">
        <v>8315</v>
      </c>
      <c r="R3135" t="s">
        <v>8316</v>
      </c>
      <c r="S3135" s="13">
        <f t="shared" si="242"/>
        <v>42775.51494212963</v>
      </c>
      <c r="T3135" s="13">
        <f t="shared" si="243"/>
        <v>42805.51494212963</v>
      </c>
      <c r="U3135">
        <f t="shared" si="244"/>
        <v>2017</v>
      </c>
    </row>
    <row r="3136" spans="1:21" ht="32" x14ac:dyDescent="0.2">
      <c r="A3136">
        <v>3700</v>
      </c>
      <c r="B3136" s="3" t="s">
        <v>3697</v>
      </c>
      <c r="C3136" s="3" t="s">
        <v>7810</v>
      </c>
      <c r="D3136" s="6">
        <v>500</v>
      </c>
      <c r="E3136" s="8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 t="shared" si="241"/>
        <v>121</v>
      </c>
      <c r="P3136">
        <f t="shared" si="245"/>
        <v>33.67</v>
      </c>
      <c r="Q3136" s="10" t="s">
        <v>8315</v>
      </c>
      <c r="R3136" t="s">
        <v>8316</v>
      </c>
      <c r="S3136" s="13">
        <f t="shared" si="242"/>
        <v>41882.585648148146</v>
      </c>
      <c r="T3136" s="13">
        <f t="shared" si="243"/>
        <v>41912.666666666664</v>
      </c>
      <c r="U3136">
        <f t="shared" si="244"/>
        <v>2014</v>
      </c>
    </row>
    <row r="3137" spans="1:21" ht="48" x14ac:dyDescent="0.2">
      <c r="A3137">
        <v>3914</v>
      </c>
      <c r="B3137" s="3" t="s">
        <v>3911</v>
      </c>
      <c r="C3137" s="3" t="s">
        <v>8022</v>
      </c>
      <c r="D3137" s="6">
        <v>2500</v>
      </c>
      <c r="E3137" s="8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 t="shared" si="241"/>
        <v>36</v>
      </c>
      <c r="P3137">
        <f t="shared" si="245"/>
        <v>33.67</v>
      </c>
      <c r="Q3137" s="10" t="s">
        <v>8315</v>
      </c>
      <c r="R3137" t="s">
        <v>8316</v>
      </c>
      <c r="S3137" s="13">
        <f t="shared" si="242"/>
        <v>42114.818935185183</v>
      </c>
      <c r="T3137" s="13">
        <f t="shared" si="243"/>
        <v>42134.957638888889</v>
      </c>
      <c r="U3137">
        <f t="shared" si="244"/>
        <v>2015</v>
      </c>
    </row>
    <row r="3138" spans="1:21" ht="48" x14ac:dyDescent="0.2">
      <c r="A3138">
        <v>3985</v>
      </c>
      <c r="B3138" s="3" t="s">
        <v>3981</v>
      </c>
      <c r="C3138" s="3" t="s">
        <v>8091</v>
      </c>
      <c r="D3138" s="6">
        <v>2000</v>
      </c>
      <c r="E3138" s="8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 t="shared" ref="O3138:O3201" si="246">ROUND(E3138/D3138*100,0)</f>
        <v>32</v>
      </c>
      <c r="P3138">
        <f t="shared" si="245"/>
        <v>33.74</v>
      </c>
      <c r="Q3138" s="10" t="s">
        <v>8315</v>
      </c>
      <c r="R3138" t="s">
        <v>8316</v>
      </c>
      <c r="S3138" s="13">
        <f t="shared" si="242"/>
        <v>42399.707407407404</v>
      </c>
      <c r="T3138" s="13">
        <f t="shared" si="243"/>
        <v>42420.878472222219</v>
      </c>
      <c r="U3138">
        <f t="shared" si="244"/>
        <v>2016</v>
      </c>
    </row>
    <row r="3139" spans="1:21" ht="48" x14ac:dyDescent="0.2">
      <c r="A3139">
        <v>3133</v>
      </c>
      <c r="B3139" s="3" t="s">
        <v>3133</v>
      </c>
      <c r="C3139" s="3" t="s">
        <v>7243</v>
      </c>
      <c r="D3139" s="6">
        <v>500</v>
      </c>
      <c r="E3139" s="8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 t="shared" si="246"/>
        <v>108</v>
      </c>
      <c r="P3139">
        <f t="shared" si="245"/>
        <v>33.75</v>
      </c>
      <c r="Q3139" s="10" t="s">
        <v>8315</v>
      </c>
      <c r="R3139" t="s">
        <v>8316</v>
      </c>
      <c r="S3139" s="13">
        <f t="shared" ref="S3139:S3202" si="247">(((J3139/60)/60)/24)+DATE(1970,1,1)</f>
        <v>42788.565208333333</v>
      </c>
      <c r="T3139" s="13">
        <f t="shared" ref="T3139:T3202" si="248">(((I3139/60)/60)/24)+DATE(1970,1,1)</f>
        <v>42818.523541666669</v>
      </c>
      <c r="U3139">
        <f t="shared" ref="U3139:U3202" si="249">YEAR(S3139)</f>
        <v>2017</v>
      </c>
    </row>
    <row r="3140" spans="1:21" ht="48" x14ac:dyDescent="0.2">
      <c r="A3140">
        <v>3319</v>
      </c>
      <c r="B3140" s="3" t="s">
        <v>3319</v>
      </c>
      <c r="C3140" s="3" t="s">
        <v>7429</v>
      </c>
      <c r="D3140" s="6">
        <v>500</v>
      </c>
      <c r="E3140" s="8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 t="shared" si="246"/>
        <v>108</v>
      </c>
      <c r="P3140">
        <f t="shared" si="245"/>
        <v>33.75</v>
      </c>
      <c r="Q3140" s="10" t="s">
        <v>8315</v>
      </c>
      <c r="R3140" t="s">
        <v>8316</v>
      </c>
      <c r="S3140" s="13">
        <f t="shared" si="247"/>
        <v>41990.585486111115</v>
      </c>
      <c r="T3140" s="13">
        <f t="shared" si="248"/>
        <v>42035.585486111115</v>
      </c>
      <c r="U3140">
        <f t="shared" si="249"/>
        <v>2014</v>
      </c>
    </row>
    <row r="3141" spans="1:21" ht="48" x14ac:dyDescent="0.2">
      <c r="A3141">
        <v>3909</v>
      </c>
      <c r="B3141" s="3" t="s">
        <v>3906</v>
      </c>
      <c r="C3141" s="3" t="s">
        <v>8017</v>
      </c>
      <c r="D3141" s="6">
        <v>60000</v>
      </c>
      <c r="E3141" s="8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 t="shared" si="246"/>
        <v>0</v>
      </c>
      <c r="P3141">
        <f t="shared" si="245"/>
        <v>33.75</v>
      </c>
      <c r="Q3141" s="10" t="s">
        <v>8315</v>
      </c>
      <c r="R3141" t="s">
        <v>8316</v>
      </c>
      <c r="S3141" s="13">
        <f t="shared" si="247"/>
        <v>41863.359282407408</v>
      </c>
      <c r="T3141" s="13">
        <f t="shared" si="248"/>
        <v>41893.359282407408</v>
      </c>
      <c r="U3141">
        <f t="shared" si="249"/>
        <v>2014</v>
      </c>
    </row>
    <row r="3142" spans="1:21" ht="48" x14ac:dyDescent="0.2">
      <c r="A3142">
        <v>2802</v>
      </c>
      <c r="B3142" s="3" t="s">
        <v>2802</v>
      </c>
      <c r="C3142" s="3" t="s">
        <v>6912</v>
      </c>
      <c r="D3142" s="6">
        <v>3000</v>
      </c>
      <c r="E3142" s="8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 t="shared" si="246"/>
        <v>102</v>
      </c>
      <c r="P3142">
        <f t="shared" si="245"/>
        <v>33.94</v>
      </c>
      <c r="Q3142" s="10" t="s">
        <v>8315</v>
      </c>
      <c r="R3142" t="s">
        <v>8316</v>
      </c>
      <c r="S3142" s="13">
        <f t="shared" si="247"/>
        <v>42192.64707175926</v>
      </c>
      <c r="T3142" s="13">
        <f t="shared" si="248"/>
        <v>42222.64707175926</v>
      </c>
      <c r="U3142">
        <f t="shared" si="249"/>
        <v>2015</v>
      </c>
    </row>
    <row r="3143" spans="1:21" ht="64" x14ac:dyDescent="0.2">
      <c r="A3143">
        <v>3150</v>
      </c>
      <c r="B3143" s="3" t="s">
        <v>3150</v>
      </c>
      <c r="C3143" s="3" t="s">
        <v>7260</v>
      </c>
      <c r="D3143" s="6">
        <v>3500</v>
      </c>
      <c r="E3143" s="8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 t="shared" si="246"/>
        <v>101</v>
      </c>
      <c r="P3143">
        <f t="shared" si="245"/>
        <v>33.99</v>
      </c>
      <c r="Q3143" s="10" t="s">
        <v>8315</v>
      </c>
      <c r="R3143" t="s">
        <v>8316</v>
      </c>
      <c r="S3143" s="13">
        <f t="shared" si="247"/>
        <v>40478.263923611114</v>
      </c>
      <c r="T3143" s="13">
        <f t="shared" si="248"/>
        <v>40568.166666666664</v>
      </c>
      <c r="U3143">
        <f t="shared" si="249"/>
        <v>2010</v>
      </c>
    </row>
    <row r="3144" spans="1:21" ht="64" x14ac:dyDescent="0.2">
      <c r="A3144">
        <v>3982</v>
      </c>
      <c r="B3144" s="3" t="s">
        <v>3978</v>
      </c>
      <c r="C3144" s="3" t="s">
        <v>8088</v>
      </c>
      <c r="D3144" s="6">
        <v>850</v>
      </c>
      <c r="E3144" s="8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 t="shared" si="246"/>
        <v>20</v>
      </c>
      <c r="P3144">
        <f t="shared" si="245"/>
        <v>34</v>
      </c>
      <c r="Q3144" s="10" t="s">
        <v>8315</v>
      </c>
      <c r="R3144" t="s">
        <v>8316</v>
      </c>
      <c r="S3144" s="13">
        <f t="shared" si="247"/>
        <v>42132.809953703705</v>
      </c>
      <c r="T3144" s="13">
        <f t="shared" si="248"/>
        <v>42192.809953703705</v>
      </c>
      <c r="U3144">
        <f t="shared" si="249"/>
        <v>2015</v>
      </c>
    </row>
    <row r="3145" spans="1:21" ht="48" x14ac:dyDescent="0.2">
      <c r="A3145">
        <v>2701</v>
      </c>
      <c r="B3145" s="3" t="s">
        <v>2701</v>
      </c>
      <c r="C3145" s="3" t="s">
        <v>6811</v>
      </c>
      <c r="D3145" s="6">
        <v>3400</v>
      </c>
      <c r="E3145" s="8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246"/>
        <v>46</v>
      </c>
      <c r="P3145">
        <f t="shared" si="245"/>
        <v>34.130000000000003</v>
      </c>
      <c r="Q3145" s="10" t="s">
        <v>8315</v>
      </c>
      <c r="R3145" t="s">
        <v>8317</v>
      </c>
      <c r="S3145" s="13">
        <f t="shared" si="247"/>
        <v>42801.774699074071</v>
      </c>
      <c r="T3145" s="13">
        <f t="shared" si="248"/>
        <v>42832.733032407406</v>
      </c>
      <c r="U3145">
        <f t="shared" si="249"/>
        <v>2017</v>
      </c>
    </row>
    <row r="3146" spans="1:21" ht="48" x14ac:dyDescent="0.2">
      <c r="A3146">
        <v>3479</v>
      </c>
      <c r="B3146" s="3" t="s">
        <v>3478</v>
      </c>
      <c r="C3146" s="3" t="s">
        <v>7589</v>
      </c>
      <c r="D3146" s="6">
        <v>1500</v>
      </c>
      <c r="E3146" s="8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 t="shared" si="246"/>
        <v>128</v>
      </c>
      <c r="P3146">
        <f t="shared" ref="P3146:P3209" si="250">IFERROR(ROUND(E3146/L3146,2),0)</f>
        <v>34.25</v>
      </c>
      <c r="Q3146" s="10" t="s">
        <v>8315</v>
      </c>
      <c r="R3146" t="s">
        <v>8316</v>
      </c>
      <c r="S3146" s="13">
        <f t="shared" si="247"/>
        <v>41781.855092592588</v>
      </c>
      <c r="T3146" s="13">
        <f t="shared" si="248"/>
        <v>41811.855092592588</v>
      </c>
      <c r="U3146">
        <f t="shared" si="249"/>
        <v>2014</v>
      </c>
    </row>
    <row r="3147" spans="1:21" ht="48" x14ac:dyDescent="0.2">
      <c r="A3147">
        <v>3497</v>
      </c>
      <c r="B3147" s="3" t="s">
        <v>3496</v>
      </c>
      <c r="C3147" s="3" t="s">
        <v>7607</v>
      </c>
      <c r="D3147" s="6">
        <v>1551</v>
      </c>
      <c r="E3147" s="8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 t="shared" si="246"/>
        <v>109</v>
      </c>
      <c r="P3147">
        <f t="shared" si="250"/>
        <v>34.409999999999997</v>
      </c>
      <c r="Q3147" s="10" t="s">
        <v>8315</v>
      </c>
      <c r="R3147" t="s">
        <v>8316</v>
      </c>
      <c r="S3147" s="13">
        <f t="shared" si="247"/>
        <v>42511.741944444439</v>
      </c>
      <c r="T3147" s="13">
        <f t="shared" si="248"/>
        <v>42523.916666666672</v>
      </c>
      <c r="U3147">
        <f t="shared" si="249"/>
        <v>2016</v>
      </c>
    </row>
    <row r="3148" spans="1:21" ht="48" x14ac:dyDescent="0.2">
      <c r="A3148">
        <v>3388</v>
      </c>
      <c r="B3148" s="3" t="s">
        <v>3387</v>
      </c>
      <c r="C3148" s="3" t="s">
        <v>7498</v>
      </c>
      <c r="D3148" s="6">
        <v>1500</v>
      </c>
      <c r="E3148" s="8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 t="shared" si="246"/>
        <v>104</v>
      </c>
      <c r="P3148">
        <f t="shared" si="250"/>
        <v>34.6</v>
      </c>
      <c r="Q3148" s="10" t="s">
        <v>8315</v>
      </c>
      <c r="R3148" t="s">
        <v>8316</v>
      </c>
      <c r="S3148" s="13">
        <f t="shared" si="247"/>
        <v>42143.461122685185</v>
      </c>
      <c r="T3148" s="13">
        <f t="shared" si="248"/>
        <v>42173.461122685185</v>
      </c>
      <c r="U3148">
        <f t="shared" si="249"/>
        <v>2015</v>
      </c>
    </row>
    <row r="3149" spans="1:21" ht="32" x14ac:dyDescent="0.2">
      <c r="A3149">
        <v>535</v>
      </c>
      <c r="B3149" s="3" t="s">
        <v>536</v>
      </c>
      <c r="C3149" s="3" t="s">
        <v>4645</v>
      </c>
      <c r="D3149" s="6">
        <v>2000</v>
      </c>
      <c r="E3149" s="8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 t="shared" si="246"/>
        <v>103</v>
      </c>
      <c r="P3149">
        <f t="shared" si="250"/>
        <v>34.75</v>
      </c>
      <c r="Q3149" s="10" t="s">
        <v>8315</v>
      </c>
      <c r="R3149" t="s">
        <v>8316</v>
      </c>
      <c r="S3149" s="13">
        <f t="shared" si="247"/>
        <v>42711.545196759253</v>
      </c>
      <c r="T3149" s="13">
        <f t="shared" si="248"/>
        <v>42741.545196759253</v>
      </c>
      <c r="U3149">
        <f t="shared" si="249"/>
        <v>2016</v>
      </c>
    </row>
    <row r="3150" spans="1:21" ht="48" x14ac:dyDescent="0.2">
      <c r="A3150">
        <v>3152</v>
      </c>
      <c r="B3150" s="3" t="s">
        <v>3152</v>
      </c>
      <c r="C3150" s="3" t="s">
        <v>7262</v>
      </c>
      <c r="D3150" s="6">
        <v>2200</v>
      </c>
      <c r="E3150" s="8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 t="shared" si="246"/>
        <v>106</v>
      </c>
      <c r="P3150">
        <f t="shared" si="250"/>
        <v>34.79</v>
      </c>
      <c r="Q3150" s="10" t="s">
        <v>8315</v>
      </c>
      <c r="R3150" t="s">
        <v>8316</v>
      </c>
      <c r="S3150" s="13">
        <f t="shared" si="247"/>
        <v>41550.867673611108</v>
      </c>
      <c r="T3150" s="13">
        <f t="shared" si="248"/>
        <v>41580.867673611108</v>
      </c>
      <c r="U3150">
        <f t="shared" si="249"/>
        <v>2013</v>
      </c>
    </row>
    <row r="3151" spans="1:21" ht="48" x14ac:dyDescent="0.2">
      <c r="A3151">
        <v>3234</v>
      </c>
      <c r="B3151" s="3" t="s">
        <v>3234</v>
      </c>
      <c r="C3151" s="3" t="s">
        <v>7344</v>
      </c>
      <c r="D3151" s="6">
        <v>4000</v>
      </c>
      <c r="E3151" s="8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 t="shared" si="246"/>
        <v>100</v>
      </c>
      <c r="P3151">
        <f t="shared" si="250"/>
        <v>34.92</v>
      </c>
      <c r="Q3151" s="10" t="s">
        <v>8315</v>
      </c>
      <c r="R3151" t="s">
        <v>8316</v>
      </c>
      <c r="S3151" s="13">
        <f t="shared" si="247"/>
        <v>42734.789444444439</v>
      </c>
      <c r="T3151" s="13">
        <f t="shared" si="248"/>
        <v>42767.979861111111</v>
      </c>
      <c r="U3151">
        <f t="shared" si="249"/>
        <v>2016</v>
      </c>
    </row>
    <row r="3152" spans="1:21" ht="32" x14ac:dyDescent="0.2">
      <c r="A3152">
        <v>4068</v>
      </c>
      <c r="B3152" s="3" t="s">
        <v>4064</v>
      </c>
      <c r="C3152" s="3" t="s">
        <v>8171</v>
      </c>
      <c r="D3152" s="6">
        <v>3495</v>
      </c>
      <c r="E3152" s="8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 t="shared" si="246"/>
        <v>1</v>
      </c>
      <c r="P3152">
        <f t="shared" si="250"/>
        <v>34.950000000000003</v>
      </c>
      <c r="Q3152" s="10" t="s">
        <v>8315</v>
      </c>
      <c r="R3152" t="s">
        <v>8316</v>
      </c>
      <c r="S3152" s="13">
        <f t="shared" si="247"/>
        <v>42718.963599537034</v>
      </c>
      <c r="T3152" s="13">
        <f t="shared" si="248"/>
        <v>42748.961805555555</v>
      </c>
      <c r="U3152">
        <f t="shared" si="249"/>
        <v>2016</v>
      </c>
    </row>
    <row r="3153" spans="1:21" ht="32" x14ac:dyDescent="0.2">
      <c r="A3153">
        <v>2859</v>
      </c>
      <c r="B3153" s="3" t="s">
        <v>2859</v>
      </c>
      <c r="C3153" s="3" t="s">
        <v>6969</v>
      </c>
      <c r="D3153" s="6">
        <v>2000</v>
      </c>
      <c r="E3153" s="8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 t="shared" si="246"/>
        <v>2</v>
      </c>
      <c r="P3153">
        <f t="shared" si="250"/>
        <v>35</v>
      </c>
      <c r="Q3153" s="10" t="s">
        <v>8315</v>
      </c>
      <c r="R3153" t="s">
        <v>8316</v>
      </c>
      <c r="S3153" s="13">
        <f t="shared" si="247"/>
        <v>42233.362314814818</v>
      </c>
      <c r="T3153" s="13">
        <f t="shared" si="248"/>
        <v>42293.362314814818</v>
      </c>
      <c r="U3153">
        <f t="shared" si="249"/>
        <v>2015</v>
      </c>
    </row>
    <row r="3154" spans="1:21" ht="48" x14ac:dyDescent="0.2">
      <c r="A3154">
        <v>3423</v>
      </c>
      <c r="B3154" s="3" t="s">
        <v>3422</v>
      </c>
      <c r="C3154" s="3" t="s">
        <v>7533</v>
      </c>
      <c r="D3154" s="6">
        <v>250</v>
      </c>
      <c r="E3154" s="8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 t="shared" si="246"/>
        <v>140</v>
      </c>
      <c r="P3154">
        <f t="shared" si="250"/>
        <v>35</v>
      </c>
      <c r="Q3154" s="10" t="s">
        <v>8315</v>
      </c>
      <c r="R3154" t="s">
        <v>8316</v>
      </c>
      <c r="S3154" s="13">
        <f t="shared" si="247"/>
        <v>42088.911354166667</v>
      </c>
      <c r="T3154" s="13">
        <f t="shared" si="248"/>
        <v>42118.911354166667</v>
      </c>
      <c r="U3154">
        <f t="shared" si="249"/>
        <v>2015</v>
      </c>
    </row>
    <row r="3155" spans="1:21" ht="48" x14ac:dyDescent="0.2">
      <c r="A3155">
        <v>4074</v>
      </c>
      <c r="B3155" s="3" t="s">
        <v>4070</v>
      </c>
      <c r="C3155" s="3" t="s">
        <v>8177</v>
      </c>
      <c r="D3155" s="6">
        <v>2750</v>
      </c>
      <c r="E3155" s="8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 t="shared" si="246"/>
        <v>27</v>
      </c>
      <c r="P3155">
        <f t="shared" si="250"/>
        <v>35</v>
      </c>
      <c r="Q3155" s="10" t="s">
        <v>8315</v>
      </c>
      <c r="R3155" t="s">
        <v>8316</v>
      </c>
      <c r="S3155" s="13">
        <f t="shared" si="247"/>
        <v>42283.552951388891</v>
      </c>
      <c r="T3155" s="13">
        <f t="shared" si="248"/>
        <v>42313.594618055555</v>
      </c>
      <c r="U3155">
        <f t="shared" si="249"/>
        <v>2015</v>
      </c>
    </row>
    <row r="3156" spans="1:21" ht="48" x14ac:dyDescent="0.2">
      <c r="A3156">
        <v>2829</v>
      </c>
      <c r="B3156" s="3" t="s">
        <v>2829</v>
      </c>
      <c r="C3156" s="3" t="s">
        <v>6939</v>
      </c>
      <c r="D3156" s="6">
        <v>2500</v>
      </c>
      <c r="E3156" s="8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 t="shared" si="246"/>
        <v>107</v>
      </c>
      <c r="P3156">
        <f t="shared" si="250"/>
        <v>35.04</v>
      </c>
      <c r="Q3156" s="10" t="s">
        <v>8315</v>
      </c>
      <c r="R3156" t="s">
        <v>8316</v>
      </c>
      <c r="S3156" s="13">
        <f t="shared" si="247"/>
        <v>42495.434236111112</v>
      </c>
      <c r="T3156" s="13">
        <f t="shared" si="248"/>
        <v>42523.434236111112</v>
      </c>
      <c r="U3156">
        <f t="shared" si="249"/>
        <v>2016</v>
      </c>
    </row>
    <row r="3157" spans="1:21" ht="48" x14ac:dyDescent="0.2">
      <c r="A3157">
        <v>3787</v>
      </c>
      <c r="B3157" s="3" t="s">
        <v>3784</v>
      </c>
      <c r="C3157" s="3" t="s">
        <v>7897</v>
      </c>
      <c r="D3157" s="6">
        <v>350</v>
      </c>
      <c r="E3157" s="8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46"/>
        <v>100</v>
      </c>
      <c r="P3157">
        <f t="shared" si="250"/>
        <v>35.1</v>
      </c>
      <c r="Q3157" s="10" t="s">
        <v>8315</v>
      </c>
      <c r="R3157" t="s">
        <v>8340</v>
      </c>
      <c r="S3157" s="13">
        <f t="shared" si="247"/>
        <v>42167.534791666665</v>
      </c>
      <c r="T3157" s="13">
        <f t="shared" si="248"/>
        <v>42196.165972222225</v>
      </c>
      <c r="U3157">
        <f t="shared" si="249"/>
        <v>2015</v>
      </c>
    </row>
    <row r="3158" spans="1:21" ht="48" x14ac:dyDescent="0.2">
      <c r="A3158">
        <v>3969</v>
      </c>
      <c r="B3158" s="3" t="s">
        <v>3966</v>
      </c>
      <c r="C3158" s="3" t="s">
        <v>8076</v>
      </c>
      <c r="D3158" s="6">
        <v>2825</v>
      </c>
      <c r="E3158" s="8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 t="shared" si="246"/>
        <v>7</v>
      </c>
      <c r="P3158">
        <f t="shared" si="250"/>
        <v>35.17</v>
      </c>
      <c r="Q3158" s="10" t="s">
        <v>8315</v>
      </c>
      <c r="R3158" t="s">
        <v>8316</v>
      </c>
      <c r="S3158" s="13">
        <f t="shared" si="247"/>
        <v>42601.854699074072</v>
      </c>
      <c r="T3158" s="13">
        <f t="shared" si="248"/>
        <v>42611.163194444445</v>
      </c>
      <c r="U3158">
        <f t="shared" si="249"/>
        <v>2016</v>
      </c>
    </row>
    <row r="3159" spans="1:21" ht="48" x14ac:dyDescent="0.2">
      <c r="A3159">
        <v>2869</v>
      </c>
      <c r="B3159" s="3" t="s">
        <v>2869</v>
      </c>
      <c r="C3159" s="3" t="s">
        <v>6979</v>
      </c>
      <c r="D3159" s="6">
        <v>20000</v>
      </c>
      <c r="E3159" s="8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 t="shared" si="246"/>
        <v>1</v>
      </c>
      <c r="P3159">
        <f t="shared" si="250"/>
        <v>35.4</v>
      </c>
      <c r="Q3159" s="10" t="s">
        <v>8315</v>
      </c>
      <c r="R3159" t="s">
        <v>8316</v>
      </c>
      <c r="S3159" s="13">
        <f t="shared" si="247"/>
        <v>42540.593530092592</v>
      </c>
      <c r="T3159" s="13">
        <f t="shared" si="248"/>
        <v>42570.593530092592</v>
      </c>
      <c r="U3159">
        <f t="shared" si="249"/>
        <v>2016</v>
      </c>
    </row>
    <row r="3160" spans="1:21" ht="48" x14ac:dyDescent="0.2">
      <c r="A3160">
        <v>3614</v>
      </c>
      <c r="B3160" s="3" t="s">
        <v>3439</v>
      </c>
      <c r="C3160" s="3" t="s">
        <v>7724</v>
      </c>
      <c r="D3160" s="6">
        <v>2500</v>
      </c>
      <c r="E3160" s="8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 t="shared" si="246"/>
        <v>101</v>
      </c>
      <c r="P3160">
        <f t="shared" si="250"/>
        <v>35.49</v>
      </c>
      <c r="Q3160" s="10" t="s">
        <v>8315</v>
      </c>
      <c r="R3160" t="s">
        <v>8316</v>
      </c>
      <c r="S3160" s="13">
        <f t="shared" si="247"/>
        <v>42144.041851851856</v>
      </c>
      <c r="T3160" s="13">
        <f t="shared" si="248"/>
        <v>42174.041851851856</v>
      </c>
      <c r="U3160">
        <f t="shared" si="249"/>
        <v>2015</v>
      </c>
    </row>
    <row r="3161" spans="1:21" ht="48" x14ac:dyDescent="0.2">
      <c r="A3161">
        <v>3851</v>
      </c>
      <c r="B3161" s="3" t="s">
        <v>3848</v>
      </c>
      <c r="C3161" s="3" t="s">
        <v>7960</v>
      </c>
      <c r="D3161" s="6">
        <v>2500</v>
      </c>
      <c r="E3161" s="8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 t="shared" si="246"/>
        <v>34</v>
      </c>
      <c r="P3161">
        <f t="shared" si="250"/>
        <v>35.5</v>
      </c>
      <c r="Q3161" s="10" t="s">
        <v>8315</v>
      </c>
      <c r="R3161" t="s">
        <v>8316</v>
      </c>
      <c r="S3161" s="13">
        <f t="shared" si="247"/>
        <v>42172.439571759256</v>
      </c>
      <c r="T3161" s="13">
        <f t="shared" si="248"/>
        <v>42202.439571759256</v>
      </c>
      <c r="U3161">
        <f t="shared" si="249"/>
        <v>2015</v>
      </c>
    </row>
    <row r="3162" spans="1:21" ht="48" x14ac:dyDescent="0.2">
      <c r="A3162">
        <v>2988</v>
      </c>
      <c r="B3162" s="3" t="s">
        <v>2988</v>
      </c>
      <c r="C3162" s="3" t="s">
        <v>7098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46"/>
        <v>100</v>
      </c>
      <c r="P3162">
        <f t="shared" si="250"/>
        <v>35.71</v>
      </c>
      <c r="Q3162" s="10" t="s">
        <v>8315</v>
      </c>
      <c r="R3162" t="s">
        <v>8317</v>
      </c>
      <c r="S3162" s="13">
        <f t="shared" si="247"/>
        <v>42511.362048611118</v>
      </c>
      <c r="T3162" s="13">
        <f t="shared" si="248"/>
        <v>42541.362048611118</v>
      </c>
      <c r="U3162">
        <f t="shared" si="249"/>
        <v>2016</v>
      </c>
    </row>
    <row r="3163" spans="1:21" ht="48" x14ac:dyDescent="0.2">
      <c r="A3163">
        <v>3579</v>
      </c>
      <c r="B3163" s="3" t="s">
        <v>3578</v>
      </c>
      <c r="C3163" s="3" t="s">
        <v>7689</v>
      </c>
      <c r="D3163" s="6">
        <v>500</v>
      </c>
      <c r="E3163" s="8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 t="shared" si="246"/>
        <v>100</v>
      </c>
      <c r="P3163">
        <f t="shared" si="250"/>
        <v>35.71</v>
      </c>
      <c r="Q3163" s="10" t="s">
        <v>8315</v>
      </c>
      <c r="R3163" t="s">
        <v>8316</v>
      </c>
      <c r="S3163" s="13">
        <f t="shared" si="247"/>
        <v>42430.762222222227</v>
      </c>
      <c r="T3163" s="13">
        <f t="shared" si="248"/>
        <v>42460.720555555556</v>
      </c>
      <c r="U3163">
        <f t="shared" si="249"/>
        <v>2016</v>
      </c>
    </row>
    <row r="3164" spans="1:21" ht="48" x14ac:dyDescent="0.2">
      <c r="A3164">
        <v>4059</v>
      </c>
      <c r="B3164" s="3" t="s">
        <v>4055</v>
      </c>
      <c r="C3164" s="3" t="s">
        <v>8163</v>
      </c>
      <c r="D3164" s="6">
        <v>10000</v>
      </c>
      <c r="E3164" s="8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 t="shared" si="246"/>
        <v>3</v>
      </c>
      <c r="P3164">
        <f t="shared" si="250"/>
        <v>35.71</v>
      </c>
      <c r="Q3164" s="10" t="s">
        <v>8315</v>
      </c>
      <c r="R3164" t="s">
        <v>8316</v>
      </c>
      <c r="S3164" s="13">
        <f t="shared" si="247"/>
        <v>41866.640648148146</v>
      </c>
      <c r="T3164" s="13">
        <f t="shared" si="248"/>
        <v>41898.125</v>
      </c>
      <c r="U3164">
        <f t="shared" si="249"/>
        <v>2014</v>
      </c>
    </row>
    <row r="3165" spans="1:21" ht="48" x14ac:dyDescent="0.2">
      <c r="A3165">
        <v>3471</v>
      </c>
      <c r="B3165" s="3" t="s">
        <v>3470</v>
      </c>
      <c r="C3165" s="3" t="s">
        <v>7581</v>
      </c>
      <c r="D3165" s="6">
        <v>500</v>
      </c>
      <c r="E3165" s="8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 t="shared" si="246"/>
        <v>215</v>
      </c>
      <c r="P3165">
        <f t="shared" si="250"/>
        <v>35.770000000000003</v>
      </c>
      <c r="Q3165" s="10" t="s">
        <v>8315</v>
      </c>
      <c r="R3165" t="s">
        <v>8316</v>
      </c>
      <c r="S3165" s="13">
        <f t="shared" si="247"/>
        <v>41841.820486111108</v>
      </c>
      <c r="T3165" s="13">
        <f t="shared" si="248"/>
        <v>41882.833333333336</v>
      </c>
      <c r="U3165">
        <f t="shared" si="249"/>
        <v>2014</v>
      </c>
    </row>
    <row r="3166" spans="1:21" ht="48" x14ac:dyDescent="0.2">
      <c r="A3166">
        <v>3321</v>
      </c>
      <c r="B3166" s="3" t="s">
        <v>3321</v>
      </c>
      <c r="C3166" s="3" t="s">
        <v>7431</v>
      </c>
      <c r="D3166" s="6">
        <v>500</v>
      </c>
      <c r="E3166" s="8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 t="shared" si="246"/>
        <v>107</v>
      </c>
      <c r="P3166">
        <f t="shared" si="250"/>
        <v>35.799999999999997</v>
      </c>
      <c r="Q3166" s="10" t="s">
        <v>8315</v>
      </c>
      <c r="R3166" t="s">
        <v>8316</v>
      </c>
      <c r="S3166" s="13">
        <f t="shared" si="247"/>
        <v>41914.100289351853</v>
      </c>
      <c r="T3166" s="13">
        <f t="shared" si="248"/>
        <v>41928.165972222225</v>
      </c>
      <c r="U3166">
        <f t="shared" si="249"/>
        <v>2014</v>
      </c>
    </row>
    <row r="3167" spans="1:21" ht="48" x14ac:dyDescent="0.2">
      <c r="A3167">
        <v>3353</v>
      </c>
      <c r="B3167" s="3" t="s">
        <v>3352</v>
      </c>
      <c r="C3167" s="3" t="s">
        <v>7463</v>
      </c>
      <c r="D3167" s="6">
        <v>500</v>
      </c>
      <c r="E3167" s="8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 t="shared" si="246"/>
        <v>315</v>
      </c>
      <c r="P3167">
        <f t="shared" si="250"/>
        <v>35.799999999999997</v>
      </c>
      <c r="Q3167" s="10" t="s">
        <v>8315</v>
      </c>
      <c r="R3167" t="s">
        <v>8316</v>
      </c>
      <c r="S3167" s="13">
        <f t="shared" si="247"/>
        <v>42479.432291666672</v>
      </c>
      <c r="T3167" s="13">
        <f t="shared" si="248"/>
        <v>42492.958333333328</v>
      </c>
      <c r="U3167">
        <f t="shared" si="249"/>
        <v>2016</v>
      </c>
    </row>
    <row r="3168" spans="1:21" ht="48" x14ac:dyDescent="0.2">
      <c r="A3168">
        <v>2871</v>
      </c>
      <c r="B3168" s="3" t="s">
        <v>2871</v>
      </c>
      <c r="C3168" s="3" t="s">
        <v>6981</v>
      </c>
      <c r="D3168" s="6">
        <v>10000</v>
      </c>
      <c r="E3168" s="8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 t="shared" si="246"/>
        <v>5</v>
      </c>
      <c r="P3168">
        <f t="shared" si="250"/>
        <v>35.92</v>
      </c>
      <c r="Q3168" s="10" t="s">
        <v>8315</v>
      </c>
      <c r="R3168" t="s">
        <v>8316</v>
      </c>
      <c r="S3168" s="13">
        <f t="shared" si="247"/>
        <v>41974.738576388889</v>
      </c>
      <c r="T3168" s="13">
        <f t="shared" si="248"/>
        <v>41994.738576388889</v>
      </c>
      <c r="U3168">
        <f t="shared" si="249"/>
        <v>2014</v>
      </c>
    </row>
    <row r="3169" spans="1:21" ht="48" x14ac:dyDescent="0.2">
      <c r="A3169">
        <v>3501</v>
      </c>
      <c r="B3169" s="3" t="s">
        <v>3500</v>
      </c>
      <c r="C3169" s="3" t="s">
        <v>7611</v>
      </c>
      <c r="D3169" s="6">
        <v>1500</v>
      </c>
      <c r="E3169" s="8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 t="shared" si="246"/>
        <v>101</v>
      </c>
      <c r="P3169">
        <f t="shared" si="250"/>
        <v>35.950000000000003</v>
      </c>
      <c r="Q3169" s="10" t="s">
        <v>8315</v>
      </c>
      <c r="R3169" t="s">
        <v>8316</v>
      </c>
      <c r="S3169" s="13">
        <f t="shared" si="247"/>
        <v>42233.763831018514</v>
      </c>
      <c r="T3169" s="13">
        <f t="shared" si="248"/>
        <v>42258.763831018514</v>
      </c>
      <c r="U3169">
        <f t="shared" si="249"/>
        <v>2015</v>
      </c>
    </row>
    <row r="3170" spans="1:21" ht="48" x14ac:dyDescent="0.2">
      <c r="A3170">
        <v>1292</v>
      </c>
      <c r="B3170" s="3" t="s">
        <v>1293</v>
      </c>
      <c r="C3170" s="3" t="s">
        <v>5402</v>
      </c>
      <c r="D3170" s="6">
        <v>1700</v>
      </c>
      <c r="E3170" s="8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 t="shared" si="246"/>
        <v>110</v>
      </c>
      <c r="P3170">
        <f t="shared" si="250"/>
        <v>35.96</v>
      </c>
      <c r="Q3170" s="10" t="s">
        <v>8315</v>
      </c>
      <c r="R3170" t="s">
        <v>8316</v>
      </c>
      <c r="S3170" s="13">
        <f t="shared" si="247"/>
        <v>42256.764212962968</v>
      </c>
      <c r="T3170" s="13">
        <f t="shared" si="248"/>
        <v>42283.957638888889</v>
      </c>
      <c r="U3170">
        <f t="shared" si="249"/>
        <v>2015</v>
      </c>
    </row>
    <row r="3171" spans="1:21" ht="48" x14ac:dyDescent="0.2">
      <c r="A3171">
        <v>3393</v>
      </c>
      <c r="B3171" s="3" t="s">
        <v>3392</v>
      </c>
      <c r="C3171" s="3" t="s">
        <v>7503</v>
      </c>
      <c r="D3171" s="6">
        <v>1500</v>
      </c>
      <c r="E3171" s="8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 t="shared" si="246"/>
        <v>106</v>
      </c>
      <c r="P3171">
        <f t="shared" si="250"/>
        <v>36.07</v>
      </c>
      <c r="Q3171" s="10" t="s">
        <v>8315</v>
      </c>
      <c r="R3171" t="s">
        <v>8316</v>
      </c>
      <c r="S3171" s="13">
        <f t="shared" si="247"/>
        <v>41923.921643518523</v>
      </c>
      <c r="T3171" s="13">
        <f t="shared" si="248"/>
        <v>41949.031944444447</v>
      </c>
      <c r="U3171">
        <f t="shared" si="249"/>
        <v>2014</v>
      </c>
    </row>
    <row r="3172" spans="1:21" ht="48" x14ac:dyDescent="0.2">
      <c r="A3172">
        <v>3618</v>
      </c>
      <c r="B3172" s="3" t="s">
        <v>3616</v>
      </c>
      <c r="C3172" s="3" t="s">
        <v>7728</v>
      </c>
      <c r="D3172" s="6">
        <v>2000</v>
      </c>
      <c r="E3172" s="8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46"/>
        <v>101</v>
      </c>
      <c r="P3172">
        <f t="shared" si="250"/>
        <v>36.07</v>
      </c>
      <c r="Q3172" s="10" t="s">
        <v>8315</v>
      </c>
      <c r="R3172" t="s">
        <v>8316</v>
      </c>
      <c r="S3172" s="13">
        <f t="shared" si="247"/>
        <v>42128.627893518518</v>
      </c>
      <c r="T3172" s="13">
        <f t="shared" si="248"/>
        <v>42158.627893518518</v>
      </c>
      <c r="U3172">
        <f t="shared" si="249"/>
        <v>2015</v>
      </c>
    </row>
    <row r="3173" spans="1:21" ht="48" x14ac:dyDescent="0.2">
      <c r="A3173">
        <v>1289</v>
      </c>
      <c r="B3173" s="3" t="s">
        <v>1290</v>
      </c>
      <c r="C3173" s="3" t="s">
        <v>5399</v>
      </c>
      <c r="D3173" s="6">
        <v>1500</v>
      </c>
      <c r="E3173" s="8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 t="shared" si="246"/>
        <v>125</v>
      </c>
      <c r="P3173">
        <f t="shared" si="250"/>
        <v>36.08</v>
      </c>
      <c r="Q3173" s="10" t="s">
        <v>8315</v>
      </c>
      <c r="R3173" t="s">
        <v>8316</v>
      </c>
      <c r="S3173" s="13">
        <f t="shared" si="247"/>
        <v>42709.134780092587</v>
      </c>
      <c r="T3173" s="13">
        <f t="shared" si="248"/>
        <v>42739.134780092587</v>
      </c>
      <c r="U3173">
        <f t="shared" si="249"/>
        <v>2016</v>
      </c>
    </row>
    <row r="3174" spans="1:21" ht="48" x14ac:dyDescent="0.2">
      <c r="A3174">
        <v>3181</v>
      </c>
      <c r="B3174" s="3" t="s">
        <v>3181</v>
      </c>
      <c r="C3174" s="3" t="s">
        <v>7291</v>
      </c>
      <c r="D3174" s="6">
        <v>500</v>
      </c>
      <c r="E3174" s="8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 t="shared" si="246"/>
        <v>109</v>
      </c>
      <c r="P3174">
        <f t="shared" si="250"/>
        <v>36.33</v>
      </c>
      <c r="Q3174" s="10" t="s">
        <v>8315</v>
      </c>
      <c r="R3174" t="s">
        <v>8316</v>
      </c>
      <c r="S3174" s="13">
        <f t="shared" si="247"/>
        <v>41779.310034722221</v>
      </c>
      <c r="T3174" s="13">
        <f t="shared" si="248"/>
        <v>41805.666666666664</v>
      </c>
      <c r="U3174">
        <f t="shared" si="249"/>
        <v>2014</v>
      </c>
    </row>
    <row r="3175" spans="1:21" ht="32" x14ac:dyDescent="0.2">
      <c r="A3175">
        <v>2937</v>
      </c>
      <c r="B3175" s="3" t="s">
        <v>2937</v>
      </c>
      <c r="C3175" s="3" t="s">
        <v>7047</v>
      </c>
      <c r="D3175" s="6">
        <v>1500</v>
      </c>
      <c r="E3175" s="8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46"/>
        <v>133</v>
      </c>
      <c r="P3175">
        <f t="shared" si="250"/>
        <v>36.36</v>
      </c>
      <c r="Q3175" s="10" t="s">
        <v>8315</v>
      </c>
      <c r="R3175" t="s">
        <v>8340</v>
      </c>
      <c r="S3175" s="13">
        <f t="shared" si="247"/>
        <v>41803.457326388889</v>
      </c>
      <c r="T3175" s="13">
        <f t="shared" si="248"/>
        <v>41833.457326388889</v>
      </c>
      <c r="U3175">
        <f t="shared" si="249"/>
        <v>2014</v>
      </c>
    </row>
    <row r="3176" spans="1:21" ht="48" x14ac:dyDescent="0.2">
      <c r="A3176">
        <v>2798</v>
      </c>
      <c r="B3176" s="3" t="s">
        <v>2798</v>
      </c>
      <c r="C3176" s="3" t="s">
        <v>6908</v>
      </c>
      <c r="D3176" s="6">
        <v>5000</v>
      </c>
      <c r="E3176" s="8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 t="shared" si="246"/>
        <v>101</v>
      </c>
      <c r="P3176">
        <f t="shared" si="250"/>
        <v>36.47</v>
      </c>
      <c r="Q3176" s="10" t="s">
        <v>8315</v>
      </c>
      <c r="R3176" t="s">
        <v>8316</v>
      </c>
      <c r="S3176" s="13">
        <f t="shared" si="247"/>
        <v>42201.675011574072</v>
      </c>
      <c r="T3176" s="13">
        <f t="shared" si="248"/>
        <v>42216.666666666672</v>
      </c>
      <c r="U3176">
        <f t="shared" si="249"/>
        <v>2015</v>
      </c>
    </row>
    <row r="3177" spans="1:21" ht="48" x14ac:dyDescent="0.2">
      <c r="A3177">
        <v>2795</v>
      </c>
      <c r="B3177" s="3" t="s">
        <v>2795</v>
      </c>
      <c r="C3177" s="3" t="s">
        <v>6905</v>
      </c>
      <c r="D3177" s="6">
        <v>700</v>
      </c>
      <c r="E3177" s="8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 t="shared" si="246"/>
        <v>104</v>
      </c>
      <c r="P3177">
        <f t="shared" si="250"/>
        <v>36.5</v>
      </c>
      <c r="Q3177" s="10" t="s">
        <v>8315</v>
      </c>
      <c r="R3177" t="s">
        <v>8316</v>
      </c>
      <c r="S3177" s="13">
        <f t="shared" si="247"/>
        <v>41780.525937500002</v>
      </c>
      <c r="T3177" s="13">
        <f t="shared" si="248"/>
        <v>41796.958333333336</v>
      </c>
      <c r="U3177">
        <f t="shared" si="249"/>
        <v>2014</v>
      </c>
    </row>
    <row r="3178" spans="1:21" ht="48" x14ac:dyDescent="0.2">
      <c r="A3178">
        <v>2905</v>
      </c>
      <c r="B3178" s="3" t="s">
        <v>2905</v>
      </c>
      <c r="C3178" s="3" t="s">
        <v>7015</v>
      </c>
      <c r="D3178" s="6">
        <v>3500</v>
      </c>
      <c r="E3178" s="8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 t="shared" si="246"/>
        <v>18</v>
      </c>
      <c r="P3178">
        <f t="shared" si="250"/>
        <v>36.590000000000003</v>
      </c>
      <c r="Q3178" s="10" t="s">
        <v>8315</v>
      </c>
      <c r="R3178" t="s">
        <v>8316</v>
      </c>
      <c r="S3178" s="13">
        <f t="shared" si="247"/>
        <v>42606.056863425925</v>
      </c>
      <c r="T3178" s="13">
        <f t="shared" si="248"/>
        <v>42620.056863425925</v>
      </c>
      <c r="U3178">
        <f t="shared" si="249"/>
        <v>2016</v>
      </c>
    </row>
    <row r="3179" spans="1:21" ht="48" x14ac:dyDescent="0.2">
      <c r="A3179">
        <v>3221</v>
      </c>
      <c r="B3179" s="3" t="s">
        <v>3221</v>
      </c>
      <c r="C3179" s="3" t="s">
        <v>7331</v>
      </c>
      <c r="D3179" s="6">
        <v>4000</v>
      </c>
      <c r="E3179" s="8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 t="shared" si="246"/>
        <v>103</v>
      </c>
      <c r="P3179">
        <f t="shared" si="250"/>
        <v>36.61</v>
      </c>
      <c r="Q3179" s="10" t="s">
        <v>8315</v>
      </c>
      <c r="R3179" t="s">
        <v>8316</v>
      </c>
      <c r="S3179" s="13">
        <f t="shared" si="247"/>
        <v>42155.696793981479</v>
      </c>
      <c r="T3179" s="13">
        <f t="shared" si="248"/>
        <v>42190.696793981479</v>
      </c>
      <c r="U3179">
        <f t="shared" si="249"/>
        <v>2015</v>
      </c>
    </row>
    <row r="3180" spans="1:21" ht="48" x14ac:dyDescent="0.2">
      <c r="A3180">
        <v>3198</v>
      </c>
      <c r="B3180" s="3" t="s">
        <v>3198</v>
      </c>
      <c r="C3180" s="3" t="s">
        <v>7308</v>
      </c>
      <c r="D3180" s="6">
        <v>30000</v>
      </c>
      <c r="E3180" s="8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46"/>
        <v>0</v>
      </c>
      <c r="P3180">
        <f t="shared" si="250"/>
        <v>36.67</v>
      </c>
      <c r="Q3180" s="10" t="s">
        <v>8315</v>
      </c>
      <c r="R3180" t="s">
        <v>8340</v>
      </c>
      <c r="S3180" s="13">
        <f t="shared" si="247"/>
        <v>42013.424502314811</v>
      </c>
      <c r="T3180" s="13">
        <f t="shared" si="248"/>
        <v>42051.424502314811</v>
      </c>
      <c r="U3180">
        <f t="shared" si="249"/>
        <v>2015</v>
      </c>
    </row>
    <row r="3181" spans="1:21" ht="48" x14ac:dyDescent="0.2">
      <c r="A3181">
        <v>3529</v>
      </c>
      <c r="B3181" s="3" t="s">
        <v>3528</v>
      </c>
      <c r="C3181" s="3" t="s">
        <v>7639</v>
      </c>
      <c r="D3181" s="6">
        <v>500</v>
      </c>
      <c r="E3181" s="8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 t="shared" si="246"/>
        <v>132</v>
      </c>
      <c r="P3181">
        <f t="shared" si="250"/>
        <v>36.67</v>
      </c>
      <c r="Q3181" s="10" t="s">
        <v>8315</v>
      </c>
      <c r="R3181" t="s">
        <v>8316</v>
      </c>
      <c r="S3181" s="13">
        <f t="shared" si="247"/>
        <v>42177.761782407411</v>
      </c>
      <c r="T3181" s="13">
        <f t="shared" si="248"/>
        <v>42198.041666666672</v>
      </c>
      <c r="U3181">
        <f t="shared" si="249"/>
        <v>2015</v>
      </c>
    </row>
    <row r="3182" spans="1:21" ht="48" x14ac:dyDescent="0.2">
      <c r="A3182">
        <v>2785</v>
      </c>
      <c r="B3182" s="3" t="s">
        <v>2785</v>
      </c>
      <c r="C3182" s="3" t="s">
        <v>6895</v>
      </c>
      <c r="D3182" s="6">
        <v>5000</v>
      </c>
      <c r="E3182" s="8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 t="shared" si="246"/>
        <v>105</v>
      </c>
      <c r="P3182">
        <f t="shared" si="250"/>
        <v>36.86</v>
      </c>
      <c r="Q3182" s="10" t="s">
        <v>8315</v>
      </c>
      <c r="R3182" t="s">
        <v>8316</v>
      </c>
      <c r="S3182" s="13">
        <f t="shared" si="247"/>
        <v>42558.189432870371</v>
      </c>
      <c r="T3182" s="13">
        <f t="shared" si="248"/>
        <v>42587.875</v>
      </c>
      <c r="U3182">
        <f t="shared" si="249"/>
        <v>2016</v>
      </c>
    </row>
    <row r="3183" spans="1:21" ht="48" x14ac:dyDescent="0.2">
      <c r="A3183">
        <v>3668</v>
      </c>
      <c r="B3183" s="3" t="s">
        <v>3665</v>
      </c>
      <c r="C3183" s="3" t="s">
        <v>7778</v>
      </c>
      <c r="D3183" s="6">
        <v>1000</v>
      </c>
      <c r="E3183" s="8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 t="shared" si="246"/>
        <v>104</v>
      </c>
      <c r="P3183">
        <f t="shared" si="250"/>
        <v>36.96</v>
      </c>
      <c r="Q3183" s="10" t="s">
        <v>8315</v>
      </c>
      <c r="R3183" t="s">
        <v>8316</v>
      </c>
      <c r="S3183" s="13">
        <f t="shared" si="247"/>
        <v>42185.556157407409</v>
      </c>
      <c r="T3183" s="13">
        <f t="shared" si="248"/>
        <v>42208.772916666669</v>
      </c>
      <c r="U3183">
        <f t="shared" si="249"/>
        <v>2015</v>
      </c>
    </row>
    <row r="3184" spans="1:21" ht="48" x14ac:dyDescent="0.2">
      <c r="A3184">
        <v>3615</v>
      </c>
      <c r="B3184" s="3" t="s">
        <v>3613</v>
      </c>
      <c r="C3184" s="3" t="s">
        <v>7725</v>
      </c>
      <c r="D3184" s="6">
        <v>2500</v>
      </c>
      <c r="E3184" s="8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 t="shared" si="246"/>
        <v>107</v>
      </c>
      <c r="P3184">
        <f t="shared" si="250"/>
        <v>37.08</v>
      </c>
      <c r="Q3184" s="10" t="s">
        <v>8315</v>
      </c>
      <c r="R3184" t="s">
        <v>8316</v>
      </c>
      <c r="S3184" s="13">
        <f t="shared" si="247"/>
        <v>42318.593703703707</v>
      </c>
      <c r="T3184" s="13">
        <f t="shared" si="248"/>
        <v>42348.593703703707</v>
      </c>
      <c r="U3184">
        <f t="shared" si="249"/>
        <v>2015</v>
      </c>
    </row>
    <row r="3185" spans="1:21" ht="32" x14ac:dyDescent="0.2">
      <c r="A3185">
        <v>3222</v>
      </c>
      <c r="B3185" s="3" t="s">
        <v>3222</v>
      </c>
      <c r="C3185" s="3" t="s">
        <v>7332</v>
      </c>
      <c r="D3185" s="6">
        <v>2500</v>
      </c>
      <c r="E3185" s="8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 t="shared" si="246"/>
        <v>125</v>
      </c>
      <c r="P3185">
        <f t="shared" si="250"/>
        <v>37.14</v>
      </c>
      <c r="Q3185" s="10" t="s">
        <v>8315</v>
      </c>
      <c r="R3185" t="s">
        <v>8316</v>
      </c>
      <c r="S3185" s="13">
        <f t="shared" si="247"/>
        <v>42270.582141203704</v>
      </c>
      <c r="T3185" s="13">
        <f t="shared" si="248"/>
        <v>42301.895138888889</v>
      </c>
      <c r="U3185">
        <f t="shared" si="249"/>
        <v>2015</v>
      </c>
    </row>
    <row r="3186" spans="1:21" ht="32" x14ac:dyDescent="0.2">
      <c r="A3186">
        <v>3891</v>
      </c>
      <c r="B3186" s="3" t="s">
        <v>3888</v>
      </c>
      <c r="C3186" s="3" t="s">
        <v>7999</v>
      </c>
      <c r="D3186" s="6">
        <v>800</v>
      </c>
      <c r="E3186" s="8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 t="shared" si="246"/>
        <v>33</v>
      </c>
      <c r="P3186">
        <f t="shared" si="250"/>
        <v>37.14</v>
      </c>
      <c r="Q3186" s="10" t="s">
        <v>8315</v>
      </c>
      <c r="R3186" t="s">
        <v>8316</v>
      </c>
      <c r="S3186" s="13">
        <f t="shared" si="247"/>
        <v>42056.1324537037</v>
      </c>
      <c r="T3186" s="13">
        <f t="shared" si="248"/>
        <v>42086.207638888889</v>
      </c>
      <c r="U3186">
        <f t="shared" si="249"/>
        <v>2015</v>
      </c>
    </row>
    <row r="3187" spans="1:21" ht="48" x14ac:dyDescent="0.2">
      <c r="A3187">
        <v>2813</v>
      </c>
      <c r="B3187" s="3" t="s">
        <v>2813</v>
      </c>
      <c r="C3187" s="3" t="s">
        <v>6923</v>
      </c>
      <c r="D3187" s="6">
        <v>2800</v>
      </c>
      <c r="E3187" s="8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 t="shared" si="246"/>
        <v>128</v>
      </c>
      <c r="P3187">
        <f t="shared" si="250"/>
        <v>37.21</v>
      </c>
      <c r="Q3187" s="10" t="s">
        <v>8315</v>
      </c>
      <c r="R3187" t="s">
        <v>8316</v>
      </c>
      <c r="S3187" s="13">
        <f t="shared" si="247"/>
        <v>42693.742604166662</v>
      </c>
      <c r="T3187" s="13">
        <f t="shared" si="248"/>
        <v>42718.742604166662</v>
      </c>
      <c r="U3187">
        <f t="shared" si="249"/>
        <v>2016</v>
      </c>
    </row>
    <row r="3188" spans="1:21" ht="48" x14ac:dyDescent="0.2">
      <c r="A3188">
        <v>3038</v>
      </c>
      <c r="B3188" s="3" t="s">
        <v>3038</v>
      </c>
      <c r="C3188" s="3" t="s">
        <v>7148</v>
      </c>
      <c r="D3188" s="6">
        <v>1000</v>
      </c>
      <c r="E3188" s="8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46"/>
        <v>101</v>
      </c>
      <c r="P3188">
        <f t="shared" si="250"/>
        <v>37.22</v>
      </c>
      <c r="Q3188" s="10" t="s">
        <v>8315</v>
      </c>
      <c r="R3188" t="s">
        <v>8317</v>
      </c>
      <c r="S3188" s="13">
        <f t="shared" si="247"/>
        <v>42373.252280092594</v>
      </c>
      <c r="T3188" s="13">
        <f t="shared" si="248"/>
        <v>42433.252280092594</v>
      </c>
      <c r="U3188">
        <f t="shared" si="249"/>
        <v>2016</v>
      </c>
    </row>
    <row r="3189" spans="1:21" ht="48" x14ac:dyDescent="0.2">
      <c r="A3189">
        <v>3047</v>
      </c>
      <c r="B3189" s="3" t="s">
        <v>3047</v>
      </c>
      <c r="C3189" s="3" t="s">
        <v>7157</v>
      </c>
      <c r="D3189" s="6">
        <v>500</v>
      </c>
      <c r="E3189" s="8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46"/>
        <v>149</v>
      </c>
      <c r="P3189">
        <f t="shared" si="250"/>
        <v>37.25</v>
      </c>
      <c r="Q3189" s="10" t="s">
        <v>8315</v>
      </c>
      <c r="R3189" t="s">
        <v>8317</v>
      </c>
      <c r="S3189" s="13">
        <f t="shared" si="247"/>
        <v>42443.989050925928</v>
      </c>
      <c r="T3189" s="13">
        <f t="shared" si="248"/>
        <v>42487.552777777775</v>
      </c>
      <c r="U3189">
        <f t="shared" si="249"/>
        <v>2016</v>
      </c>
    </row>
    <row r="3190" spans="1:21" ht="32" x14ac:dyDescent="0.2">
      <c r="A3190">
        <v>3052</v>
      </c>
      <c r="B3190" s="3" t="s">
        <v>3052</v>
      </c>
      <c r="C3190" s="3" t="s">
        <v>7162</v>
      </c>
      <c r="D3190" s="6">
        <v>50000</v>
      </c>
      <c r="E3190" s="8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46"/>
        <v>0</v>
      </c>
      <c r="P3190">
        <f t="shared" si="250"/>
        <v>37.5</v>
      </c>
      <c r="Q3190" s="10" t="s">
        <v>8315</v>
      </c>
      <c r="R3190" t="s">
        <v>8317</v>
      </c>
      <c r="S3190" s="13">
        <f t="shared" si="247"/>
        <v>42122.670069444444</v>
      </c>
      <c r="T3190" s="13">
        <f t="shared" si="248"/>
        <v>42152.665972222225</v>
      </c>
      <c r="U3190">
        <f t="shared" si="249"/>
        <v>2015</v>
      </c>
    </row>
    <row r="3191" spans="1:21" ht="32" x14ac:dyDescent="0.2">
      <c r="A3191">
        <v>3737</v>
      </c>
      <c r="B3191" s="3" t="s">
        <v>3734</v>
      </c>
      <c r="C3191" s="3" t="s">
        <v>7847</v>
      </c>
      <c r="D3191" s="6">
        <v>700</v>
      </c>
      <c r="E3191" s="8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 t="shared" si="246"/>
        <v>21</v>
      </c>
      <c r="P3191">
        <f t="shared" si="250"/>
        <v>37.5</v>
      </c>
      <c r="Q3191" s="10" t="s">
        <v>8315</v>
      </c>
      <c r="R3191" t="s">
        <v>8316</v>
      </c>
      <c r="S3191" s="13">
        <f t="shared" si="247"/>
        <v>42297.691006944442</v>
      </c>
      <c r="T3191" s="13">
        <f t="shared" si="248"/>
        <v>42320.290972222225</v>
      </c>
      <c r="U3191">
        <f t="shared" si="249"/>
        <v>2015</v>
      </c>
    </row>
    <row r="3192" spans="1:21" ht="48" x14ac:dyDescent="0.2">
      <c r="A3192">
        <v>3986</v>
      </c>
      <c r="B3192" s="3" t="s">
        <v>3982</v>
      </c>
      <c r="C3192" s="3" t="s">
        <v>8092</v>
      </c>
      <c r="D3192" s="6">
        <v>5000</v>
      </c>
      <c r="E3192" s="8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 t="shared" si="246"/>
        <v>10</v>
      </c>
      <c r="P3192">
        <f t="shared" si="250"/>
        <v>37.54</v>
      </c>
      <c r="Q3192" s="10" t="s">
        <v>8315</v>
      </c>
      <c r="R3192" t="s">
        <v>8316</v>
      </c>
      <c r="S3192" s="13">
        <f t="shared" si="247"/>
        <v>42467.548541666663</v>
      </c>
      <c r="T3192" s="13">
        <f t="shared" si="248"/>
        <v>42496.544444444444</v>
      </c>
      <c r="U3192">
        <f t="shared" si="249"/>
        <v>2016</v>
      </c>
    </row>
    <row r="3193" spans="1:21" ht="48" x14ac:dyDescent="0.2">
      <c r="A3193">
        <v>3164</v>
      </c>
      <c r="B3193" s="3" t="s">
        <v>3164</v>
      </c>
      <c r="C3193" s="3" t="s">
        <v>7274</v>
      </c>
      <c r="D3193" s="6">
        <v>2500</v>
      </c>
      <c r="E3193" s="8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 t="shared" si="246"/>
        <v>107</v>
      </c>
      <c r="P3193">
        <f t="shared" si="250"/>
        <v>37.590000000000003</v>
      </c>
      <c r="Q3193" s="10" t="s">
        <v>8315</v>
      </c>
      <c r="R3193" t="s">
        <v>8316</v>
      </c>
      <c r="S3193" s="13">
        <f t="shared" si="247"/>
        <v>41766.80572916667</v>
      </c>
      <c r="T3193" s="13">
        <f t="shared" si="248"/>
        <v>41799.80572916667</v>
      </c>
      <c r="U3193">
        <f t="shared" si="249"/>
        <v>2014</v>
      </c>
    </row>
    <row r="3194" spans="1:21" ht="48" x14ac:dyDescent="0.2">
      <c r="A3194">
        <v>2936</v>
      </c>
      <c r="B3194" s="3" t="s">
        <v>2936</v>
      </c>
      <c r="C3194" s="3" t="s">
        <v>7046</v>
      </c>
      <c r="D3194" s="6">
        <v>1000</v>
      </c>
      <c r="E3194" s="8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46"/>
        <v>128</v>
      </c>
      <c r="P3194">
        <f t="shared" si="250"/>
        <v>37.65</v>
      </c>
      <c r="Q3194" s="10" t="s">
        <v>8315</v>
      </c>
      <c r="R3194" t="s">
        <v>8340</v>
      </c>
      <c r="S3194" s="13">
        <f t="shared" si="247"/>
        <v>41912.650729166664</v>
      </c>
      <c r="T3194" s="13">
        <f t="shared" si="248"/>
        <v>41925.207638888889</v>
      </c>
      <c r="U3194">
        <f t="shared" si="249"/>
        <v>2014</v>
      </c>
    </row>
    <row r="3195" spans="1:21" ht="64" x14ac:dyDescent="0.2">
      <c r="A3195">
        <v>3752</v>
      </c>
      <c r="B3195" s="3" t="s">
        <v>3749</v>
      </c>
      <c r="C3195" s="3" t="s">
        <v>7862</v>
      </c>
      <c r="D3195" s="6">
        <v>500</v>
      </c>
      <c r="E3195" s="8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46"/>
        <v>113</v>
      </c>
      <c r="P3195">
        <f t="shared" si="250"/>
        <v>37.67</v>
      </c>
      <c r="Q3195" s="10" t="s">
        <v>8315</v>
      </c>
      <c r="R3195" t="s">
        <v>8340</v>
      </c>
      <c r="S3195" s="13">
        <f t="shared" si="247"/>
        <v>42619.802488425921</v>
      </c>
      <c r="T3195" s="13">
        <f t="shared" si="248"/>
        <v>42659.875</v>
      </c>
      <c r="U3195">
        <f t="shared" si="249"/>
        <v>2016</v>
      </c>
    </row>
    <row r="3196" spans="1:21" ht="48" x14ac:dyDescent="0.2">
      <c r="A3196">
        <v>3191</v>
      </c>
      <c r="B3196" s="3" t="s">
        <v>3191</v>
      </c>
      <c r="C3196" s="3" t="s">
        <v>7301</v>
      </c>
      <c r="D3196" s="6">
        <v>3750</v>
      </c>
      <c r="E3196" s="8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46"/>
        <v>4</v>
      </c>
      <c r="P3196">
        <f t="shared" si="250"/>
        <v>37.75</v>
      </c>
      <c r="Q3196" s="10" t="s">
        <v>8315</v>
      </c>
      <c r="R3196" t="s">
        <v>8340</v>
      </c>
      <c r="S3196" s="13">
        <f t="shared" si="247"/>
        <v>42538.755428240736</v>
      </c>
      <c r="T3196" s="13">
        <f t="shared" si="248"/>
        <v>42598.755428240736</v>
      </c>
      <c r="U3196">
        <f t="shared" si="249"/>
        <v>2016</v>
      </c>
    </row>
    <row r="3197" spans="1:21" ht="48" x14ac:dyDescent="0.2">
      <c r="A3197">
        <v>3417</v>
      </c>
      <c r="B3197" s="3" t="s">
        <v>3416</v>
      </c>
      <c r="C3197" s="3" t="s">
        <v>7527</v>
      </c>
      <c r="D3197" s="6">
        <v>1700</v>
      </c>
      <c r="E3197" s="8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 t="shared" si="246"/>
        <v>100</v>
      </c>
      <c r="P3197">
        <f t="shared" si="250"/>
        <v>37.78</v>
      </c>
      <c r="Q3197" s="10" t="s">
        <v>8315</v>
      </c>
      <c r="R3197" t="s">
        <v>8316</v>
      </c>
      <c r="S3197" s="13">
        <f t="shared" si="247"/>
        <v>41894.91375</v>
      </c>
      <c r="T3197" s="13">
        <f t="shared" si="248"/>
        <v>41938.029861111114</v>
      </c>
      <c r="U3197">
        <f t="shared" si="249"/>
        <v>2014</v>
      </c>
    </row>
    <row r="3198" spans="1:21" ht="48" x14ac:dyDescent="0.2">
      <c r="A3198">
        <v>3580</v>
      </c>
      <c r="B3198" s="3" t="s">
        <v>3579</v>
      </c>
      <c r="C3198" s="3" t="s">
        <v>7690</v>
      </c>
      <c r="D3198" s="6">
        <v>900</v>
      </c>
      <c r="E3198" s="8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 t="shared" si="246"/>
        <v>114</v>
      </c>
      <c r="P3198">
        <f t="shared" si="250"/>
        <v>37.96</v>
      </c>
      <c r="Q3198" s="10" t="s">
        <v>8315</v>
      </c>
      <c r="R3198" t="s">
        <v>8316</v>
      </c>
      <c r="S3198" s="13">
        <f t="shared" si="247"/>
        <v>42026.176180555558</v>
      </c>
      <c r="T3198" s="13">
        <f t="shared" si="248"/>
        <v>42064.207638888889</v>
      </c>
      <c r="U3198">
        <f t="shared" si="249"/>
        <v>2015</v>
      </c>
    </row>
    <row r="3199" spans="1:21" ht="16" x14ac:dyDescent="0.2">
      <c r="A3199">
        <v>3271</v>
      </c>
      <c r="B3199" s="3" t="s">
        <v>3271</v>
      </c>
      <c r="C3199" s="3" t="s">
        <v>7381</v>
      </c>
      <c r="D3199" s="6">
        <v>1500</v>
      </c>
      <c r="E3199" s="8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 t="shared" si="246"/>
        <v>130</v>
      </c>
      <c r="P3199">
        <f t="shared" si="250"/>
        <v>38.24</v>
      </c>
      <c r="Q3199" s="10" t="s">
        <v>8315</v>
      </c>
      <c r="R3199" t="s">
        <v>8316</v>
      </c>
      <c r="S3199" s="13">
        <f t="shared" si="247"/>
        <v>41915.437210648146</v>
      </c>
      <c r="T3199" s="13">
        <f t="shared" si="248"/>
        <v>41945.478877314818</v>
      </c>
      <c r="U3199">
        <f t="shared" si="249"/>
        <v>2014</v>
      </c>
    </row>
    <row r="3200" spans="1:21" ht="32" x14ac:dyDescent="0.2">
      <c r="A3200">
        <v>3907</v>
      </c>
      <c r="B3200" s="3" t="s">
        <v>3904</v>
      </c>
      <c r="C3200" s="3" t="s">
        <v>8015</v>
      </c>
      <c r="D3200" s="6">
        <v>1000</v>
      </c>
      <c r="E3200" s="8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 t="shared" si="246"/>
        <v>15</v>
      </c>
      <c r="P3200">
        <f t="shared" si="250"/>
        <v>38.25</v>
      </c>
      <c r="Q3200" s="10" t="s">
        <v>8315</v>
      </c>
      <c r="R3200" t="s">
        <v>8316</v>
      </c>
      <c r="S3200" s="13">
        <f t="shared" si="247"/>
        <v>41906.819513888891</v>
      </c>
      <c r="T3200" s="13">
        <f t="shared" si="248"/>
        <v>41938.838888888888</v>
      </c>
      <c r="U3200">
        <f t="shared" si="249"/>
        <v>2014</v>
      </c>
    </row>
    <row r="3201" spans="1:21" ht="32" x14ac:dyDescent="0.2">
      <c r="A3201">
        <v>3534</v>
      </c>
      <c r="B3201" s="3" t="s">
        <v>3533</v>
      </c>
      <c r="C3201" s="3" t="s">
        <v>7644</v>
      </c>
      <c r="D3201" s="6">
        <v>5000</v>
      </c>
      <c r="E3201" s="8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 t="shared" si="246"/>
        <v>156</v>
      </c>
      <c r="P3201">
        <f t="shared" si="250"/>
        <v>38.28</v>
      </c>
      <c r="Q3201" s="10" t="s">
        <v>8315</v>
      </c>
      <c r="R3201" t="s">
        <v>8316</v>
      </c>
      <c r="S3201" s="13">
        <f t="shared" si="247"/>
        <v>42243.6252662037</v>
      </c>
      <c r="T3201" s="13">
        <f t="shared" si="248"/>
        <v>42278.6252662037</v>
      </c>
      <c r="U3201">
        <f t="shared" si="249"/>
        <v>2015</v>
      </c>
    </row>
    <row r="3202" spans="1:21" ht="48" x14ac:dyDescent="0.2">
      <c r="A3202">
        <v>3372</v>
      </c>
      <c r="B3202" s="3" t="s">
        <v>3371</v>
      </c>
      <c r="C3202" s="3" t="s">
        <v>7482</v>
      </c>
      <c r="D3202" s="6">
        <v>1000</v>
      </c>
      <c r="E3202" s="8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 t="shared" ref="O3202:O3265" si="251">ROUND(E3202/D3202*100,0)</f>
        <v>104</v>
      </c>
      <c r="P3202">
        <f t="shared" si="250"/>
        <v>38.33</v>
      </c>
      <c r="Q3202" s="10" t="s">
        <v>8315</v>
      </c>
      <c r="R3202" t="s">
        <v>8316</v>
      </c>
      <c r="S3202" s="13">
        <f t="shared" si="247"/>
        <v>41855.548101851848</v>
      </c>
      <c r="T3202" s="13">
        <f t="shared" si="248"/>
        <v>41876.207638888889</v>
      </c>
      <c r="U3202">
        <f t="shared" si="249"/>
        <v>2014</v>
      </c>
    </row>
    <row r="3203" spans="1:21" ht="48" x14ac:dyDescent="0.2">
      <c r="A3203">
        <v>4046</v>
      </c>
      <c r="B3203" s="3" t="s">
        <v>4042</v>
      </c>
      <c r="C3203" s="3" t="s">
        <v>8150</v>
      </c>
      <c r="D3203" s="6">
        <v>5600</v>
      </c>
      <c r="E3203" s="8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 t="shared" si="251"/>
        <v>8</v>
      </c>
      <c r="P3203">
        <f t="shared" si="250"/>
        <v>38.33</v>
      </c>
      <c r="Q3203" s="10" t="s">
        <v>8315</v>
      </c>
      <c r="R3203" t="s">
        <v>8316</v>
      </c>
      <c r="S3203" s="13">
        <f t="shared" ref="S3203:S3266" si="252">(((J3203/60)/60)/24)+DATE(1970,1,1)</f>
        <v>41904.650578703702</v>
      </c>
      <c r="T3203" s="13">
        <f t="shared" ref="T3203:T3266" si="253">(((I3203/60)/60)/24)+DATE(1970,1,1)</f>
        <v>41934.650578703702</v>
      </c>
      <c r="U3203">
        <f t="shared" ref="U3203:U3266" si="254">YEAR(S3203)</f>
        <v>2014</v>
      </c>
    </row>
    <row r="3204" spans="1:21" ht="32" x14ac:dyDescent="0.2">
      <c r="A3204">
        <v>3771</v>
      </c>
      <c r="B3204" s="3" t="s">
        <v>3768</v>
      </c>
      <c r="C3204" s="3" t="s">
        <v>7881</v>
      </c>
      <c r="D3204" s="6">
        <v>1000</v>
      </c>
      <c r="E3204" s="8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51"/>
        <v>146</v>
      </c>
      <c r="P3204">
        <f t="shared" si="250"/>
        <v>38.42</v>
      </c>
      <c r="Q3204" s="10" t="s">
        <v>8315</v>
      </c>
      <c r="R3204" t="s">
        <v>8340</v>
      </c>
      <c r="S3204" s="13">
        <f t="shared" si="252"/>
        <v>42493.857083333336</v>
      </c>
      <c r="T3204" s="13">
        <f t="shared" si="253"/>
        <v>42508</v>
      </c>
      <c r="U3204">
        <f t="shared" si="254"/>
        <v>2016</v>
      </c>
    </row>
    <row r="3205" spans="1:21" ht="32" x14ac:dyDescent="0.2">
      <c r="A3205">
        <v>3159</v>
      </c>
      <c r="B3205" s="3" t="s">
        <v>3159</v>
      </c>
      <c r="C3205" s="3" t="s">
        <v>7269</v>
      </c>
      <c r="D3205" s="6">
        <v>1500</v>
      </c>
      <c r="E3205" s="8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 t="shared" si="251"/>
        <v>133</v>
      </c>
      <c r="P3205">
        <f t="shared" si="250"/>
        <v>38.5</v>
      </c>
      <c r="Q3205" s="10" t="s">
        <v>8315</v>
      </c>
      <c r="R3205" t="s">
        <v>8316</v>
      </c>
      <c r="S3205" s="13">
        <f t="shared" si="252"/>
        <v>40884.066678240742</v>
      </c>
      <c r="T3205" s="13">
        <f t="shared" si="253"/>
        <v>40926.958333333336</v>
      </c>
      <c r="U3205">
        <f t="shared" si="254"/>
        <v>2011</v>
      </c>
    </row>
    <row r="3206" spans="1:21" ht="48" x14ac:dyDescent="0.2">
      <c r="A3206">
        <v>3824</v>
      </c>
      <c r="B3206" s="3" t="s">
        <v>3821</v>
      </c>
      <c r="C3206" s="3" t="s">
        <v>7933</v>
      </c>
      <c r="D3206" s="6">
        <v>250</v>
      </c>
      <c r="E3206" s="8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 t="shared" si="251"/>
        <v>108</v>
      </c>
      <c r="P3206">
        <f t="shared" si="250"/>
        <v>38.57</v>
      </c>
      <c r="Q3206" s="10" t="s">
        <v>8315</v>
      </c>
      <c r="R3206" t="s">
        <v>8316</v>
      </c>
      <c r="S3206" s="13">
        <f t="shared" si="252"/>
        <v>42571.626192129625</v>
      </c>
      <c r="T3206" s="13">
        <f t="shared" si="253"/>
        <v>42583.570138888885</v>
      </c>
      <c r="U3206">
        <f t="shared" si="254"/>
        <v>2016</v>
      </c>
    </row>
    <row r="3207" spans="1:21" ht="48" x14ac:dyDescent="0.2">
      <c r="A3207">
        <v>3701</v>
      </c>
      <c r="B3207" s="3" t="s">
        <v>3698</v>
      </c>
      <c r="C3207" s="3" t="s">
        <v>7811</v>
      </c>
      <c r="D3207" s="6">
        <v>1500</v>
      </c>
      <c r="E3207" s="8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 t="shared" si="251"/>
        <v>100</v>
      </c>
      <c r="P3207">
        <f t="shared" si="250"/>
        <v>38.590000000000003</v>
      </c>
      <c r="Q3207" s="10" t="s">
        <v>8315</v>
      </c>
      <c r="R3207" t="s">
        <v>8316</v>
      </c>
      <c r="S3207" s="13">
        <f t="shared" si="252"/>
        <v>42129.541585648149</v>
      </c>
      <c r="T3207" s="13">
        <f t="shared" si="253"/>
        <v>42159.541585648149</v>
      </c>
      <c r="U3207">
        <f t="shared" si="254"/>
        <v>2015</v>
      </c>
    </row>
    <row r="3208" spans="1:21" ht="48" x14ac:dyDescent="0.2">
      <c r="A3208">
        <v>3552</v>
      </c>
      <c r="B3208" s="3" t="s">
        <v>3551</v>
      </c>
      <c r="C3208" s="3" t="s">
        <v>7662</v>
      </c>
      <c r="D3208" s="6">
        <v>773</v>
      </c>
      <c r="E3208" s="8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 t="shared" si="251"/>
        <v>100</v>
      </c>
      <c r="P3208">
        <f t="shared" si="250"/>
        <v>38.65</v>
      </c>
      <c r="Q3208" s="10" t="s">
        <v>8315</v>
      </c>
      <c r="R3208" t="s">
        <v>8316</v>
      </c>
      <c r="S3208" s="13">
        <f t="shared" si="252"/>
        <v>41788.587083333332</v>
      </c>
      <c r="T3208" s="13">
        <f t="shared" si="253"/>
        <v>41818.587083333332</v>
      </c>
      <c r="U3208">
        <f t="shared" si="254"/>
        <v>2014</v>
      </c>
    </row>
    <row r="3209" spans="1:21" ht="48" x14ac:dyDescent="0.2">
      <c r="A3209">
        <v>3487</v>
      </c>
      <c r="B3209" s="3" t="s">
        <v>3486</v>
      </c>
      <c r="C3209" s="3" t="s">
        <v>7597</v>
      </c>
      <c r="D3209" s="6">
        <v>2000</v>
      </c>
      <c r="E3209" s="8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 t="shared" si="251"/>
        <v>128</v>
      </c>
      <c r="P3209">
        <f t="shared" si="250"/>
        <v>38.71</v>
      </c>
      <c r="Q3209" s="10" t="s">
        <v>8315</v>
      </c>
      <c r="R3209" t="s">
        <v>8316</v>
      </c>
      <c r="S3209" s="13">
        <f t="shared" si="252"/>
        <v>42149.940416666665</v>
      </c>
      <c r="T3209" s="13">
        <f t="shared" si="253"/>
        <v>42179.940416666665</v>
      </c>
      <c r="U3209">
        <f t="shared" si="254"/>
        <v>2015</v>
      </c>
    </row>
    <row r="3210" spans="1:21" ht="48" x14ac:dyDescent="0.2">
      <c r="A3210">
        <v>3888</v>
      </c>
      <c r="B3210" s="3" t="s">
        <v>3885</v>
      </c>
      <c r="C3210" s="3" t="s">
        <v>7996</v>
      </c>
      <c r="D3210" s="6">
        <v>2000</v>
      </c>
      <c r="E3210" s="8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 t="shared" si="251"/>
        <v>27</v>
      </c>
      <c r="P3210">
        <f t="shared" ref="P3210:P3273" si="255">IFERROR(ROUND(E3210/L3210,2),0)</f>
        <v>38.71</v>
      </c>
      <c r="Q3210" s="10" t="s">
        <v>8315</v>
      </c>
      <c r="R3210" t="s">
        <v>8316</v>
      </c>
      <c r="S3210" s="13">
        <f t="shared" si="252"/>
        <v>42762.545810185184</v>
      </c>
      <c r="T3210" s="13">
        <f t="shared" si="253"/>
        <v>42792.545810185184</v>
      </c>
      <c r="U3210">
        <f t="shared" si="254"/>
        <v>2017</v>
      </c>
    </row>
    <row r="3211" spans="1:21" ht="32" x14ac:dyDescent="0.2">
      <c r="A3211">
        <v>3946</v>
      </c>
      <c r="B3211" s="3" t="s">
        <v>3943</v>
      </c>
      <c r="C3211" s="3" t="s">
        <v>8054</v>
      </c>
      <c r="D3211" s="6">
        <v>6000</v>
      </c>
      <c r="E3211" s="8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 t="shared" si="251"/>
        <v>3</v>
      </c>
      <c r="P3211">
        <f t="shared" si="255"/>
        <v>39</v>
      </c>
      <c r="Q3211" s="10" t="s">
        <v>8315</v>
      </c>
      <c r="R3211" t="s">
        <v>8316</v>
      </c>
      <c r="S3211" s="13">
        <f t="shared" si="252"/>
        <v>42031.833587962959</v>
      </c>
      <c r="T3211" s="13">
        <f t="shared" si="253"/>
        <v>42063.333333333328</v>
      </c>
      <c r="U3211">
        <f t="shared" si="254"/>
        <v>2015</v>
      </c>
    </row>
    <row r="3212" spans="1:21" ht="48" x14ac:dyDescent="0.2">
      <c r="A3212">
        <v>3541</v>
      </c>
      <c r="B3212" s="3" t="s">
        <v>3540</v>
      </c>
      <c r="C3212" s="3" t="s">
        <v>7651</v>
      </c>
      <c r="D3212" s="6">
        <v>1200</v>
      </c>
      <c r="E3212" s="8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 t="shared" si="251"/>
        <v>105</v>
      </c>
      <c r="P3212">
        <f t="shared" si="255"/>
        <v>39.380000000000003</v>
      </c>
      <c r="Q3212" s="10" t="s">
        <v>8315</v>
      </c>
      <c r="R3212" t="s">
        <v>8316</v>
      </c>
      <c r="S3212" s="13">
        <f t="shared" si="252"/>
        <v>42222.730034722219</v>
      </c>
      <c r="T3212" s="13">
        <f t="shared" si="253"/>
        <v>42247.730034722219</v>
      </c>
      <c r="U3212">
        <f t="shared" si="254"/>
        <v>2015</v>
      </c>
    </row>
    <row r="3213" spans="1:21" ht="48" x14ac:dyDescent="0.2">
      <c r="A3213">
        <v>3601</v>
      </c>
      <c r="B3213" s="3" t="s">
        <v>3600</v>
      </c>
      <c r="C3213" s="3" t="s">
        <v>7711</v>
      </c>
      <c r="D3213" s="6">
        <v>2000</v>
      </c>
      <c r="E3213" s="8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 t="shared" si="251"/>
        <v>104</v>
      </c>
      <c r="P3213">
        <f t="shared" si="255"/>
        <v>39.380000000000003</v>
      </c>
      <c r="Q3213" s="10" t="s">
        <v>8315</v>
      </c>
      <c r="R3213" t="s">
        <v>8316</v>
      </c>
      <c r="S3213" s="13">
        <f t="shared" si="252"/>
        <v>41990.99863425926</v>
      </c>
      <c r="T3213" s="13">
        <f t="shared" si="253"/>
        <v>42020.99863425926</v>
      </c>
      <c r="U3213">
        <f t="shared" si="254"/>
        <v>2014</v>
      </c>
    </row>
    <row r="3214" spans="1:21" ht="48" x14ac:dyDescent="0.2">
      <c r="A3214">
        <v>3625</v>
      </c>
      <c r="B3214" s="3" t="s">
        <v>3623</v>
      </c>
      <c r="C3214" s="3" t="s">
        <v>7735</v>
      </c>
      <c r="D3214" s="6">
        <v>3000</v>
      </c>
      <c r="E3214" s="8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 t="shared" si="251"/>
        <v>103</v>
      </c>
      <c r="P3214">
        <f t="shared" si="255"/>
        <v>39.49</v>
      </c>
      <c r="Q3214" s="10" t="s">
        <v>8315</v>
      </c>
      <c r="R3214" t="s">
        <v>8316</v>
      </c>
      <c r="S3214" s="13">
        <f t="shared" si="252"/>
        <v>42157.652511574073</v>
      </c>
      <c r="T3214" s="13">
        <f t="shared" si="253"/>
        <v>42187.652511574073</v>
      </c>
      <c r="U3214">
        <f t="shared" si="254"/>
        <v>2015</v>
      </c>
    </row>
    <row r="3215" spans="1:21" ht="32" x14ac:dyDescent="0.2">
      <c r="A3215">
        <v>3573</v>
      </c>
      <c r="B3215" s="3" t="s">
        <v>3572</v>
      </c>
      <c r="C3215" s="3" t="s">
        <v>7683</v>
      </c>
      <c r="D3215" s="6">
        <v>3000</v>
      </c>
      <c r="E3215" s="8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 t="shared" si="251"/>
        <v>103</v>
      </c>
      <c r="P3215">
        <f t="shared" si="255"/>
        <v>39.54</v>
      </c>
      <c r="Q3215" s="10" t="s">
        <v>8315</v>
      </c>
      <c r="R3215" t="s">
        <v>8316</v>
      </c>
      <c r="S3215" s="13">
        <f t="shared" si="252"/>
        <v>41921.375532407408</v>
      </c>
      <c r="T3215" s="13">
        <f t="shared" si="253"/>
        <v>41951.417199074072</v>
      </c>
      <c r="U3215">
        <f t="shared" si="254"/>
        <v>2014</v>
      </c>
    </row>
    <row r="3216" spans="1:21" ht="48" x14ac:dyDescent="0.2">
      <c r="A3216">
        <v>3478</v>
      </c>
      <c r="B3216" s="3" t="s">
        <v>3477</v>
      </c>
      <c r="C3216" s="3" t="s">
        <v>7588</v>
      </c>
      <c r="D3216" s="6">
        <v>2000</v>
      </c>
      <c r="E3216" s="8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 t="shared" si="251"/>
        <v>113</v>
      </c>
      <c r="P3216">
        <f t="shared" si="255"/>
        <v>39.6</v>
      </c>
      <c r="Q3216" s="10" t="s">
        <v>8315</v>
      </c>
      <c r="R3216" t="s">
        <v>8316</v>
      </c>
      <c r="S3216" s="13">
        <f t="shared" si="252"/>
        <v>42053.916921296302</v>
      </c>
      <c r="T3216" s="13">
        <f t="shared" si="253"/>
        <v>42079.875</v>
      </c>
      <c r="U3216">
        <f t="shared" si="254"/>
        <v>2015</v>
      </c>
    </row>
    <row r="3217" spans="1:21" ht="48" x14ac:dyDescent="0.2">
      <c r="A3217">
        <v>3176</v>
      </c>
      <c r="B3217" s="3" t="s">
        <v>3176</v>
      </c>
      <c r="C3217" s="3" t="s">
        <v>7286</v>
      </c>
      <c r="D3217" s="6">
        <v>1900</v>
      </c>
      <c r="E3217" s="8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 t="shared" si="251"/>
        <v>115</v>
      </c>
      <c r="P3217">
        <f t="shared" si="255"/>
        <v>39.67</v>
      </c>
      <c r="Q3217" s="10" t="s">
        <v>8315</v>
      </c>
      <c r="R3217" t="s">
        <v>8316</v>
      </c>
      <c r="S3217" s="13">
        <f t="shared" si="252"/>
        <v>41477.930914351848</v>
      </c>
      <c r="T3217" s="13">
        <f t="shared" si="253"/>
        <v>41504.625</v>
      </c>
      <c r="U3217">
        <f t="shared" si="254"/>
        <v>2013</v>
      </c>
    </row>
    <row r="3218" spans="1:21" ht="48" x14ac:dyDescent="0.2">
      <c r="A3218">
        <v>3696</v>
      </c>
      <c r="B3218" s="3" t="s">
        <v>3693</v>
      </c>
      <c r="C3218" s="3" t="s">
        <v>7806</v>
      </c>
      <c r="D3218" s="6">
        <v>2000</v>
      </c>
      <c r="E3218" s="8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 t="shared" si="251"/>
        <v>155</v>
      </c>
      <c r="P3218">
        <f t="shared" si="255"/>
        <v>39.74</v>
      </c>
      <c r="Q3218" s="10" t="s">
        <v>8315</v>
      </c>
      <c r="R3218" t="s">
        <v>8316</v>
      </c>
      <c r="S3218" s="13">
        <f t="shared" si="252"/>
        <v>41988.617083333331</v>
      </c>
      <c r="T3218" s="13">
        <f t="shared" si="253"/>
        <v>42048.617083333331</v>
      </c>
      <c r="U3218">
        <f t="shared" si="254"/>
        <v>2014</v>
      </c>
    </row>
    <row r="3219" spans="1:21" ht="32" x14ac:dyDescent="0.2">
      <c r="A3219">
        <v>2786</v>
      </c>
      <c r="B3219" s="3" t="s">
        <v>2786</v>
      </c>
      <c r="C3219" s="3" t="s">
        <v>6896</v>
      </c>
      <c r="D3219" s="6">
        <v>2500</v>
      </c>
      <c r="E3219" s="8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 t="shared" si="251"/>
        <v>118</v>
      </c>
      <c r="P3219">
        <f t="shared" si="255"/>
        <v>39.81</v>
      </c>
      <c r="Q3219" s="10" t="s">
        <v>8315</v>
      </c>
      <c r="R3219" t="s">
        <v>8316</v>
      </c>
      <c r="S3219" s="13">
        <f t="shared" si="252"/>
        <v>41815.569212962961</v>
      </c>
      <c r="T3219" s="13">
        <f t="shared" si="253"/>
        <v>41829.569212962961</v>
      </c>
      <c r="U3219">
        <f t="shared" si="254"/>
        <v>2014</v>
      </c>
    </row>
    <row r="3220" spans="1:21" ht="48" x14ac:dyDescent="0.2">
      <c r="A3220">
        <v>3238</v>
      </c>
      <c r="B3220" s="3" t="s">
        <v>3238</v>
      </c>
      <c r="C3220" s="3" t="s">
        <v>7348</v>
      </c>
      <c r="D3220" s="6">
        <v>2800</v>
      </c>
      <c r="E3220" s="8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 t="shared" si="251"/>
        <v>112</v>
      </c>
      <c r="P3220">
        <f t="shared" si="255"/>
        <v>39.81</v>
      </c>
      <c r="Q3220" s="10" t="s">
        <v>8315</v>
      </c>
      <c r="R3220" t="s">
        <v>8316</v>
      </c>
      <c r="S3220" s="13">
        <f t="shared" si="252"/>
        <v>42156.510393518518</v>
      </c>
      <c r="T3220" s="13">
        <f t="shared" si="253"/>
        <v>42186.510393518518</v>
      </c>
      <c r="U3220">
        <f t="shared" si="254"/>
        <v>2015</v>
      </c>
    </row>
    <row r="3221" spans="1:21" ht="48" x14ac:dyDescent="0.2">
      <c r="A3221">
        <v>1295</v>
      </c>
      <c r="B3221" s="3" t="s">
        <v>1296</v>
      </c>
      <c r="C3221" s="3" t="s">
        <v>5405</v>
      </c>
      <c r="D3221" s="6">
        <v>2500</v>
      </c>
      <c r="E3221" s="8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 t="shared" si="251"/>
        <v>102</v>
      </c>
      <c r="P3221">
        <f t="shared" si="255"/>
        <v>39.83</v>
      </c>
      <c r="Q3221" s="10" t="s">
        <v>8315</v>
      </c>
      <c r="R3221" t="s">
        <v>8316</v>
      </c>
      <c r="S3221" s="13">
        <f t="shared" si="252"/>
        <v>42184.572881944448</v>
      </c>
      <c r="T3221" s="13">
        <f t="shared" si="253"/>
        <v>42214.708333333328</v>
      </c>
      <c r="U3221">
        <f t="shared" si="254"/>
        <v>2015</v>
      </c>
    </row>
    <row r="3222" spans="1:21" ht="48" x14ac:dyDescent="0.2">
      <c r="A3222">
        <v>3673</v>
      </c>
      <c r="B3222" s="3" t="s">
        <v>3670</v>
      </c>
      <c r="C3222" s="3" t="s">
        <v>7783</v>
      </c>
      <c r="D3222" s="6">
        <v>4000</v>
      </c>
      <c r="E3222" s="8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 t="shared" si="251"/>
        <v>114</v>
      </c>
      <c r="P3222">
        <f t="shared" si="255"/>
        <v>39.869999999999997</v>
      </c>
      <c r="Q3222" s="10" t="s">
        <v>8315</v>
      </c>
      <c r="R3222" t="s">
        <v>8316</v>
      </c>
      <c r="S3222" s="13">
        <f t="shared" si="252"/>
        <v>41914.295104166667</v>
      </c>
      <c r="T3222" s="13">
        <f t="shared" si="253"/>
        <v>41948.536111111112</v>
      </c>
      <c r="U3222">
        <f t="shared" si="254"/>
        <v>2014</v>
      </c>
    </row>
    <row r="3223" spans="1:21" ht="48" x14ac:dyDescent="0.2">
      <c r="A3223">
        <v>3835</v>
      </c>
      <c r="B3223" s="3" t="s">
        <v>3832</v>
      </c>
      <c r="C3223" s="3" t="s">
        <v>7944</v>
      </c>
      <c r="D3223" s="6">
        <v>200</v>
      </c>
      <c r="E3223" s="8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 t="shared" si="251"/>
        <v>160</v>
      </c>
      <c r="P3223">
        <f t="shared" si="255"/>
        <v>40</v>
      </c>
      <c r="Q3223" s="10" t="s">
        <v>8315</v>
      </c>
      <c r="R3223" t="s">
        <v>8316</v>
      </c>
      <c r="S3223" s="13">
        <f t="shared" si="252"/>
        <v>42460.94222222222</v>
      </c>
      <c r="T3223" s="13">
        <f t="shared" si="253"/>
        <v>42481.94222222222</v>
      </c>
      <c r="U3223">
        <f t="shared" si="254"/>
        <v>2016</v>
      </c>
    </row>
    <row r="3224" spans="1:21" ht="48" x14ac:dyDescent="0.2">
      <c r="A3224">
        <v>3918</v>
      </c>
      <c r="B3224" s="3" t="s">
        <v>3915</v>
      </c>
      <c r="C3224" s="3" t="s">
        <v>8026</v>
      </c>
      <c r="D3224" s="6">
        <v>60000</v>
      </c>
      <c r="E3224" s="8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 t="shared" si="251"/>
        <v>0</v>
      </c>
      <c r="P3224">
        <f t="shared" si="255"/>
        <v>40</v>
      </c>
      <c r="Q3224" s="10" t="s">
        <v>8315</v>
      </c>
      <c r="R3224" t="s">
        <v>8316</v>
      </c>
      <c r="S3224" s="13">
        <f t="shared" si="252"/>
        <v>41843.664618055554</v>
      </c>
      <c r="T3224" s="13">
        <f t="shared" si="253"/>
        <v>41855.666666666664</v>
      </c>
      <c r="U3224">
        <f t="shared" si="254"/>
        <v>2014</v>
      </c>
    </row>
    <row r="3225" spans="1:21" ht="48" x14ac:dyDescent="0.2">
      <c r="A3225">
        <v>4037</v>
      </c>
      <c r="B3225" s="3" t="s">
        <v>4033</v>
      </c>
      <c r="C3225" s="3" t="s">
        <v>8141</v>
      </c>
      <c r="D3225" s="6">
        <v>700</v>
      </c>
      <c r="E3225" s="8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 t="shared" si="251"/>
        <v>11</v>
      </c>
      <c r="P3225">
        <f t="shared" si="255"/>
        <v>40</v>
      </c>
      <c r="Q3225" s="10" t="s">
        <v>8315</v>
      </c>
      <c r="R3225" t="s">
        <v>8316</v>
      </c>
      <c r="S3225" s="13">
        <f t="shared" si="252"/>
        <v>42497.070775462969</v>
      </c>
      <c r="T3225" s="13">
        <f t="shared" si="253"/>
        <v>42514.600694444445</v>
      </c>
      <c r="U3225">
        <f t="shared" si="254"/>
        <v>2016</v>
      </c>
    </row>
    <row r="3226" spans="1:21" ht="48" x14ac:dyDescent="0.2">
      <c r="A3226">
        <v>3958</v>
      </c>
      <c r="B3226" s="3" t="s">
        <v>3955</v>
      </c>
      <c r="C3226" s="3" t="s">
        <v>8065</v>
      </c>
      <c r="D3226" s="6">
        <v>2000</v>
      </c>
      <c r="E3226" s="8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 t="shared" si="251"/>
        <v>32</v>
      </c>
      <c r="P3226">
        <f t="shared" si="255"/>
        <v>40.06</v>
      </c>
      <c r="Q3226" s="10" t="s">
        <v>8315</v>
      </c>
      <c r="R3226" t="s">
        <v>8316</v>
      </c>
      <c r="S3226" s="13">
        <f t="shared" si="252"/>
        <v>41816.950370370374</v>
      </c>
      <c r="T3226" s="13">
        <f t="shared" si="253"/>
        <v>41853.583333333336</v>
      </c>
      <c r="U3226">
        <f t="shared" si="254"/>
        <v>2014</v>
      </c>
    </row>
    <row r="3227" spans="1:21" ht="48" x14ac:dyDescent="0.2">
      <c r="A3227">
        <v>3183</v>
      </c>
      <c r="B3227" s="3" t="s">
        <v>3183</v>
      </c>
      <c r="C3227" s="3" t="s">
        <v>7293</v>
      </c>
      <c r="D3227" s="6">
        <v>2500</v>
      </c>
      <c r="E3227" s="8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 t="shared" si="251"/>
        <v>109</v>
      </c>
      <c r="P3227">
        <f t="shared" si="255"/>
        <v>40.07</v>
      </c>
      <c r="Q3227" s="10" t="s">
        <v>8315</v>
      </c>
      <c r="R3227" t="s">
        <v>8316</v>
      </c>
      <c r="S3227" s="13">
        <f t="shared" si="252"/>
        <v>41491.79478009259</v>
      </c>
      <c r="T3227" s="13">
        <f t="shared" si="253"/>
        <v>41509.79478009259</v>
      </c>
      <c r="U3227">
        <f t="shared" si="254"/>
        <v>2013</v>
      </c>
    </row>
    <row r="3228" spans="1:21" ht="48" x14ac:dyDescent="0.2">
      <c r="A3228">
        <v>3498</v>
      </c>
      <c r="B3228" s="3" t="s">
        <v>3497</v>
      </c>
      <c r="C3228" s="3" t="s">
        <v>7608</v>
      </c>
      <c r="D3228" s="6">
        <v>1650</v>
      </c>
      <c r="E3228" s="8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 t="shared" si="251"/>
        <v>102</v>
      </c>
      <c r="P3228">
        <f t="shared" si="255"/>
        <v>40.24</v>
      </c>
      <c r="Q3228" s="10" t="s">
        <v>8315</v>
      </c>
      <c r="R3228" t="s">
        <v>8316</v>
      </c>
      <c r="S3228" s="13">
        <f t="shared" si="252"/>
        <v>42459.15861111111</v>
      </c>
      <c r="T3228" s="13">
        <f t="shared" si="253"/>
        <v>42518.905555555553</v>
      </c>
      <c r="U3228">
        <f t="shared" si="254"/>
        <v>2016</v>
      </c>
    </row>
    <row r="3229" spans="1:21" ht="48" x14ac:dyDescent="0.2">
      <c r="A3229">
        <v>3428</v>
      </c>
      <c r="B3229" s="3" t="s">
        <v>3427</v>
      </c>
      <c r="C3229" s="3" t="s">
        <v>7538</v>
      </c>
      <c r="D3229" s="6">
        <v>2000</v>
      </c>
      <c r="E3229" s="8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 t="shared" si="251"/>
        <v>103</v>
      </c>
      <c r="P3229">
        <f t="shared" si="255"/>
        <v>40.29</v>
      </c>
      <c r="Q3229" s="10" t="s">
        <v>8315</v>
      </c>
      <c r="R3229" t="s">
        <v>8316</v>
      </c>
      <c r="S3229" s="13">
        <f t="shared" si="252"/>
        <v>42038.720451388886</v>
      </c>
      <c r="T3229" s="13">
        <f t="shared" si="253"/>
        <v>42063.708333333328</v>
      </c>
      <c r="U3229">
        <f t="shared" si="254"/>
        <v>2015</v>
      </c>
    </row>
    <row r="3230" spans="1:21" ht="48" x14ac:dyDescent="0.2">
      <c r="A3230">
        <v>3483</v>
      </c>
      <c r="B3230" s="3" t="s">
        <v>3482</v>
      </c>
      <c r="C3230" s="3" t="s">
        <v>7593</v>
      </c>
      <c r="D3230" s="6">
        <v>3350</v>
      </c>
      <c r="E3230" s="8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 t="shared" si="251"/>
        <v>160</v>
      </c>
      <c r="P3230">
        <f t="shared" si="255"/>
        <v>40.29</v>
      </c>
      <c r="Q3230" s="10" t="s">
        <v>8315</v>
      </c>
      <c r="R3230" t="s">
        <v>8316</v>
      </c>
      <c r="S3230" s="13">
        <f t="shared" si="252"/>
        <v>41793.668761574074</v>
      </c>
      <c r="T3230" s="13">
        <f t="shared" si="253"/>
        <v>41823.668761574074</v>
      </c>
      <c r="U3230">
        <f t="shared" si="254"/>
        <v>2014</v>
      </c>
    </row>
    <row r="3231" spans="1:21" ht="64" x14ac:dyDescent="0.2">
      <c r="A3231">
        <v>2837</v>
      </c>
      <c r="B3231" s="3" t="s">
        <v>2837</v>
      </c>
      <c r="C3231" s="3" t="s">
        <v>6947</v>
      </c>
      <c r="D3231" s="6">
        <v>850</v>
      </c>
      <c r="E3231" s="8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 t="shared" si="251"/>
        <v>100</v>
      </c>
      <c r="P3231">
        <f t="shared" si="255"/>
        <v>40.479999999999997</v>
      </c>
      <c r="Q3231" s="10" t="s">
        <v>8315</v>
      </c>
      <c r="R3231" t="s">
        <v>8316</v>
      </c>
      <c r="S3231" s="13">
        <f t="shared" si="252"/>
        <v>42307.908379629633</v>
      </c>
      <c r="T3231" s="13">
        <f t="shared" si="253"/>
        <v>42347.950046296297</v>
      </c>
      <c r="U3231">
        <f t="shared" si="254"/>
        <v>2015</v>
      </c>
    </row>
    <row r="3232" spans="1:21" ht="48" x14ac:dyDescent="0.2">
      <c r="A3232">
        <v>3578</v>
      </c>
      <c r="B3232" s="3" t="s">
        <v>3577</v>
      </c>
      <c r="C3232" s="3" t="s">
        <v>7688</v>
      </c>
      <c r="D3232" s="6">
        <v>1500</v>
      </c>
      <c r="E3232" s="8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 t="shared" si="251"/>
        <v>100</v>
      </c>
      <c r="P3232">
        <f t="shared" si="255"/>
        <v>40.549999999999997</v>
      </c>
      <c r="Q3232" s="10" t="s">
        <v>8315</v>
      </c>
      <c r="R3232" t="s">
        <v>8316</v>
      </c>
      <c r="S3232" s="13">
        <f t="shared" si="252"/>
        <v>42460.733530092592</v>
      </c>
      <c r="T3232" s="13">
        <f t="shared" si="253"/>
        <v>42490.733530092592</v>
      </c>
      <c r="U3232">
        <f t="shared" si="254"/>
        <v>2016</v>
      </c>
    </row>
    <row r="3233" spans="1:21" ht="32" x14ac:dyDescent="0.2">
      <c r="A3233">
        <v>3698</v>
      </c>
      <c r="B3233" s="3" t="s">
        <v>3695</v>
      </c>
      <c r="C3233" s="3" t="s">
        <v>7808</v>
      </c>
      <c r="D3233" s="6">
        <v>5000</v>
      </c>
      <c r="E3233" s="8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 t="shared" si="251"/>
        <v>111</v>
      </c>
      <c r="P3233">
        <f t="shared" si="255"/>
        <v>40.630000000000003</v>
      </c>
      <c r="Q3233" s="10" t="s">
        <v>8315</v>
      </c>
      <c r="R3233" t="s">
        <v>8316</v>
      </c>
      <c r="S3233" s="13">
        <f t="shared" si="252"/>
        <v>42401.806562500002</v>
      </c>
      <c r="T3233" s="13">
        <f t="shared" si="253"/>
        <v>42431.806562500002</v>
      </c>
      <c r="U3233">
        <f t="shared" si="254"/>
        <v>2016</v>
      </c>
    </row>
    <row r="3234" spans="1:21" ht="48" x14ac:dyDescent="0.2">
      <c r="A3234">
        <v>3291</v>
      </c>
      <c r="B3234" s="3" t="s">
        <v>3291</v>
      </c>
      <c r="C3234" s="3" t="s">
        <v>7401</v>
      </c>
      <c r="D3234" s="6">
        <v>500</v>
      </c>
      <c r="E3234" s="8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 t="shared" si="251"/>
        <v>114</v>
      </c>
      <c r="P3234">
        <f t="shared" si="255"/>
        <v>40.71</v>
      </c>
      <c r="Q3234" s="10" t="s">
        <v>8315</v>
      </c>
      <c r="R3234" t="s">
        <v>8316</v>
      </c>
      <c r="S3234" s="13">
        <f t="shared" si="252"/>
        <v>42232.702546296292</v>
      </c>
      <c r="T3234" s="13">
        <f t="shared" si="253"/>
        <v>42264.165972222225</v>
      </c>
      <c r="U3234">
        <f t="shared" si="254"/>
        <v>2015</v>
      </c>
    </row>
    <row r="3235" spans="1:21" ht="48" x14ac:dyDescent="0.2">
      <c r="A3235">
        <v>3598</v>
      </c>
      <c r="B3235" s="3" t="s">
        <v>3597</v>
      </c>
      <c r="C3235" s="3" t="s">
        <v>7708</v>
      </c>
      <c r="D3235" s="6">
        <v>1000</v>
      </c>
      <c r="E3235" s="8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 t="shared" si="251"/>
        <v>110</v>
      </c>
      <c r="P3235">
        <f t="shared" si="255"/>
        <v>40.78</v>
      </c>
      <c r="Q3235" s="10" t="s">
        <v>8315</v>
      </c>
      <c r="R3235" t="s">
        <v>8316</v>
      </c>
      <c r="S3235" s="13">
        <f t="shared" si="252"/>
        <v>41866.79886574074</v>
      </c>
      <c r="T3235" s="13">
        <f t="shared" si="253"/>
        <v>41885.207638888889</v>
      </c>
      <c r="U3235">
        <f t="shared" si="254"/>
        <v>2014</v>
      </c>
    </row>
    <row r="3236" spans="1:21" ht="48" x14ac:dyDescent="0.2">
      <c r="A3236">
        <v>3097</v>
      </c>
      <c r="B3236" s="3" t="s">
        <v>3097</v>
      </c>
      <c r="C3236" s="3" t="s">
        <v>7207</v>
      </c>
      <c r="D3236" s="6">
        <v>10000</v>
      </c>
      <c r="E3236" s="8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51"/>
        <v>17</v>
      </c>
      <c r="P3236">
        <f t="shared" si="255"/>
        <v>40.83</v>
      </c>
      <c r="Q3236" s="10" t="s">
        <v>8315</v>
      </c>
      <c r="R3236" t="s">
        <v>8317</v>
      </c>
      <c r="S3236" s="13">
        <f t="shared" si="252"/>
        <v>42629.503483796296</v>
      </c>
      <c r="T3236" s="13">
        <f t="shared" si="253"/>
        <v>42650.583333333328</v>
      </c>
      <c r="U3236">
        <f t="shared" si="254"/>
        <v>2016</v>
      </c>
    </row>
    <row r="3237" spans="1:21" ht="48" x14ac:dyDescent="0.2">
      <c r="A3237">
        <v>537</v>
      </c>
      <c r="B3237" s="3" t="s">
        <v>538</v>
      </c>
      <c r="C3237" s="3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 t="shared" si="251"/>
        <v>121</v>
      </c>
      <c r="P3237">
        <f t="shared" si="255"/>
        <v>40.85</v>
      </c>
      <c r="Q3237" s="10" t="s">
        <v>8315</v>
      </c>
      <c r="R3237" t="s">
        <v>8316</v>
      </c>
      <c r="S3237" s="13">
        <f t="shared" si="252"/>
        <v>42282.768414351856</v>
      </c>
      <c r="T3237" s="13">
        <f t="shared" si="253"/>
        <v>42312.810081018513</v>
      </c>
      <c r="U3237">
        <f t="shared" si="254"/>
        <v>2015</v>
      </c>
    </row>
    <row r="3238" spans="1:21" ht="32" x14ac:dyDescent="0.2">
      <c r="A3238">
        <v>3819</v>
      </c>
      <c r="B3238" s="3" t="s">
        <v>3816</v>
      </c>
      <c r="C3238" s="3" t="s">
        <v>7817</v>
      </c>
      <c r="D3238" s="6">
        <v>1000</v>
      </c>
      <c r="E3238" s="8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 t="shared" si="251"/>
        <v>106</v>
      </c>
      <c r="P3238">
        <f t="shared" si="255"/>
        <v>40.92</v>
      </c>
      <c r="Q3238" s="10" t="s">
        <v>8315</v>
      </c>
      <c r="R3238" t="s">
        <v>8316</v>
      </c>
      <c r="S3238" s="13">
        <f t="shared" si="252"/>
        <v>42184.209537037037</v>
      </c>
      <c r="T3238" s="13">
        <f t="shared" si="253"/>
        <v>42202.876388888893</v>
      </c>
      <c r="U3238">
        <f t="shared" si="254"/>
        <v>2015</v>
      </c>
    </row>
    <row r="3239" spans="1:21" ht="48" x14ac:dyDescent="0.2">
      <c r="A3239">
        <v>3550</v>
      </c>
      <c r="B3239" s="3" t="s">
        <v>3549</v>
      </c>
      <c r="C3239" s="3" t="s">
        <v>7660</v>
      </c>
      <c r="D3239" s="6">
        <v>2500</v>
      </c>
      <c r="E3239" s="8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 t="shared" si="251"/>
        <v>105</v>
      </c>
      <c r="P3239">
        <f t="shared" si="255"/>
        <v>40.94</v>
      </c>
      <c r="Q3239" s="10" t="s">
        <v>8315</v>
      </c>
      <c r="R3239" t="s">
        <v>8316</v>
      </c>
      <c r="S3239" s="13">
        <f t="shared" si="252"/>
        <v>42462.893495370372</v>
      </c>
      <c r="T3239" s="13">
        <f t="shared" si="253"/>
        <v>42492.893495370372</v>
      </c>
      <c r="U3239">
        <f t="shared" si="254"/>
        <v>2016</v>
      </c>
    </row>
    <row r="3240" spans="1:21" ht="48" x14ac:dyDescent="0.2">
      <c r="A3240">
        <v>3059</v>
      </c>
      <c r="B3240" s="3" t="s">
        <v>3059</v>
      </c>
      <c r="C3240" s="3" t="s">
        <v>7169</v>
      </c>
      <c r="D3240" s="6">
        <v>15000</v>
      </c>
      <c r="E3240" s="8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51"/>
        <v>3</v>
      </c>
      <c r="P3240">
        <f t="shared" si="255"/>
        <v>41</v>
      </c>
      <c r="Q3240" s="10" t="s">
        <v>8315</v>
      </c>
      <c r="R3240" t="s">
        <v>8317</v>
      </c>
      <c r="S3240" s="13">
        <f t="shared" si="252"/>
        <v>41829.935717592591</v>
      </c>
      <c r="T3240" s="13">
        <f t="shared" si="253"/>
        <v>41859.935717592591</v>
      </c>
      <c r="U3240">
        <f t="shared" si="254"/>
        <v>2014</v>
      </c>
    </row>
    <row r="3241" spans="1:21" ht="48" x14ac:dyDescent="0.2">
      <c r="A3241">
        <v>3967</v>
      </c>
      <c r="B3241" s="3" t="s">
        <v>3964</v>
      </c>
      <c r="C3241" s="3" t="s">
        <v>8074</v>
      </c>
      <c r="D3241" s="6">
        <v>1700</v>
      </c>
      <c r="E3241" s="8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 t="shared" si="251"/>
        <v>24</v>
      </c>
      <c r="P3241">
        <f t="shared" si="255"/>
        <v>41</v>
      </c>
      <c r="Q3241" s="10" t="s">
        <v>8315</v>
      </c>
      <c r="R3241" t="s">
        <v>8316</v>
      </c>
      <c r="S3241" s="13">
        <f t="shared" si="252"/>
        <v>42770.290590277778</v>
      </c>
      <c r="T3241" s="13">
        <f t="shared" si="253"/>
        <v>42800.290590277778</v>
      </c>
      <c r="U3241">
        <f t="shared" si="254"/>
        <v>2017</v>
      </c>
    </row>
    <row r="3242" spans="1:21" ht="48" x14ac:dyDescent="0.2">
      <c r="A3242">
        <v>3522</v>
      </c>
      <c r="B3242" s="3" t="s">
        <v>3521</v>
      </c>
      <c r="C3242" s="3" t="s">
        <v>7632</v>
      </c>
      <c r="D3242" s="6">
        <v>1395</v>
      </c>
      <c r="E3242" s="8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100</v>
      </c>
      <c r="P3242">
        <f t="shared" si="255"/>
        <v>41.03</v>
      </c>
      <c r="Q3242" s="10" t="s">
        <v>8315</v>
      </c>
      <c r="R3242" t="s">
        <v>8316</v>
      </c>
      <c r="S3242" s="13">
        <f t="shared" si="252"/>
        <v>42234.789884259255</v>
      </c>
      <c r="T3242" s="13">
        <f t="shared" si="253"/>
        <v>42262.420833333337</v>
      </c>
      <c r="U3242">
        <f t="shared" si="254"/>
        <v>2015</v>
      </c>
    </row>
    <row r="3243" spans="1:21" ht="48" x14ac:dyDescent="0.2">
      <c r="A3243">
        <v>3451</v>
      </c>
      <c r="B3243" s="3" t="s">
        <v>3450</v>
      </c>
      <c r="C3243" s="3" t="s">
        <v>7561</v>
      </c>
      <c r="D3243" s="6">
        <v>650</v>
      </c>
      <c r="E3243" s="8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 t="shared" si="251"/>
        <v>101</v>
      </c>
      <c r="P3243">
        <f t="shared" si="255"/>
        <v>41.13</v>
      </c>
      <c r="Q3243" s="10" t="s">
        <v>8315</v>
      </c>
      <c r="R3243" t="s">
        <v>8316</v>
      </c>
      <c r="S3243" s="13">
        <f t="shared" si="252"/>
        <v>42088.723692129628</v>
      </c>
      <c r="T3243" s="13">
        <f t="shared" si="253"/>
        <v>42115.723692129628</v>
      </c>
      <c r="U3243">
        <f t="shared" si="254"/>
        <v>2015</v>
      </c>
    </row>
    <row r="3244" spans="1:21" ht="48" x14ac:dyDescent="0.2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51"/>
        <v>186</v>
      </c>
      <c r="P3244">
        <f t="shared" si="255"/>
        <v>41.22</v>
      </c>
      <c r="Q3244" s="10" t="s">
        <v>8315</v>
      </c>
      <c r="R3244" t="s">
        <v>8316</v>
      </c>
      <c r="S3244" s="13">
        <f t="shared" si="252"/>
        <v>41861.524837962963</v>
      </c>
      <c r="T3244" s="13">
        <f t="shared" si="253"/>
        <v>41891.524837962963</v>
      </c>
      <c r="U3244">
        <f t="shared" si="254"/>
        <v>2014</v>
      </c>
    </row>
    <row r="3245" spans="1:21" ht="32" x14ac:dyDescent="0.2">
      <c r="A3245">
        <v>3263</v>
      </c>
      <c r="B3245" s="3" t="s">
        <v>3263</v>
      </c>
      <c r="C3245" s="3" t="s">
        <v>7373</v>
      </c>
      <c r="D3245" s="6">
        <v>2500</v>
      </c>
      <c r="E3245" s="8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 t="shared" si="251"/>
        <v>112</v>
      </c>
      <c r="P3245">
        <f t="shared" si="255"/>
        <v>41.24</v>
      </c>
      <c r="Q3245" s="10" t="s">
        <v>8315</v>
      </c>
      <c r="R3245" t="s">
        <v>8316</v>
      </c>
      <c r="S3245" s="13">
        <f t="shared" si="252"/>
        <v>42284.516064814816</v>
      </c>
      <c r="T3245" s="13">
        <f t="shared" si="253"/>
        <v>42307.875</v>
      </c>
      <c r="U3245">
        <f t="shared" si="254"/>
        <v>2015</v>
      </c>
    </row>
    <row r="3246" spans="1:21" ht="48" x14ac:dyDescent="0.2">
      <c r="A3246">
        <v>3452</v>
      </c>
      <c r="B3246" s="3" t="s">
        <v>3451</v>
      </c>
      <c r="C3246" s="3" t="s">
        <v>7562</v>
      </c>
      <c r="D3246" s="6">
        <v>1000</v>
      </c>
      <c r="E3246" s="8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 t="shared" si="251"/>
        <v>153</v>
      </c>
      <c r="P3246">
        <f t="shared" si="255"/>
        <v>41.41</v>
      </c>
      <c r="Q3246" s="10" t="s">
        <v>8315</v>
      </c>
      <c r="R3246" t="s">
        <v>8316</v>
      </c>
      <c r="S3246" s="13">
        <f t="shared" si="252"/>
        <v>41820.639189814814</v>
      </c>
      <c r="T3246" s="13">
        <f t="shared" si="253"/>
        <v>41843.165972222225</v>
      </c>
      <c r="U3246">
        <f t="shared" si="254"/>
        <v>2014</v>
      </c>
    </row>
    <row r="3247" spans="1:21" ht="32" x14ac:dyDescent="0.2">
      <c r="A3247">
        <v>3148</v>
      </c>
      <c r="B3247" s="3" t="s">
        <v>3148</v>
      </c>
      <c r="C3247" s="3" t="s">
        <v>7258</v>
      </c>
      <c r="D3247" s="6">
        <v>1800</v>
      </c>
      <c r="E3247" s="8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 t="shared" si="251"/>
        <v>131</v>
      </c>
      <c r="P3247">
        <f t="shared" si="255"/>
        <v>41.42</v>
      </c>
      <c r="Q3247" s="10" t="s">
        <v>8315</v>
      </c>
      <c r="R3247" t="s">
        <v>8316</v>
      </c>
      <c r="S3247" s="13">
        <f t="shared" si="252"/>
        <v>41891.665324074071</v>
      </c>
      <c r="T3247" s="13">
        <f t="shared" si="253"/>
        <v>41913.166666666664</v>
      </c>
      <c r="U3247">
        <f t="shared" si="254"/>
        <v>2014</v>
      </c>
    </row>
    <row r="3248" spans="1:21" ht="32" x14ac:dyDescent="0.2">
      <c r="A3248">
        <v>2928</v>
      </c>
      <c r="B3248" s="3" t="s">
        <v>2928</v>
      </c>
      <c r="C3248" s="3" t="s">
        <v>7038</v>
      </c>
      <c r="D3248" s="6">
        <v>1000</v>
      </c>
      <c r="E3248" s="8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51"/>
        <v>100</v>
      </c>
      <c r="P3248">
        <f t="shared" si="255"/>
        <v>41.67</v>
      </c>
      <c r="Q3248" s="10" t="s">
        <v>8315</v>
      </c>
      <c r="R3248" t="s">
        <v>8340</v>
      </c>
      <c r="S3248" s="13">
        <f t="shared" si="252"/>
        <v>42403.998217592598</v>
      </c>
      <c r="T3248" s="13">
        <f t="shared" si="253"/>
        <v>42433.998217592598</v>
      </c>
      <c r="U3248">
        <f t="shared" si="254"/>
        <v>2016</v>
      </c>
    </row>
    <row r="3249" spans="1:21" ht="48" x14ac:dyDescent="0.2">
      <c r="A3249">
        <v>3185</v>
      </c>
      <c r="B3249" s="3" t="s">
        <v>3185</v>
      </c>
      <c r="C3249" s="3" t="s">
        <v>7295</v>
      </c>
      <c r="D3249" s="6">
        <v>1000</v>
      </c>
      <c r="E3249" s="8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 t="shared" si="251"/>
        <v>100</v>
      </c>
      <c r="P3249">
        <f t="shared" si="255"/>
        <v>41.67</v>
      </c>
      <c r="Q3249" s="10" t="s">
        <v>8315</v>
      </c>
      <c r="R3249" t="s">
        <v>8316</v>
      </c>
      <c r="S3249" s="13">
        <f t="shared" si="252"/>
        <v>41829.977326388893</v>
      </c>
      <c r="T3249" s="13">
        <f t="shared" si="253"/>
        <v>41836.977326388893</v>
      </c>
      <c r="U3249">
        <f t="shared" si="254"/>
        <v>2014</v>
      </c>
    </row>
    <row r="3250" spans="1:21" ht="32" x14ac:dyDescent="0.2">
      <c r="A3250">
        <v>3203</v>
      </c>
      <c r="B3250" s="3" t="s">
        <v>3203</v>
      </c>
      <c r="C3250" s="3" t="s">
        <v>7313</v>
      </c>
      <c r="D3250" s="6">
        <v>1000</v>
      </c>
      <c r="E3250" s="8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51"/>
        <v>25</v>
      </c>
      <c r="P3250">
        <f t="shared" si="255"/>
        <v>41.67</v>
      </c>
      <c r="Q3250" s="10" t="s">
        <v>8315</v>
      </c>
      <c r="R3250" t="s">
        <v>8340</v>
      </c>
      <c r="S3250" s="13">
        <f t="shared" si="252"/>
        <v>42242.988680555558</v>
      </c>
      <c r="T3250" s="13">
        <f t="shared" si="253"/>
        <v>42272.988680555558</v>
      </c>
      <c r="U3250">
        <f t="shared" si="254"/>
        <v>2015</v>
      </c>
    </row>
    <row r="3251" spans="1:21" ht="48" x14ac:dyDescent="0.2">
      <c r="A3251">
        <v>3392</v>
      </c>
      <c r="B3251" s="3" t="s">
        <v>3391</v>
      </c>
      <c r="C3251" s="3" t="s">
        <v>7502</v>
      </c>
      <c r="D3251" s="6">
        <v>500</v>
      </c>
      <c r="E3251" s="8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 t="shared" si="251"/>
        <v>100</v>
      </c>
      <c r="P3251">
        <f t="shared" si="255"/>
        <v>41.67</v>
      </c>
      <c r="Q3251" s="10" t="s">
        <v>8315</v>
      </c>
      <c r="R3251" t="s">
        <v>8316</v>
      </c>
      <c r="S3251" s="13">
        <f t="shared" si="252"/>
        <v>42446.845543981486</v>
      </c>
      <c r="T3251" s="13">
        <f t="shared" si="253"/>
        <v>42496.845543981486</v>
      </c>
      <c r="U3251">
        <f t="shared" si="254"/>
        <v>2016</v>
      </c>
    </row>
    <row r="3252" spans="1:21" ht="32" x14ac:dyDescent="0.2">
      <c r="A3252">
        <v>3470</v>
      </c>
      <c r="B3252" s="3" t="s">
        <v>3469</v>
      </c>
      <c r="C3252" s="3" t="s">
        <v>7580</v>
      </c>
      <c r="D3252" s="6">
        <v>250</v>
      </c>
      <c r="E3252" s="8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 t="shared" si="251"/>
        <v>150</v>
      </c>
      <c r="P3252">
        <f t="shared" si="255"/>
        <v>41.67</v>
      </c>
      <c r="Q3252" s="10" t="s">
        <v>8315</v>
      </c>
      <c r="R3252" t="s">
        <v>8316</v>
      </c>
      <c r="S3252" s="13">
        <f t="shared" si="252"/>
        <v>42529.022013888884</v>
      </c>
      <c r="T3252" s="13">
        <f t="shared" si="253"/>
        <v>42566.901388888888</v>
      </c>
      <c r="U3252">
        <f t="shared" si="254"/>
        <v>2016</v>
      </c>
    </row>
    <row r="3253" spans="1:21" ht="48" x14ac:dyDescent="0.2">
      <c r="A3253">
        <v>3808</v>
      </c>
      <c r="B3253" s="3" t="s">
        <v>3805</v>
      </c>
      <c r="C3253" s="3" t="s">
        <v>7918</v>
      </c>
      <c r="D3253" s="6">
        <v>1000</v>
      </c>
      <c r="E3253" s="8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 t="shared" si="251"/>
        <v>100</v>
      </c>
      <c r="P3253">
        <f t="shared" si="255"/>
        <v>41.67</v>
      </c>
      <c r="Q3253" s="10" t="s">
        <v>8315</v>
      </c>
      <c r="R3253" t="s">
        <v>8316</v>
      </c>
      <c r="S3253" s="13">
        <f t="shared" si="252"/>
        <v>42059.453923611116</v>
      </c>
      <c r="T3253" s="13">
        <f t="shared" si="253"/>
        <v>42119.412256944444</v>
      </c>
      <c r="U3253">
        <f t="shared" si="254"/>
        <v>2015</v>
      </c>
    </row>
    <row r="3254" spans="1:21" ht="48" x14ac:dyDescent="0.2">
      <c r="A3254">
        <v>3767</v>
      </c>
      <c r="B3254" s="3" t="s">
        <v>3764</v>
      </c>
      <c r="C3254" s="3" t="s">
        <v>7877</v>
      </c>
      <c r="D3254" s="6">
        <v>2000</v>
      </c>
      <c r="E3254" s="8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51"/>
        <v>117</v>
      </c>
      <c r="P3254">
        <f t="shared" si="255"/>
        <v>41.7</v>
      </c>
      <c r="Q3254" s="10" t="s">
        <v>8315</v>
      </c>
      <c r="R3254" t="s">
        <v>8340</v>
      </c>
      <c r="S3254" s="13">
        <f t="shared" si="252"/>
        <v>42050.019641203704</v>
      </c>
      <c r="T3254" s="13">
        <f t="shared" si="253"/>
        <v>42064.207638888889</v>
      </c>
      <c r="U3254">
        <f t="shared" si="254"/>
        <v>2015</v>
      </c>
    </row>
    <row r="3255" spans="1:21" ht="48" x14ac:dyDescent="0.2">
      <c r="A3255">
        <v>3153</v>
      </c>
      <c r="B3255" s="3" t="s">
        <v>3153</v>
      </c>
      <c r="C3255" s="3" t="s">
        <v>7263</v>
      </c>
      <c r="D3255" s="6">
        <v>3000</v>
      </c>
      <c r="E3255" s="8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 t="shared" si="251"/>
        <v>336</v>
      </c>
      <c r="P3255">
        <f t="shared" si="255"/>
        <v>41.77</v>
      </c>
      <c r="Q3255" s="10" t="s">
        <v>8315</v>
      </c>
      <c r="R3255" t="s">
        <v>8316</v>
      </c>
      <c r="S3255" s="13">
        <f t="shared" si="252"/>
        <v>40633.154363425929</v>
      </c>
      <c r="T3255" s="13">
        <f t="shared" si="253"/>
        <v>40664.207638888889</v>
      </c>
      <c r="U3255">
        <f t="shared" si="254"/>
        <v>2011</v>
      </c>
    </row>
    <row r="3256" spans="1:21" ht="48" x14ac:dyDescent="0.2">
      <c r="A3256">
        <v>2965</v>
      </c>
      <c r="B3256" s="3" t="s">
        <v>2965</v>
      </c>
      <c r="C3256" s="3" t="s">
        <v>7075</v>
      </c>
      <c r="D3256" s="6">
        <v>1500</v>
      </c>
      <c r="E3256" s="8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251"/>
        <v>109</v>
      </c>
      <c r="P3256">
        <f t="shared" si="255"/>
        <v>41.92</v>
      </c>
      <c r="Q3256" s="10" t="s">
        <v>8315</v>
      </c>
      <c r="R3256" t="s">
        <v>8316</v>
      </c>
      <c r="S3256" s="13">
        <f t="shared" si="252"/>
        <v>42162.729548611111</v>
      </c>
      <c r="T3256" s="13">
        <f t="shared" si="253"/>
        <v>42192.729548611111</v>
      </c>
      <c r="U3256">
        <f t="shared" si="254"/>
        <v>2015</v>
      </c>
    </row>
    <row r="3257" spans="1:21" ht="48" x14ac:dyDescent="0.2">
      <c r="A3257">
        <v>3685</v>
      </c>
      <c r="B3257" s="3" t="s">
        <v>3682</v>
      </c>
      <c r="C3257" s="3" t="s">
        <v>7795</v>
      </c>
      <c r="D3257" s="6">
        <v>5000</v>
      </c>
      <c r="E3257" s="8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 t="shared" si="251"/>
        <v>106</v>
      </c>
      <c r="P3257">
        <f t="shared" si="255"/>
        <v>41.94</v>
      </c>
      <c r="Q3257" s="10" t="s">
        <v>8315</v>
      </c>
      <c r="R3257" t="s">
        <v>8316</v>
      </c>
      <c r="S3257" s="13">
        <f t="shared" si="252"/>
        <v>41753.593275462961</v>
      </c>
      <c r="T3257" s="13">
        <f t="shared" si="253"/>
        <v>41778.875</v>
      </c>
      <c r="U3257">
        <f t="shared" si="254"/>
        <v>2014</v>
      </c>
    </row>
    <row r="3258" spans="1:21" ht="48" x14ac:dyDescent="0.2">
      <c r="A3258">
        <v>4055</v>
      </c>
      <c r="B3258" s="3" t="s">
        <v>4051</v>
      </c>
      <c r="C3258" s="3" t="s">
        <v>8159</v>
      </c>
      <c r="D3258" s="6">
        <v>5000</v>
      </c>
      <c r="E3258" s="8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51"/>
        <v>18</v>
      </c>
      <c r="P3258">
        <f t="shared" si="255"/>
        <v>41.95</v>
      </c>
      <c r="Q3258" s="10" t="s">
        <v>8315</v>
      </c>
      <c r="R3258" t="s">
        <v>8316</v>
      </c>
      <c r="S3258" s="13">
        <f t="shared" si="252"/>
        <v>41779.648506944446</v>
      </c>
      <c r="T3258" s="13">
        <f t="shared" si="253"/>
        <v>41809.648506944446</v>
      </c>
      <c r="U3258">
        <f t="shared" si="254"/>
        <v>2014</v>
      </c>
    </row>
    <row r="3259" spans="1:21" ht="32" x14ac:dyDescent="0.2">
      <c r="A3259">
        <v>3088</v>
      </c>
      <c r="B3259" s="3" t="s">
        <v>3088</v>
      </c>
      <c r="C3259" s="3" t="s">
        <v>7198</v>
      </c>
      <c r="D3259" s="6">
        <v>65000</v>
      </c>
      <c r="E3259" s="8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51"/>
        <v>0</v>
      </c>
      <c r="P3259">
        <f t="shared" si="255"/>
        <v>42</v>
      </c>
      <c r="Q3259" s="10" t="s">
        <v>8315</v>
      </c>
      <c r="R3259" t="s">
        <v>8317</v>
      </c>
      <c r="S3259" s="13">
        <f t="shared" si="252"/>
        <v>41981.57230324074</v>
      </c>
      <c r="T3259" s="13">
        <f t="shared" si="253"/>
        <v>42012.570138888885</v>
      </c>
      <c r="U3259">
        <f t="shared" si="254"/>
        <v>2014</v>
      </c>
    </row>
    <row r="3260" spans="1:21" ht="48" x14ac:dyDescent="0.2">
      <c r="A3260">
        <v>3964</v>
      </c>
      <c r="B3260" s="3" t="s">
        <v>3961</v>
      </c>
      <c r="C3260" s="3" t="s">
        <v>8071</v>
      </c>
      <c r="D3260" s="6">
        <v>2000</v>
      </c>
      <c r="E3260" s="8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 t="shared" si="251"/>
        <v>6</v>
      </c>
      <c r="P3260">
        <f t="shared" si="255"/>
        <v>42</v>
      </c>
      <c r="Q3260" s="10" t="s">
        <v>8315</v>
      </c>
      <c r="R3260" t="s">
        <v>8316</v>
      </c>
      <c r="S3260" s="13">
        <f t="shared" si="252"/>
        <v>42053.722060185188</v>
      </c>
      <c r="T3260" s="13">
        <f t="shared" si="253"/>
        <v>42113.680393518516</v>
      </c>
      <c r="U3260">
        <f t="shared" si="254"/>
        <v>2015</v>
      </c>
    </row>
    <row r="3261" spans="1:21" ht="32" x14ac:dyDescent="0.2">
      <c r="A3261">
        <v>1303</v>
      </c>
      <c r="B3261" s="3" t="s">
        <v>1304</v>
      </c>
      <c r="C3261" s="3" t="s">
        <v>5413</v>
      </c>
      <c r="D3261" s="6">
        <v>3500</v>
      </c>
      <c r="E3261" s="8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 t="shared" si="251"/>
        <v>130</v>
      </c>
      <c r="P3261">
        <f t="shared" si="255"/>
        <v>42.21</v>
      </c>
      <c r="Q3261" s="10" t="s">
        <v>8315</v>
      </c>
      <c r="R3261" t="s">
        <v>8316</v>
      </c>
      <c r="S3261" s="13">
        <f t="shared" si="252"/>
        <v>42566.441203703704</v>
      </c>
      <c r="T3261" s="13">
        <f t="shared" si="253"/>
        <v>42582.458333333328</v>
      </c>
      <c r="U3261">
        <f t="shared" si="254"/>
        <v>2016</v>
      </c>
    </row>
    <row r="3262" spans="1:21" ht="48" x14ac:dyDescent="0.2">
      <c r="A3262">
        <v>3532</v>
      </c>
      <c r="B3262" s="3" t="s">
        <v>3531</v>
      </c>
      <c r="C3262" s="3" t="s">
        <v>7642</v>
      </c>
      <c r="D3262" s="6">
        <v>960</v>
      </c>
      <c r="E3262" s="8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 t="shared" si="251"/>
        <v>119</v>
      </c>
      <c r="P3262">
        <f t="shared" si="255"/>
        <v>42.3</v>
      </c>
      <c r="Q3262" s="10" t="s">
        <v>8315</v>
      </c>
      <c r="R3262" t="s">
        <v>8316</v>
      </c>
      <c r="S3262" s="13">
        <f t="shared" si="252"/>
        <v>41884.599849537037</v>
      </c>
      <c r="T3262" s="13">
        <f t="shared" si="253"/>
        <v>41900.165972222225</v>
      </c>
      <c r="U3262">
        <f t="shared" si="254"/>
        <v>2014</v>
      </c>
    </row>
    <row r="3263" spans="1:21" ht="48" x14ac:dyDescent="0.2">
      <c r="A3263">
        <v>3896</v>
      </c>
      <c r="B3263" s="3" t="s">
        <v>3893</v>
      </c>
      <c r="C3263" s="3" t="s">
        <v>8004</v>
      </c>
      <c r="D3263" s="6">
        <v>1600</v>
      </c>
      <c r="E3263" s="8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 t="shared" si="251"/>
        <v>11</v>
      </c>
      <c r="P3263">
        <f t="shared" si="255"/>
        <v>42.5</v>
      </c>
      <c r="Q3263" s="10" t="s">
        <v>8315</v>
      </c>
      <c r="R3263" t="s">
        <v>8316</v>
      </c>
      <c r="S3263" s="13">
        <f t="shared" si="252"/>
        <v>41793.191875000004</v>
      </c>
      <c r="T3263" s="13">
        <f t="shared" si="253"/>
        <v>41807.191875000004</v>
      </c>
      <c r="U3263">
        <f t="shared" si="254"/>
        <v>2014</v>
      </c>
    </row>
    <row r="3264" spans="1:21" ht="48" x14ac:dyDescent="0.2">
      <c r="A3264">
        <v>2800</v>
      </c>
      <c r="B3264" s="3" t="s">
        <v>2800</v>
      </c>
      <c r="C3264" s="3" t="s">
        <v>6910</v>
      </c>
      <c r="D3264" s="6">
        <v>1000</v>
      </c>
      <c r="E3264" s="8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 t="shared" si="251"/>
        <v>133</v>
      </c>
      <c r="P3264">
        <f t="shared" si="255"/>
        <v>42.9</v>
      </c>
      <c r="Q3264" s="10" t="s">
        <v>8315</v>
      </c>
      <c r="R3264" t="s">
        <v>8316</v>
      </c>
      <c r="S3264" s="13">
        <f t="shared" si="252"/>
        <v>41948.552847222221</v>
      </c>
      <c r="T3264" s="13">
        <f t="shared" si="253"/>
        <v>42008.552847222221</v>
      </c>
      <c r="U3264">
        <f t="shared" si="254"/>
        <v>2014</v>
      </c>
    </row>
    <row r="3265" spans="1:21" ht="32" x14ac:dyDescent="0.2">
      <c r="A3265">
        <v>2921</v>
      </c>
      <c r="B3265" s="3" t="s">
        <v>2921</v>
      </c>
      <c r="C3265" s="3" t="s">
        <v>7031</v>
      </c>
      <c r="D3265" s="6">
        <v>100</v>
      </c>
      <c r="E3265" s="8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51"/>
        <v>129</v>
      </c>
      <c r="P3265">
        <f t="shared" si="255"/>
        <v>43</v>
      </c>
      <c r="Q3265" s="10" t="s">
        <v>8315</v>
      </c>
      <c r="R3265" t="s">
        <v>8340</v>
      </c>
      <c r="S3265" s="13">
        <f t="shared" si="252"/>
        <v>41877.886620370373</v>
      </c>
      <c r="T3265" s="13">
        <f t="shared" si="253"/>
        <v>41907.886620370373</v>
      </c>
      <c r="U3265">
        <f t="shared" si="254"/>
        <v>2014</v>
      </c>
    </row>
    <row r="3266" spans="1:21" ht="48" x14ac:dyDescent="0.2">
      <c r="A3266">
        <v>3116</v>
      </c>
      <c r="B3266" s="3" t="s">
        <v>3116</v>
      </c>
      <c r="C3266" s="3" t="s">
        <v>7226</v>
      </c>
      <c r="D3266" s="6">
        <v>750</v>
      </c>
      <c r="E3266" s="8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ref="O3266:O3329" si="256">ROUND(E3266/D3266*100,0)</f>
        <v>57</v>
      </c>
      <c r="P3266">
        <f t="shared" si="255"/>
        <v>43</v>
      </c>
      <c r="Q3266" s="10" t="s">
        <v>8315</v>
      </c>
      <c r="R3266" t="s">
        <v>8317</v>
      </c>
      <c r="S3266" s="13">
        <f t="shared" si="252"/>
        <v>42081.515335648146</v>
      </c>
      <c r="T3266" s="13">
        <f t="shared" si="253"/>
        <v>42095.515335648146</v>
      </c>
      <c r="U3266">
        <f t="shared" si="254"/>
        <v>2015</v>
      </c>
    </row>
    <row r="3267" spans="1:21" ht="48" x14ac:dyDescent="0.2">
      <c r="A3267">
        <v>3559</v>
      </c>
      <c r="B3267" s="3" t="s">
        <v>3558</v>
      </c>
      <c r="C3267" s="3" t="s">
        <v>7669</v>
      </c>
      <c r="D3267" s="6">
        <v>1000</v>
      </c>
      <c r="E3267" s="8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 t="shared" si="256"/>
        <v>104</v>
      </c>
      <c r="P3267">
        <f t="shared" si="255"/>
        <v>43.13</v>
      </c>
      <c r="Q3267" s="10" t="s">
        <v>8315</v>
      </c>
      <c r="R3267" t="s">
        <v>8316</v>
      </c>
      <c r="S3267" s="13">
        <f t="shared" ref="S3267:S3330" si="257">(((J3267/60)/60)/24)+DATE(1970,1,1)</f>
        <v>42194.096157407403</v>
      </c>
      <c r="T3267" s="13">
        <f t="shared" ref="T3267:T3330" si="258">(((I3267/60)/60)/24)+DATE(1970,1,1)</f>
        <v>42216.373611111107</v>
      </c>
      <c r="U3267">
        <f t="shared" ref="U3267:U3330" si="259">YEAR(S3267)</f>
        <v>2015</v>
      </c>
    </row>
    <row r="3268" spans="1:21" ht="48" x14ac:dyDescent="0.2">
      <c r="A3268">
        <v>3703</v>
      </c>
      <c r="B3268" s="3" t="s">
        <v>3700</v>
      </c>
      <c r="C3268" s="3" t="s">
        <v>7813</v>
      </c>
      <c r="D3268" s="6">
        <v>1050</v>
      </c>
      <c r="E3268" s="8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 t="shared" si="256"/>
        <v>123</v>
      </c>
      <c r="P3268">
        <f t="shared" si="255"/>
        <v>43.2</v>
      </c>
      <c r="Q3268" s="10" t="s">
        <v>8315</v>
      </c>
      <c r="R3268" t="s">
        <v>8316</v>
      </c>
      <c r="S3268" s="13">
        <f t="shared" si="257"/>
        <v>42556.504490740743</v>
      </c>
      <c r="T3268" s="13">
        <f t="shared" si="258"/>
        <v>42595.290972222225</v>
      </c>
      <c r="U3268">
        <f t="shared" si="259"/>
        <v>2016</v>
      </c>
    </row>
    <row r="3269" spans="1:21" ht="48" x14ac:dyDescent="0.2">
      <c r="A3269">
        <v>2815</v>
      </c>
      <c r="B3269" s="3" t="s">
        <v>2815</v>
      </c>
      <c r="C3269" s="3" t="s">
        <v>6925</v>
      </c>
      <c r="D3269" s="6">
        <v>250</v>
      </c>
      <c r="E3269" s="8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 t="shared" si="256"/>
        <v>242</v>
      </c>
      <c r="P3269">
        <f t="shared" si="255"/>
        <v>43.21</v>
      </c>
      <c r="Q3269" s="10" t="s">
        <v>8315</v>
      </c>
      <c r="R3269" t="s">
        <v>8316</v>
      </c>
      <c r="S3269" s="13">
        <f t="shared" si="257"/>
        <v>42559.776724537034</v>
      </c>
      <c r="T3269" s="13">
        <f t="shared" si="258"/>
        <v>42589.776724537034</v>
      </c>
      <c r="U3269">
        <f t="shared" si="259"/>
        <v>2016</v>
      </c>
    </row>
    <row r="3270" spans="1:21" ht="48" x14ac:dyDescent="0.2">
      <c r="A3270">
        <v>3446</v>
      </c>
      <c r="B3270" s="3" t="s">
        <v>3445</v>
      </c>
      <c r="C3270" s="3" t="s">
        <v>7556</v>
      </c>
      <c r="D3270" s="6">
        <v>1000</v>
      </c>
      <c r="E3270" s="8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 t="shared" si="256"/>
        <v>108</v>
      </c>
      <c r="P3270">
        <f t="shared" si="255"/>
        <v>43.28</v>
      </c>
      <c r="Q3270" s="10" t="s">
        <v>8315</v>
      </c>
      <c r="R3270" t="s">
        <v>8316</v>
      </c>
      <c r="S3270" s="13">
        <f t="shared" si="257"/>
        <v>42016.832465277781</v>
      </c>
      <c r="T3270" s="13">
        <f t="shared" si="258"/>
        <v>42040.513888888891</v>
      </c>
      <c r="U3270">
        <f t="shared" si="259"/>
        <v>2015</v>
      </c>
    </row>
    <row r="3271" spans="1:21" ht="48" x14ac:dyDescent="0.2">
      <c r="A3271">
        <v>3444</v>
      </c>
      <c r="B3271" s="3" t="s">
        <v>3443</v>
      </c>
      <c r="C3271" s="3" t="s">
        <v>7554</v>
      </c>
      <c r="D3271" s="6">
        <v>300</v>
      </c>
      <c r="E3271" s="8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 t="shared" si="256"/>
        <v>289</v>
      </c>
      <c r="P3271">
        <f t="shared" si="255"/>
        <v>43.35</v>
      </c>
      <c r="Q3271" s="10" t="s">
        <v>8315</v>
      </c>
      <c r="R3271" t="s">
        <v>8316</v>
      </c>
      <c r="S3271" s="13">
        <f t="shared" si="257"/>
        <v>42521.291504629626</v>
      </c>
      <c r="T3271" s="13">
        <f t="shared" si="258"/>
        <v>42529.582638888889</v>
      </c>
      <c r="U3271">
        <f t="shared" si="259"/>
        <v>2016</v>
      </c>
    </row>
    <row r="3272" spans="1:21" ht="48" x14ac:dyDescent="0.2">
      <c r="A3272">
        <v>3811</v>
      </c>
      <c r="B3272" s="3" t="s">
        <v>3808</v>
      </c>
      <c r="C3272" s="3" t="s">
        <v>7921</v>
      </c>
      <c r="D3272" s="6">
        <v>250</v>
      </c>
      <c r="E3272" s="8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 t="shared" si="256"/>
        <v>330</v>
      </c>
      <c r="P3272">
        <f t="shared" si="255"/>
        <v>43.42</v>
      </c>
      <c r="Q3272" s="10" t="s">
        <v>8315</v>
      </c>
      <c r="R3272" t="s">
        <v>8316</v>
      </c>
      <c r="S3272" s="13">
        <f t="shared" si="257"/>
        <v>42487.62700231481</v>
      </c>
      <c r="T3272" s="13">
        <f t="shared" si="258"/>
        <v>42521.458333333328</v>
      </c>
      <c r="U3272">
        <f t="shared" si="259"/>
        <v>2016</v>
      </c>
    </row>
    <row r="3273" spans="1:21" ht="48" x14ac:dyDescent="0.2">
      <c r="A3273">
        <v>3537</v>
      </c>
      <c r="B3273" s="3" t="s">
        <v>3536</v>
      </c>
      <c r="C3273" s="3" t="s">
        <v>7647</v>
      </c>
      <c r="D3273" s="6">
        <v>675</v>
      </c>
      <c r="E3273" s="8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 t="shared" si="256"/>
        <v>180</v>
      </c>
      <c r="P3273">
        <f t="shared" si="255"/>
        <v>43.5</v>
      </c>
      <c r="Q3273" s="10" t="s">
        <v>8315</v>
      </c>
      <c r="R3273" t="s">
        <v>8316</v>
      </c>
      <c r="S3273" s="13">
        <f t="shared" si="257"/>
        <v>41923.354351851849</v>
      </c>
      <c r="T3273" s="13">
        <f t="shared" si="258"/>
        <v>41960.332638888889</v>
      </c>
      <c r="U3273">
        <f t="shared" si="259"/>
        <v>2014</v>
      </c>
    </row>
    <row r="3274" spans="1:21" ht="48" x14ac:dyDescent="0.2">
      <c r="A3274">
        <v>2796</v>
      </c>
      <c r="B3274" s="3" t="s">
        <v>2796</v>
      </c>
      <c r="C3274" s="3" t="s">
        <v>6906</v>
      </c>
      <c r="D3274" s="6">
        <v>800</v>
      </c>
      <c r="E3274" s="8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 t="shared" si="256"/>
        <v>116</v>
      </c>
      <c r="P3274">
        <f t="shared" ref="P3274:P3337" si="260">IFERROR(ROUND(E3274/L3274,2),0)</f>
        <v>44</v>
      </c>
      <c r="Q3274" s="10" t="s">
        <v>8315</v>
      </c>
      <c r="R3274" t="s">
        <v>8316</v>
      </c>
      <c r="S3274" s="13">
        <f t="shared" si="257"/>
        <v>41795.528101851851</v>
      </c>
      <c r="T3274" s="13">
        <f t="shared" si="258"/>
        <v>41825.528101851851</v>
      </c>
      <c r="U3274">
        <f t="shared" si="259"/>
        <v>2014</v>
      </c>
    </row>
    <row r="3275" spans="1:21" ht="48" x14ac:dyDescent="0.2">
      <c r="A3275">
        <v>3897</v>
      </c>
      <c r="B3275" s="3" t="s">
        <v>3894</v>
      </c>
      <c r="C3275" s="3" t="s">
        <v>8005</v>
      </c>
      <c r="D3275" s="6">
        <v>2500</v>
      </c>
      <c r="E3275" s="8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 t="shared" si="256"/>
        <v>18</v>
      </c>
      <c r="P3275">
        <f t="shared" si="260"/>
        <v>44</v>
      </c>
      <c r="Q3275" s="10" t="s">
        <v>8315</v>
      </c>
      <c r="R3275" t="s">
        <v>8316</v>
      </c>
      <c r="S3275" s="13">
        <f t="shared" si="257"/>
        <v>41982.87364583333</v>
      </c>
      <c r="T3275" s="13">
        <f t="shared" si="258"/>
        <v>42012.87364583333</v>
      </c>
      <c r="U3275">
        <f t="shared" si="259"/>
        <v>2014</v>
      </c>
    </row>
    <row r="3276" spans="1:21" ht="48" x14ac:dyDescent="0.2">
      <c r="A3276">
        <v>2836</v>
      </c>
      <c r="B3276" s="3" t="s">
        <v>2836</v>
      </c>
      <c r="C3276" s="3" t="s">
        <v>6946</v>
      </c>
      <c r="D3276" s="6">
        <v>450</v>
      </c>
      <c r="E3276" s="8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 t="shared" si="256"/>
        <v>108</v>
      </c>
      <c r="P3276">
        <f t="shared" si="260"/>
        <v>44.09</v>
      </c>
      <c r="Q3276" s="10" t="s">
        <v>8315</v>
      </c>
      <c r="R3276" t="s">
        <v>8316</v>
      </c>
      <c r="S3276" s="13">
        <f t="shared" si="257"/>
        <v>42746.261782407411</v>
      </c>
      <c r="T3276" s="13">
        <f t="shared" si="258"/>
        <v>42784.207638888889</v>
      </c>
      <c r="U3276">
        <f t="shared" si="259"/>
        <v>2017</v>
      </c>
    </row>
    <row r="3277" spans="1:21" ht="48" x14ac:dyDescent="0.2">
      <c r="A3277">
        <v>3364</v>
      </c>
      <c r="B3277" s="3" t="s">
        <v>3363</v>
      </c>
      <c r="C3277" s="3" t="s">
        <v>7474</v>
      </c>
      <c r="D3277" s="6">
        <v>3000</v>
      </c>
      <c r="E3277" s="8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 t="shared" si="256"/>
        <v>106</v>
      </c>
      <c r="P3277">
        <f t="shared" si="260"/>
        <v>44.14</v>
      </c>
      <c r="Q3277" s="10" t="s">
        <v>8315</v>
      </c>
      <c r="R3277" t="s">
        <v>8316</v>
      </c>
      <c r="S3277" s="13">
        <f t="shared" si="257"/>
        <v>42422.977418981478</v>
      </c>
      <c r="T3277" s="13">
        <f t="shared" si="258"/>
        <v>42444.875</v>
      </c>
      <c r="U3277">
        <f t="shared" si="259"/>
        <v>2016</v>
      </c>
    </row>
    <row r="3278" spans="1:21" ht="32" x14ac:dyDescent="0.2">
      <c r="A3278">
        <v>1290</v>
      </c>
      <c r="B3278" s="3" t="s">
        <v>1291</v>
      </c>
      <c r="C3278" s="3" t="s">
        <v>5400</v>
      </c>
      <c r="D3278" s="6">
        <v>3500</v>
      </c>
      <c r="E3278" s="8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 t="shared" si="256"/>
        <v>109</v>
      </c>
      <c r="P3278">
        <f t="shared" si="260"/>
        <v>44.19</v>
      </c>
      <c r="Q3278" s="10" t="s">
        <v>8315</v>
      </c>
      <c r="R3278" t="s">
        <v>8316</v>
      </c>
      <c r="S3278" s="13">
        <f t="shared" si="257"/>
        <v>42086.614942129629</v>
      </c>
      <c r="T3278" s="13">
        <f t="shared" si="258"/>
        <v>42117.290972222225</v>
      </c>
      <c r="U3278">
        <f t="shared" si="259"/>
        <v>2015</v>
      </c>
    </row>
    <row r="3279" spans="1:21" ht="48" x14ac:dyDescent="0.2">
      <c r="A3279">
        <v>3652</v>
      </c>
      <c r="B3279" s="3" t="s">
        <v>2867</v>
      </c>
      <c r="C3279" s="3" t="s">
        <v>7762</v>
      </c>
      <c r="D3279" s="6">
        <v>300</v>
      </c>
      <c r="E3279" s="8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 t="shared" si="256"/>
        <v>251</v>
      </c>
      <c r="P3279">
        <f t="shared" si="260"/>
        <v>44.24</v>
      </c>
      <c r="Q3279" s="10" t="s">
        <v>8315</v>
      </c>
      <c r="R3279" t="s">
        <v>8316</v>
      </c>
      <c r="S3279" s="13">
        <f t="shared" si="257"/>
        <v>42596.644699074073</v>
      </c>
      <c r="T3279" s="13">
        <f t="shared" si="258"/>
        <v>42607.165972222225</v>
      </c>
      <c r="U3279">
        <f t="shared" si="259"/>
        <v>2016</v>
      </c>
    </row>
    <row r="3280" spans="1:21" ht="48" x14ac:dyDescent="0.2">
      <c r="A3280">
        <v>2806</v>
      </c>
      <c r="B3280" s="3" t="s">
        <v>2806</v>
      </c>
      <c r="C3280" s="3" t="s">
        <v>6916</v>
      </c>
      <c r="D3280" s="6">
        <v>3000</v>
      </c>
      <c r="E3280" s="8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 t="shared" si="256"/>
        <v>112</v>
      </c>
      <c r="P3280">
        <f t="shared" si="260"/>
        <v>44.25</v>
      </c>
      <c r="Q3280" s="10" t="s">
        <v>8315</v>
      </c>
      <c r="R3280" t="s">
        <v>8316</v>
      </c>
      <c r="S3280" s="13">
        <f t="shared" si="257"/>
        <v>42185.267245370371</v>
      </c>
      <c r="T3280" s="13">
        <f t="shared" si="258"/>
        <v>42221.458333333328</v>
      </c>
      <c r="U3280">
        <f t="shared" si="259"/>
        <v>2015</v>
      </c>
    </row>
    <row r="3281" spans="1:21" ht="48" x14ac:dyDescent="0.2">
      <c r="A3281">
        <v>4075</v>
      </c>
      <c r="B3281" s="3" t="s">
        <v>4071</v>
      </c>
      <c r="C3281" s="3" t="s">
        <v>8178</v>
      </c>
      <c r="D3281" s="6">
        <v>2000</v>
      </c>
      <c r="E3281" s="8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 t="shared" si="256"/>
        <v>29</v>
      </c>
      <c r="P3281">
        <f t="shared" si="260"/>
        <v>44.31</v>
      </c>
      <c r="Q3281" s="10" t="s">
        <v>8315</v>
      </c>
      <c r="R3281" t="s">
        <v>8316</v>
      </c>
      <c r="S3281" s="13">
        <f t="shared" si="257"/>
        <v>41779.045937499999</v>
      </c>
      <c r="T3281" s="13">
        <f t="shared" si="258"/>
        <v>41820.727777777778</v>
      </c>
      <c r="U3281">
        <f t="shared" si="259"/>
        <v>2014</v>
      </c>
    </row>
    <row r="3282" spans="1:21" ht="16" x14ac:dyDescent="0.2">
      <c r="A3282">
        <v>528</v>
      </c>
      <c r="B3282" s="3" t="s">
        <v>529</v>
      </c>
      <c r="C3282" s="3" t="s">
        <v>4638</v>
      </c>
      <c r="D3282" s="6">
        <v>1150</v>
      </c>
      <c r="E3282" s="8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116</v>
      </c>
      <c r="P3282">
        <f t="shared" si="260"/>
        <v>44.33</v>
      </c>
      <c r="Q3282" s="10" t="s">
        <v>8315</v>
      </c>
      <c r="R3282" t="s">
        <v>8316</v>
      </c>
      <c r="S3282" s="13">
        <f t="shared" si="257"/>
        <v>42155.920219907406</v>
      </c>
      <c r="T3282" s="13">
        <f t="shared" si="258"/>
        <v>42176.888888888891</v>
      </c>
      <c r="U3282">
        <f t="shared" si="259"/>
        <v>2015</v>
      </c>
    </row>
    <row r="3283" spans="1:21" ht="48" x14ac:dyDescent="0.2">
      <c r="A3283">
        <v>2708</v>
      </c>
      <c r="B3283" s="3" t="s">
        <v>2708</v>
      </c>
      <c r="C3283" s="3" t="s">
        <v>6818</v>
      </c>
      <c r="D3283" s="6">
        <v>20000</v>
      </c>
      <c r="E3283" s="8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56"/>
        <v>233</v>
      </c>
      <c r="P3283">
        <f t="shared" si="260"/>
        <v>44.46</v>
      </c>
      <c r="Q3283" s="10" t="s">
        <v>8315</v>
      </c>
      <c r="R3283" t="s">
        <v>8317</v>
      </c>
      <c r="S3283" s="13">
        <f t="shared" si="257"/>
        <v>42512.698217592595</v>
      </c>
      <c r="T3283" s="13">
        <f t="shared" si="258"/>
        <v>42572.698217592595</v>
      </c>
      <c r="U3283">
        <f t="shared" si="259"/>
        <v>2016</v>
      </c>
    </row>
    <row r="3284" spans="1:21" ht="48" x14ac:dyDescent="0.2">
      <c r="A3284">
        <v>2838</v>
      </c>
      <c r="B3284" s="3" t="s">
        <v>2838</v>
      </c>
      <c r="C3284" s="3" t="s">
        <v>6948</v>
      </c>
      <c r="D3284" s="6">
        <v>2000</v>
      </c>
      <c r="E3284" s="8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 t="shared" si="256"/>
        <v>120</v>
      </c>
      <c r="P3284">
        <f t="shared" si="260"/>
        <v>44.54</v>
      </c>
      <c r="Q3284" s="10" t="s">
        <v>8315</v>
      </c>
      <c r="R3284" t="s">
        <v>8316</v>
      </c>
      <c r="S3284" s="13">
        <f t="shared" si="257"/>
        <v>41842.607592592591</v>
      </c>
      <c r="T3284" s="13">
        <f t="shared" si="258"/>
        <v>41864.916666666664</v>
      </c>
      <c r="U3284">
        <f t="shared" si="259"/>
        <v>2014</v>
      </c>
    </row>
    <row r="3285" spans="1:21" ht="48" x14ac:dyDescent="0.2">
      <c r="A3285">
        <v>3401</v>
      </c>
      <c r="B3285" s="3" t="s">
        <v>3400</v>
      </c>
      <c r="C3285" s="3" t="s">
        <v>7511</v>
      </c>
      <c r="D3285" s="6">
        <v>2900</v>
      </c>
      <c r="E3285" s="8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 t="shared" si="256"/>
        <v>102</v>
      </c>
      <c r="P3285">
        <f t="shared" si="260"/>
        <v>44.76</v>
      </c>
      <c r="Q3285" s="10" t="s">
        <v>8315</v>
      </c>
      <c r="R3285" t="s">
        <v>8316</v>
      </c>
      <c r="S3285" s="13">
        <f t="shared" si="257"/>
        <v>42193.723912037036</v>
      </c>
      <c r="T3285" s="13">
        <f t="shared" si="258"/>
        <v>42223.723912037036</v>
      </c>
      <c r="U3285">
        <f t="shared" si="259"/>
        <v>2015</v>
      </c>
    </row>
    <row r="3286" spans="1:21" ht="48" x14ac:dyDescent="0.2">
      <c r="A3286">
        <v>3876</v>
      </c>
      <c r="B3286" s="3" t="s">
        <v>3873</v>
      </c>
      <c r="C3286" s="3" t="s">
        <v>7985</v>
      </c>
      <c r="D3286" s="6">
        <v>3900</v>
      </c>
      <c r="E3286" s="8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56"/>
        <v>53</v>
      </c>
      <c r="P3286">
        <f t="shared" si="260"/>
        <v>44.76</v>
      </c>
      <c r="Q3286" s="10" t="s">
        <v>8315</v>
      </c>
      <c r="R3286" t="s">
        <v>8340</v>
      </c>
      <c r="S3286" s="13">
        <f t="shared" si="257"/>
        <v>42372.624166666668</v>
      </c>
      <c r="T3286" s="13">
        <f t="shared" si="258"/>
        <v>42402.624166666668</v>
      </c>
      <c r="U3286">
        <f t="shared" si="259"/>
        <v>2016</v>
      </c>
    </row>
    <row r="3287" spans="1:21" ht="48" x14ac:dyDescent="0.2">
      <c r="A3287">
        <v>3535</v>
      </c>
      <c r="B3287" s="3" t="s">
        <v>3534</v>
      </c>
      <c r="C3287" s="3" t="s">
        <v>7645</v>
      </c>
      <c r="D3287" s="6">
        <v>2000</v>
      </c>
      <c r="E3287" s="8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 t="shared" si="256"/>
        <v>103</v>
      </c>
      <c r="P3287">
        <f t="shared" si="260"/>
        <v>44.85</v>
      </c>
      <c r="Q3287" s="10" t="s">
        <v>8315</v>
      </c>
      <c r="R3287" t="s">
        <v>8316</v>
      </c>
      <c r="S3287" s="13">
        <f t="shared" si="257"/>
        <v>42248.640162037031</v>
      </c>
      <c r="T3287" s="13">
        <f t="shared" si="258"/>
        <v>42279.75</v>
      </c>
      <c r="U3287">
        <f t="shared" si="259"/>
        <v>2015</v>
      </c>
    </row>
    <row r="3288" spans="1:21" ht="48" x14ac:dyDescent="0.2">
      <c r="A3288">
        <v>2799</v>
      </c>
      <c r="B3288" s="3" t="s">
        <v>2799</v>
      </c>
      <c r="C3288" s="3" t="s">
        <v>6909</v>
      </c>
      <c r="D3288" s="6">
        <v>5000</v>
      </c>
      <c r="E3288" s="8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 t="shared" si="256"/>
        <v>117</v>
      </c>
      <c r="P3288">
        <f t="shared" si="260"/>
        <v>44.86</v>
      </c>
      <c r="Q3288" s="10" t="s">
        <v>8315</v>
      </c>
      <c r="R3288" t="s">
        <v>8316</v>
      </c>
      <c r="S3288" s="13">
        <f t="shared" si="257"/>
        <v>42507.264699074076</v>
      </c>
      <c r="T3288" s="13">
        <f t="shared" si="258"/>
        <v>42538.666666666672</v>
      </c>
      <c r="U3288">
        <f t="shared" si="259"/>
        <v>2016</v>
      </c>
    </row>
    <row r="3289" spans="1:21" ht="48" x14ac:dyDescent="0.2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56"/>
        <v>171</v>
      </c>
      <c r="P3289">
        <f t="shared" si="260"/>
        <v>44.91</v>
      </c>
      <c r="Q3289" s="10" t="s">
        <v>8315</v>
      </c>
      <c r="R3289" t="s">
        <v>8316</v>
      </c>
      <c r="S3289" s="13">
        <f t="shared" si="257"/>
        <v>42283.864351851851</v>
      </c>
      <c r="T3289" s="13">
        <f t="shared" si="258"/>
        <v>42313.906018518523</v>
      </c>
      <c r="U3289">
        <f t="shared" si="259"/>
        <v>2015</v>
      </c>
    </row>
    <row r="3290" spans="1:21" ht="48" x14ac:dyDescent="0.2">
      <c r="A3290">
        <v>3329</v>
      </c>
      <c r="B3290" s="3" t="s">
        <v>3329</v>
      </c>
      <c r="C3290" s="3" t="s">
        <v>7439</v>
      </c>
      <c r="D3290" s="6">
        <v>1000</v>
      </c>
      <c r="E3290" s="8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 t="shared" si="256"/>
        <v>117</v>
      </c>
      <c r="P3290">
        <f t="shared" si="260"/>
        <v>44.92</v>
      </c>
      <c r="Q3290" s="10" t="s">
        <v>8315</v>
      </c>
      <c r="R3290" t="s">
        <v>8316</v>
      </c>
      <c r="S3290" s="13">
        <f t="shared" si="257"/>
        <v>41837.323009259257</v>
      </c>
      <c r="T3290" s="13">
        <f t="shared" si="258"/>
        <v>41847.958333333336</v>
      </c>
      <c r="U3290">
        <f t="shared" si="259"/>
        <v>2014</v>
      </c>
    </row>
    <row r="3291" spans="1:21" ht="32" x14ac:dyDescent="0.2">
      <c r="A3291">
        <v>3738</v>
      </c>
      <c r="B3291" s="3" t="s">
        <v>3735</v>
      </c>
      <c r="C3291" s="3" t="s">
        <v>7848</v>
      </c>
      <c r="D3291" s="6">
        <v>1500</v>
      </c>
      <c r="E3291" s="8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 t="shared" si="256"/>
        <v>18</v>
      </c>
      <c r="P3291">
        <f t="shared" si="260"/>
        <v>45</v>
      </c>
      <c r="Q3291" s="10" t="s">
        <v>8315</v>
      </c>
      <c r="R3291" t="s">
        <v>8316</v>
      </c>
      <c r="S3291" s="13">
        <f t="shared" si="257"/>
        <v>41813.938715277778</v>
      </c>
      <c r="T3291" s="13">
        <f t="shared" si="258"/>
        <v>41835.916666666664</v>
      </c>
      <c r="U3291">
        <f t="shared" si="259"/>
        <v>2014</v>
      </c>
    </row>
    <row r="3292" spans="1:21" ht="48" x14ac:dyDescent="0.2">
      <c r="A3292">
        <v>3920</v>
      </c>
      <c r="B3292" s="3" t="s">
        <v>3917</v>
      </c>
      <c r="C3292" s="3" t="s">
        <v>8028</v>
      </c>
      <c r="D3292" s="6">
        <v>2500</v>
      </c>
      <c r="E3292" s="8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 t="shared" si="256"/>
        <v>5</v>
      </c>
      <c r="P3292">
        <f t="shared" si="260"/>
        <v>45</v>
      </c>
      <c r="Q3292" s="10" t="s">
        <v>8315</v>
      </c>
      <c r="R3292" t="s">
        <v>8316</v>
      </c>
      <c r="S3292" s="13">
        <f t="shared" si="257"/>
        <v>42657.38726851852</v>
      </c>
      <c r="T3292" s="13">
        <f t="shared" si="258"/>
        <v>42687.428935185191</v>
      </c>
      <c r="U3292">
        <f t="shared" si="259"/>
        <v>2016</v>
      </c>
    </row>
    <row r="3293" spans="1:21" ht="48" x14ac:dyDescent="0.2">
      <c r="A3293">
        <v>3458</v>
      </c>
      <c r="B3293" s="3" t="s">
        <v>3457</v>
      </c>
      <c r="C3293" s="3" t="s">
        <v>7568</v>
      </c>
      <c r="D3293" s="6">
        <v>978</v>
      </c>
      <c r="E3293" s="8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 t="shared" si="256"/>
        <v>124</v>
      </c>
      <c r="P3293">
        <f t="shared" si="260"/>
        <v>45.04</v>
      </c>
      <c r="Q3293" s="10" t="s">
        <v>8315</v>
      </c>
      <c r="R3293" t="s">
        <v>8316</v>
      </c>
      <c r="S3293" s="13">
        <f t="shared" si="257"/>
        <v>42011.202581018515</v>
      </c>
      <c r="T3293" s="13">
        <f t="shared" si="258"/>
        <v>42038.185416666667</v>
      </c>
      <c r="U3293">
        <f t="shared" si="259"/>
        <v>2015</v>
      </c>
    </row>
    <row r="3294" spans="1:21" ht="48" x14ac:dyDescent="0.2">
      <c r="A3294">
        <v>3528</v>
      </c>
      <c r="B3294" s="3" t="s">
        <v>3527</v>
      </c>
      <c r="C3294" s="3" t="s">
        <v>7638</v>
      </c>
      <c r="D3294" s="6">
        <v>1650</v>
      </c>
      <c r="E3294" s="8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 t="shared" si="256"/>
        <v>101</v>
      </c>
      <c r="P3294">
        <f t="shared" si="260"/>
        <v>45.11</v>
      </c>
      <c r="Q3294" s="10" t="s">
        <v>8315</v>
      </c>
      <c r="R3294" t="s">
        <v>8316</v>
      </c>
      <c r="S3294" s="13">
        <f t="shared" si="257"/>
        <v>42733.50136574074</v>
      </c>
      <c r="T3294" s="13">
        <f t="shared" si="258"/>
        <v>42753.50136574074</v>
      </c>
      <c r="U3294">
        <f t="shared" si="259"/>
        <v>2016</v>
      </c>
    </row>
    <row r="3295" spans="1:21" ht="48" x14ac:dyDescent="0.2">
      <c r="A3295">
        <v>2986</v>
      </c>
      <c r="B3295" s="3" t="s">
        <v>2986</v>
      </c>
      <c r="C3295" s="3" t="s">
        <v>7096</v>
      </c>
      <c r="D3295" s="6">
        <v>2400</v>
      </c>
      <c r="E3295" s="8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56"/>
        <v>106</v>
      </c>
      <c r="P3295">
        <f t="shared" si="260"/>
        <v>45.21</v>
      </c>
      <c r="Q3295" s="10" t="s">
        <v>8315</v>
      </c>
      <c r="R3295" t="s">
        <v>8317</v>
      </c>
      <c r="S3295" s="13">
        <f t="shared" si="257"/>
        <v>42431.500069444446</v>
      </c>
      <c r="T3295" s="13">
        <f t="shared" si="258"/>
        <v>42491.458402777775</v>
      </c>
      <c r="U3295">
        <f t="shared" si="259"/>
        <v>2016</v>
      </c>
    </row>
    <row r="3296" spans="1:21" ht="48" x14ac:dyDescent="0.2">
      <c r="A3296">
        <v>3684</v>
      </c>
      <c r="B3296" s="3" t="s">
        <v>3681</v>
      </c>
      <c r="C3296" s="3" t="s">
        <v>7794</v>
      </c>
      <c r="D3296" s="6">
        <v>750</v>
      </c>
      <c r="E3296" s="8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 t="shared" si="256"/>
        <v>139</v>
      </c>
      <c r="P3296">
        <f t="shared" si="260"/>
        <v>45.35</v>
      </c>
      <c r="Q3296" s="10" t="s">
        <v>8315</v>
      </c>
      <c r="R3296" t="s">
        <v>8316</v>
      </c>
      <c r="S3296" s="13">
        <f t="shared" si="257"/>
        <v>42219.180393518516</v>
      </c>
      <c r="T3296" s="13">
        <f t="shared" si="258"/>
        <v>42249.180393518516</v>
      </c>
      <c r="U3296">
        <f t="shared" si="259"/>
        <v>2015</v>
      </c>
    </row>
    <row r="3297" spans="1:21" ht="48" x14ac:dyDescent="0.2">
      <c r="A3297">
        <v>3368</v>
      </c>
      <c r="B3297" s="3" t="s">
        <v>3367</v>
      </c>
      <c r="C3297" s="3" t="s">
        <v>7478</v>
      </c>
      <c r="D3297" s="6">
        <v>1000</v>
      </c>
      <c r="E3297" s="8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 t="shared" si="256"/>
        <v>105</v>
      </c>
      <c r="P3297">
        <f t="shared" si="260"/>
        <v>45.48</v>
      </c>
      <c r="Q3297" s="10" t="s">
        <v>8315</v>
      </c>
      <c r="R3297" t="s">
        <v>8316</v>
      </c>
      <c r="S3297" s="13">
        <f t="shared" si="257"/>
        <v>41969.199756944443</v>
      </c>
      <c r="T3297" s="13">
        <f t="shared" si="258"/>
        <v>42005.208333333328</v>
      </c>
      <c r="U3297">
        <f t="shared" si="259"/>
        <v>2014</v>
      </c>
    </row>
    <row r="3298" spans="1:21" ht="48" x14ac:dyDescent="0.2">
      <c r="A3298">
        <v>3030</v>
      </c>
      <c r="B3298" s="3" t="s">
        <v>3030</v>
      </c>
      <c r="C3298" s="3" t="s">
        <v>7140</v>
      </c>
      <c r="D3298" s="6">
        <v>1750</v>
      </c>
      <c r="E3298" s="8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56"/>
        <v>107</v>
      </c>
      <c r="P3298">
        <f t="shared" si="260"/>
        <v>45.54</v>
      </c>
      <c r="Q3298" s="10" t="s">
        <v>8315</v>
      </c>
      <c r="R3298" t="s">
        <v>8317</v>
      </c>
      <c r="S3298" s="13">
        <f t="shared" si="257"/>
        <v>42233.747349537036</v>
      </c>
      <c r="T3298" s="13">
        <f t="shared" si="258"/>
        <v>42263.747349537036</v>
      </c>
      <c r="U3298">
        <f t="shared" si="259"/>
        <v>2015</v>
      </c>
    </row>
    <row r="3299" spans="1:21" ht="16" x14ac:dyDescent="0.2">
      <c r="A3299">
        <v>2993</v>
      </c>
      <c r="B3299" s="3" t="s">
        <v>2993</v>
      </c>
      <c r="C3299" s="3" t="s">
        <v>7103</v>
      </c>
      <c r="D3299" s="6">
        <v>1000</v>
      </c>
      <c r="E3299" s="8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56"/>
        <v>100</v>
      </c>
      <c r="P3299">
        <f t="shared" si="260"/>
        <v>45.59</v>
      </c>
      <c r="Q3299" s="10" t="s">
        <v>8315</v>
      </c>
      <c r="R3299" t="s">
        <v>8317</v>
      </c>
      <c r="S3299" s="13">
        <f t="shared" si="257"/>
        <v>42390.838738425926</v>
      </c>
      <c r="T3299" s="13">
        <f t="shared" si="258"/>
        <v>42420.838738425926</v>
      </c>
      <c r="U3299">
        <f t="shared" si="259"/>
        <v>2016</v>
      </c>
    </row>
    <row r="3300" spans="1:21" ht="48" x14ac:dyDescent="0.2">
      <c r="A3300">
        <v>3521</v>
      </c>
      <c r="B3300" s="3" t="s">
        <v>3520</v>
      </c>
      <c r="C3300" s="3" t="s">
        <v>7631</v>
      </c>
      <c r="D3300" s="6">
        <v>350</v>
      </c>
      <c r="E3300" s="8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 t="shared" si="256"/>
        <v>169</v>
      </c>
      <c r="P3300">
        <f t="shared" si="260"/>
        <v>45.62</v>
      </c>
      <c r="Q3300" s="10" t="s">
        <v>8315</v>
      </c>
      <c r="R3300" t="s">
        <v>8316</v>
      </c>
      <c r="S3300" s="13">
        <f t="shared" si="257"/>
        <v>41881.361342592594</v>
      </c>
      <c r="T3300" s="13">
        <f t="shared" si="258"/>
        <v>41911.361342592594</v>
      </c>
      <c r="U3300">
        <f t="shared" si="259"/>
        <v>2014</v>
      </c>
    </row>
    <row r="3301" spans="1:21" ht="48" x14ac:dyDescent="0.2">
      <c r="A3301">
        <v>4104</v>
      </c>
      <c r="B3301" s="3" t="s">
        <v>4100</v>
      </c>
      <c r="C3301" s="3" t="s">
        <v>8207</v>
      </c>
      <c r="D3301" s="6">
        <v>3000</v>
      </c>
      <c r="E3301" s="8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 t="shared" si="256"/>
        <v>21</v>
      </c>
      <c r="P3301">
        <f t="shared" si="260"/>
        <v>45.79</v>
      </c>
      <c r="Q3301" s="10" t="s">
        <v>8315</v>
      </c>
      <c r="R3301" t="s">
        <v>8316</v>
      </c>
      <c r="S3301" s="13">
        <f t="shared" si="257"/>
        <v>42640.278171296297</v>
      </c>
      <c r="T3301" s="13">
        <f t="shared" si="258"/>
        <v>42670.278171296297</v>
      </c>
      <c r="U3301">
        <f t="shared" si="259"/>
        <v>2016</v>
      </c>
    </row>
    <row r="3302" spans="1:21" ht="48" x14ac:dyDescent="0.2">
      <c r="A3302">
        <v>3934</v>
      </c>
      <c r="B3302" s="3" t="s">
        <v>3931</v>
      </c>
      <c r="C3302" s="3" t="s">
        <v>8042</v>
      </c>
      <c r="D3302" s="6">
        <v>5000</v>
      </c>
      <c r="E3302" s="8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 t="shared" si="256"/>
        <v>11</v>
      </c>
      <c r="P3302">
        <f t="shared" si="260"/>
        <v>45.83</v>
      </c>
      <c r="Q3302" s="10" t="s">
        <v>8315</v>
      </c>
      <c r="R3302" t="s">
        <v>8316</v>
      </c>
      <c r="S3302" s="13">
        <f t="shared" si="257"/>
        <v>42233.671747685185</v>
      </c>
      <c r="T3302" s="13">
        <f t="shared" si="258"/>
        <v>42278.541666666672</v>
      </c>
      <c r="U3302">
        <f t="shared" si="259"/>
        <v>2015</v>
      </c>
    </row>
    <row r="3303" spans="1:21" ht="48" x14ac:dyDescent="0.2">
      <c r="A3303">
        <v>4010</v>
      </c>
      <c r="B3303" s="3" t="s">
        <v>4006</v>
      </c>
      <c r="C3303" s="3" t="s">
        <v>8115</v>
      </c>
      <c r="D3303" s="6">
        <v>7200</v>
      </c>
      <c r="E3303" s="8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 t="shared" si="256"/>
        <v>24</v>
      </c>
      <c r="P3303">
        <f t="shared" si="260"/>
        <v>45.84</v>
      </c>
      <c r="Q3303" s="10" t="s">
        <v>8315</v>
      </c>
      <c r="R3303" t="s">
        <v>8316</v>
      </c>
      <c r="S3303" s="13">
        <f t="shared" si="257"/>
        <v>41921.770439814813</v>
      </c>
      <c r="T3303" s="13">
        <f t="shared" si="258"/>
        <v>41938.770439814813</v>
      </c>
      <c r="U3303">
        <f t="shared" si="259"/>
        <v>2014</v>
      </c>
    </row>
    <row r="3304" spans="1:21" ht="32" x14ac:dyDescent="0.2">
      <c r="A3304">
        <v>3223</v>
      </c>
      <c r="B3304" s="3" t="s">
        <v>3223</v>
      </c>
      <c r="C3304" s="3" t="s">
        <v>7333</v>
      </c>
      <c r="D3304" s="6">
        <v>3100</v>
      </c>
      <c r="E3304" s="8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56"/>
        <v>110</v>
      </c>
      <c r="P3304">
        <f t="shared" si="260"/>
        <v>45.88</v>
      </c>
      <c r="Q3304" s="10" t="s">
        <v>8315</v>
      </c>
      <c r="R3304" t="s">
        <v>8316</v>
      </c>
      <c r="S3304" s="13">
        <f t="shared" si="257"/>
        <v>42206.835370370376</v>
      </c>
      <c r="T3304" s="13">
        <f t="shared" si="258"/>
        <v>42236.835370370376</v>
      </c>
      <c r="U3304">
        <f t="shared" si="259"/>
        <v>2015</v>
      </c>
    </row>
    <row r="3305" spans="1:21" ht="48" x14ac:dyDescent="0.2">
      <c r="A3305">
        <v>3296</v>
      </c>
      <c r="B3305" s="3" t="s">
        <v>3296</v>
      </c>
      <c r="C3305" s="3" t="s">
        <v>7406</v>
      </c>
      <c r="D3305" s="6">
        <v>1500</v>
      </c>
      <c r="E3305" s="8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 t="shared" si="256"/>
        <v>144</v>
      </c>
      <c r="P3305">
        <f t="shared" si="260"/>
        <v>45.98</v>
      </c>
      <c r="Q3305" s="10" t="s">
        <v>8315</v>
      </c>
      <c r="R3305" t="s">
        <v>8316</v>
      </c>
      <c r="S3305" s="13">
        <f t="shared" si="257"/>
        <v>42309.756620370375</v>
      </c>
      <c r="T3305" s="13">
        <f t="shared" si="258"/>
        <v>42330.916666666672</v>
      </c>
      <c r="U3305">
        <f t="shared" si="259"/>
        <v>2015</v>
      </c>
    </row>
    <row r="3306" spans="1:21" ht="48" x14ac:dyDescent="0.2">
      <c r="A3306">
        <v>3664</v>
      </c>
      <c r="B3306" s="3" t="s">
        <v>3661</v>
      </c>
      <c r="C3306" s="3" t="s">
        <v>7774</v>
      </c>
      <c r="D3306" s="6">
        <v>800</v>
      </c>
      <c r="E3306" s="8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 t="shared" si="256"/>
        <v>109</v>
      </c>
      <c r="P3306">
        <f t="shared" si="260"/>
        <v>46.05</v>
      </c>
      <c r="Q3306" s="10" t="s">
        <v>8315</v>
      </c>
      <c r="R3306" t="s">
        <v>8316</v>
      </c>
      <c r="S3306" s="13">
        <f t="shared" si="257"/>
        <v>42523.248715277776</v>
      </c>
      <c r="T3306" s="13">
        <f t="shared" si="258"/>
        <v>42537.248715277776</v>
      </c>
      <c r="U3306">
        <f t="shared" si="259"/>
        <v>2016</v>
      </c>
    </row>
    <row r="3307" spans="1:21" ht="48" x14ac:dyDescent="0.2">
      <c r="A3307">
        <v>3540</v>
      </c>
      <c r="B3307" s="3" t="s">
        <v>3539</v>
      </c>
      <c r="C3307" s="3" t="s">
        <v>7650</v>
      </c>
      <c r="D3307" s="6">
        <v>300</v>
      </c>
      <c r="E3307" s="8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 t="shared" si="256"/>
        <v>123</v>
      </c>
      <c r="P3307">
        <f t="shared" si="260"/>
        <v>46.13</v>
      </c>
      <c r="Q3307" s="10" t="s">
        <v>8315</v>
      </c>
      <c r="R3307" t="s">
        <v>8316</v>
      </c>
      <c r="S3307" s="13">
        <f t="shared" si="257"/>
        <v>42517.003368055557</v>
      </c>
      <c r="T3307" s="13">
        <f t="shared" si="258"/>
        <v>42547.003368055557</v>
      </c>
      <c r="U3307">
        <f t="shared" si="259"/>
        <v>2016</v>
      </c>
    </row>
    <row r="3308" spans="1:21" ht="32" x14ac:dyDescent="0.2">
      <c r="A3308">
        <v>2884</v>
      </c>
      <c r="B3308" s="3" t="s">
        <v>2884</v>
      </c>
      <c r="C3308" s="3" t="s">
        <v>6994</v>
      </c>
      <c r="D3308" s="6">
        <v>45000</v>
      </c>
      <c r="E3308" s="8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 t="shared" si="256"/>
        <v>0</v>
      </c>
      <c r="P3308">
        <f t="shared" si="260"/>
        <v>46.25</v>
      </c>
      <c r="Q3308" s="10" t="s">
        <v>8315</v>
      </c>
      <c r="R3308" t="s">
        <v>8316</v>
      </c>
      <c r="S3308" s="13">
        <f t="shared" si="257"/>
        <v>41948.727256944447</v>
      </c>
      <c r="T3308" s="13">
        <f t="shared" si="258"/>
        <v>41978.727256944447</v>
      </c>
      <c r="U3308">
        <f t="shared" si="259"/>
        <v>2014</v>
      </c>
    </row>
    <row r="3309" spans="1:21" ht="48" x14ac:dyDescent="0.2">
      <c r="A3309">
        <v>3300</v>
      </c>
      <c r="B3309" s="3" t="s">
        <v>3300</v>
      </c>
      <c r="C3309" s="3" t="s">
        <v>7410</v>
      </c>
      <c r="D3309" s="6">
        <v>3000</v>
      </c>
      <c r="E3309" s="8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 t="shared" si="256"/>
        <v>136</v>
      </c>
      <c r="P3309">
        <f t="shared" si="260"/>
        <v>46.42</v>
      </c>
      <c r="Q3309" s="10" t="s">
        <v>8315</v>
      </c>
      <c r="R3309" t="s">
        <v>8316</v>
      </c>
      <c r="S3309" s="13">
        <f t="shared" si="257"/>
        <v>42102.743773148148</v>
      </c>
      <c r="T3309" s="13">
        <f t="shared" si="258"/>
        <v>42123.743773148148</v>
      </c>
      <c r="U3309">
        <f t="shared" si="259"/>
        <v>2015</v>
      </c>
    </row>
    <row r="3310" spans="1:21" ht="48" x14ac:dyDescent="0.2">
      <c r="A3310">
        <v>3247</v>
      </c>
      <c r="B3310" s="3" t="s">
        <v>3247</v>
      </c>
      <c r="C3310" s="3" t="s">
        <v>7357</v>
      </c>
      <c r="D3310" s="6">
        <v>2500</v>
      </c>
      <c r="E3310" s="8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 t="shared" si="256"/>
        <v>106</v>
      </c>
      <c r="P3310">
        <f t="shared" si="260"/>
        <v>46.43</v>
      </c>
      <c r="Q3310" s="10" t="s">
        <v>8315</v>
      </c>
      <c r="R3310" t="s">
        <v>8316</v>
      </c>
      <c r="S3310" s="13">
        <f t="shared" si="257"/>
        <v>42167.434166666666</v>
      </c>
      <c r="T3310" s="13">
        <f t="shared" si="258"/>
        <v>42197.434166666666</v>
      </c>
      <c r="U3310">
        <f t="shared" si="259"/>
        <v>2015</v>
      </c>
    </row>
    <row r="3311" spans="1:21" ht="48" x14ac:dyDescent="0.2">
      <c r="A3311">
        <v>3413</v>
      </c>
      <c r="B3311" s="3" t="s">
        <v>3412</v>
      </c>
      <c r="C3311" s="3" t="s">
        <v>7523</v>
      </c>
      <c r="D3311" s="6">
        <v>500</v>
      </c>
      <c r="E3311" s="8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 t="shared" si="256"/>
        <v>130</v>
      </c>
      <c r="P3311">
        <f t="shared" si="260"/>
        <v>46.43</v>
      </c>
      <c r="Q3311" s="10" t="s">
        <v>8315</v>
      </c>
      <c r="R3311" t="s">
        <v>8316</v>
      </c>
      <c r="S3311" s="13">
        <f t="shared" si="257"/>
        <v>42053.733078703706</v>
      </c>
      <c r="T3311" s="13">
        <f t="shared" si="258"/>
        <v>42063.207638888889</v>
      </c>
      <c r="U3311">
        <f t="shared" si="259"/>
        <v>2015</v>
      </c>
    </row>
    <row r="3312" spans="1:21" ht="48" x14ac:dyDescent="0.2">
      <c r="A3312">
        <v>3865</v>
      </c>
      <c r="B3312" s="3" t="s">
        <v>3862</v>
      </c>
      <c r="C3312" s="3" t="s">
        <v>7974</v>
      </c>
      <c r="D3312" s="6">
        <v>2413</v>
      </c>
      <c r="E3312" s="8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 t="shared" si="256"/>
        <v>27</v>
      </c>
      <c r="P3312">
        <f t="shared" si="260"/>
        <v>46.43</v>
      </c>
      <c r="Q3312" s="10" t="s">
        <v>8315</v>
      </c>
      <c r="R3312" t="s">
        <v>8316</v>
      </c>
      <c r="S3312" s="13">
        <f t="shared" si="257"/>
        <v>41841.651597222226</v>
      </c>
      <c r="T3312" s="13">
        <f t="shared" si="258"/>
        <v>41881.229166666664</v>
      </c>
      <c r="U3312">
        <f t="shared" si="259"/>
        <v>2014</v>
      </c>
    </row>
    <row r="3313" spans="1:21" ht="48" x14ac:dyDescent="0.2">
      <c r="A3313">
        <v>3426</v>
      </c>
      <c r="B3313" s="3" t="s">
        <v>3425</v>
      </c>
      <c r="C3313" s="3" t="s">
        <v>7536</v>
      </c>
      <c r="D3313" s="6">
        <v>3750</v>
      </c>
      <c r="E3313" s="8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 t="shared" si="256"/>
        <v>108</v>
      </c>
      <c r="P3313">
        <f t="shared" si="260"/>
        <v>46.61</v>
      </c>
      <c r="Q3313" s="10" t="s">
        <v>8315</v>
      </c>
      <c r="R3313" t="s">
        <v>8316</v>
      </c>
      <c r="S3313" s="13">
        <f t="shared" si="257"/>
        <v>41884.056747685187</v>
      </c>
      <c r="T3313" s="13">
        <f t="shared" si="258"/>
        <v>41903.083333333336</v>
      </c>
      <c r="U3313">
        <f t="shared" si="259"/>
        <v>2014</v>
      </c>
    </row>
    <row r="3314" spans="1:21" ht="48" x14ac:dyDescent="0.2">
      <c r="A3314">
        <v>3186</v>
      </c>
      <c r="B3314" s="3" t="s">
        <v>3186</v>
      </c>
      <c r="C3314" s="3" t="s">
        <v>7296</v>
      </c>
      <c r="D3314" s="6">
        <v>3200</v>
      </c>
      <c r="E3314" s="8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 t="shared" si="256"/>
        <v>102</v>
      </c>
      <c r="P3314">
        <f t="shared" si="260"/>
        <v>46.71</v>
      </c>
      <c r="Q3314" s="10" t="s">
        <v>8315</v>
      </c>
      <c r="R3314" t="s">
        <v>8316</v>
      </c>
      <c r="S3314" s="13">
        <f t="shared" si="257"/>
        <v>41868.924050925925</v>
      </c>
      <c r="T3314" s="13">
        <f t="shared" si="258"/>
        <v>41898.875</v>
      </c>
      <c r="U3314">
        <f t="shared" si="259"/>
        <v>2014</v>
      </c>
    </row>
    <row r="3315" spans="1:21" ht="64" x14ac:dyDescent="0.2">
      <c r="A3315">
        <v>3182</v>
      </c>
      <c r="B3315" s="3" t="s">
        <v>3182</v>
      </c>
      <c r="C3315" s="3" t="s">
        <v>7292</v>
      </c>
      <c r="D3315" s="6">
        <v>7000</v>
      </c>
      <c r="E3315" s="8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 t="shared" si="256"/>
        <v>101</v>
      </c>
      <c r="P3315">
        <f t="shared" si="260"/>
        <v>46.77</v>
      </c>
      <c r="Q3315" s="10" t="s">
        <v>8315</v>
      </c>
      <c r="R3315" t="s">
        <v>8316</v>
      </c>
      <c r="S3315" s="13">
        <f t="shared" si="257"/>
        <v>40883.949317129627</v>
      </c>
      <c r="T3315" s="13">
        <f t="shared" si="258"/>
        <v>40939.708333333336</v>
      </c>
      <c r="U3315">
        <f t="shared" si="259"/>
        <v>2011</v>
      </c>
    </row>
    <row r="3316" spans="1:21" ht="48" x14ac:dyDescent="0.2">
      <c r="A3316">
        <v>3560</v>
      </c>
      <c r="B3316" s="3" t="s">
        <v>3559</v>
      </c>
      <c r="C3316" s="3" t="s">
        <v>7670</v>
      </c>
      <c r="D3316" s="6">
        <v>3200</v>
      </c>
      <c r="E3316" s="8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 t="shared" si="256"/>
        <v>108</v>
      </c>
      <c r="P3316">
        <f t="shared" si="260"/>
        <v>46.89</v>
      </c>
      <c r="Q3316" s="10" t="s">
        <v>8315</v>
      </c>
      <c r="R3316" t="s">
        <v>8316</v>
      </c>
      <c r="S3316" s="13">
        <f t="shared" si="257"/>
        <v>42115.889652777783</v>
      </c>
      <c r="T3316" s="13">
        <f t="shared" si="258"/>
        <v>42151.114583333328</v>
      </c>
      <c r="U3316">
        <f t="shared" si="259"/>
        <v>2015</v>
      </c>
    </row>
    <row r="3317" spans="1:21" ht="48" x14ac:dyDescent="0.2">
      <c r="A3317">
        <v>2911</v>
      </c>
      <c r="B3317" s="3" t="s">
        <v>2911</v>
      </c>
      <c r="C3317" s="3" t="s">
        <v>7021</v>
      </c>
      <c r="D3317" s="6">
        <v>1800</v>
      </c>
      <c r="E3317" s="8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 t="shared" si="256"/>
        <v>37</v>
      </c>
      <c r="P3317">
        <f t="shared" si="260"/>
        <v>46.93</v>
      </c>
      <c r="Q3317" s="10" t="s">
        <v>8315</v>
      </c>
      <c r="R3317" t="s">
        <v>8316</v>
      </c>
      <c r="S3317" s="13">
        <f t="shared" si="257"/>
        <v>42142.768819444449</v>
      </c>
      <c r="T3317" s="13">
        <f t="shared" si="258"/>
        <v>42182.768819444449</v>
      </c>
      <c r="U3317">
        <f t="shared" si="259"/>
        <v>2015</v>
      </c>
    </row>
    <row r="3318" spans="1:21" ht="32" x14ac:dyDescent="0.2">
      <c r="A3318">
        <v>2781</v>
      </c>
      <c r="B3318" s="3" t="s">
        <v>2781</v>
      </c>
      <c r="C3318" s="3" t="s">
        <v>6891</v>
      </c>
      <c r="D3318" s="6">
        <v>1250</v>
      </c>
      <c r="E3318" s="8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 t="shared" si="256"/>
        <v>105</v>
      </c>
      <c r="P3318">
        <f t="shared" si="260"/>
        <v>47</v>
      </c>
      <c r="Q3318" s="10" t="s">
        <v>8315</v>
      </c>
      <c r="R3318" t="s">
        <v>8316</v>
      </c>
      <c r="S3318" s="13">
        <f t="shared" si="257"/>
        <v>42018.94159722222</v>
      </c>
      <c r="T3318" s="13">
        <f t="shared" si="258"/>
        <v>42047.291666666672</v>
      </c>
      <c r="U3318">
        <f t="shared" si="259"/>
        <v>2015</v>
      </c>
    </row>
    <row r="3319" spans="1:21" ht="48" x14ac:dyDescent="0.2">
      <c r="A3319">
        <v>3621</v>
      </c>
      <c r="B3319" s="3" t="s">
        <v>3619</v>
      </c>
      <c r="C3319" s="3" t="s">
        <v>7731</v>
      </c>
      <c r="D3319" s="6">
        <v>3000</v>
      </c>
      <c r="E3319" s="8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 t="shared" si="256"/>
        <v>110</v>
      </c>
      <c r="P3319">
        <f t="shared" si="260"/>
        <v>47.03</v>
      </c>
      <c r="Q3319" s="10" t="s">
        <v>8315</v>
      </c>
      <c r="R3319" t="s">
        <v>8316</v>
      </c>
      <c r="S3319" s="13">
        <f t="shared" si="257"/>
        <v>42619.935694444444</v>
      </c>
      <c r="T3319" s="13">
        <f t="shared" si="258"/>
        <v>42643.875</v>
      </c>
      <c r="U3319">
        <f t="shared" si="259"/>
        <v>2016</v>
      </c>
    </row>
    <row r="3320" spans="1:21" ht="48" x14ac:dyDescent="0.2">
      <c r="A3320">
        <v>3490</v>
      </c>
      <c r="B3320" s="3" t="s">
        <v>3489</v>
      </c>
      <c r="C3320" s="3" t="s">
        <v>7600</v>
      </c>
      <c r="D3320" s="6">
        <v>1000</v>
      </c>
      <c r="E3320" s="8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 t="shared" si="256"/>
        <v>128</v>
      </c>
      <c r="P3320">
        <f t="shared" si="260"/>
        <v>47.22</v>
      </c>
      <c r="Q3320" s="10" t="s">
        <v>8315</v>
      </c>
      <c r="R3320" t="s">
        <v>8316</v>
      </c>
      <c r="S3320" s="13">
        <f t="shared" si="257"/>
        <v>42443.802361111113</v>
      </c>
      <c r="T3320" s="13">
        <f t="shared" si="258"/>
        <v>42473.802361111113</v>
      </c>
      <c r="U3320">
        <f t="shared" si="259"/>
        <v>2016</v>
      </c>
    </row>
    <row r="3321" spans="1:21" ht="48" x14ac:dyDescent="0.2">
      <c r="A3321">
        <v>3902</v>
      </c>
      <c r="B3321" s="3" t="s">
        <v>3899</v>
      </c>
      <c r="C3321" s="3" t="s">
        <v>8010</v>
      </c>
      <c r="D3321" s="6">
        <v>3000</v>
      </c>
      <c r="E3321" s="8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 t="shared" si="256"/>
        <v>49</v>
      </c>
      <c r="P3321">
        <f t="shared" si="260"/>
        <v>47.26</v>
      </c>
      <c r="Q3321" s="10" t="s">
        <v>8315</v>
      </c>
      <c r="R3321" t="s">
        <v>8316</v>
      </c>
      <c r="S3321" s="13">
        <f t="shared" si="257"/>
        <v>42663.468078703707</v>
      </c>
      <c r="T3321" s="13">
        <f t="shared" si="258"/>
        <v>42688.509745370371</v>
      </c>
      <c r="U3321">
        <f t="shared" si="259"/>
        <v>2016</v>
      </c>
    </row>
    <row r="3322" spans="1:21" ht="48" x14ac:dyDescent="0.2">
      <c r="A3322">
        <v>3894</v>
      </c>
      <c r="B3322" s="3" t="s">
        <v>3891</v>
      </c>
      <c r="C3322" s="3" t="s">
        <v>8002</v>
      </c>
      <c r="D3322" s="6">
        <v>15000</v>
      </c>
      <c r="E3322" s="8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 t="shared" si="256"/>
        <v>3</v>
      </c>
      <c r="P3322">
        <f t="shared" si="260"/>
        <v>47.27</v>
      </c>
      <c r="Q3322" s="10" t="s">
        <v>8315</v>
      </c>
      <c r="R3322" t="s">
        <v>8316</v>
      </c>
      <c r="S3322" s="13">
        <f t="shared" si="257"/>
        <v>42679.958472222221</v>
      </c>
      <c r="T3322" s="13">
        <f t="shared" si="258"/>
        <v>42710.207638888889</v>
      </c>
      <c r="U3322">
        <f t="shared" si="259"/>
        <v>2016</v>
      </c>
    </row>
    <row r="3323" spans="1:21" ht="48" x14ac:dyDescent="0.2">
      <c r="A3323">
        <v>3801</v>
      </c>
      <c r="B3323" s="3" t="s">
        <v>3798</v>
      </c>
      <c r="C3323" s="3" t="s">
        <v>7911</v>
      </c>
      <c r="D3323" s="6">
        <v>5000</v>
      </c>
      <c r="E3323" s="8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56"/>
        <v>9</v>
      </c>
      <c r="P3323">
        <f t="shared" si="260"/>
        <v>47.33</v>
      </c>
      <c r="Q3323" s="10" t="s">
        <v>8315</v>
      </c>
      <c r="R3323" t="s">
        <v>8340</v>
      </c>
      <c r="S3323" s="13">
        <f t="shared" si="257"/>
        <v>41975.676111111112</v>
      </c>
      <c r="T3323" s="13">
        <f t="shared" si="258"/>
        <v>42006.676111111112</v>
      </c>
      <c r="U3323">
        <f t="shared" si="259"/>
        <v>2014</v>
      </c>
    </row>
    <row r="3324" spans="1:21" ht="112" x14ac:dyDescent="0.2">
      <c r="A3324">
        <v>3561</v>
      </c>
      <c r="B3324" s="3" t="s">
        <v>3560</v>
      </c>
      <c r="C3324" s="3" t="s">
        <v>7671</v>
      </c>
      <c r="D3324" s="6">
        <v>2500</v>
      </c>
      <c r="E3324" s="8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 t="shared" si="256"/>
        <v>102</v>
      </c>
      <c r="P3324">
        <f t="shared" si="260"/>
        <v>47.41</v>
      </c>
      <c r="Q3324" s="10" t="s">
        <v>8315</v>
      </c>
      <c r="R3324" t="s">
        <v>8316</v>
      </c>
      <c r="S3324" s="13">
        <f t="shared" si="257"/>
        <v>42203.680300925931</v>
      </c>
      <c r="T3324" s="13">
        <f t="shared" si="258"/>
        <v>42221.774999999994</v>
      </c>
      <c r="U3324">
        <f t="shared" si="259"/>
        <v>2015</v>
      </c>
    </row>
    <row r="3325" spans="1:21" ht="48" x14ac:dyDescent="0.2">
      <c r="A3325">
        <v>3762</v>
      </c>
      <c r="B3325" s="3" t="s">
        <v>3759</v>
      </c>
      <c r="C3325" s="3" t="s">
        <v>7872</v>
      </c>
      <c r="D3325" s="6">
        <v>1250</v>
      </c>
      <c r="E3325" s="8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56"/>
        <v>106</v>
      </c>
      <c r="P3325">
        <f t="shared" si="260"/>
        <v>47.43</v>
      </c>
      <c r="Q3325" s="10" t="s">
        <v>8315</v>
      </c>
      <c r="R3325" t="s">
        <v>8340</v>
      </c>
      <c r="S3325" s="13">
        <f t="shared" si="257"/>
        <v>42193.813530092593</v>
      </c>
      <c r="T3325" s="13">
        <f t="shared" si="258"/>
        <v>42218.813530092593</v>
      </c>
      <c r="U3325">
        <f t="shared" si="259"/>
        <v>2015</v>
      </c>
    </row>
    <row r="3326" spans="1:21" ht="48" x14ac:dyDescent="0.2">
      <c r="A3326">
        <v>2810</v>
      </c>
      <c r="B3326" s="3" t="s">
        <v>2810</v>
      </c>
      <c r="C3326" s="3" t="s">
        <v>6920</v>
      </c>
      <c r="D3326" s="6">
        <v>2500</v>
      </c>
      <c r="E3326" s="8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 t="shared" si="256"/>
        <v>108</v>
      </c>
      <c r="P3326">
        <f t="shared" si="260"/>
        <v>47.46</v>
      </c>
      <c r="Q3326" s="10" t="s">
        <v>8315</v>
      </c>
      <c r="R3326" t="s">
        <v>8316</v>
      </c>
      <c r="S3326" s="13">
        <f t="shared" si="257"/>
        <v>41759.13962962963</v>
      </c>
      <c r="T3326" s="13">
        <f t="shared" si="258"/>
        <v>41791.165972222225</v>
      </c>
      <c r="U3326">
        <f t="shared" si="259"/>
        <v>2014</v>
      </c>
    </row>
    <row r="3327" spans="1:21" ht="48" x14ac:dyDescent="0.2">
      <c r="A3327">
        <v>2933</v>
      </c>
      <c r="B3327" s="3" t="s">
        <v>2933</v>
      </c>
      <c r="C3327" s="3" t="s">
        <v>7043</v>
      </c>
      <c r="D3327" s="6">
        <v>2500</v>
      </c>
      <c r="E3327" s="8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56"/>
        <v>103</v>
      </c>
      <c r="P3327">
        <f t="shared" si="260"/>
        <v>47.57</v>
      </c>
      <c r="Q3327" s="10" t="s">
        <v>8315</v>
      </c>
      <c r="R3327" t="s">
        <v>8340</v>
      </c>
      <c r="S3327" s="13">
        <f t="shared" si="257"/>
        <v>42495.956631944442</v>
      </c>
      <c r="T3327" s="13">
        <f t="shared" si="258"/>
        <v>42525.956631944442</v>
      </c>
      <c r="U3327">
        <f t="shared" si="259"/>
        <v>2016</v>
      </c>
    </row>
    <row r="3328" spans="1:21" ht="64" x14ac:dyDescent="0.2">
      <c r="A3328">
        <v>3722</v>
      </c>
      <c r="B3328" s="3" t="s">
        <v>3719</v>
      </c>
      <c r="C3328" s="3" t="s">
        <v>7832</v>
      </c>
      <c r="D3328" s="6">
        <v>1500</v>
      </c>
      <c r="E3328" s="8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 t="shared" si="256"/>
        <v>111</v>
      </c>
      <c r="P3328">
        <f t="shared" si="260"/>
        <v>47.66</v>
      </c>
      <c r="Q3328" s="10" t="s">
        <v>8315</v>
      </c>
      <c r="R3328" t="s">
        <v>8316</v>
      </c>
      <c r="S3328" s="13">
        <f t="shared" si="257"/>
        <v>42381.671840277777</v>
      </c>
      <c r="T3328" s="13">
        <f t="shared" si="258"/>
        <v>42411.957638888889</v>
      </c>
      <c r="U3328">
        <f t="shared" si="259"/>
        <v>2016</v>
      </c>
    </row>
    <row r="3329" spans="1:21" ht="32" x14ac:dyDescent="0.2">
      <c r="A3329">
        <v>3622</v>
      </c>
      <c r="B3329" s="3" t="s">
        <v>3620</v>
      </c>
      <c r="C3329" s="3" t="s">
        <v>7732</v>
      </c>
      <c r="D3329" s="6">
        <v>1000</v>
      </c>
      <c r="E3329" s="8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 t="shared" si="256"/>
        <v>100</v>
      </c>
      <c r="P3329">
        <f t="shared" si="260"/>
        <v>47.67</v>
      </c>
      <c r="Q3329" s="10" t="s">
        <v>8315</v>
      </c>
      <c r="R3329" t="s">
        <v>8316</v>
      </c>
      <c r="S3329" s="13">
        <f t="shared" si="257"/>
        <v>41877.221886574072</v>
      </c>
      <c r="T3329" s="13">
        <f t="shared" si="258"/>
        <v>41910.140972222223</v>
      </c>
      <c r="U3329">
        <f t="shared" si="259"/>
        <v>2014</v>
      </c>
    </row>
    <row r="3330" spans="1:21" ht="48" x14ac:dyDescent="0.2">
      <c r="A3330">
        <v>3842</v>
      </c>
      <c r="B3330" s="3" t="s">
        <v>3839</v>
      </c>
      <c r="C3330" s="3" t="s">
        <v>7951</v>
      </c>
      <c r="D3330" s="6">
        <v>5000</v>
      </c>
      <c r="E3330" s="8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 t="shared" ref="O3330:O3393" si="261">ROUND(E3330/D3330*100,0)</f>
        <v>22</v>
      </c>
      <c r="P3330">
        <f t="shared" si="260"/>
        <v>47.7</v>
      </c>
      <c r="Q3330" s="10" t="s">
        <v>8315</v>
      </c>
      <c r="R3330" t="s">
        <v>8316</v>
      </c>
      <c r="S3330" s="13">
        <f t="shared" si="257"/>
        <v>41740.493657407409</v>
      </c>
      <c r="T3330" s="13">
        <f t="shared" si="258"/>
        <v>41770.493657407409</v>
      </c>
      <c r="U3330">
        <f t="shared" si="259"/>
        <v>2014</v>
      </c>
    </row>
    <row r="3331" spans="1:21" ht="48" x14ac:dyDescent="0.2">
      <c r="A3331">
        <v>3496</v>
      </c>
      <c r="B3331" s="3" t="s">
        <v>3495</v>
      </c>
      <c r="C3331" s="3" t="s">
        <v>7606</v>
      </c>
      <c r="D3331" s="6">
        <v>3000</v>
      </c>
      <c r="E3331" s="8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 t="shared" si="261"/>
        <v>124</v>
      </c>
      <c r="P3331">
        <f t="shared" si="260"/>
        <v>47.85</v>
      </c>
      <c r="Q3331" s="10" t="s">
        <v>8315</v>
      </c>
      <c r="R3331" t="s">
        <v>8316</v>
      </c>
      <c r="S3331" s="13">
        <f t="shared" ref="S3331:S3394" si="262">(((J3331/60)/60)/24)+DATE(1970,1,1)</f>
        <v>42584.846828703703</v>
      </c>
      <c r="T3331" s="13">
        <f t="shared" ref="T3331:T3394" si="263">(((I3331/60)/60)/24)+DATE(1970,1,1)</f>
        <v>42624.846828703703</v>
      </c>
      <c r="U3331">
        <f t="shared" ref="U3331:U3394" si="264">YEAR(S3331)</f>
        <v>2016</v>
      </c>
    </row>
    <row r="3332" spans="1:21" ht="48" x14ac:dyDescent="0.2">
      <c r="A3332">
        <v>2790</v>
      </c>
      <c r="B3332" s="3" t="s">
        <v>2790</v>
      </c>
      <c r="C3332" s="3" t="s">
        <v>6900</v>
      </c>
      <c r="D3332" s="6">
        <v>3000</v>
      </c>
      <c r="E3332" s="8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61"/>
        <v>105</v>
      </c>
      <c r="P3332">
        <f t="shared" si="260"/>
        <v>47.88</v>
      </c>
      <c r="Q3332" s="10" t="s">
        <v>8315</v>
      </c>
      <c r="R3332" t="s">
        <v>8316</v>
      </c>
      <c r="S3332" s="13">
        <f t="shared" si="262"/>
        <v>42016.938692129625</v>
      </c>
      <c r="T3332" s="13">
        <f t="shared" si="263"/>
        <v>42046.938692129625</v>
      </c>
      <c r="U3332">
        <f t="shared" si="264"/>
        <v>2015</v>
      </c>
    </row>
    <row r="3333" spans="1:21" ht="48" x14ac:dyDescent="0.2">
      <c r="A3333">
        <v>3968</v>
      </c>
      <c r="B3333" s="3" t="s">
        <v>3965</v>
      </c>
      <c r="C3333" s="3" t="s">
        <v>8075</v>
      </c>
      <c r="D3333" s="6">
        <v>5000</v>
      </c>
      <c r="E3333" s="8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 t="shared" si="261"/>
        <v>11</v>
      </c>
      <c r="P3333">
        <f t="shared" si="260"/>
        <v>47.91</v>
      </c>
      <c r="Q3333" s="10" t="s">
        <v>8315</v>
      </c>
      <c r="R3333" t="s">
        <v>8316</v>
      </c>
      <c r="S3333" s="13">
        <f t="shared" si="262"/>
        <v>42452.815659722226</v>
      </c>
      <c r="T3333" s="13">
        <f t="shared" si="263"/>
        <v>42512.815659722226</v>
      </c>
      <c r="U3333">
        <f t="shared" si="264"/>
        <v>2016</v>
      </c>
    </row>
    <row r="3334" spans="1:21" ht="48" x14ac:dyDescent="0.2">
      <c r="A3334">
        <v>3266</v>
      </c>
      <c r="B3334" s="3" t="s">
        <v>3266</v>
      </c>
      <c r="C3334" s="3" t="s">
        <v>7376</v>
      </c>
      <c r="D3334" s="6">
        <v>6000</v>
      </c>
      <c r="E3334" s="8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 t="shared" si="261"/>
        <v>131</v>
      </c>
      <c r="P3334">
        <f t="shared" si="260"/>
        <v>48.33</v>
      </c>
      <c r="Q3334" s="10" t="s">
        <v>8315</v>
      </c>
      <c r="R3334" t="s">
        <v>8316</v>
      </c>
      <c r="S3334" s="13">
        <f t="shared" si="262"/>
        <v>42136.536134259266</v>
      </c>
      <c r="T3334" s="13">
        <f t="shared" si="263"/>
        <v>42167.875</v>
      </c>
      <c r="U3334">
        <f t="shared" si="264"/>
        <v>2015</v>
      </c>
    </row>
    <row r="3335" spans="1:21" ht="64" x14ac:dyDescent="0.2">
      <c r="A3335">
        <v>3816</v>
      </c>
      <c r="B3335" s="3" t="s">
        <v>3813</v>
      </c>
      <c r="C3335" s="3" t="s">
        <v>7926</v>
      </c>
      <c r="D3335" s="6">
        <v>1500</v>
      </c>
      <c r="E3335" s="8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 t="shared" si="261"/>
        <v>119</v>
      </c>
      <c r="P3335">
        <f t="shared" si="260"/>
        <v>48.34</v>
      </c>
      <c r="Q3335" s="10" t="s">
        <v>8315</v>
      </c>
      <c r="R3335" t="s">
        <v>8316</v>
      </c>
      <c r="S3335" s="13">
        <f t="shared" si="262"/>
        <v>41807.690081018518</v>
      </c>
      <c r="T3335" s="13">
        <f t="shared" si="263"/>
        <v>41837.690081018518</v>
      </c>
      <c r="U3335">
        <f t="shared" si="264"/>
        <v>2014</v>
      </c>
    </row>
    <row r="3336" spans="1:21" ht="48" x14ac:dyDescent="0.2">
      <c r="A3336">
        <v>3288</v>
      </c>
      <c r="B3336" s="3" t="s">
        <v>3288</v>
      </c>
      <c r="C3336" s="3" t="s">
        <v>7398</v>
      </c>
      <c r="D3336" s="6">
        <v>10000</v>
      </c>
      <c r="E3336" s="8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 t="shared" si="261"/>
        <v>100</v>
      </c>
      <c r="P3336">
        <f t="shared" si="260"/>
        <v>48.44</v>
      </c>
      <c r="Q3336" s="10" t="s">
        <v>8315</v>
      </c>
      <c r="R3336" t="s">
        <v>8316</v>
      </c>
      <c r="S3336" s="13">
        <f t="shared" si="262"/>
        <v>42505.774479166663</v>
      </c>
      <c r="T3336" s="13">
        <f t="shared" si="263"/>
        <v>42541.958333333328</v>
      </c>
      <c r="U3336">
        <f t="shared" si="264"/>
        <v>2016</v>
      </c>
    </row>
    <row r="3337" spans="1:21" ht="48" x14ac:dyDescent="0.2">
      <c r="A3337">
        <v>3777</v>
      </c>
      <c r="B3337" s="3" t="s">
        <v>3774</v>
      </c>
      <c r="C3337" s="3" t="s">
        <v>7887</v>
      </c>
      <c r="D3337" s="6">
        <v>2000</v>
      </c>
      <c r="E3337" s="8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61"/>
        <v>143</v>
      </c>
      <c r="P3337">
        <f t="shared" si="260"/>
        <v>48.54</v>
      </c>
      <c r="Q3337" s="10" t="s">
        <v>8315</v>
      </c>
      <c r="R3337" t="s">
        <v>8340</v>
      </c>
      <c r="S3337" s="13">
        <f t="shared" si="262"/>
        <v>41887.111354166671</v>
      </c>
      <c r="T3337" s="13">
        <f t="shared" si="263"/>
        <v>41909.166666666664</v>
      </c>
      <c r="U3337">
        <f t="shared" si="264"/>
        <v>2014</v>
      </c>
    </row>
    <row r="3338" spans="1:21" ht="48" x14ac:dyDescent="0.2">
      <c r="A3338">
        <v>2917</v>
      </c>
      <c r="B3338" s="3" t="s">
        <v>2917</v>
      </c>
      <c r="C3338" s="3" t="s">
        <v>7027</v>
      </c>
      <c r="D3338" s="6">
        <v>2000</v>
      </c>
      <c r="E3338" s="8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 t="shared" si="261"/>
        <v>22</v>
      </c>
      <c r="P3338">
        <f t="shared" ref="P3338:P3401" si="265">IFERROR(ROUND(E3338/L3338,2),0)</f>
        <v>48.56</v>
      </c>
      <c r="Q3338" s="10" t="s">
        <v>8315</v>
      </c>
      <c r="R3338" t="s">
        <v>8316</v>
      </c>
      <c r="S3338" s="13">
        <f t="shared" si="262"/>
        <v>42245.234340277777</v>
      </c>
      <c r="T3338" s="13">
        <f t="shared" si="263"/>
        <v>42263.234340277777</v>
      </c>
      <c r="U3338">
        <f t="shared" si="264"/>
        <v>2015</v>
      </c>
    </row>
    <row r="3339" spans="1:21" ht="48" x14ac:dyDescent="0.2">
      <c r="A3339">
        <v>3306</v>
      </c>
      <c r="B3339" s="3" t="s">
        <v>3306</v>
      </c>
      <c r="C3339" s="3" t="s">
        <v>7416</v>
      </c>
      <c r="D3339" s="6">
        <v>1500</v>
      </c>
      <c r="E3339" s="8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 t="shared" si="261"/>
        <v>175</v>
      </c>
      <c r="P3339">
        <f t="shared" si="265"/>
        <v>48.7</v>
      </c>
      <c r="Q3339" s="10" t="s">
        <v>8315</v>
      </c>
      <c r="R3339" t="s">
        <v>8316</v>
      </c>
      <c r="S3339" s="13">
        <f t="shared" si="262"/>
        <v>42493.219236111108</v>
      </c>
      <c r="T3339" s="13">
        <f t="shared" si="263"/>
        <v>42531.125</v>
      </c>
      <c r="U3339">
        <f t="shared" si="264"/>
        <v>2016</v>
      </c>
    </row>
    <row r="3340" spans="1:21" ht="48" x14ac:dyDescent="0.2">
      <c r="A3340">
        <v>2992</v>
      </c>
      <c r="B3340" s="3" t="s">
        <v>2992</v>
      </c>
      <c r="C3340" s="3" t="s">
        <v>7102</v>
      </c>
      <c r="D3340" s="6">
        <v>3000</v>
      </c>
      <c r="E3340" s="8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61"/>
        <v>105</v>
      </c>
      <c r="P3340">
        <f t="shared" si="265"/>
        <v>48.98</v>
      </c>
      <c r="Q3340" s="10" t="s">
        <v>8315</v>
      </c>
      <c r="R3340" t="s">
        <v>8317</v>
      </c>
      <c r="S3340" s="13">
        <f t="shared" si="262"/>
        <v>42622.767476851848</v>
      </c>
      <c r="T3340" s="13">
        <f t="shared" si="263"/>
        <v>42652.767476851848</v>
      </c>
      <c r="U3340">
        <f t="shared" si="264"/>
        <v>2016</v>
      </c>
    </row>
    <row r="3341" spans="1:21" ht="48" x14ac:dyDescent="0.2">
      <c r="A3341">
        <v>3604</v>
      </c>
      <c r="B3341" s="3" t="s">
        <v>3603</v>
      </c>
      <c r="C3341" s="3" t="s">
        <v>7714</v>
      </c>
      <c r="D3341" s="6">
        <v>3000</v>
      </c>
      <c r="E3341" s="8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 t="shared" si="261"/>
        <v>113</v>
      </c>
      <c r="P3341">
        <f t="shared" si="265"/>
        <v>49.06</v>
      </c>
      <c r="Q3341" s="10" t="s">
        <v>8315</v>
      </c>
      <c r="R3341" t="s">
        <v>8316</v>
      </c>
      <c r="S3341" s="13">
        <f t="shared" si="262"/>
        <v>42483.015694444446</v>
      </c>
      <c r="T3341" s="13">
        <f t="shared" si="263"/>
        <v>42489.290972222225</v>
      </c>
      <c r="U3341">
        <f t="shared" si="264"/>
        <v>2016</v>
      </c>
    </row>
    <row r="3342" spans="1:21" ht="48" x14ac:dyDescent="0.2">
      <c r="A3342">
        <v>3199</v>
      </c>
      <c r="B3342" s="3" t="s">
        <v>3199</v>
      </c>
      <c r="C3342" s="3" t="s">
        <v>7309</v>
      </c>
      <c r="D3342" s="6">
        <v>5000</v>
      </c>
      <c r="E3342" s="8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61"/>
        <v>52</v>
      </c>
      <c r="P3342">
        <f t="shared" si="265"/>
        <v>49.21</v>
      </c>
      <c r="Q3342" s="10" t="s">
        <v>8315</v>
      </c>
      <c r="R3342" t="s">
        <v>8340</v>
      </c>
      <c r="S3342" s="13">
        <f t="shared" si="262"/>
        <v>41858.761782407404</v>
      </c>
      <c r="T3342" s="13">
        <f t="shared" si="263"/>
        <v>41888.875</v>
      </c>
      <c r="U3342">
        <f t="shared" si="264"/>
        <v>2014</v>
      </c>
    </row>
    <row r="3343" spans="1:21" ht="16" x14ac:dyDescent="0.2">
      <c r="A3343">
        <v>3531</v>
      </c>
      <c r="B3343" s="3" t="s">
        <v>3530</v>
      </c>
      <c r="C3343" s="3" t="s">
        <v>7641</v>
      </c>
      <c r="D3343" s="6">
        <v>1000</v>
      </c>
      <c r="E3343" s="8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 t="shared" si="261"/>
        <v>128</v>
      </c>
      <c r="P3343">
        <f t="shared" si="265"/>
        <v>49.23</v>
      </c>
      <c r="Q3343" s="10" t="s">
        <v>8315</v>
      </c>
      <c r="R3343" t="s">
        <v>8316</v>
      </c>
      <c r="S3343" s="13">
        <f t="shared" si="262"/>
        <v>42521.654328703706</v>
      </c>
      <c r="T3343" s="13">
        <f t="shared" si="263"/>
        <v>42551.654328703706</v>
      </c>
      <c r="U3343">
        <f t="shared" si="264"/>
        <v>2016</v>
      </c>
    </row>
    <row r="3344" spans="1:21" ht="48" x14ac:dyDescent="0.2">
      <c r="A3344">
        <v>3949</v>
      </c>
      <c r="B3344" s="3" t="s">
        <v>3946</v>
      </c>
      <c r="C3344" s="3" t="s">
        <v>8057</v>
      </c>
      <c r="D3344" s="6">
        <v>10000</v>
      </c>
      <c r="E3344" s="8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61"/>
        <v>16</v>
      </c>
      <c r="P3344">
        <f t="shared" si="265"/>
        <v>49.28</v>
      </c>
      <c r="Q3344" s="10" t="s">
        <v>8315</v>
      </c>
      <c r="R3344" t="s">
        <v>8316</v>
      </c>
      <c r="S3344" s="13">
        <f t="shared" si="262"/>
        <v>42016.120613425926</v>
      </c>
      <c r="T3344" s="13">
        <f t="shared" si="263"/>
        <v>42046.120613425926</v>
      </c>
      <c r="U3344">
        <f t="shared" si="264"/>
        <v>2015</v>
      </c>
    </row>
    <row r="3345" spans="1:21" ht="48" x14ac:dyDescent="0.2">
      <c r="A3345">
        <v>3315</v>
      </c>
      <c r="B3345" s="3" t="s">
        <v>3315</v>
      </c>
      <c r="C3345" s="3" t="s">
        <v>7425</v>
      </c>
      <c r="D3345" s="6">
        <v>4000</v>
      </c>
      <c r="E3345" s="8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 t="shared" si="261"/>
        <v>110</v>
      </c>
      <c r="P3345">
        <f t="shared" si="265"/>
        <v>49.44</v>
      </c>
      <c r="Q3345" s="10" t="s">
        <v>8315</v>
      </c>
      <c r="R3345" t="s">
        <v>8316</v>
      </c>
      <c r="S3345" s="13">
        <f t="shared" si="262"/>
        <v>42466.303715277783</v>
      </c>
      <c r="T3345" s="13">
        <f t="shared" si="263"/>
        <v>42496.303715277783</v>
      </c>
      <c r="U3345">
        <f t="shared" si="264"/>
        <v>2016</v>
      </c>
    </row>
    <row r="3346" spans="1:21" ht="48" x14ac:dyDescent="0.2">
      <c r="A3346">
        <v>3848</v>
      </c>
      <c r="B3346" s="3" t="s">
        <v>3845</v>
      </c>
      <c r="C3346" s="3" t="s">
        <v>7957</v>
      </c>
      <c r="D3346" s="6">
        <v>13000</v>
      </c>
      <c r="E3346" s="8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 t="shared" si="261"/>
        <v>16</v>
      </c>
      <c r="P3346">
        <f t="shared" si="265"/>
        <v>49.51</v>
      </c>
      <c r="Q3346" s="10" t="s">
        <v>8315</v>
      </c>
      <c r="R3346" t="s">
        <v>8316</v>
      </c>
      <c r="S3346" s="13">
        <f t="shared" si="262"/>
        <v>42265.817002314812</v>
      </c>
      <c r="T3346" s="13">
        <f t="shared" si="263"/>
        <v>42295.817002314812</v>
      </c>
      <c r="U3346">
        <f t="shared" si="264"/>
        <v>2015</v>
      </c>
    </row>
    <row r="3347" spans="1:21" ht="48" x14ac:dyDescent="0.2">
      <c r="A3347">
        <v>3724</v>
      </c>
      <c r="B3347" s="3" t="s">
        <v>3721</v>
      </c>
      <c r="C3347" s="3" t="s">
        <v>7834</v>
      </c>
      <c r="D3347" s="6">
        <v>4300</v>
      </c>
      <c r="E3347" s="8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 t="shared" si="261"/>
        <v>103</v>
      </c>
      <c r="P3347">
        <f t="shared" si="265"/>
        <v>49.55</v>
      </c>
      <c r="Q3347" s="10" t="s">
        <v>8315</v>
      </c>
      <c r="R3347" t="s">
        <v>8316</v>
      </c>
      <c r="S3347" s="13">
        <f t="shared" si="262"/>
        <v>42465.491435185191</v>
      </c>
      <c r="T3347" s="13">
        <f t="shared" si="263"/>
        <v>42494.958333333328</v>
      </c>
      <c r="U3347">
        <f t="shared" si="264"/>
        <v>2016</v>
      </c>
    </row>
    <row r="3348" spans="1:21" ht="32" x14ac:dyDescent="0.2">
      <c r="A3348">
        <v>3595</v>
      </c>
      <c r="B3348" s="3" t="s">
        <v>3594</v>
      </c>
      <c r="C3348" s="3" t="s">
        <v>7705</v>
      </c>
      <c r="D3348" s="6">
        <v>2600</v>
      </c>
      <c r="E3348" s="8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 t="shared" si="261"/>
        <v>119</v>
      </c>
      <c r="P3348">
        <f t="shared" si="265"/>
        <v>49.69</v>
      </c>
      <c r="Q3348" s="10" t="s">
        <v>8315</v>
      </c>
      <c r="R3348" t="s">
        <v>8316</v>
      </c>
      <c r="S3348" s="13">
        <f t="shared" si="262"/>
        <v>42050.008368055554</v>
      </c>
      <c r="T3348" s="13">
        <f t="shared" si="263"/>
        <v>42076.290972222225</v>
      </c>
      <c r="U3348">
        <f t="shared" si="264"/>
        <v>2015</v>
      </c>
    </row>
    <row r="3349" spans="1:21" ht="48" x14ac:dyDescent="0.2">
      <c r="A3349">
        <v>1302</v>
      </c>
      <c r="B3349" s="3" t="s">
        <v>1303</v>
      </c>
      <c r="C3349" s="3" t="s">
        <v>5412</v>
      </c>
      <c r="D3349" s="6">
        <v>2500</v>
      </c>
      <c r="E3349" s="8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 t="shared" si="261"/>
        <v>100</v>
      </c>
      <c r="P3349">
        <f t="shared" si="265"/>
        <v>50</v>
      </c>
      <c r="Q3349" s="10" t="s">
        <v>8315</v>
      </c>
      <c r="R3349" t="s">
        <v>8316</v>
      </c>
      <c r="S3349" s="13">
        <f t="shared" si="262"/>
        <v>42675.057997685188</v>
      </c>
      <c r="T3349" s="13">
        <f t="shared" si="263"/>
        <v>42705.099664351852</v>
      </c>
      <c r="U3349">
        <f t="shared" si="264"/>
        <v>2016</v>
      </c>
    </row>
    <row r="3350" spans="1:21" ht="48" x14ac:dyDescent="0.2">
      <c r="A3350">
        <v>2804</v>
      </c>
      <c r="B3350" s="3" t="s">
        <v>2804</v>
      </c>
      <c r="C3350" s="3" t="s">
        <v>6914</v>
      </c>
      <c r="D3350" s="6">
        <v>1000</v>
      </c>
      <c r="E3350" s="8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 t="shared" si="261"/>
        <v>115</v>
      </c>
      <c r="P3350">
        <f t="shared" si="265"/>
        <v>50</v>
      </c>
      <c r="Q3350" s="10" t="s">
        <v>8315</v>
      </c>
      <c r="R3350" t="s">
        <v>8316</v>
      </c>
      <c r="S3350" s="13">
        <f t="shared" si="262"/>
        <v>41881.453587962962</v>
      </c>
      <c r="T3350" s="13">
        <f t="shared" si="263"/>
        <v>41911.453587962962</v>
      </c>
      <c r="U3350">
        <f t="shared" si="264"/>
        <v>2014</v>
      </c>
    </row>
    <row r="3351" spans="1:21" ht="48" x14ac:dyDescent="0.2">
      <c r="A3351">
        <v>3095</v>
      </c>
      <c r="B3351" s="3" t="s">
        <v>3095</v>
      </c>
      <c r="C3351" s="3" t="s">
        <v>7205</v>
      </c>
      <c r="D3351" s="6">
        <v>14920</v>
      </c>
      <c r="E3351" s="8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61"/>
        <v>0</v>
      </c>
      <c r="P3351">
        <f t="shared" si="265"/>
        <v>50</v>
      </c>
      <c r="Q3351" s="10" t="s">
        <v>8315</v>
      </c>
      <c r="R3351" t="s">
        <v>8317</v>
      </c>
      <c r="S3351" s="13">
        <f t="shared" si="262"/>
        <v>42523.025231481486</v>
      </c>
      <c r="T3351" s="13">
        <f t="shared" si="263"/>
        <v>42583.025231481486</v>
      </c>
      <c r="U3351">
        <f t="shared" si="264"/>
        <v>2016</v>
      </c>
    </row>
    <row r="3352" spans="1:21" ht="32" x14ac:dyDescent="0.2">
      <c r="A3352">
        <v>3137</v>
      </c>
      <c r="B3352" s="3" t="s">
        <v>3137</v>
      </c>
      <c r="C3352" s="3" t="s">
        <v>7247</v>
      </c>
      <c r="D3352" s="6">
        <v>1500</v>
      </c>
      <c r="E3352" s="8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 t="shared" si="261"/>
        <v>3</v>
      </c>
      <c r="P3352">
        <f t="shared" si="265"/>
        <v>50</v>
      </c>
      <c r="Q3352" s="10" t="s">
        <v>8315</v>
      </c>
      <c r="R3352" t="s">
        <v>8316</v>
      </c>
      <c r="S3352" s="13">
        <f t="shared" si="262"/>
        <v>42807.885057870371</v>
      </c>
      <c r="T3352" s="13">
        <f t="shared" si="263"/>
        <v>42858.8</v>
      </c>
      <c r="U3352">
        <f t="shared" si="264"/>
        <v>2017</v>
      </c>
    </row>
    <row r="3353" spans="1:21" ht="48" x14ac:dyDescent="0.2">
      <c r="A3353">
        <v>3227</v>
      </c>
      <c r="B3353" s="3" t="s">
        <v>3227</v>
      </c>
      <c r="C3353" s="3" t="s">
        <v>7337</v>
      </c>
      <c r="D3353" s="6">
        <v>1200</v>
      </c>
      <c r="E3353" s="8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 t="shared" si="261"/>
        <v>125</v>
      </c>
      <c r="P3353">
        <f t="shared" si="265"/>
        <v>50</v>
      </c>
      <c r="Q3353" s="10" t="s">
        <v>8315</v>
      </c>
      <c r="R3353" t="s">
        <v>8316</v>
      </c>
      <c r="S3353" s="13">
        <f t="shared" si="262"/>
        <v>42722.882361111115</v>
      </c>
      <c r="T3353" s="13">
        <f t="shared" si="263"/>
        <v>42752.882361111115</v>
      </c>
      <c r="U3353">
        <f t="shared" si="264"/>
        <v>2016</v>
      </c>
    </row>
    <row r="3354" spans="1:21" ht="48" x14ac:dyDescent="0.2">
      <c r="A3354">
        <v>3345</v>
      </c>
      <c r="B3354" s="3" t="s">
        <v>3345</v>
      </c>
      <c r="C3354" s="3" t="s">
        <v>7455</v>
      </c>
      <c r="D3354" s="6">
        <v>500</v>
      </c>
      <c r="E3354" s="8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 t="shared" si="261"/>
        <v>130</v>
      </c>
      <c r="P3354">
        <f t="shared" si="265"/>
        <v>50</v>
      </c>
      <c r="Q3354" s="10" t="s">
        <v>8315</v>
      </c>
      <c r="R3354" t="s">
        <v>8316</v>
      </c>
      <c r="S3354" s="13">
        <f t="shared" si="262"/>
        <v>42053.106111111112</v>
      </c>
      <c r="T3354" s="13">
        <f t="shared" si="263"/>
        <v>42112.025694444441</v>
      </c>
      <c r="U3354">
        <f t="shared" si="264"/>
        <v>2015</v>
      </c>
    </row>
    <row r="3355" spans="1:21" ht="48" x14ac:dyDescent="0.2">
      <c r="A3355">
        <v>3460</v>
      </c>
      <c r="B3355" s="3" t="s">
        <v>3459</v>
      </c>
      <c r="C3355" s="3" t="s">
        <v>7570</v>
      </c>
      <c r="D3355" s="6">
        <v>500</v>
      </c>
      <c r="E3355" s="8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 t="shared" si="261"/>
        <v>190</v>
      </c>
      <c r="P3355">
        <f t="shared" si="265"/>
        <v>50</v>
      </c>
      <c r="Q3355" s="10" t="s">
        <v>8315</v>
      </c>
      <c r="R3355" t="s">
        <v>8316</v>
      </c>
      <c r="S3355" s="13">
        <f t="shared" si="262"/>
        <v>41852.527222222219</v>
      </c>
      <c r="T3355" s="13">
        <f t="shared" si="263"/>
        <v>41866.527222222219</v>
      </c>
      <c r="U3355">
        <f t="shared" si="264"/>
        <v>2014</v>
      </c>
    </row>
    <row r="3356" spans="1:21" ht="48" x14ac:dyDescent="0.2">
      <c r="A3356">
        <v>3794</v>
      </c>
      <c r="B3356" s="3" t="s">
        <v>3791</v>
      </c>
      <c r="C3356" s="3" t="s">
        <v>7904</v>
      </c>
      <c r="D3356" s="6">
        <v>5000</v>
      </c>
      <c r="E3356" s="8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61"/>
        <v>1</v>
      </c>
      <c r="P3356">
        <f t="shared" si="265"/>
        <v>50</v>
      </c>
      <c r="Q3356" s="10" t="s">
        <v>8315</v>
      </c>
      <c r="R3356" t="s">
        <v>8340</v>
      </c>
      <c r="S3356" s="13">
        <f t="shared" si="262"/>
        <v>42132.58048611111</v>
      </c>
      <c r="T3356" s="13">
        <f t="shared" si="263"/>
        <v>42162.58048611111</v>
      </c>
      <c r="U3356">
        <f t="shared" si="264"/>
        <v>2015</v>
      </c>
    </row>
    <row r="3357" spans="1:21" ht="32" x14ac:dyDescent="0.2">
      <c r="A3357">
        <v>3815</v>
      </c>
      <c r="B3357" s="3" t="s">
        <v>3812</v>
      </c>
      <c r="C3357" s="3" t="s">
        <v>7925</v>
      </c>
      <c r="D3357" s="6">
        <v>1000</v>
      </c>
      <c r="E3357" s="8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 t="shared" si="261"/>
        <v>100</v>
      </c>
      <c r="P3357">
        <f t="shared" si="265"/>
        <v>50</v>
      </c>
      <c r="Q3357" s="10" t="s">
        <v>8315</v>
      </c>
      <c r="R3357" t="s">
        <v>8316</v>
      </c>
      <c r="S3357" s="13">
        <f t="shared" si="262"/>
        <v>42207.259918981479</v>
      </c>
      <c r="T3357" s="13">
        <f t="shared" si="263"/>
        <v>42236.958333333328</v>
      </c>
      <c r="U3357">
        <f t="shared" si="264"/>
        <v>2015</v>
      </c>
    </row>
    <row r="3358" spans="1:21" ht="48" x14ac:dyDescent="0.2">
      <c r="A3358">
        <v>3895</v>
      </c>
      <c r="B3358" s="3" t="s">
        <v>3892</v>
      </c>
      <c r="C3358" s="3" t="s">
        <v>8003</v>
      </c>
      <c r="D3358" s="6">
        <v>1000</v>
      </c>
      <c r="E3358" s="8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 t="shared" si="261"/>
        <v>5</v>
      </c>
      <c r="P3358">
        <f t="shared" si="265"/>
        <v>50</v>
      </c>
      <c r="Q3358" s="10" t="s">
        <v>8315</v>
      </c>
      <c r="R3358" t="s">
        <v>8316</v>
      </c>
      <c r="S3358" s="13">
        <f t="shared" si="262"/>
        <v>42032.250208333338</v>
      </c>
      <c r="T3358" s="13">
        <f t="shared" si="263"/>
        <v>42063.250208333338</v>
      </c>
      <c r="U3358">
        <f t="shared" si="264"/>
        <v>2015</v>
      </c>
    </row>
    <row r="3359" spans="1:21" ht="48" x14ac:dyDescent="0.2">
      <c r="A3359">
        <v>4099</v>
      </c>
      <c r="B3359" s="3" t="s">
        <v>4095</v>
      </c>
      <c r="C3359" s="3" t="s">
        <v>8202</v>
      </c>
      <c r="D3359" s="6">
        <v>4500</v>
      </c>
      <c r="E3359" s="8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 t="shared" si="261"/>
        <v>1</v>
      </c>
      <c r="P3359">
        <f t="shared" si="265"/>
        <v>50</v>
      </c>
      <c r="Q3359" s="10" t="s">
        <v>8315</v>
      </c>
      <c r="R3359" t="s">
        <v>8316</v>
      </c>
      <c r="S3359" s="13">
        <f t="shared" si="262"/>
        <v>42570.850381944445</v>
      </c>
      <c r="T3359" s="13">
        <f t="shared" si="263"/>
        <v>42615.850381944445</v>
      </c>
      <c r="U3359">
        <f t="shared" si="264"/>
        <v>2016</v>
      </c>
    </row>
    <row r="3360" spans="1:21" ht="48" x14ac:dyDescent="0.2">
      <c r="A3360">
        <v>3518</v>
      </c>
      <c r="B3360" s="3" t="s">
        <v>3517</v>
      </c>
      <c r="C3360" s="3" t="s">
        <v>7628</v>
      </c>
      <c r="D3360" s="6">
        <v>1500</v>
      </c>
      <c r="E3360" s="8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 t="shared" si="261"/>
        <v>110</v>
      </c>
      <c r="P3360">
        <f t="shared" si="265"/>
        <v>50.02</v>
      </c>
      <c r="Q3360" s="10" t="s">
        <v>8315</v>
      </c>
      <c r="R3360" t="s">
        <v>8316</v>
      </c>
      <c r="S3360" s="13">
        <f t="shared" si="262"/>
        <v>41893.783553240741</v>
      </c>
      <c r="T3360" s="13">
        <f t="shared" si="263"/>
        <v>41914.597916666666</v>
      </c>
      <c r="U3360">
        <f t="shared" si="264"/>
        <v>2014</v>
      </c>
    </row>
    <row r="3361" spans="1:21" ht="32" x14ac:dyDescent="0.2">
      <c r="A3361">
        <v>3759</v>
      </c>
      <c r="B3361" s="3" t="s">
        <v>3756</v>
      </c>
      <c r="C3361" s="3" t="s">
        <v>7869</v>
      </c>
      <c r="D3361" s="6">
        <v>4000</v>
      </c>
      <c r="E3361" s="8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61"/>
        <v>110</v>
      </c>
      <c r="P3361">
        <f t="shared" si="265"/>
        <v>50.11</v>
      </c>
      <c r="Q3361" s="10" t="s">
        <v>8315</v>
      </c>
      <c r="R3361" t="s">
        <v>8340</v>
      </c>
      <c r="S3361" s="13">
        <f t="shared" si="262"/>
        <v>42182.108252314814</v>
      </c>
      <c r="T3361" s="13">
        <f t="shared" si="263"/>
        <v>42242.108252314814</v>
      </c>
      <c r="U3361">
        <f t="shared" si="264"/>
        <v>2015</v>
      </c>
    </row>
    <row r="3362" spans="1:21" ht="48" x14ac:dyDescent="0.2">
      <c r="A3362">
        <v>3209</v>
      </c>
      <c r="B3362" s="3" t="s">
        <v>3209</v>
      </c>
      <c r="C3362" s="3" t="s">
        <v>7319</v>
      </c>
      <c r="D3362" s="6">
        <v>9500</v>
      </c>
      <c r="E3362" s="8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 t="shared" si="261"/>
        <v>119</v>
      </c>
      <c r="P3362">
        <f t="shared" si="265"/>
        <v>50.16</v>
      </c>
      <c r="Q3362" s="10" t="s">
        <v>8315</v>
      </c>
      <c r="R3362" t="s">
        <v>8316</v>
      </c>
      <c r="S3362" s="13">
        <f t="shared" si="262"/>
        <v>41778.637245370373</v>
      </c>
      <c r="T3362" s="13">
        <f t="shared" si="263"/>
        <v>41810.958333333336</v>
      </c>
      <c r="U3362">
        <f t="shared" si="264"/>
        <v>2014</v>
      </c>
    </row>
    <row r="3363" spans="1:21" ht="32" x14ac:dyDescent="0.2">
      <c r="A3363">
        <v>3217</v>
      </c>
      <c r="B3363" s="3" t="s">
        <v>3217</v>
      </c>
      <c r="C3363" s="3" t="s">
        <v>7327</v>
      </c>
      <c r="D3363" s="6">
        <v>4500</v>
      </c>
      <c r="E3363" s="8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 t="shared" si="261"/>
        <v>116</v>
      </c>
      <c r="P3363">
        <f t="shared" si="265"/>
        <v>50.2</v>
      </c>
      <c r="Q3363" s="10" t="s">
        <v>8315</v>
      </c>
      <c r="R3363" t="s">
        <v>8316</v>
      </c>
      <c r="S3363" s="13">
        <f t="shared" si="262"/>
        <v>42648.546111111107</v>
      </c>
      <c r="T3363" s="13">
        <f t="shared" si="263"/>
        <v>42678.546111111107</v>
      </c>
      <c r="U3363">
        <f t="shared" si="264"/>
        <v>2016</v>
      </c>
    </row>
    <row r="3364" spans="1:21" ht="48" x14ac:dyDescent="0.2">
      <c r="A3364">
        <v>3867</v>
      </c>
      <c r="B3364" s="3" t="s">
        <v>3864</v>
      </c>
      <c r="C3364" s="3" t="s">
        <v>7976</v>
      </c>
      <c r="D3364" s="6">
        <v>2000</v>
      </c>
      <c r="E3364" s="8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 t="shared" si="261"/>
        <v>13</v>
      </c>
      <c r="P3364">
        <f t="shared" si="265"/>
        <v>50.2</v>
      </c>
      <c r="Q3364" s="10" t="s">
        <v>8315</v>
      </c>
      <c r="R3364" t="s">
        <v>8316</v>
      </c>
      <c r="S3364" s="13">
        <f t="shared" si="262"/>
        <v>42509.814108796301</v>
      </c>
      <c r="T3364" s="13">
        <f t="shared" si="263"/>
        <v>42539.814108796301</v>
      </c>
      <c r="U3364">
        <f t="shared" si="264"/>
        <v>2016</v>
      </c>
    </row>
    <row r="3365" spans="1:21" ht="48" x14ac:dyDescent="0.2">
      <c r="A3365">
        <v>2819</v>
      </c>
      <c r="B3365" s="3" t="s">
        <v>2819</v>
      </c>
      <c r="C3365" s="3" t="s">
        <v>6929</v>
      </c>
      <c r="D3365" s="6">
        <v>5000</v>
      </c>
      <c r="E3365" s="8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 t="shared" si="261"/>
        <v>105</v>
      </c>
      <c r="P3365">
        <f t="shared" si="265"/>
        <v>50.38</v>
      </c>
      <c r="Q3365" s="10" t="s">
        <v>8315</v>
      </c>
      <c r="R3365" t="s">
        <v>8316</v>
      </c>
      <c r="S3365" s="13">
        <f t="shared" si="262"/>
        <v>42139.525567129633</v>
      </c>
      <c r="T3365" s="13">
        <f t="shared" si="263"/>
        <v>42169.525567129633</v>
      </c>
      <c r="U3365">
        <f t="shared" si="264"/>
        <v>2015</v>
      </c>
    </row>
    <row r="3366" spans="1:21" ht="48" x14ac:dyDescent="0.2">
      <c r="A3366">
        <v>2867</v>
      </c>
      <c r="B3366" s="3" t="s">
        <v>2867</v>
      </c>
      <c r="C3366" s="3" t="s">
        <v>6977</v>
      </c>
      <c r="D3366" s="6">
        <v>2500</v>
      </c>
      <c r="E3366" s="8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 t="shared" si="261"/>
        <v>20</v>
      </c>
      <c r="P3366">
        <f t="shared" si="265"/>
        <v>50.4</v>
      </c>
      <c r="Q3366" s="10" t="s">
        <v>8315</v>
      </c>
      <c r="R3366" t="s">
        <v>8316</v>
      </c>
      <c r="S3366" s="13">
        <f t="shared" si="262"/>
        <v>42531.195277777777</v>
      </c>
      <c r="T3366" s="13">
        <f t="shared" si="263"/>
        <v>42555.166666666672</v>
      </c>
      <c r="U3366">
        <f t="shared" si="264"/>
        <v>2016</v>
      </c>
    </row>
    <row r="3367" spans="1:21" ht="48" x14ac:dyDescent="0.2">
      <c r="A3367">
        <v>3469</v>
      </c>
      <c r="B3367" s="3" t="s">
        <v>3468</v>
      </c>
      <c r="C3367" s="3" t="s">
        <v>7579</v>
      </c>
      <c r="D3367" s="6">
        <v>2800</v>
      </c>
      <c r="E3367" s="8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 t="shared" si="261"/>
        <v>113</v>
      </c>
      <c r="P3367">
        <f t="shared" si="265"/>
        <v>50.4</v>
      </c>
      <c r="Q3367" s="10" t="s">
        <v>8315</v>
      </c>
      <c r="R3367" t="s">
        <v>8316</v>
      </c>
      <c r="S3367" s="13">
        <f t="shared" si="262"/>
        <v>42458.641724537039</v>
      </c>
      <c r="T3367" s="13">
        <f t="shared" si="263"/>
        <v>42488.641724537039</v>
      </c>
      <c r="U3367">
        <f t="shared" si="264"/>
        <v>2016</v>
      </c>
    </row>
    <row r="3368" spans="1:21" ht="48" x14ac:dyDescent="0.2">
      <c r="A3368">
        <v>3232</v>
      </c>
      <c r="B3368" s="3" t="s">
        <v>3232</v>
      </c>
      <c r="C3368" s="3" t="s">
        <v>7342</v>
      </c>
      <c r="D3368" s="6">
        <v>1000</v>
      </c>
      <c r="E3368" s="8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 t="shared" si="261"/>
        <v>131</v>
      </c>
      <c r="P3368">
        <f t="shared" si="265"/>
        <v>50.46</v>
      </c>
      <c r="Q3368" s="10" t="s">
        <v>8315</v>
      </c>
      <c r="R3368" t="s">
        <v>8316</v>
      </c>
      <c r="S3368" s="13">
        <f t="shared" si="262"/>
        <v>42463.81385416667</v>
      </c>
      <c r="T3368" s="13">
        <f t="shared" si="263"/>
        <v>42494.165972222225</v>
      </c>
      <c r="U3368">
        <f t="shared" si="264"/>
        <v>2016</v>
      </c>
    </row>
    <row r="3369" spans="1:21" ht="48" x14ac:dyDescent="0.2">
      <c r="A3369">
        <v>3947</v>
      </c>
      <c r="B3369" s="3" t="s">
        <v>3944</v>
      </c>
      <c r="C3369" s="3" t="s">
        <v>8055</v>
      </c>
      <c r="D3369" s="6">
        <v>3000</v>
      </c>
      <c r="E3369" s="8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 t="shared" si="261"/>
        <v>3</v>
      </c>
      <c r="P3369">
        <f t="shared" si="265"/>
        <v>50.5</v>
      </c>
      <c r="Q3369" s="10" t="s">
        <v>8315</v>
      </c>
      <c r="R3369" t="s">
        <v>8316</v>
      </c>
      <c r="S3369" s="13">
        <f t="shared" si="262"/>
        <v>42615.142870370371</v>
      </c>
      <c r="T3369" s="13">
        <f t="shared" si="263"/>
        <v>42645.142870370371</v>
      </c>
      <c r="U3369">
        <f t="shared" si="264"/>
        <v>2016</v>
      </c>
    </row>
    <row r="3370" spans="1:21" ht="48" x14ac:dyDescent="0.2">
      <c r="A3370">
        <v>2712</v>
      </c>
      <c r="B3370" s="3" t="s">
        <v>2712</v>
      </c>
      <c r="C3370" s="3" t="s">
        <v>6822</v>
      </c>
      <c r="D3370" s="6">
        <v>5500</v>
      </c>
      <c r="E3370" s="8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61"/>
        <v>131</v>
      </c>
      <c r="P3370">
        <f t="shared" si="265"/>
        <v>50.53</v>
      </c>
      <c r="Q3370" s="10" t="s">
        <v>8315</v>
      </c>
      <c r="R3370" t="s">
        <v>8317</v>
      </c>
      <c r="S3370" s="13">
        <f t="shared" si="262"/>
        <v>41432.062037037038</v>
      </c>
      <c r="T3370" s="13">
        <f t="shared" si="263"/>
        <v>41468.75</v>
      </c>
      <c r="U3370">
        <f t="shared" si="264"/>
        <v>2013</v>
      </c>
    </row>
    <row r="3371" spans="1:21" ht="48" x14ac:dyDescent="0.2">
      <c r="A3371">
        <v>3807</v>
      </c>
      <c r="B3371" s="3" t="s">
        <v>3804</v>
      </c>
      <c r="C3371" s="3" t="s">
        <v>7917</v>
      </c>
      <c r="D3371" s="6">
        <v>1500</v>
      </c>
      <c r="E3371" s="8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61"/>
        <v>30</v>
      </c>
      <c r="P3371">
        <f t="shared" si="265"/>
        <v>50.56</v>
      </c>
      <c r="Q3371" s="10" t="s">
        <v>8315</v>
      </c>
      <c r="R3371" t="s">
        <v>8340</v>
      </c>
      <c r="S3371" s="13">
        <f t="shared" si="262"/>
        <v>42090.909016203703</v>
      </c>
      <c r="T3371" s="13">
        <f t="shared" si="263"/>
        <v>42097.909016203703</v>
      </c>
      <c r="U3371">
        <f t="shared" si="264"/>
        <v>2015</v>
      </c>
    </row>
    <row r="3372" spans="1:21" ht="32" x14ac:dyDescent="0.2">
      <c r="A3372">
        <v>2824</v>
      </c>
      <c r="B3372" s="3" t="s">
        <v>2824</v>
      </c>
      <c r="C3372" s="3" t="s">
        <v>6934</v>
      </c>
      <c r="D3372" s="6">
        <v>650</v>
      </c>
      <c r="E3372" s="8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 t="shared" si="261"/>
        <v>117</v>
      </c>
      <c r="P3372">
        <f t="shared" si="265"/>
        <v>50.67</v>
      </c>
      <c r="Q3372" s="10" t="s">
        <v>8315</v>
      </c>
      <c r="R3372" t="s">
        <v>8316</v>
      </c>
      <c r="S3372" s="13">
        <f t="shared" si="262"/>
        <v>42136.270787037036</v>
      </c>
      <c r="T3372" s="13">
        <f t="shared" si="263"/>
        <v>42168.071527777778</v>
      </c>
      <c r="U3372">
        <f t="shared" si="264"/>
        <v>2015</v>
      </c>
    </row>
    <row r="3373" spans="1:21" ht="48" x14ac:dyDescent="0.2">
      <c r="A3373">
        <v>3021</v>
      </c>
      <c r="B3373" s="3" t="s">
        <v>3021</v>
      </c>
      <c r="C3373" s="3" t="s">
        <v>7131</v>
      </c>
      <c r="D3373" s="6">
        <v>4500</v>
      </c>
      <c r="E3373" s="8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61"/>
        <v>116</v>
      </c>
      <c r="P3373">
        <f t="shared" si="265"/>
        <v>50.69</v>
      </c>
      <c r="Q3373" s="10" t="s">
        <v>8315</v>
      </c>
      <c r="R3373" t="s">
        <v>8317</v>
      </c>
      <c r="S3373" s="13">
        <f t="shared" si="262"/>
        <v>42660.618854166663</v>
      </c>
      <c r="T3373" s="13">
        <f t="shared" si="263"/>
        <v>42696.249305555553</v>
      </c>
      <c r="U3373">
        <f t="shared" si="264"/>
        <v>2016</v>
      </c>
    </row>
    <row r="3374" spans="1:21" ht="48" x14ac:dyDescent="0.2">
      <c r="A3374">
        <v>2961</v>
      </c>
      <c r="B3374" s="3" t="s">
        <v>2961</v>
      </c>
      <c r="C3374" s="3" t="s">
        <v>7071</v>
      </c>
      <c r="D3374" s="6">
        <v>5000</v>
      </c>
      <c r="E3374" s="8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 t="shared" si="261"/>
        <v>110</v>
      </c>
      <c r="P3374">
        <f t="shared" si="265"/>
        <v>50.75</v>
      </c>
      <c r="Q3374" s="10" t="s">
        <v>8315</v>
      </c>
      <c r="R3374" t="s">
        <v>8316</v>
      </c>
      <c r="S3374" s="13">
        <f t="shared" si="262"/>
        <v>42061.212488425925</v>
      </c>
      <c r="T3374" s="13">
        <f t="shared" si="263"/>
        <v>42089.166666666672</v>
      </c>
      <c r="U3374">
        <f t="shared" si="264"/>
        <v>2015</v>
      </c>
    </row>
    <row r="3375" spans="1:21" ht="48" x14ac:dyDescent="0.2">
      <c r="A3375">
        <v>3014</v>
      </c>
      <c r="B3375" s="3" t="s">
        <v>3014</v>
      </c>
      <c r="C3375" s="3" t="s">
        <v>7124</v>
      </c>
      <c r="D3375" s="6">
        <v>25000</v>
      </c>
      <c r="E3375" s="8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61"/>
        <v>113</v>
      </c>
      <c r="P3375">
        <f t="shared" si="265"/>
        <v>50.76</v>
      </c>
      <c r="Q3375" s="10" t="s">
        <v>8315</v>
      </c>
      <c r="R3375" t="s">
        <v>8317</v>
      </c>
      <c r="S3375" s="13">
        <f t="shared" si="262"/>
        <v>41920.123611111114</v>
      </c>
      <c r="T3375" s="13">
        <f t="shared" si="263"/>
        <v>41948.208333333336</v>
      </c>
      <c r="U3375">
        <f t="shared" si="264"/>
        <v>2014</v>
      </c>
    </row>
    <row r="3376" spans="1:21" ht="48" x14ac:dyDescent="0.2">
      <c r="A3376">
        <v>3032</v>
      </c>
      <c r="B3376" s="3" t="s">
        <v>3032</v>
      </c>
      <c r="C3376" s="3" t="s">
        <v>7142</v>
      </c>
      <c r="D3376" s="6">
        <v>1000</v>
      </c>
      <c r="E3376" s="8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61"/>
        <v>127</v>
      </c>
      <c r="P3376">
        <f t="shared" si="265"/>
        <v>50.88</v>
      </c>
      <c r="Q3376" s="10" t="s">
        <v>8315</v>
      </c>
      <c r="R3376" t="s">
        <v>8317</v>
      </c>
      <c r="S3376" s="13">
        <f t="shared" si="262"/>
        <v>42228.044664351852</v>
      </c>
      <c r="T3376" s="13">
        <f t="shared" si="263"/>
        <v>42258.044664351852</v>
      </c>
      <c r="U3376">
        <f t="shared" si="264"/>
        <v>2015</v>
      </c>
    </row>
    <row r="3377" spans="1:21" ht="64" x14ac:dyDescent="0.2">
      <c r="A3377">
        <v>3898</v>
      </c>
      <c r="B3377" s="3" t="s">
        <v>3895</v>
      </c>
      <c r="C3377" s="3" t="s">
        <v>8006</v>
      </c>
      <c r="D3377" s="6">
        <v>2500</v>
      </c>
      <c r="E3377" s="8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 t="shared" si="261"/>
        <v>33</v>
      </c>
      <c r="P3377">
        <f t="shared" si="265"/>
        <v>50.88</v>
      </c>
      <c r="Q3377" s="10" t="s">
        <v>8315</v>
      </c>
      <c r="R3377" t="s">
        <v>8316</v>
      </c>
      <c r="S3377" s="13">
        <f t="shared" si="262"/>
        <v>42193.482291666667</v>
      </c>
      <c r="T3377" s="13">
        <f t="shared" si="263"/>
        <v>42233.666666666672</v>
      </c>
      <c r="U3377">
        <f t="shared" si="264"/>
        <v>2015</v>
      </c>
    </row>
    <row r="3378" spans="1:21" ht="48" x14ac:dyDescent="0.2">
      <c r="A3378">
        <v>3168</v>
      </c>
      <c r="B3378" s="3" t="s">
        <v>3168</v>
      </c>
      <c r="C3378" s="3" t="s">
        <v>7278</v>
      </c>
      <c r="D3378" s="6">
        <v>2500</v>
      </c>
      <c r="E3378" s="8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 t="shared" si="261"/>
        <v>124</v>
      </c>
      <c r="P3378">
        <f t="shared" si="265"/>
        <v>50.9</v>
      </c>
      <c r="Q3378" s="10" t="s">
        <v>8315</v>
      </c>
      <c r="R3378" t="s">
        <v>8316</v>
      </c>
      <c r="S3378" s="13">
        <f t="shared" si="262"/>
        <v>41772.105937500004</v>
      </c>
      <c r="T3378" s="13">
        <f t="shared" si="263"/>
        <v>41803.916666666664</v>
      </c>
      <c r="U3378">
        <f t="shared" si="264"/>
        <v>2014</v>
      </c>
    </row>
    <row r="3379" spans="1:21" ht="32" x14ac:dyDescent="0.2">
      <c r="A3379">
        <v>3457</v>
      </c>
      <c r="B3379" s="3" t="s">
        <v>3456</v>
      </c>
      <c r="C3379" s="3" t="s">
        <v>7567</v>
      </c>
      <c r="D3379" s="6">
        <v>2000</v>
      </c>
      <c r="E3379" s="8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 t="shared" si="261"/>
        <v>140</v>
      </c>
      <c r="P3379">
        <f t="shared" si="265"/>
        <v>50.98</v>
      </c>
      <c r="Q3379" s="10" t="s">
        <v>8315</v>
      </c>
      <c r="R3379" t="s">
        <v>8316</v>
      </c>
      <c r="S3379" s="13">
        <f t="shared" si="262"/>
        <v>42016.706678240742</v>
      </c>
      <c r="T3379" s="13">
        <f t="shared" si="263"/>
        <v>42047.249305555553</v>
      </c>
      <c r="U3379">
        <f t="shared" si="264"/>
        <v>2015</v>
      </c>
    </row>
    <row r="3380" spans="1:21" ht="48" x14ac:dyDescent="0.2">
      <c r="A3380">
        <v>3665</v>
      </c>
      <c r="B3380" s="3" t="s">
        <v>3662</v>
      </c>
      <c r="C3380" s="3" t="s">
        <v>7775</v>
      </c>
      <c r="D3380" s="6">
        <v>620</v>
      </c>
      <c r="E3380" s="8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 t="shared" si="261"/>
        <v>115</v>
      </c>
      <c r="P3380">
        <f t="shared" si="265"/>
        <v>51</v>
      </c>
      <c r="Q3380" s="10" t="s">
        <v>8315</v>
      </c>
      <c r="R3380" t="s">
        <v>8316</v>
      </c>
      <c r="S3380" s="13">
        <f t="shared" si="262"/>
        <v>42294.808124999996</v>
      </c>
      <c r="T3380" s="13">
        <f t="shared" si="263"/>
        <v>42305.829166666663</v>
      </c>
      <c r="U3380">
        <f t="shared" si="264"/>
        <v>2015</v>
      </c>
    </row>
    <row r="3381" spans="1:21" ht="48" x14ac:dyDescent="0.2">
      <c r="A3381">
        <v>4028</v>
      </c>
      <c r="B3381" s="3" t="s">
        <v>4024</v>
      </c>
      <c r="C3381" s="3" t="s">
        <v>8133</v>
      </c>
      <c r="D3381" s="6">
        <v>2000</v>
      </c>
      <c r="E3381" s="8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 t="shared" si="261"/>
        <v>28</v>
      </c>
      <c r="P3381">
        <f t="shared" si="265"/>
        <v>51</v>
      </c>
      <c r="Q3381" s="10" t="s">
        <v>8315</v>
      </c>
      <c r="R3381" t="s">
        <v>8316</v>
      </c>
      <c r="S3381" s="13">
        <f t="shared" si="262"/>
        <v>41765.938657407409</v>
      </c>
      <c r="T3381" s="13">
        <f t="shared" si="263"/>
        <v>41795.938657407409</v>
      </c>
      <c r="U3381">
        <f t="shared" si="264"/>
        <v>2014</v>
      </c>
    </row>
    <row r="3382" spans="1:21" ht="48" x14ac:dyDescent="0.2">
      <c r="A3382">
        <v>3386</v>
      </c>
      <c r="B3382" s="3" t="s">
        <v>3385</v>
      </c>
      <c r="C3382" s="3" t="s">
        <v>7496</v>
      </c>
      <c r="D3382" s="6">
        <v>2000</v>
      </c>
      <c r="E3382" s="8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 t="shared" si="261"/>
        <v>105</v>
      </c>
      <c r="P3382">
        <f t="shared" si="265"/>
        <v>51.22</v>
      </c>
      <c r="Q3382" s="10" t="s">
        <v>8315</v>
      </c>
      <c r="R3382" t="s">
        <v>8316</v>
      </c>
      <c r="S3382" s="13">
        <f t="shared" si="262"/>
        <v>41946.644745370373</v>
      </c>
      <c r="T3382" s="13">
        <f t="shared" si="263"/>
        <v>41976.644745370373</v>
      </c>
      <c r="U3382">
        <f t="shared" si="264"/>
        <v>2014</v>
      </c>
    </row>
    <row r="3383" spans="1:21" ht="48" x14ac:dyDescent="0.2">
      <c r="A3383">
        <v>3448</v>
      </c>
      <c r="B3383" s="3" t="s">
        <v>3447</v>
      </c>
      <c r="C3383" s="3" t="s">
        <v>7558</v>
      </c>
      <c r="D3383" s="6">
        <v>2100</v>
      </c>
      <c r="E3383" s="8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 t="shared" si="261"/>
        <v>110</v>
      </c>
      <c r="P3383">
        <f t="shared" si="265"/>
        <v>51.22</v>
      </c>
      <c r="Q3383" s="10" t="s">
        <v>8315</v>
      </c>
      <c r="R3383" t="s">
        <v>8316</v>
      </c>
      <c r="S3383" s="13">
        <f t="shared" si="262"/>
        <v>41960.119085648148</v>
      </c>
      <c r="T3383" s="13">
        <f t="shared" si="263"/>
        <v>41990.119085648148</v>
      </c>
      <c r="U3383">
        <f t="shared" si="264"/>
        <v>2014</v>
      </c>
    </row>
    <row r="3384" spans="1:21" ht="48" x14ac:dyDescent="0.2">
      <c r="A3384">
        <v>2801</v>
      </c>
      <c r="B3384" s="3" t="s">
        <v>2801</v>
      </c>
      <c r="C3384" s="3" t="s">
        <v>6911</v>
      </c>
      <c r="D3384" s="6">
        <v>500</v>
      </c>
      <c r="E3384" s="8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 t="shared" si="261"/>
        <v>133</v>
      </c>
      <c r="P3384">
        <f t="shared" si="265"/>
        <v>51.23</v>
      </c>
      <c r="Q3384" s="10" t="s">
        <v>8315</v>
      </c>
      <c r="R3384" t="s">
        <v>8316</v>
      </c>
      <c r="S3384" s="13">
        <f t="shared" si="262"/>
        <v>41900.243159722224</v>
      </c>
      <c r="T3384" s="13">
        <f t="shared" si="263"/>
        <v>41922.458333333336</v>
      </c>
      <c r="U3384">
        <f t="shared" si="264"/>
        <v>2014</v>
      </c>
    </row>
    <row r="3385" spans="1:21" ht="48" x14ac:dyDescent="0.2">
      <c r="A3385">
        <v>3026</v>
      </c>
      <c r="B3385" s="3" t="s">
        <v>3026</v>
      </c>
      <c r="C3385" s="3" t="s">
        <v>7136</v>
      </c>
      <c r="D3385" s="6">
        <v>900</v>
      </c>
      <c r="E3385" s="8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61"/>
        <v>143</v>
      </c>
      <c r="P3385">
        <f t="shared" si="265"/>
        <v>51.6</v>
      </c>
      <c r="Q3385" s="10" t="s">
        <v>8315</v>
      </c>
      <c r="R3385" t="s">
        <v>8317</v>
      </c>
      <c r="S3385" s="13">
        <f t="shared" si="262"/>
        <v>42783.459398148145</v>
      </c>
      <c r="T3385" s="13">
        <f t="shared" si="263"/>
        <v>42797.459398148145</v>
      </c>
      <c r="U3385">
        <f t="shared" si="264"/>
        <v>2017</v>
      </c>
    </row>
    <row r="3386" spans="1:21" ht="48" x14ac:dyDescent="0.2">
      <c r="A3386">
        <v>2920</v>
      </c>
      <c r="B3386" s="3" t="s">
        <v>2920</v>
      </c>
      <c r="C3386" s="3" t="s">
        <v>7030</v>
      </c>
      <c r="D3386" s="6">
        <v>2500</v>
      </c>
      <c r="E3386" s="8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 t="shared" si="261"/>
        <v>27</v>
      </c>
      <c r="P3386">
        <f t="shared" si="265"/>
        <v>51.62</v>
      </c>
      <c r="Q3386" s="10" t="s">
        <v>8315</v>
      </c>
      <c r="R3386" t="s">
        <v>8316</v>
      </c>
      <c r="S3386" s="13">
        <f t="shared" si="262"/>
        <v>42058.792476851857</v>
      </c>
      <c r="T3386" s="13">
        <f t="shared" si="263"/>
        <v>42088.750810185185</v>
      </c>
      <c r="U3386">
        <f t="shared" si="264"/>
        <v>2015</v>
      </c>
    </row>
    <row r="3387" spans="1:21" ht="48" x14ac:dyDescent="0.2">
      <c r="A3387">
        <v>3731</v>
      </c>
      <c r="B3387" s="3" t="s">
        <v>3728</v>
      </c>
      <c r="C3387" s="3" t="s">
        <v>7841</v>
      </c>
      <c r="D3387" s="6">
        <v>5500</v>
      </c>
      <c r="E3387" s="8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 t="shared" si="261"/>
        <v>11</v>
      </c>
      <c r="P3387">
        <f t="shared" si="265"/>
        <v>51.67</v>
      </c>
      <c r="Q3387" s="10" t="s">
        <v>8315</v>
      </c>
      <c r="R3387" t="s">
        <v>8316</v>
      </c>
      <c r="S3387" s="13">
        <f t="shared" si="262"/>
        <v>41983.752847222218</v>
      </c>
      <c r="T3387" s="13">
        <f t="shared" si="263"/>
        <v>42014.140972222223</v>
      </c>
      <c r="U3387">
        <f t="shared" si="264"/>
        <v>2014</v>
      </c>
    </row>
    <row r="3388" spans="1:21" ht="80" x14ac:dyDescent="0.2">
      <c r="A3388">
        <v>3031</v>
      </c>
      <c r="B3388" s="3" t="s">
        <v>3031</v>
      </c>
      <c r="C3388" s="3" t="s">
        <v>7141</v>
      </c>
      <c r="D3388" s="6">
        <v>1500</v>
      </c>
      <c r="E3388" s="8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61"/>
        <v>100</v>
      </c>
      <c r="P3388">
        <f t="shared" si="265"/>
        <v>51.72</v>
      </c>
      <c r="Q3388" s="10" t="s">
        <v>8315</v>
      </c>
      <c r="R3388" t="s">
        <v>8317</v>
      </c>
      <c r="S3388" s="13">
        <f t="shared" si="262"/>
        <v>42597.882488425923</v>
      </c>
      <c r="T3388" s="13">
        <f t="shared" si="263"/>
        <v>42657.882488425923</v>
      </c>
      <c r="U3388">
        <f t="shared" si="264"/>
        <v>2016</v>
      </c>
    </row>
    <row r="3389" spans="1:21" ht="48" x14ac:dyDescent="0.2">
      <c r="A3389">
        <v>3427</v>
      </c>
      <c r="B3389" s="3" t="s">
        <v>3426</v>
      </c>
      <c r="C3389" s="3" t="s">
        <v>7537</v>
      </c>
      <c r="D3389" s="6">
        <v>1500</v>
      </c>
      <c r="E3389" s="8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 t="shared" si="261"/>
        <v>100</v>
      </c>
      <c r="P3389">
        <f t="shared" si="265"/>
        <v>51.72</v>
      </c>
      <c r="Q3389" s="10" t="s">
        <v>8315</v>
      </c>
      <c r="R3389" t="s">
        <v>8316</v>
      </c>
      <c r="S3389" s="13">
        <f t="shared" si="262"/>
        <v>41792.645277777774</v>
      </c>
      <c r="T3389" s="13">
        <f t="shared" si="263"/>
        <v>41822.645277777774</v>
      </c>
      <c r="U3389">
        <f t="shared" si="264"/>
        <v>2014</v>
      </c>
    </row>
    <row r="3390" spans="1:21" ht="48" x14ac:dyDescent="0.2">
      <c r="A3390">
        <v>3493</v>
      </c>
      <c r="B3390" s="3" t="s">
        <v>3492</v>
      </c>
      <c r="C3390" s="3" t="s">
        <v>7603</v>
      </c>
      <c r="D3390" s="6">
        <v>1500</v>
      </c>
      <c r="E3390" s="8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 t="shared" si="261"/>
        <v>100</v>
      </c>
      <c r="P3390">
        <f t="shared" si="265"/>
        <v>51.72</v>
      </c>
      <c r="Q3390" s="10" t="s">
        <v>8315</v>
      </c>
      <c r="R3390" t="s">
        <v>8316</v>
      </c>
      <c r="S3390" s="13">
        <f t="shared" si="262"/>
        <v>41848.866157407407</v>
      </c>
      <c r="T3390" s="13">
        <f t="shared" si="263"/>
        <v>41868.21597222222</v>
      </c>
      <c r="U3390">
        <f t="shared" si="264"/>
        <v>2014</v>
      </c>
    </row>
    <row r="3391" spans="1:21" ht="48" x14ac:dyDescent="0.2">
      <c r="A3391">
        <v>3474</v>
      </c>
      <c r="B3391" s="3" t="s">
        <v>3473</v>
      </c>
      <c r="C3391" s="3" t="s">
        <v>7584</v>
      </c>
      <c r="D3391" s="6">
        <v>2000</v>
      </c>
      <c r="E3391" s="8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 t="shared" si="261"/>
        <v>101</v>
      </c>
      <c r="P3391">
        <f t="shared" si="265"/>
        <v>51.79</v>
      </c>
      <c r="Q3391" s="10" t="s">
        <v>8315</v>
      </c>
      <c r="R3391" t="s">
        <v>8316</v>
      </c>
      <c r="S3391" s="13">
        <f t="shared" si="262"/>
        <v>42541.501516203702</v>
      </c>
      <c r="T3391" s="13">
        <f t="shared" si="263"/>
        <v>42571.501516203702</v>
      </c>
      <c r="U3391">
        <f t="shared" si="264"/>
        <v>2016</v>
      </c>
    </row>
    <row r="3392" spans="1:21" ht="48" x14ac:dyDescent="0.2">
      <c r="A3392">
        <v>3257</v>
      </c>
      <c r="B3392" s="3" t="s">
        <v>3257</v>
      </c>
      <c r="C3392" s="3" t="s">
        <v>7367</v>
      </c>
      <c r="D3392" s="6">
        <v>2000</v>
      </c>
      <c r="E3392" s="8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 t="shared" si="261"/>
        <v>106</v>
      </c>
      <c r="P3392">
        <f t="shared" si="265"/>
        <v>51.85</v>
      </c>
      <c r="Q3392" s="10" t="s">
        <v>8315</v>
      </c>
      <c r="R3392" t="s">
        <v>8316</v>
      </c>
      <c r="S3392" s="13">
        <f t="shared" si="262"/>
        <v>42758.559629629628</v>
      </c>
      <c r="T3392" s="13">
        <f t="shared" si="263"/>
        <v>42788.559629629628</v>
      </c>
      <c r="U3392">
        <f t="shared" si="264"/>
        <v>2017</v>
      </c>
    </row>
    <row r="3393" spans="1:21" ht="48" x14ac:dyDescent="0.2">
      <c r="A3393">
        <v>3482</v>
      </c>
      <c r="B3393" s="3" t="s">
        <v>3481</v>
      </c>
      <c r="C3393" s="3" t="s">
        <v>7592</v>
      </c>
      <c r="D3393" s="6">
        <v>3000</v>
      </c>
      <c r="E3393" s="8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 t="shared" si="261"/>
        <v>138</v>
      </c>
      <c r="P3393">
        <f t="shared" si="265"/>
        <v>51.88</v>
      </c>
      <c r="Q3393" s="10" t="s">
        <v>8315</v>
      </c>
      <c r="R3393" t="s">
        <v>8316</v>
      </c>
      <c r="S3393" s="13">
        <f t="shared" si="262"/>
        <v>41796.771597222221</v>
      </c>
      <c r="T3393" s="13">
        <f t="shared" si="263"/>
        <v>41826.771597222221</v>
      </c>
      <c r="U3393">
        <f t="shared" si="264"/>
        <v>2014</v>
      </c>
    </row>
    <row r="3394" spans="1:21" ht="48" x14ac:dyDescent="0.2">
      <c r="A3394">
        <v>3042</v>
      </c>
      <c r="B3394" s="3" t="s">
        <v>3042</v>
      </c>
      <c r="C3394" s="3" t="s">
        <v>7152</v>
      </c>
      <c r="D3394" s="6">
        <v>1500</v>
      </c>
      <c r="E3394" s="8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ref="O3394:O3457" si="266">ROUND(E3394/D3394*100,0)</f>
        <v>128</v>
      </c>
      <c r="P3394">
        <f t="shared" si="265"/>
        <v>51.89</v>
      </c>
      <c r="Q3394" s="10" t="s">
        <v>8315</v>
      </c>
      <c r="R3394" t="s">
        <v>8317</v>
      </c>
      <c r="S3394" s="13">
        <f t="shared" si="262"/>
        <v>42253.688043981485</v>
      </c>
      <c r="T3394" s="13">
        <f t="shared" si="263"/>
        <v>42283.688043981485</v>
      </c>
      <c r="U3394">
        <f t="shared" si="264"/>
        <v>2015</v>
      </c>
    </row>
    <row r="3395" spans="1:21" ht="48" x14ac:dyDescent="0.2">
      <c r="A3395">
        <v>3716</v>
      </c>
      <c r="B3395" s="3" t="s">
        <v>3713</v>
      </c>
      <c r="C3395" s="3" t="s">
        <v>7826</v>
      </c>
      <c r="D3395" s="6">
        <v>800</v>
      </c>
      <c r="E3395" s="8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 t="shared" si="266"/>
        <v>156</v>
      </c>
      <c r="P3395">
        <f t="shared" si="265"/>
        <v>51.92</v>
      </c>
      <c r="Q3395" s="10" t="s">
        <v>8315</v>
      </c>
      <c r="R3395" t="s">
        <v>8316</v>
      </c>
      <c r="S3395" s="13">
        <f t="shared" ref="S3395:S3458" si="267">(((J3395/60)/60)/24)+DATE(1970,1,1)</f>
        <v>42360.887835648144</v>
      </c>
      <c r="T3395" s="13">
        <f t="shared" ref="T3395:T3458" si="268">(((I3395/60)/60)/24)+DATE(1970,1,1)</f>
        <v>42390.887835648144</v>
      </c>
      <c r="U3395">
        <f t="shared" ref="U3395:U3458" si="269">YEAR(S3395)</f>
        <v>2015</v>
      </c>
    </row>
    <row r="3396" spans="1:21" ht="48" x14ac:dyDescent="0.2">
      <c r="A3396">
        <v>3149</v>
      </c>
      <c r="B3396" s="3" t="s">
        <v>3149</v>
      </c>
      <c r="C3396" s="3" t="s">
        <v>7259</v>
      </c>
      <c r="D3396" s="6">
        <v>1250</v>
      </c>
      <c r="E3396" s="8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 t="shared" si="266"/>
        <v>104</v>
      </c>
      <c r="P3396">
        <f t="shared" si="265"/>
        <v>52</v>
      </c>
      <c r="Q3396" s="10" t="s">
        <v>8315</v>
      </c>
      <c r="R3396" t="s">
        <v>8316</v>
      </c>
      <c r="S3396" s="13">
        <f t="shared" si="267"/>
        <v>41226.017361111109</v>
      </c>
      <c r="T3396" s="13">
        <f t="shared" si="268"/>
        <v>41250.083333333336</v>
      </c>
      <c r="U3396">
        <f t="shared" si="269"/>
        <v>2012</v>
      </c>
    </row>
    <row r="3397" spans="1:21" ht="48" x14ac:dyDescent="0.2">
      <c r="A3397">
        <v>3476</v>
      </c>
      <c r="B3397" s="3" t="s">
        <v>3475</v>
      </c>
      <c r="C3397" s="3" t="s">
        <v>7586</v>
      </c>
      <c r="D3397" s="6">
        <v>300</v>
      </c>
      <c r="E3397" s="8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 t="shared" si="266"/>
        <v>104</v>
      </c>
      <c r="P3397">
        <f t="shared" si="265"/>
        <v>52</v>
      </c>
      <c r="Q3397" s="10" t="s">
        <v>8315</v>
      </c>
      <c r="R3397" t="s">
        <v>8316</v>
      </c>
      <c r="S3397" s="13">
        <f t="shared" si="267"/>
        <v>41921.279976851853</v>
      </c>
      <c r="T3397" s="13">
        <f t="shared" si="268"/>
        <v>41939.125</v>
      </c>
      <c r="U3397">
        <f t="shared" si="269"/>
        <v>2014</v>
      </c>
    </row>
    <row r="3398" spans="1:21" ht="48" x14ac:dyDescent="0.2">
      <c r="A3398">
        <v>2896</v>
      </c>
      <c r="B3398" s="3" t="s">
        <v>2896</v>
      </c>
      <c r="C3398" s="3" t="s">
        <v>7006</v>
      </c>
      <c r="D3398" s="6">
        <v>3000</v>
      </c>
      <c r="E3398" s="8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66"/>
        <v>21</v>
      </c>
      <c r="P3398">
        <f t="shared" si="265"/>
        <v>52.08</v>
      </c>
      <c r="Q3398" s="10" t="s">
        <v>8315</v>
      </c>
      <c r="R3398" t="s">
        <v>8316</v>
      </c>
      <c r="S3398" s="13">
        <f t="shared" si="267"/>
        <v>42701.908807870372</v>
      </c>
      <c r="T3398" s="13">
        <f t="shared" si="268"/>
        <v>42716.25</v>
      </c>
      <c r="U3398">
        <f t="shared" si="269"/>
        <v>2016</v>
      </c>
    </row>
    <row r="3399" spans="1:21" ht="48" x14ac:dyDescent="0.2">
      <c r="A3399">
        <v>3025</v>
      </c>
      <c r="B3399" s="3" t="s">
        <v>3025</v>
      </c>
      <c r="C3399" s="3" t="s">
        <v>7135</v>
      </c>
      <c r="D3399" s="6">
        <v>2500</v>
      </c>
      <c r="E3399" s="8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66"/>
        <v>302</v>
      </c>
      <c r="P3399">
        <f t="shared" si="265"/>
        <v>52.1</v>
      </c>
      <c r="Q3399" s="10" t="s">
        <v>8315</v>
      </c>
      <c r="R3399" t="s">
        <v>8317</v>
      </c>
      <c r="S3399" s="13">
        <f t="shared" si="267"/>
        <v>41761.509409722225</v>
      </c>
      <c r="T3399" s="13">
        <f t="shared" si="268"/>
        <v>41789.666666666664</v>
      </c>
      <c r="U3399">
        <f t="shared" si="269"/>
        <v>2014</v>
      </c>
    </row>
    <row r="3400" spans="1:21" ht="48" x14ac:dyDescent="0.2">
      <c r="A3400">
        <v>1296</v>
      </c>
      <c r="B3400" s="3" t="s">
        <v>1297</v>
      </c>
      <c r="C3400" s="3" t="s">
        <v>5406</v>
      </c>
      <c r="D3400" s="6">
        <v>850</v>
      </c>
      <c r="E3400" s="8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 t="shared" si="266"/>
        <v>141</v>
      </c>
      <c r="P3400">
        <f t="shared" si="265"/>
        <v>52.17</v>
      </c>
      <c r="Q3400" s="10" t="s">
        <v>8315</v>
      </c>
      <c r="R3400" t="s">
        <v>8316</v>
      </c>
      <c r="S3400" s="13">
        <f t="shared" si="267"/>
        <v>42423.050613425927</v>
      </c>
      <c r="T3400" s="13">
        <f t="shared" si="268"/>
        <v>42443.008946759262</v>
      </c>
      <c r="U3400">
        <f t="shared" si="269"/>
        <v>2016</v>
      </c>
    </row>
    <row r="3401" spans="1:21" ht="48" x14ac:dyDescent="0.2">
      <c r="A3401">
        <v>3343</v>
      </c>
      <c r="B3401" s="3" t="s">
        <v>3343</v>
      </c>
      <c r="C3401" s="3" t="s">
        <v>7453</v>
      </c>
      <c r="D3401" s="6">
        <v>700</v>
      </c>
      <c r="E3401" s="8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 t="shared" si="266"/>
        <v>171</v>
      </c>
      <c r="P3401">
        <f t="shared" si="265"/>
        <v>52.17</v>
      </c>
      <c r="Q3401" s="10" t="s">
        <v>8315</v>
      </c>
      <c r="R3401" t="s">
        <v>8316</v>
      </c>
      <c r="S3401" s="13">
        <f t="shared" si="267"/>
        <v>42452.916481481487</v>
      </c>
      <c r="T3401" s="13">
        <f t="shared" si="268"/>
        <v>42473.554166666669</v>
      </c>
      <c r="U3401">
        <f t="shared" si="269"/>
        <v>2016</v>
      </c>
    </row>
    <row r="3402" spans="1:21" ht="48" x14ac:dyDescent="0.2">
      <c r="A3402">
        <v>3432</v>
      </c>
      <c r="B3402" s="3" t="s">
        <v>3431</v>
      </c>
      <c r="C3402" s="3" t="s">
        <v>7542</v>
      </c>
      <c r="D3402" s="6">
        <v>2000</v>
      </c>
      <c r="E3402" s="8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 t="shared" si="266"/>
        <v>110</v>
      </c>
      <c r="P3402">
        <f t="shared" ref="P3402:P3465" si="270">IFERROR(ROUND(E3402/L3402,2),0)</f>
        <v>52.21</v>
      </c>
      <c r="Q3402" s="10" t="s">
        <v>8315</v>
      </c>
      <c r="R3402" t="s">
        <v>8316</v>
      </c>
      <c r="S3402" s="13">
        <f t="shared" si="267"/>
        <v>42380.581180555557</v>
      </c>
      <c r="T3402" s="13">
        <f t="shared" si="268"/>
        <v>42405.916666666672</v>
      </c>
      <c r="U3402">
        <f t="shared" si="269"/>
        <v>2016</v>
      </c>
    </row>
    <row r="3403" spans="1:21" ht="48" x14ac:dyDescent="0.2">
      <c r="A3403">
        <v>3610</v>
      </c>
      <c r="B3403" s="3" t="s">
        <v>3609</v>
      </c>
      <c r="C3403" s="3" t="s">
        <v>7720</v>
      </c>
      <c r="D3403" s="6">
        <v>1000</v>
      </c>
      <c r="E3403" s="8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 t="shared" si="266"/>
        <v>162</v>
      </c>
      <c r="P3403">
        <f t="shared" si="270"/>
        <v>52.35</v>
      </c>
      <c r="Q3403" s="10" t="s">
        <v>8315</v>
      </c>
      <c r="R3403" t="s">
        <v>8316</v>
      </c>
      <c r="S3403" s="13">
        <f t="shared" si="267"/>
        <v>42203.432129629626</v>
      </c>
      <c r="T3403" s="13">
        <f t="shared" si="268"/>
        <v>42233.432129629626</v>
      </c>
      <c r="U3403">
        <f t="shared" si="269"/>
        <v>2015</v>
      </c>
    </row>
    <row r="3404" spans="1:21" ht="48" x14ac:dyDescent="0.2">
      <c r="A3404">
        <v>3225</v>
      </c>
      <c r="B3404" s="3" t="s">
        <v>3225</v>
      </c>
      <c r="C3404" s="3" t="s">
        <v>7335</v>
      </c>
      <c r="D3404" s="6">
        <v>2000</v>
      </c>
      <c r="E3404" s="8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66"/>
        <v>102</v>
      </c>
      <c r="P3404">
        <f t="shared" si="270"/>
        <v>52.49</v>
      </c>
      <c r="Q3404" s="10" t="s">
        <v>8315</v>
      </c>
      <c r="R3404" t="s">
        <v>8316</v>
      </c>
      <c r="S3404" s="13">
        <f t="shared" si="267"/>
        <v>42503.559467592597</v>
      </c>
      <c r="T3404" s="13">
        <f t="shared" si="268"/>
        <v>42524.875</v>
      </c>
      <c r="U3404">
        <f t="shared" si="269"/>
        <v>2016</v>
      </c>
    </row>
    <row r="3405" spans="1:21" ht="48" x14ac:dyDescent="0.2">
      <c r="A3405">
        <v>3077</v>
      </c>
      <c r="B3405" s="3" t="s">
        <v>3077</v>
      </c>
      <c r="C3405" s="3" t="s">
        <v>7187</v>
      </c>
      <c r="D3405" s="6">
        <v>22000</v>
      </c>
      <c r="E3405" s="8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66"/>
        <v>0</v>
      </c>
      <c r="P3405">
        <f t="shared" si="270"/>
        <v>52.5</v>
      </c>
      <c r="Q3405" s="10" t="s">
        <v>8315</v>
      </c>
      <c r="R3405" t="s">
        <v>8317</v>
      </c>
      <c r="S3405" s="13">
        <f t="shared" si="267"/>
        <v>42766.956921296296</v>
      </c>
      <c r="T3405" s="13">
        <f t="shared" si="268"/>
        <v>42796.956921296296</v>
      </c>
      <c r="U3405">
        <f t="shared" si="269"/>
        <v>2017</v>
      </c>
    </row>
    <row r="3406" spans="1:21" ht="48" x14ac:dyDescent="0.2">
      <c r="A3406">
        <v>4017</v>
      </c>
      <c r="B3406" s="3" t="s">
        <v>4013</v>
      </c>
      <c r="C3406" s="3" t="s">
        <v>8122</v>
      </c>
      <c r="D3406" s="6">
        <v>10000</v>
      </c>
      <c r="E3406" s="8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1</v>
      </c>
      <c r="P3406">
        <f t="shared" si="270"/>
        <v>52.5</v>
      </c>
      <c r="Q3406" s="10" t="s">
        <v>8315</v>
      </c>
      <c r="R3406" t="s">
        <v>8316</v>
      </c>
      <c r="S3406" s="13">
        <f t="shared" si="267"/>
        <v>41856.672152777777</v>
      </c>
      <c r="T3406" s="13">
        <f t="shared" si="268"/>
        <v>41886.672152777777</v>
      </c>
      <c r="U3406">
        <f t="shared" si="269"/>
        <v>2014</v>
      </c>
    </row>
    <row r="3407" spans="1:21" ht="32" x14ac:dyDescent="0.2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66"/>
        <v>103</v>
      </c>
      <c r="P3407">
        <f t="shared" si="270"/>
        <v>52.55</v>
      </c>
      <c r="Q3407" s="10" t="s">
        <v>8315</v>
      </c>
      <c r="R3407" t="s">
        <v>8316</v>
      </c>
      <c r="S3407" s="13">
        <f t="shared" si="267"/>
        <v>42016.800208333334</v>
      </c>
      <c r="T3407" s="13">
        <f t="shared" si="268"/>
        <v>42032.916666666672</v>
      </c>
      <c r="U3407">
        <f t="shared" si="269"/>
        <v>2015</v>
      </c>
    </row>
    <row r="3408" spans="1:21" ht="48" x14ac:dyDescent="0.2">
      <c r="A3408">
        <v>3276</v>
      </c>
      <c r="B3408" s="3" t="s">
        <v>3276</v>
      </c>
      <c r="C3408" s="3" t="s">
        <v>7386</v>
      </c>
      <c r="D3408" s="6">
        <v>4500</v>
      </c>
      <c r="E3408" s="8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 t="shared" si="266"/>
        <v>117</v>
      </c>
      <c r="P3408">
        <f t="shared" si="270"/>
        <v>52.58</v>
      </c>
      <c r="Q3408" s="10" t="s">
        <v>8315</v>
      </c>
      <c r="R3408" t="s">
        <v>8316</v>
      </c>
      <c r="S3408" s="13">
        <f t="shared" si="267"/>
        <v>42426.949988425928</v>
      </c>
      <c r="T3408" s="13">
        <f t="shared" si="268"/>
        <v>42461.165972222225</v>
      </c>
      <c r="U3408">
        <f t="shared" si="269"/>
        <v>2016</v>
      </c>
    </row>
    <row r="3409" spans="1:21" ht="64" x14ac:dyDescent="0.2">
      <c r="A3409">
        <v>2908</v>
      </c>
      <c r="B3409" s="3" t="s">
        <v>2908</v>
      </c>
      <c r="C3409" s="3" t="s">
        <v>7018</v>
      </c>
      <c r="D3409" s="6">
        <v>9600</v>
      </c>
      <c r="E3409" s="8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 t="shared" si="266"/>
        <v>3</v>
      </c>
      <c r="P3409">
        <f t="shared" si="270"/>
        <v>52.8</v>
      </c>
      <c r="Q3409" s="10" t="s">
        <v>8315</v>
      </c>
      <c r="R3409" t="s">
        <v>8316</v>
      </c>
      <c r="S3409" s="13">
        <f t="shared" si="267"/>
        <v>42499.731701388882</v>
      </c>
      <c r="T3409" s="13">
        <f t="shared" si="268"/>
        <v>42529.731701388882</v>
      </c>
      <c r="U3409">
        <f t="shared" si="269"/>
        <v>2016</v>
      </c>
    </row>
    <row r="3410" spans="1:21" ht="48" x14ac:dyDescent="0.2">
      <c r="A3410">
        <v>3195</v>
      </c>
      <c r="B3410" s="3" t="s">
        <v>3195</v>
      </c>
      <c r="C3410" s="3" t="s">
        <v>7305</v>
      </c>
      <c r="D3410" s="6">
        <v>3500</v>
      </c>
      <c r="E3410" s="8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66"/>
        <v>59</v>
      </c>
      <c r="P3410">
        <f t="shared" si="270"/>
        <v>53.08</v>
      </c>
      <c r="Q3410" s="10" t="s">
        <v>8315</v>
      </c>
      <c r="R3410" t="s">
        <v>8340</v>
      </c>
      <c r="S3410" s="13">
        <f t="shared" si="267"/>
        <v>42017.594236111108</v>
      </c>
      <c r="T3410" s="13">
        <f t="shared" si="268"/>
        <v>42047.594236111108</v>
      </c>
      <c r="U3410">
        <f t="shared" si="269"/>
        <v>2015</v>
      </c>
    </row>
    <row r="3411" spans="1:21" ht="48" x14ac:dyDescent="0.2">
      <c r="A3411">
        <v>3955</v>
      </c>
      <c r="B3411" s="3" t="s">
        <v>3952</v>
      </c>
      <c r="C3411" s="3" t="s">
        <v>8062</v>
      </c>
      <c r="D3411" s="6">
        <v>1750</v>
      </c>
      <c r="E3411" s="8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 t="shared" si="266"/>
        <v>24</v>
      </c>
      <c r="P3411">
        <f t="shared" si="270"/>
        <v>53.13</v>
      </c>
      <c r="Q3411" s="10" t="s">
        <v>8315</v>
      </c>
      <c r="R3411" t="s">
        <v>8316</v>
      </c>
      <c r="S3411" s="13">
        <f t="shared" si="267"/>
        <v>42306.848854166667</v>
      </c>
      <c r="T3411" s="13">
        <f t="shared" si="268"/>
        <v>42336.890520833331</v>
      </c>
      <c r="U3411">
        <f t="shared" si="269"/>
        <v>2015</v>
      </c>
    </row>
    <row r="3412" spans="1:21" ht="48" x14ac:dyDescent="0.2">
      <c r="A3412">
        <v>2981</v>
      </c>
      <c r="B3412" s="3" t="s">
        <v>2981</v>
      </c>
      <c r="C3412" s="3" t="s">
        <v>7091</v>
      </c>
      <c r="D3412" s="6">
        <v>4000</v>
      </c>
      <c r="E3412" s="8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66"/>
        <v>129</v>
      </c>
      <c r="P3412">
        <f t="shared" si="270"/>
        <v>53.16</v>
      </c>
      <c r="Q3412" s="10" t="s">
        <v>8315</v>
      </c>
      <c r="R3412" t="s">
        <v>8317</v>
      </c>
      <c r="S3412" s="13">
        <f t="shared" si="267"/>
        <v>42225.559675925921</v>
      </c>
      <c r="T3412" s="13">
        <f t="shared" si="268"/>
        <v>42270.559675925921</v>
      </c>
      <c r="U3412">
        <f t="shared" si="269"/>
        <v>2015</v>
      </c>
    </row>
    <row r="3413" spans="1:21" ht="48" x14ac:dyDescent="0.2">
      <c r="A3413">
        <v>3267</v>
      </c>
      <c r="B3413" s="3" t="s">
        <v>3267</v>
      </c>
      <c r="C3413" s="3" t="s">
        <v>7377</v>
      </c>
      <c r="D3413" s="6">
        <v>15000</v>
      </c>
      <c r="E3413" s="8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 t="shared" si="266"/>
        <v>102</v>
      </c>
      <c r="P3413">
        <f t="shared" si="270"/>
        <v>53.18</v>
      </c>
      <c r="Q3413" s="10" t="s">
        <v>8315</v>
      </c>
      <c r="R3413" t="s">
        <v>8316</v>
      </c>
      <c r="S3413" s="13">
        <f t="shared" si="267"/>
        <v>42172.757638888885</v>
      </c>
      <c r="T3413" s="13">
        <f t="shared" si="268"/>
        <v>42202.757638888885</v>
      </c>
      <c r="U3413">
        <f t="shared" si="269"/>
        <v>2015</v>
      </c>
    </row>
    <row r="3414" spans="1:21" ht="48" x14ac:dyDescent="0.2">
      <c r="A3414">
        <v>3477</v>
      </c>
      <c r="B3414" s="3" t="s">
        <v>3476</v>
      </c>
      <c r="C3414" s="3" t="s">
        <v>7587</v>
      </c>
      <c r="D3414" s="6">
        <v>1800</v>
      </c>
      <c r="E3414" s="8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 t="shared" si="266"/>
        <v>115</v>
      </c>
      <c r="P3414">
        <f t="shared" si="270"/>
        <v>53.23</v>
      </c>
      <c r="Q3414" s="10" t="s">
        <v>8315</v>
      </c>
      <c r="R3414" t="s">
        <v>8316</v>
      </c>
      <c r="S3414" s="13">
        <f t="shared" si="267"/>
        <v>42128.736608796295</v>
      </c>
      <c r="T3414" s="13">
        <f t="shared" si="268"/>
        <v>42141.125</v>
      </c>
      <c r="U3414">
        <f t="shared" si="269"/>
        <v>2015</v>
      </c>
    </row>
    <row r="3415" spans="1:21" ht="48" x14ac:dyDescent="0.2">
      <c r="A3415">
        <v>3809</v>
      </c>
      <c r="B3415" s="3" t="s">
        <v>3806</v>
      </c>
      <c r="C3415" s="3" t="s">
        <v>7919</v>
      </c>
      <c r="D3415" s="6">
        <v>2000</v>
      </c>
      <c r="E3415" s="8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 t="shared" si="266"/>
        <v>101</v>
      </c>
      <c r="P3415">
        <f t="shared" si="270"/>
        <v>53.29</v>
      </c>
      <c r="Q3415" s="10" t="s">
        <v>8315</v>
      </c>
      <c r="R3415" t="s">
        <v>8316</v>
      </c>
      <c r="S3415" s="13">
        <f t="shared" si="267"/>
        <v>41800.526701388888</v>
      </c>
      <c r="T3415" s="13">
        <f t="shared" si="268"/>
        <v>41850.958333333336</v>
      </c>
      <c r="U3415">
        <f t="shared" si="269"/>
        <v>2014</v>
      </c>
    </row>
    <row r="3416" spans="1:21" ht="48" x14ac:dyDescent="0.2">
      <c r="A3416">
        <v>3307</v>
      </c>
      <c r="B3416" s="3" t="s">
        <v>3307</v>
      </c>
      <c r="C3416" s="3" t="s">
        <v>7417</v>
      </c>
      <c r="D3416" s="6">
        <v>1000</v>
      </c>
      <c r="E3416" s="8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 t="shared" si="266"/>
        <v>107</v>
      </c>
      <c r="P3416">
        <f t="shared" si="270"/>
        <v>53.34</v>
      </c>
      <c r="Q3416" s="10" t="s">
        <v>8315</v>
      </c>
      <c r="R3416" t="s">
        <v>8316</v>
      </c>
      <c r="S3416" s="13">
        <f t="shared" si="267"/>
        <v>42475.057164351849</v>
      </c>
      <c r="T3416" s="13">
        <f t="shared" si="268"/>
        <v>42505.057164351849</v>
      </c>
      <c r="U3416">
        <f t="shared" si="269"/>
        <v>2016</v>
      </c>
    </row>
    <row r="3417" spans="1:21" ht="48" x14ac:dyDescent="0.2">
      <c r="A3417">
        <v>3667</v>
      </c>
      <c r="B3417" s="3" t="s">
        <v>3664</v>
      </c>
      <c r="C3417" s="3" t="s">
        <v>7777</v>
      </c>
      <c r="D3417" s="6">
        <v>3000</v>
      </c>
      <c r="E3417" s="8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 t="shared" si="266"/>
        <v>103</v>
      </c>
      <c r="P3417">
        <f t="shared" si="270"/>
        <v>53.36</v>
      </c>
      <c r="Q3417" s="10" t="s">
        <v>8315</v>
      </c>
      <c r="R3417" t="s">
        <v>8316</v>
      </c>
      <c r="S3417" s="13">
        <f t="shared" si="267"/>
        <v>42173.970127314817</v>
      </c>
      <c r="T3417" s="13">
        <f t="shared" si="268"/>
        <v>42203.970127314817</v>
      </c>
      <c r="U3417">
        <f t="shared" si="269"/>
        <v>2015</v>
      </c>
    </row>
    <row r="3418" spans="1:21" ht="48" x14ac:dyDescent="0.2">
      <c r="A3418">
        <v>3672</v>
      </c>
      <c r="B3418" s="3" t="s">
        <v>3669</v>
      </c>
      <c r="C3418" s="3" t="s">
        <v>7782</v>
      </c>
      <c r="D3418" s="6">
        <v>3000</v>
      </c>
      <c r="E3418" s="8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 t="shared" si="266"/>
        <v>102</v>
      </c>
      <c r="P3418">
        <f t="shared" si="270"/>
        <v>53.44</v>
      </c>
      <c r="Q3418" s="10" t="s">
        <v>8315</v>
      </c>
      <c r="R3418" t="s">
        <v>8316</v>
      </c>
      <c r="S3418" s="13">
        <f t="shared" si="267"/>
        <v>41878.946574074071</v>
      </c>
      <c r="T3418" s="13">
        <f t="shared" si="268"/>
        <v>41908.946574074071</v>
      </c>
      <c r="U3418">
        <f t="shared" si="269"/>
        <v>2014</v>
      </c>
    </row>
    <row r="3419" spans="1:21" ht="48" x14ac:dyDescent="0.2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66"/>
        <v>23</v>
      </c>
      <c r="P3419">
        <f t="shared" si="270"/>
        <v>53.53</v>
      </c>
      <c r="Q3419" s="10" t="s">
        <v>8315</v>
      </c>
      <c r="R3419" t="s">
        <v>8317</v>
      </c>
      <c r="S3419" s="13">
        <f t="shared" si="267"/>
        <v>41760.909039351849</v>
      </c>
      <c r="T3419" s="13">
        <f t="shared" si="268"/>
        <v>41791.165972222225</v>
      </c>
      <c r="U3419">
        <f t="shared" si="269"/>
        <v>2014</v>
      </c>
    </row>
    <row r="3420" spans="1:21" ht="48" x14ac:dyDescent="0.2">
      <c r="A3420">
        <v>3080</v>
      </c>
      <c r="B3420" s="3" t="s">
        <v>3080</v>
      </c>
      <c r="C3420" s="3" t="s">
        <v>7190</v>
      </c>
      <c r="D3420" s="6">
        <v>2000000</v>
      </c>
      <c r="E3420" s="8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66"/>
        <v>0</v>
      </c>
      <c r="P3420">
        <f t="shared" si="270"/>
        <v>53.71</v>
      </c>
      <c r="Q3420" s="10" t="s">
        <v>8315</v>
      </c>
      <c r="R3420" t="s">
        <v>8317</v>
      </c>
      <c r="S3420" s="13">
        <f t="shared" si="267"/>
        <v>41940.028287037036</v>
      </c>
      <c r="T3420" s="13">
        <f t="shared" si="268"/>
        <v>42000.0699537037</v>
      </c>
      <c r="U3420">
        <f t="shared" si="269"/>
        <v>2014</v>
      </c>
    </row>
    <row r="3421" spans="1:21" ht="32" x14ac:dyDescent="0.2">
      <c r="A3421">
        <v>3212</v>
      </c>
      <c r="B3421" s="3" t="s">
        <v>3212</v>
      </c>
      <c r="C3421" s="3" t="s">
        <v>7322</v>
      </c>
      <c r="D3421" s="6">
        <v>4000</v>
      </c>
      <c r="E3421" s="8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 t="shared" si="266"/>
        <v>126</v>
      </c>
      <c r="P3421">
        <f t="shared" si="270"/>
        <v>53.72</v>
      </c>
      <c r="Q3421" s="10" t="s">
        <v>8315</v>
      </c>
      <c r="R3421" t="s">
        <v>8316</v>
      </c>
      <c r="S3421" s="13">
        <f t="shared" si="267"/>
        <v>41829.795729166668</v>
      </c>
      <c r="T3421" s="13">
        <f t="shared" si="268"/>
        <v>41859.795729166668</v>
      </c>
      <c r="U3421">
        <f t="shared" si="269"/>
        <v>2014</v>
      </c>
    </row>
    <row r="3422" spans="1:21" ht="32" x14ac:dyDescent="0.2">
      <c r="A3422">
        <v>3131</v>
      </c>
      <c r="B3422" s="3" t="s">
        <v>3131</v>
      </c>
      <c r="C3422" s="3" t="s">
        <v>7241</v>
      </c>
      <c r="D3422" s="6">
        <v>4100</v>
      </c>
      <c r="E3422" s="8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 t="shared" si="266"/>
        <v>16</v>
      </c>
      <c r="P3422">
        <f t="shared" si="270"/>
        <v>53.75</v>
      </c>
      <c r="Q3422" s="10" t="s">
        <v>8315</v>
      </c>
      <c r="R3422" t="s">
        <v>8316</v>
      </c>
      <c r="S3422" s="13">
        <f t="shared" si="267"/>
        <v>42803.579224537039</v>
      </c>
      <c r="T3422" s="13">
        <f t="shared" si="268"/>
        <v>42833.537557870368</v>
      </c>
      <c r="U3422">
        <f t="shared" si="269"/>
        <v>2017</v>
      </c>
    </row>
    <row r="3423" spans="1:21" ht="48" x14ac:dyDescent="0.2">
      <c r="A3423">
        <v>3708</v>
      </c>
      <c r="B3423" s="3" t="s">
        <v>3705</v>
      </c>
      <c r="C3423" s="3" t="s">
        <v>7818</v>
      </c>
      <c r="D3423" s="6">
        <v>700</v>
      </c>
      <c r="E3423" s="8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 t="shared" si="266"/>
        <v>300</v>
      </c>
      <c r="P3423">
        <f t="shared" si="270"/>
        <v>53.85</v>
      </c>
      <c r="Q3423" s="10" t="s">
        <v>8315</v>
      </c>
      <c r="R3423" t="s">
        <v>8316</v>
      </c>
      <c r="S3423" s="13">
        <f t="shared" si="267"/>
        <v>41810.142199074071</v>
      </c>
      <c r="T3423" s="13">
        <f t="shared" si="268"/>
        <v>41824.142199074071</v>
      </c>
      <c r="U3423">
        <f t="shared" si="269"/>
        <v>2014</v>
      </c>
    </row>
    <row r="3424" spans="1:21" ht="48" x14ac:dyDescent="0.2">
      <c r="A3424">
        <v>2711</v>
      </c>
      <c r="B3424" s="3" t="s">
        <v>2711</v>
      </c>
      <c r="C3424" s="3" t="s">
        <v>6821</v>
      </c>
      <c r="D3424" s="6">
        <v>3910</v>
      </c>
      <c r="E3424" s="8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66"/>
        <v>101</v>
      </c>
      <c r="P3424">
        <f t="shared" si="270"/>
        <v>53.95</v>
      </c>
      <c r="Q3424" s="10" t="s">
        <v>8315</v>
      </c>
      <c r="R3424" t="s">
        <v>8317</v>
      </c>
      <c r="S3424" s="13">
        <f t="shared" si="267"/>
        <v>41780.745254629634</v>
      </c>
      <c r="T3424" s="13">
        <f t="shared" si="268"/>
        <v>41810.917361111111</v>
      </c>
      <c r="U3424">
        <f t="shared" si="269"/>
        <v>2014</v>
      </c>
    </row>
    <row r="3425" spans="1:21" ht="32" x14ac:dyDescent="0.2">
      <c r="A3425">
        <v>3007</v>
      </c>
      <c r="B3425" s="3" t="s">
        <v>3007</v>
      </c>
      <c r="C3425" s="3" t="s">
        <v>7117</v>
      </c>
      <c r="D3425" s="6">
        <v>600</v>
      </c>
      <c r="E3425" s="8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66"/>
        <v>180</v>
      </c>
      <c r="P3425">
        <f t="shared" si="270"/>
        <v>54</v>
      </c>
      <c r="Q3425" s="10" t="s">
        <v>8315</v>
      </c>
      <c r="R3425" t="s">
        <v>8317</v>
      </c>
      <c r="S3425" s="13">
        <f t="shared" si="267"/>
        <v>42098.216238425928</v>
      </c>
      <c r="T3425" s="13">
        <f t="shared" si="268"/>
        <v>42119.216238425928</v>
      </c>
      <c r="U3425">
        <f t="shared" si="269"/>
        <v>2015</v>
      </c>
    </row>
    <row r="3426" spans="1:21" ht="48" x14ac:dyDescent="0.2">
      <c r="A3426">
        <v>3543</v>
      </c>
      <c r="B3426" s="3" t="s">
        <v>3542</v>
      </c>
      <c r="C3426" s="3" t="s">
        <v>7653</v>
      </c>
      <c r="D3426" s="6">
        <v>1500</v>
      </c>
      <c r="E3426" s="8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 t="shared" si="266"/>
        <v>105</v>
      </c>
      <c r="P3426">
        <f t="shared" si="270"/>
        <v>54.14</v>
      </c>
      <c r="Q3426" s="10" t="s">
        <v>8315</v>
      </c>
      <c r="R3426" t="s">
        <v>8316</v>
      </c>
      <c r="S3426" s="13">
        <f t="shared" si="267"/>
        <v>42150.755312499998</v>
      </c>
      <c r="T3426" s="13">
        <f t="shared" si="268"/>
        <v>42180.755312499998</v>
      </c>
      <c r="U3426">
        <f t="shared" si="269"/>
        <v>2015</v>
      </c>
    </row>
    <row r="3427" spans="1:21" ht="48" x14ac:dyDescent="0.2">
      <c r="A3427">
        <v>3277</v>
      </c>
      <c r="B3427" s="3" t="s">
        <v>3277</v>
      </c>
      <c r="C3427" s="3" t="s">
        <v>7387</v>
      </c>
      <c r="D3427" s="6">
        <v>5000</v>
      </c>
      <c r="E3427" s="8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 t="shared" si="266"/>
        <v>109</v>
      </c>
      <c r="P3427">
        <f t="shared" si="270"/>
        <v>54.3</v>
      </c>
      <c r="Q3427" s="10" t="s">
        <v>8315</v>
      </c>
      <c r="R3427" t="s">
        <v>8316</v>
      </c>
      <c r="S3427" s="13">
        <f t="shared" si="267"/>
        <v>41931.682939814818</v>
      </c>
      <c r="T3427" s="13">
        <f t="shared" si="268"/>
        <v>41961.724606481483</v>
      </c>
      <c r="U3427">
        <f t="shared" si="269"/>
        <v>2014</v>
      </c>
    </row>
    <row r="3428" spans="1:21" ht="48" x14ac:dyDescent="0.2">
      <c r="A3428">
        <v>3362</v>
      </c>
      <c r="B3428" s="3" t="s">
        <v>3361</v>
      </c>
      <c r="C3428" s="3" t="s">
        <v>7472</v>
      </c>
      <c r="D3428" s="6">
        <v>500</v>
      </c>
      <c r="E3428" s="8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 t="shared" si="266"/>
        <v>218</v>
      </c>
      <c r="P3428">
        <f t="shared" si="270"/>
        <v>54.5</v>
      </c>
      <c r="Q3428" s="10" t="s">
        <v>8315</v>
      </c>
      <c r="R3428" t="s">
        <v>8316</v>
      </c>
      <c r="S3428" s="13">
        <f t="shared" si="267"/>
        <v>42056.091631944444</v>
      </c>
      <c r="T3428" s="13">
        <f t="shared" si="268"/>
        <v>42070.204861111109</v>
      </c>
      <c r="U3428">
        <f t="shared" si="269"/>
        <v>2015</v>
      </c>
    </row>
    <row r="3429" spans="1:21" ht="48" x14ac:dyDescent="0.2">
      <c r="A3429">
        <v>3379</v>
      </c>
      <c r="B3429" s="3" t="s">
        <v>3378</v>
      </c>
      <c r="C3429" s="3" t="s">
        <v>7489</v>
      </c>
      <c r="D3429" s="6">
        <v>2000</v>
      </c>
      <c r="E3429" s="8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 t="shared" si="266"/>
        <v>104</v>
      </c>
      <c r="P3429">
        <f t="shared" si="270"/>
        <v>54.55</v>
      </c>
      <c r="Q3429" s="10" t="s">
        <v>8315</v>
      </c>
      <c r="R3429" t="s">
        <v>8316</v>
      </c>
      <c r="S3429" s="13">
        <f t="shared" si="267"/>
        <v>42225.513888888891</v>
      </c>
      <c r="T3429" s="13">
        <f t="shared" si="268"/>
        <v>42242.958333333328</v>
      </c>
      <c r="U3429">
        <f t="shared" si="269"/>
        <v>2015</v>
      </c>
    </row>
    <row r="3430" spans="1:21" ht="48" x14ac:dyDescent="0.2">
      <c r="A3430">
        <v>3274</v>
      </c>
      <c r="B3430" s="3" t="s">
        <v>3274</v>
      </c>
      <c r="C3430" s="3" t="s">
        <v>7384</v>
      </c>
      <c r="D3430" s="6">
        <v>15500</v>
      </c>
      <c r="E3430" s="8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 t="shared" si="266"/>
        <v>101</v>
      </c>
      <c r="P3430">
        <f t="shared" si="270"/>
        <v>54.91</v>
      </c>
      <c r="Q3430" s="10" t="s">
        <v>8315</v>
      </c>
      <c r="R3430" t="s">
        <v>8316</v>
      </c>
      <c r="S3430" s="13">
        <f t="shared" si="267"/>
        <v>42400.704537037032</v>
      </c>
      <c r="T3430" s="13">
        <f t="shared" si="268"/>
        <v>42444.875</v>
      </c>
      <c r="U3430">
        <f t="shared" si="269"/>
        <v>2016</v>
      </c>
    </row>
    <row r="3431" spans="1:21" ht="48" x14ac:dyDescent="0.2">
      <c r="A3431">
        <v>3514</v>
      </c>
      <c r="B3431" s="3" t="s">
        <v>3513</v>
      </c>
      <c r="C3431" s="3" t="s">
        <v>7624</v>
      </c>
      <c r="D3431" s="6">
        <v>500</v>
      </c>
      <c r="E3431" s="8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 t="shared" si="266"/>
        <v>110</v>
      </c>
      <c r="P3431">
        <f t="shared" si="270"/>
        <v>55</v>
      </c>
      <c r="Q3431" s="10" t="s">
        <v>8315</v>
      </c>
      <c r="R3431" t="s">
        <v>8316</v>
      </c>
      <c r="S3431" s="13">
        <f t="shared" si="267"/>
        <v>42020.846666666665</v>
      </c>
      <c r="T3431" s="13">
        <f t="shared" si="268"/>
        <v>42037.207638888889</v>
      </c>
      <c r="U3431">
        <f t="shared" si="269"/>
        <v>2015</v>
      </c>
    </row>
    <row r="3432" spans="1:21" ht="48" x14ac:dyDescent="0.2">
      <c r="A3432">
        <v>4053</v>
      </c>
      <c r="B3432" s="3" t="s">
        <v>4049</v>
      </c>
      <c r="C3432" s="3" t="s">
        <v>8157</v>
      </c>
      <c r="D3432" s="6">
        <v>500</v>
      </c>
      <c r="E3432" s="8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 t="shared" si="266"/>
        <v>22</v>
      </c>
      <c r="P3432">
        <f t="shared" si="270"/>
        <v>55</v>
      </c>
      <c r="Q3432" s="10" t="s">
        <v>8315</v>
      </c>
      <c r="R3432" t="s">
        <v>8316</v>
      </c>
      <c r="S3432" s="13">
        <f t="shared" si="267"/>
        <v>41928.690138888887</v>
      </c>
      <c r="T3432" s="13">
        <f t="shared" si="268"/>
        <v>41958.833333333328</v>
      </c>
      <c r="U3432">
        <f t="shared" si="269"/>
        <v>2014</v>
      </c>
    </row>
    <row r="3433" spans="1:21" ht="48" x14ac:dyDescent="0.2">
      <c r="A3433">
        <v>3464</v>
      </c>
      <c r="B3433" s="3" t="s">
        <v>3463</v>
      </c>
      <c r="C3433" s="3" t="s">
        <v>7574</v>
      </c>
      <c r="D3433" s="6">
        <v>5000</v>
      </c>
      <c r="E3433" s="8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 t="shared" si="266"/>
        <v>102</v>
      </c>
      <c r="P3433">
        <f t="shared" si="270"/>
        <v>55.01</v>
      </c>
      <c r="Q3433" s="10" t="s">
        <v>8315</v>
      </c>
      <c r="R3433" t="s">
        <v>8316</v>
      </c>
      <c r="S3433" s="13">
        <f t="shared" si="267"/>
        <v>42575.130057870367</v>
      </c>
      <c r="T3433" s="13">
        <f t="shared" si="268"/>
        <v>42605.130057870367</v>
      </c>
      <c r="U3433">
        <f t="shared" si="269"/>
        <v>2016</v>
      </c>
    </row>
    <row r="3434" spans="1:21" ht="48" x14ac:dyDescent="0.2">
      <c r="A3434">
        <v>3800</v>
      </c>
      <c r="B3434" s="3" t="s">
        <v>3797</v>
      </c>
      <c r="C3434" s="3" t="s">
        <v>7910</v>
      </c>
      <c r="D3434" s="6">
        <v>22000</v>
      </c>
      <c r="E3434" s="8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66"/>
        <v>4</v>
      </c>
      <c r="P3434">
        <f t="shared" si="270"/>
        <v>55.06</v>
      </c>
      <c r="Q3434" s="10" t="s">
        <v>8315</v>
      </c>
      <c r="R3434" t="s">
        <v>8340</v>
      </c>
      <c r="S3434" s="13">
        <f t="shared" si="267"/>
        <v>41982.737071759257</v>
      </c>
      <c r="T3434" s="13">
        <f t="shared" si="268"/>
        <v>42015.207638888889</v>
      </c>
      <c r="U3434">
        <f t="shared" si="269"/>
        <v>2014</v>
      </c>
    </row>
    <row r="3435" spans="1:21" ht="48" x14ac:dyDescent="0.2">
      <c r="A3435">
        <v>3566</v>
      </c>
      <c r="B3435" s="3" t="s">
        <v>3565</v>
      </c>
      <c r="C3435" s="3" t="s">
        <v>7676</v>
      </c>
      <c r="D3435" s="6">
        <v>2000</v>
      </c>
      <c r="E3435" s="8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 t="shared" si="266"/>
        <v>105</v>
      </c>
      <c r="P3435">
        <f t="shared" si="270"/>
        <v>55.13</v>
      </c>
      <c r="Q3435" s="10" t="s">
        <v>8315</v>
      </c>
      <c r="R3435" t="s">
        <v>8316</v>
      </c>
      <c r="S3435" s="13">
        <f t="shared" si="267"/>
        <v>41997.507905092592</v>
      </c>
      <c r="T3435" s="13">
        <f t="shared" si="268"/>
        <v>42027.507905092592</v>
      </c>
      <c r="U3435">
        <f t="shared" si="269"/>
        <v>2014</v>
      </c>
    </row>
    <row r="3436" spans="1:21" ht="48" x14ac:dyDescent="0.2">
      <c r="A3436">
        <v>3539</v>
      </c>
      <c r="B3436" s="3" t="s">
        <v>3538</v>
      </c>
      <c r="C3436" s="3" t="s">
        <v>7649</v>
      </c>
      <c r="D3436" s="6">
        <v>600</v>
      </c>
      <c r="E3436" s="8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 t="shared" si="266"/>
        <v>120</v>
      </c>
      <c r="P3436">
        <f t="shared" si="270"/>
        <v>55.23</v>
      </c>
      <c r="Q3436" s="10" t="s">
        <v>8315</v>
      </c>
      <c r="R3436" t="s">
        <v>8316</v>
      </c>
      <c r="S3436" s="13">
        <f t="shared" si="267"/>
        <v>42600.756041666667</v>
      </c>
      <c r="T3436" s="13">
        <f t="shared" si="268"/>
        <v>42621.756041666667</v>
      </c>
      <c r="U3436">
        <f t="shared" si="269"/>
        <v>2016</v>
      </c>
    </row>
    <row r="3437" spans="1:21" ht="48" x14ac:dyDescent="0.2">
      <c r="A3437">
        <v>3299</v>
      </c>
      <c r="B3437" s="3" t="s">
        <v>3299</v>
      </c>
      <c r="C3437" s="3" t="s">
        <v>7409</v>
      </c>
      <c r="D3437" s="6">
        <v>3000</v>
      </c>
      <c r="E3437" s="8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 t="shared" si="266"/>
        <v>116</v>
      </c>
      <c r="P3437">
        <f t="shared" si="270"/>
        <v>55.33</v>
      </c>
      <c r="Q3437" s="10" t="s">
        <v>8315</v>
      </c>
      <c r="R3437" t="s">
        <v>8316</v>
      </c>
      <c r="S3437" s="13">
        <f t="shared" si="267"/>
        <v>42261.917395833334</v>
      </c>
      <c r="T3437" s="13">
        <f t="shared" si="268"/>
        <v>42291.917395833334</v>
      </c>
      <c r="U3437">
        <f t="shared" si="269"/>
        <v>2015</v>
      </c>
    </row>
    <row r="3438" spans="1:21" ht="48" x14ac:dyDescent="0.2">
      <c r="A3438">
        <v>3485</v>
      </c>
      <c r="B3438" s="3" t="s">
        <v>3484</v>
      </c>
      <c r="C3438" s="3" t="s">
        <v>7595</v>
      </c>
      <c r="D3438" s="6">
        <v>1650</v>
      </c>
      <c r="E3438" s="8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 t="shared" si="266"/>
        <v>101</v>
      </c>
      <c r="P3438">
        <f t="shared" si="270"/>
        <v>55.33</v>
      </c>
      <c r="Q3438" s="10" t="s">
        <v>8315</v>
      </c>
      <c r="R3438" t="s">
        <v>8316</v>
      </c>
      <c r="S3438" s="13">
        <f t="shared" si="267"/>
        <v>42372.693055555559</v>
      </c>
      <c r="T3438" s="13">
        <f t="shared" si="268"/>
        <v>42402.693055555559</v>
      </c>
      <c r="U3438">
        <f t="shared" si="269"/>
        <v>2016</v>
      </c>
    </row>
    <row r="3439" spans="1:21" ht="48" x14ac:dyDescent="0.2">
      <c r="A3439">
        <v>3760</v>
      </c>
      <c r="B3439" s="3" t="s">
        <v>3757</v>
      </c>
      <c r="C3439" s="3" t="s">
        <v>7870</v>
      </c>
      <c r="D3439" s="6">
        <v>5000</v>
      </c>
      <c r="E3439" s="8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66"/>
        <v>101</v>
      </c>
      <c r="P3439">
        <f t="shared" si="270"/>
        <v>55.5</v>
      </c>
      <c r="Q3439" s="10" t="s">
        <v>8315</v>
      </c>
      <c r="R3439" t="s">
        <v>8340</v>
      </c>
      <c r="S3439" s="13">
        <f t="shared" si="267"/>
        <v>41739.525300925925</v>
      </c>
      <c r="T3439" s="13">
        <f t="shared" si="268"/>
        <v>41764.525300925925</v>
      </c>
      <c r="U3439">
        <f t="shared" si="269"/>
        <v>2014</v>
      </c>
    </row>
    <row r="3440" spans="1:21" ht="32" x14ac:dyDescent="0.2">
      <c r="A3440">
        <v>3572</v>
      </c>
      <c r="B3440" s="3" t="s">
        <v>3571</v>
      </c>
      <c r="C3440" s="3" t="s">
        <v>7682</v>
      </c>
      <c r="D3440" s="6">
        <v>500</v>
      </c>
      <c r="E3440" s="8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 t="shared" si="266"/>
        <v>100</v>
      </c>
      <c r="P3440">
        <f t="shared" si="270"/>
        <v>55.56</v>
      </c>
      <c r="Q3440" s="10" t="s">
        <v>8315</v>
      </c>
      <c r="R3440" t="s">
        <v>8316</v>
      </c>
      <c r="S3440" s="13">
        <f t="shared" si="267"/>
        <v>42146.570393518516</v>
      </c>
      <c r="T3440" s="13">
        <f t="shared" si="268"/>
        <v>42176.570393518516</v>
      </c>
      <c r="U3440">
        <f t="shared" si="269"/>
        <v>2015</v>
      </c>
    </row>
    <row r="3441" spans="1:21" ht="48" x14ac:dyDescent="0.2">
      <c r="A3441">
        <v>3764</v>
      </c>
      <c r="B3441" s="3" t="s">
        <v>3761</v>
      </c>
      <c r="C3441" s="3" t="s">
        <v>7874</v>
      </c>
      <c r="D3441" s="6">
        <v>1500</v>
      </c>
      <c r="E3441" s="8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66"/>
        <v>100</v>
      </c>
      <c r="P3441">
        <f t="shared" si="270"/>
        <v>55.56</v>
      </c>
      <c r="Q3441" s="10" t="s">
        <v>8315</v>
      </c>
      <c r="R3441" t="s">
        <v>8340</v>
      </c>
      <c r="S3441" s="13">
        <f t="shared" si="267"/>
        <v>42499.842962962968</v>
      </c>
      <c r="T3441" s="13">
        <f t="shared" si="268"/>
        <v>42519.024999999994</v>
      </c>
      <c r="U3441">
        <f t="shared" si="269"/>
        <v>2016</v>
      </c>
    </row>
    <row r="3442" spans="1:21" ht="48" x14ac:dyDescent="0.2">
      <c r="A3442">
        <v>3099</v>
      </c>
      <c r="B3442" s="3" t="s">
        <v>3099</v>
      </c>
      <c r="C3442" s="3" t="s">
        <v>7209</v>
      </c>
      <c r="D3442" s="6">
        <v>2000</v>
      </c>
      <c r="E3442" s="8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66"/>
        <v>14</v>
      </c>
      <c r="P3442">
        <f t="shared" si="270"/>
        <v>55.6</v>
      </c>
      <c r="Q3442" s="10" t="s">
        <v>8315</v>
      </c>
      <c r="R3442" t="s">
        <v>8317</v>
      </c>
      <c r="S3442" s="13">
        <f t="shared" si="267"/>
        <v>42382.189710648148</v>
      </c>
      <c r="T3442" s="13">
        <f t="shared" si="268"/>
        <v>42412.189710648148</v>
      </c>
      <c r="U3442">
        <f t="shared" si="269"/>
        <v>2016</v>
      </c>
    </row>
    <row r="3443" spans="1:21" ht="32" x14ac:dyDescent="0.2">
      <c r="A3443">
        <v>3354</v>
      </c>
      <c r="B3443" s="3" t="s">
        <v>3353</v>
      </c>
      <c r="C3443" s="3" t="s">
        <v>7464</v>
      </c>
      <c r="D3443" s="6">
        <v>3000</v>
      </c>
      <c r="E3443" s="8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 t="shared" si="266"/>
        <v>102</v>
      </c>
      <c r="P3443">
        <f t="shared" si="270"/>
        <v>55.6</v>
      </c>
      <c r="Q3443" s="10" t="s">
        <v>8315</v>
      </c>
      <c r="R3443" t="s">
        <v>8316</v>
      </c>
      <c r="S3443" s="13">
        <f t="shared" si="267"/>
        <v>42270.7269212963</v>
      </c>
      <c r="T3443" s="13">
        <f t="shared" si="268"/>
        <v>42306.167361111111</v>
      </c>
      <c r="U3443">
        <f t="shared" si="269"/>
        <v>2015</v>
      </c>
    </row>
    <row r="3444" spans="1:21" ht="32" x14ac:dyDescent="0.2">
      <c r="A3444">
        <v>3060</v>
      </c>
      <c r="B3444" s="3" t="s">
        <v>3060</v>
      </c>
      <c r="C3444" s="3" t="s">
        <v>7170</v>
      </c>
      <c r="D3444" s="6">
        <v>220000</v>
      </c>
      <c r="E3444" s="8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66"/>
        <v>0</v>
      </c>
      <c r="P3444">
        <f t="shared" si="270"/>
        <v>55.83</v>
      </c>
      <c r="Q3444" s="10" t="s">
        <v>8315</v>
      </c>
      <c r="R3444" t="s">
        <v>8317</v>
      </c>
      <c r="S3444" s="13">
        <f t="shared" si="267"/>
        <v>42245.274699074071</v>
      </c>
      <c r="T3444" s="13">
        <f t="shared" si="268"/>
        <v>42275.274699074071</v>
      </c>
      <c r="U3444">
        <f t="shared" si="269"/>
        <v>2015</v>
      </c>
    </row>
    <row r="3445" spans="1:21" ht="48" x14ac:dyDescent="0.2">
      <c r="A3445">
        <v>3396</v>
      </c>
      <c r="B3445" s="3" t="s">
        <v>3395</v>
      </c>
      <c r="C3445" s="3" t="s">
        <v>7506</v>
      </c>
      <c r="D3445" s="6">
        <v>1500</v>
      </c>
      <c r="E3445" s="8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66"/>
        <v>104</v>
      </c>
      <c r="P3445">
        <f t="shared" si="270"/>
        <v>55.89</v>
      </c>
      <c r="Q3445" s="10" t="s">
        <v>8315</v>
      </c>
      <c r="R3445" t="s">
        <v>8316</v>
      </c>
      <c r="S3445" s="13">
        <f t="shared" si="267"/>
        <v>41764.44663194444</v>
      </c>
      <c r="T3445" s="13">
        <f t="shared" si="268"/>
        <v>41791.165972222225</v>
      </c>
      <c r="U3445">
        <f t="shared" si="269"/>
        <v>2014</v>
      </c>
    </row>
    <row r="3446" spans="1:21" ht="48" x14ac:dyDescent="0.2">
      <c r="A3446">
        <v>3594</v>
      </c>
      <c r="B3446" s="3" t="s">
        <v>3593</v>
      </c>
      <c r="C3446" s="3" t="s">
        <v>7704</v>
      </c>
      <c r="D3446" s="6">
        <v>1600</v>
      </c>
      <c r="E3446" s="8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 t="shared" si="266"/>
        <v>126</v>
      </c>
      <c r="P3446">
        <f t="shared" si="270"/>
        <v>55.97</v>
      </c>
      <c r="Q3446" s="10" t="s">
        <v>8315</v>
      </c>
      <c r="R3446" t="s">
        <v>8316</v>
      </c>
      <c r="S3446" s="13">
        <f t="shared" si="267"/>
        <v>42592.066921296297</v>
      </c>
      <c r="T3446" s="13">
        <f t="shared" si="268"/>
        <v>42617.066921296297</v>
      </c>
      <c r="U3446">
        <f t="shared" si="269"/>
        <v>2016</v>
      </c>
    </row>
    <row r="3447" spans="1:21" ht="48" x14ac:dyDescent="0.2">
      <c r="A3447">
        <v>3843</v>
      </c>
      <c r="B3447" s="3" t="s">
        <v>3840</v>
      </c>
      <c r="C3447" s="3" t="s">
        <v>7952</v>
      </c>
      <c r="D3447" s="6">
        <v>5000</v>
      </c>
      <c r="E3447" s="8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 t="shared" si="266"/>
        <v>21</v>
      </c>
      <c r="P3447">
        <f t="shared" si="270"/>
        <v>56.05</v>
      </c>
      <c r="Q3447" s="10" t="s">
        <v>8315</v>
      </c>
      <c r="R3447" t="s">
        <v>8316</v>
      </c>
      <c r="S3447" s="13">
        <f t="shared" si="267"/>
        <v>41766.072500000002</v>
      </c>
      <c r="T3447" s="13">
        <f t="shared" si="268"/>
        <v>41791.072500000002</v>
      </c>
      <c r="U3447">
        <f t="shared" si="269"/>
        <v>2014</v>
      </c>
    </row>
    <row r="3448" spans="1:21" ht="48" x14ac:dyDescent="0.2">
      <c r="A3448">
        <v>3620</v>
      </c>
      <c r="B3448" s="3" t="s">
        <v>3618</v>
      </c>
      <c r="C3448" s="3" t="s">
        <v>7730</v>
      </c>
      <c r="D3448" s="6">
        <v>10500</v>
      </c>
      <c r="E3448" s="8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 t="shared" si="266"/>
        <v>105</v>
      </c>
      <c r="P3448">
        <f t="shared" si="270"/>
        <v>56.07</v>
      </c>
      <c r="Q3448" s="10" t="s">
        <v>8315</v>
      </c>
      <c r="R3448" t="s">
        <v>8316</v>
      </c>
      <c r="S3448" s="13">
        <f t="shared" si="267"/>
        <v>42037.938206018516</v>
      </c>
      <c r="T3448" s="13">
        <f t="shared" si="268"/>
        <v>42068.166666666672</v>
      </c>
      <c r="U3448">
        <f t="shared" si="269"/>
        <v>2015</v>
      </c>
    </row>
    <row r="3449" spans="1:21" ht="48" x14ac:dyDescent="0.2">
      <c r="A3449">
        <v>3553</v>
      </c>
      <c r="B3449" s="3" t="s">
        <v>3552</v>
      </c>
      <c r="C3449" s="3" t="s">
        <v>7663</v>
      </c>
      <c r="D3449" s="6">
        <v>5500</v>
      </c>
      <c r="E3449" s="8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 t="shared" si="266"/>
        <v>106</v>
      </c>
      <c r="P3449">
        <f t="shared" si="270"/>
        <v>56.2</v>
      </c>
      <c r="Q3449" s="10" t="s">
        <v>8315</v>
      </c>
      <c r="R3449" t="s">
        <v>8316</v>
      </c>
      <c r="S3449" s="13">
        <f t="shared" si="267"/>
        <v>42196.028703703705</v>
      </c>
      <c r="T3449" s="13">
        <f t="shared" si="268"/>
        <v>42228</v>
      </c>
      <c r="U3449">
        <f t="shared" si="269"/>
        <v>2015</v>
      </c>
    </row>
    <row r="3450" spans="1:21" ht="48" x14ac:dyDescent="0.2">
      <c r="A3450">
        <v>4044</v>
      </c>
      <c r="B3450" s="3" t="s">
        <v>4040</v>
      </c>
      <c r="C3450" s="3" t="s">
        <v>8148</v>
      </c>
      <c r="D3450" s="6">
        <v>600</v>
      </c>
      <c r="E3450" s="8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 t="shared" si="266"/>
        <v>38</v>
      </c>
      <c r="P3450">
        <f t="shared" si="270"/>
        <v>56.25</v>
      </c>
      <c r="Q3450" s="10" t="s">
        <v>8315</v>
      </c>
      <c r="R3450" t="s">
        <v>8316</v>
      </c>
      <c r="S3450" s="13">
        <f t="shared" si="267"/>
        <v>42074.219699074078</v>
      </c>
      <c r="T3450" s="13">
        <f t="shared" si="268"/>
        <v>42104.208333333328</v>
      </c>
      <c r="U3450">
        <f t="shared" si="269"/>
        <v>2015</v>
      </c>
    </row>
    <row r="3451" spans="1:21" ht="48" x14ac:dyDescent="0.2">
      <c r="A3451">
        <v>3356</v>
      </c>
      <c r="B3451" s="3" t="s">
        <v>3355</v>
      </c>
      <c r="C3451" s="3" t="s">
        <v>7466</v>
      </c>
      <c r="D3451" s="6">
        <v>1500</v>
      </c>
      <c r="E3451" s="8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 t="shared" si="266"/>
        <v>101</v>
      </c>
      <c r="P3451">
        <f t="shared" si="270"/>
        <v>56.33</v>
      </c>
      <c r="Q3451" s="10" t="s">
        <v>8315</v>
      </c>
      <c r="R3451" t="s">
        <v>8316</v>
      </c>
      <c r="S3451" s="13">
        <f t="shared" si="267"/>
        <v>42536.815648148149</v>
      </c>
      <c r="T3451" s="13">
        <f t="shared" si="268"/>
        <v>42566.815648148149</v>
      </c>
      <c r="U3451">
        <f t="shared" si="269"/>
        <v>2016</v>
      </c>
    </row>
    <row r="3452" spans="1:21" ht="48" x14ac:dyDescent="0.2">
      <c r="A3452">
        <v>3092</v>
      </c>
      <c r="B3452" s="3" t="s">
        <v>3092</v>
      </c>
      <c r="C3452" s="3" t="s">
        <v>7202</v>
      </c>
      <c r="D3452" s="6">
        <v>100000</v>
      </c>
      <c r="E3452" s="8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66"/>
        <v>1</v>
      </c>
      <c r="P3452">
        <f t="shared" si="270"/>
        <v>56.34</v>
      </c>
      <c r="Q3452" s="10" t="s">
        <v>8315</v>
      </c>
      <c r="R3452" t="s">
        <v>8317</v>
      </c>
      <c r="S3452" s="13">
        <f t="shared" si="267"/>
        <v>42255.619351851856</v>
      </c>
      <c r="T3452" s="13">
        <f t="shared" si="268"/>
        <v>42292.916666666672</v>
      </c>
      <c r="U3452">
        <f t="shared" si="269"/>
        <v>2015</v>
      </c>
    </row>
    <row r="3453" spans="1:21" ht="48" x14ac:dyDescent="0.2">
      <c r="A3453">
        <v>3096</v>
      </c>
      <c r="B3453" s="3" t="s">
        <v>3096</v>
      </c>
      <c r="C3453" s="3" t="s">
        <v>7206</v>
      </c>
      <c r="D3453" s="6">
        <v>20000</v>
      </c>
      <c r="E3453" s="8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66"/>
        <v>4</v>
      </c>
      <c r="P3453">
        <f t="shared" si="270"/>
        <v>56.79</v>
      </c>
      <c r="Q3453" s="10" t="s">
        <v>8315</v>
      </c>
      <c r="R3453" t="s">
        <v>8317</v>
      </c>
      <c r="S3453" s="13">
        <f t="shared" si="267"/>
        <v>42114.825532407413</v>
      </c>
      <c r="T3453" s="13">
        <f t="shared" si="268"/>
        <v>42144.825532407413</v>
      </c>
      <c r="U3453">
        <f t="shared" si="269"/>
        <v>2015</v>
      </c>
    </row>
    <row r="3454" spans="1:21" ht="48" x14ac:dyDescent="0.2">
      <c r="A3454">
        <v>3523</v>
      </c>
      <c r="B3454" s="3" t="s">
        <v>3522</v>
      </c>
      <c r="C3454" s="3" t="s">
        <v>7633</v>
      </c>
      <c r="D3454" s="6">
        <v>4000</v>
      </c>
      <c r="E3454" s="8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 t="shared" si="266"/>
        <v>114</v>
      </c>
      <c r="P3454">
        <f t="shared" si="270"/>
        <v>56.83</v>
      </c>
      <c r="Q3454" s="10" t="s">
        <v>8315</v>
      </c>
      <c r="R3454" t="s">
        <v>8316</v>
      </c>
      <c r="S3454" s="13">
        <f t="shared" si="267"/>
        <v>42581.397546296299</v>
      </c>
      <c r="T3454" s="13">
        <f t="shared" si="268"/>
        <v>42638.958333333328</v>
      </c>
      <c r="U3454">
        <f t="shared" si="269"/>
        <v>2016</v>
      </c>
    </row>
    <row r="3455" spans="1:21" ht="48" x14ac:dyDescent="0.2">
      <c r="A3455">
        <v>3633</v>
      </c>
      <c r="B3455" s="3" t="s">
        <v>3631</v>
      </c>
      <c r="C3455" s="3" t="s">
        <v>7743</v>
      </c>
      <c r="D3455" s="6">
        <v>5000</v>
      </c>
      <c r="E3455" s="8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66"/>
        <v>35</v>
      </c>
      <c r="P3455">
        <f t="shared" si="270"/>
        <v>56.84</v>
      </c>
      <c r="Q3455" s="10" t="s">
        <v>8315</v>
      </c>
      <c r="R3455" t="s">
        <v>8340</v>
      </c>
      <c r="S3455" s="13">
        <f t="shared" si="267"/>
        <v>42649.623460648145</v>
      </c>
      <c r="T3455" s="13">
        <f t="shared" si="268"/>
        <v>42693.041666666672</v>
      </c>
      <c r="U3455">
        <f t="shared" si="269"/>
        <v>2016</v>
      </c>
    </row>
    <row r="3456" spans="1:21" ht="48" x14ac:dyDescent="0.2">
      <c r="A3456">
        <v>3818</v>
      </c>
      <c r="B3456" s="3" t="s">
        <v>3815</v>
      </c>
      <c r="C3456" s="3" t="s">
        <v>7928</v>
      </c>
      <c r="D3456" s="6">
        <v>250</v>
      </c>
      <c r="E3456" s="8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 t="shared" si="266"/>
        <v>228</v>
      </c>
      <c r="P3456">
        <f t="shared" si="270"/>
        <v>57</v>
      </c>
      <c r="Q3456" s="10" t="s">
        <v>8315</v>
      </c>
      <c r="R3456" t="s">
        <v>8316</v>
      </c>
      <c r="S3456" s="13">
        <f t="shared" si="267"/>
        <v>42045.84238425926</v>
      </c>
      <c r="T3456" s="13">
        <f t="shared" si="268"/>
        <v>42075.800717592589</v>
      </c>
      <c r="U3456">
        <f t="shared" si="269"/>
        <v>2015</v>
      </c>
    </row>
    <row r="3457" spans="1:21" ht="48" x14ac:dyDescent="0.2">
      <c r="A3457">
        <v>4060</v>
      </c>
      <c r="B3457" s="3" t="s">
        <v>4056</v>
      </c>
      <c r="C3457" s="3" t="s">
        <v>8164</v>
      </c>
      <c r="D3457" s="6">
        <v>10000</v>
      </c>
      <c r="E3457" s="8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 t="shared" si="266"/>
        <v>3</v>
      </c>
      <c r="P3457">
        <f t="shared" si="270"/>
        <v>57</v>
      </c>
      <c r="Q3457" s="10" t="s">
        <v>8315</v>
      </c>
      <c r="R3457" t="s">
        <v>8316</v>
      </c>
      <c r="S3457" s="13">
        <f t="shared" si="267"/>
        <v>41779.695092592592</v>
      </c>
      <c r="T3457" s="13">
        <f t="shared" si="268"/>
        <v>41813.666666666664</v>
      </c>
      <c r="U3457">
        <f t="shared" si="269"/>
        <v>2014</v>
      </c>
    </row>
    <row r="3458" spans="1:21" ht="48" x14ac:dyDescent="0.2">
      <c r="A3458">
        <v>3216</v>
      </c>
      <c r="B3458" s="3" t="s">
        <v>3216</v>
      </c>
      <c r="C3458" s="3" t="s">
        <v>7326</v>
      </c>
      <c r="D3458" s="6">
        <v>2000</v>
      </c>
      <c r="E3458" s="8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 t="shared" ref="O3458:O3521" si="271">ROUND(E3458/D3458*100,0)</f>
        <v>100</v>
      </c>
      <c r="P3458">
        <f t="shared" si="270"/>
        <v>57.17</v>
      </c>
      <c r="Q3458" s="10" t="s">
        <v>8315</v>
      </c>
      <c r="R3458" t="s">
        <v>8316</v>
      </c>
      <c r="S3458" s="13">
        <f t="shared" si="267"/>
        <v>42165.462627314817</v>
      </c>
      <c r="T3458" s="13">
        <f t="shared" si="268"/>
        <v>42196.604166666672</v>
      </c>
      <c r="U3458">
        <f t="shared" si="269"/>
        <v>2015</v>
      </c>
    </row>
    <row r="3459" spans="1:21" ht="64" x14ac:dyDescent="0.2">
      <c r="A3459">
        <v>3935</v>
      </c>
      <c r="B3459" s="3" t="s">
        <v>3932</v>
      </c>
      <c r="C3459" s="3" t="s">
        <v>8043</v>
      </c>
      <c r="D3459" s="6">
        <v>3000</v>
      </c>
      <c r="E3459" s="8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 t="shared" si="271"/>
        <v>44</v>
      </c>
      <c r="P3459">
        <f t="shared" si="270"/>
        <v>57.17</v>
      </c>
      <c r="Q3459" s="10" t="s">
        <v>8315</v>
      </c>
      <c r="R3459" t="s">
        <v>8316</v>
      </c>
      <c r="S3459" s="13">
        <f t="shared" ref="S3459:S3522" si="272">(((J3459/60)/60)/24)+DATE(1970,1,1)</f>
        <v>42221.656782407401</v>
      </c>
      <c r="T3459" s="13">
        <f t="shared" ref="T3459:T3522" si="273">(((I3459/60)/60)/24)+DATE(1970,1,1)</f>
        <v>42281.656782407401</v>
      </c>
      <c r="U3459">
        <f t="shared" ref="U3459:U3522" si="274">YEAR(S3459)</f>
        <v>2015</v>
      </c>
    </row>
    <row r="3460" spans="1:21" ht="48" x14ac:dyDescent="0.2">
      <c r="A3460">
        <v>3301</v>
      </c>
      <c r="B3460" s="3" t="s">
        <v>3301</v>
      </c>
      <c r="C3460" s="3" t="s">
        <v>7411</v>
      </c>
      <c r="D3460" s="6">
        <v>3000</v>
      </c>
      <c r="E3460" s="8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 t="shared" si="271"/>
        <v>133</v>
      </c>
      <c r="P3460">
        <f t="shared" si="270"/>
        <v>57.2</v>
      </c>
      <c r="Q3460" s="10" t="s">
        <v>8315</v>
      </c>
      <c r="R3460" t="s">
        <v>8316</v>
      </c>
      <c r="S3460" s="13">
        <f t="shared" si="272"/>
        <v>42538.73583333334</v>
      </c>
      <c r="T3460" s="13">
        <f t="shared" si="273"/>
        <v>42583.290972222225</v>
      </c>
      <c r="U3460">
        <f t="shared" si="274"/>
        <v>2016</v>
      </c>
    </row>
    <row r="3461" spans="1:21" ht="48" x14ac:dyDescent="0.2">
      <c r="A3461">
        <v>3465</v>
      </c>
      <c r="B3461" s="3" t="s">
        <v>3464</v>
      </c>
      <c r="C3461" s="3" t="s">
        <v>7575</v>
      </c>
      <c r="D3461" s="6">
        <v>2000</v>
      </c>
      <c r="E3461" s="8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103</v>
      </c>
      <c r="P3461">
        <f t="shared" si="270"/>
        <v>57.22</v>
      </c>
      <c r="Q3461" s="10" t="s">
        <v>8315</v>
      </c>
      <c r="R3461" t="s">
        <v>8316</v>
      </c>
      <c r="S3461" s="13">
        <f t="shared" si="272"/>
        <v>42200.625833333332</v>
      </c>
      <c r="T3461" s="13">
        <f t="shared" si="273"/>
        <v>42225.666666666672</v>
      </c>
      <c r="U3461">
        <f t="shared" si="274"/>
        <v>2015</v>
      </c>
    </row>
    <row r="3462" spans="1:21" ht="48" x14ac:dyDescent="0.2">
      <c r="A3462">
        <v>3924</v>
      </c>
      <c r="B3462" s="3" t="s">
        <v>3921</v>
      </c>
      <c r="C3462" s="3" t="s">
        <v>8032</v>
      </c>
      <c r="D3462" s="6">
        <v>15000</v>
      </c>
      <c r="E3462" s="8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 t="shared" si="271"/>
        <v>15</v>
      </c>
      <c r="P3462">
        <f t="shared" si="270"/>
        <v>57.25</v>
      </c>
      <c r="Q3462" s="10" t="s">
        <v>8315</v>
      </c>
      <c r="R3462" t="s">
        <v>8316</v>
      </c>
      <c r="S3462" s="13">
        <f t="shared" si="272"/>
        <v>41786.959745370368</v>
      </c>
      <c r="T3462" s="13">
        <f t="shared" si="273"/>
        <v>41816.959745370368</v>
      </c>
      <c r="U3462">
        <f t="shared" si="274"/>
        <v>2014</v>
      </c>
    </row>
    <row r="3463" spans="1:21" ht="48" x14ac:dyDescent="0.2">
      <c r="A3463">
        <v>3689</v>
      </c>
      <c r="B3463" s="3" t="s">
        <v>3686</v>
      </c>
      <c r="C3463" s="3" t="s">
        <v>7799</v>
      </c>
      <c r="D3463" s="6">
        <v>3000</v>
      </c>
      <c r="E3463" s="8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 t="shared" si="271"/>
        <v>118</v>
      </c>
      <c r="P3463">
        <f t="shared" si="270"/>
        <v>57.26</v>
      </c>
      <c r="Q3463" s="10" t="s">
        <v>8315</v>
      </c>
      <c r="R3463" t="s">
        <v>8316</v>
      </c>
      <c r="S3463" s="13">
        <f t="shared" si="272"/>
        <v>42147.826840277776</v>
      </c>
      <c r="T3463" s="13">
        <f t="shared" si="273"/>
        <v>42176.934027777781</v>
      </c>
      <c r="U3463">
        <f t="shared" si="274"/>
        <v>2015</v>
      </c>
    </row>
    <row r="3464" spans="1:21" ht="48" x14ac:dyDescent="0.2">
      <c r="A3464">
        <v>3834</v>
      </c>
      <c r="B3464" s="3" t="s">
        <v>3831</v>
      </c>
      <c r="C3464" s="3" t="s">
        <v>7943</v>
      </c>
      <c r="D3464" s="6">
        <v>3000</v>
      </c>
      <c r="E3464" s="8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 t="shared" si="271"/>
        <v>109</v>
      </c>
      <c r="P3464">
        <f t="shared" si="270"/>
        <v>57.39</v>
      </c>
      <c r="Q3464" s="10" t="s">
        <v>8315</v>
      </c>
      <c r="R3464" t="s">
        <v>8316</v>
      </c>
      <c r="S3464" s="13">
        <f t="shared" si="272"/>
        <v>42143.445219907408</v>
      </c>
      <c r="T3464" s="13">
        <f t="shared" si="273"/>
        <v>42173.445219907408</v>
      </c>
      <c r="U3464">
        <f t="shared" si="274"/>
        <v>2015</v>
      </c>
    </row>
    <row r="3465" spans="1:21" ht="48" x14ac:dyDescent="0.2">
      <c r="A3465">
        <v>3231</v>
      </c>
      <c r="B3465" s="3" t="s">
        <v>3231</v>
      </c>
      <c r="C3465" s="3" t="s">
        <v>7341</v>
      </c>
      <c r="D3465" s="6">
        <v>1000</v>
      </c>
      <c r="E3465" s="8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 t="shared" si="271"/>
        <v>161</v>
      </c>
      <c r="P3465">
        <f t="shared" si="270"/>
        <v>57.5</v>
      </c>
      <c r="Q3465" s="10" t="s">
        <v>8315</v>
      </c>
      <c r="R3465" t="s">
        <v>8316</v>
      </c>
      <c r="S3465" s="13">
        <f t="shared" si="272"/>
        <v>42446.943831018521</v>
      </c>
      <c r="T3465" s="13">
        <f t="shared" si="273"/>
        <v>42476.943831018521</v>
      </c>
      <c r="U3465">
        <f t="shared" si="274"/>
        <v>2016</v>
      </c>
    </row>
    <row r="3466" spans="1:21" ht="32" x14ac:dyDescent="0.2">
      <c r="A3466">
        <v>3252</v>
      </c>
      <c r="B3466" s="3" t="s">
        <v>3252</v>
      </c>
      <c r="C3466" s="3" t="s">
        <v>7362</v>
      </c>
      <c r="D3466" s="6">
        <v>2250</v>
      </c>
      <c r="E3466" s="8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 t="shared" si="271"/>
        <v>128</v>
      </c>
      <c r="P3466">
        <f t="shared" ref="P3466:P3529" si="275">IFERROR(ROUND(E3466/L3466,2),0)</f>
        <v>57.52</v>
      </c>
      <c r="Q3466" s="10" t="s">
        <v>8315</v>
      </c>
      <c r="R3466" t="s">
        <v>8316</v>
      </c>
      <c r="S3466" s="13">
        <f t="shared" si="272"/>
        <v>42590.472685185188</v>
      </c>
      <c r="T3466" s="13">
        <f t="shared" si="273"/>
        <v>42620.472685185188</v>
      </c>
      <c r="U3466">
        <f t="shared" si="274"/>
        <v>2016</v>
      </c>
    </row>
    <row r="3467" spans="1:21" ht="48" x14ac:dyDescent="0.2">
      <c r="A3467">
        <v>3177</v>
      </c>
      <c r="B3467" s="3" t="s">
        <v>3177</v>
      </c>
      <c r="C3467" s="3" t="s">
        <v>7287</v>
      </c>
      <c r="D3467" s="6">
        <v>2500</v>
      </c>
      <c r="E3467" s="8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 t="shared" si="271"/>
        <v>117</v>
      </c>
      <c r="P3467">
        <f t="shared" si="275"/>
        <v>57.55</v>
      </c>
      <c r="Q3467" s="10" t="s">
        <v>8315</v>
      </c>
      <c r="R3467" t="s">
        <v>8316</v>
      </c>
      <c r="S3467" s="13">
        <f t="shared" si="272"/>
        <v>41781.666770833333</v>
      </c>
      <c r="T3467" s="13">
        <f t="shared" si="273"/>
        <v>41811.666770833333</v>
      </c>
      <c r="U3467">
        <f t="shared" si="274"/>
        <v>2014</v>
      </c>
    </row>
    <row r="3468" spans="1:21" ht="48" x14ac:dyDescent="0.2">
      <c r="A3468">
        <v>2715</v>
      </c>
      <c r="B3468" s="3" t="s">
        <v>2715</v>
      </c>
      <c r="C3468" s="3" t="s">
        <v>6825</v>
      </c>
      <c r="D3468" s="6">
        <v>12000</v>
      </c>
      <c r="E3468" s="8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71"/>
        <v>265</v>
      </c>
      <c r="P3468">
        <f t="shared" si="275"/>
        <v>57.63</v>
      </c>
      <c r="Q3468" s="10" t="s">
        <v>8315</v>
      </c>
      <c r="R3468" t="s">
        <v>8317</v>
      </c>
      <c r="S3468" s="13">
        <f t="shared" si="272"/>
        <v>42387.398472222223</v>
      </c>
      <c r="T3468" s="13">
        <f t="shared" si="273"/>
        <v>42421.398472222223</v>
      </c>
      <c r="U3468">
        <f t="shared" si="274"/>
        <v>2016</v>
      </c>
    </row>
    <row r="3469" spans="1:21" ht="48" x14ac:dyDescent="0.2">
      <c r="A3469">
        <v>3246</v>
      </c>
      <c r="B3469" s="3" t="s">
        <v>3246</v>
      </c>
      <c r="C3469" s="3" t="s">
        <v>7356</v>
      </c>
      <c r="D3469" s="6">
        <v>10000</v>
      </c>
      <c r="E3469" s="8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 t="shared" si="271"/>
        <v>111</v>
      </c>
      <c r="P3469">
        <f t="shared" si="275"/>
        <v>57.63</v>
      </c>
      <c r="Q3469" s="10" t="s">
        <v>8315</v>
      </c>
      <c r="R3469" t="s">
        <v>8316</v>
      </c>
      <c r="S3469" s="13">
        <f t="shared" si="272"/>
        <v>42230.472222222219</v>
      </c>
      <c r="T3469" s="13">
        <f t="shared" si="273"/>
        <v>42259.165972222225</v>
      </c>
      <c r="U3469">
        <f t="shared" si="274"/>
        <v>2015</v>
      </c>
    </row>
    <row r="3470" spans="1:21" ht="48" x14ac:dyDescent="0.2">
      <c r="A3470">
        <v>3880</v>
      </c>
      <c r="B3470" s="3" t="s">
        <v>3877</v>
      </c>
      <c r="C3470" s="3" t="s">
        <v>7989</v>
      </c>
      <c r="D3470" s="6">
        <v>7500</v>
      </c>
      <c r="E3470" s="8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71"/>
        <v>13</v>
      </c>
      <c r="P3470">
        <f t="shared" si="275"/>
        <v>57.65</v>
      </c>
      <c r="Q3470" s="10" t="s">
        <v>8315</v>
      </c>
      <c r="R3470" t="s">
        <v>8340</v>
      </c>
      <c r="S3470" s="13">
        <f t="shared" si="272"/>
        <v>41815.815046296295</v>
      </c>
      <c r="T3470" s="13">
        <f t="shared" si="273"/>
        <v>41850.958333333336</v>
      </c>
      <c r="U3470">
        <f t="shared" si="274"/>
        <v>2014</v>
      </c>
    </row>
    <row r="3471" spans="1:21" ht="32" x14ac:dyDescent="0.2">
      <c r="A3471">
        <v>3651</v>
      </c>
      <c r="B3471" s="3" t="s">
        <v>3649</v>
      </c>
      <c r="C3471" s="3" t="s">
        <v>7761</v>
      </c>
      <c r="D3471" s="6">
        <v>500</v>
      </c>
      <c r="E3471" s="8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 t="shared" si="271"/>
        <v>104</v>
      </c>
      <c r="P3471">
        <f t="shared" si="275"/>
        <v>57.78</v>
      </c>
      <c r="Q3471" s="10" t="s">
        <v>8315</v>
      </c>
      <c r="R3471" t="s">
        <v>8316</v>
      </c>
      <c r="S3471" s="13">
        <f t="shared" si="272"/>
        <v>41828.646319444444</v>
      </c>
      <c r="T3471" s="13">
        <f t="shared" si="273"/>
        <v>41861.665972222225</v>
      </c>
      <c r="U3471">
        <f t="shared" si="274"/>
        <v>2014</v>
      </c>
    </row>
    <row r="3472" spans="1:21" ht="48" x14ac:dyDescent="0.2">
      <c r="A3472">
        <v>3112</v>
      </c>
      <c r="B3472" s="3" t="s">
        <v>3112</v>
      </c>
      <c r="C3472" s="3" t="s">
        <v>7222</v>
      </c>
      <c r="D3472" s="6">
        <v>11000</v>
      </c>
      <c r="E3472" s="8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71"/>
        <v>5</v>
      </c>
      <c r="P3472">
        <f t="shared" si="275"/>
        <v>57.89</v>
      </c>
      <c r="Q3472" s="10" t="s">
        <v>8315</v>
      </c>
      <c r="R3472" t="s">
        <v>8317</v>
      </c>
      <c r="S3472" s="13">
        <f t="shared" si="272"/>
        <v>42615.121921296297</v>
      </c>
      <c r="T3472" s="13">
        <f t="shared" si="273"/>
        <v>42675.121921296297</v>
      </c>
      <c r="U3472">
        <f t="shared" si="274"/>
        <v>2016</v>
      </c>
    </row>
    <row r="3473" spans="1:21" ht="48" x14ac:dyDescent="0.2">
      <c r="A3473">
        <v>3461</v>
      </c>
      <c r="B3473" s="3" t="s">
        <v>3460</v>
      </c>
      <c r="C3473" s="3" t="s">
        <v>7571</v>
      </c>
      <c r="D3473" s="6">
        <v>500</v>
      </c>
      <c r="E3473" s="8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 t="shared" si="271"/>
        <v>139</v>
      </c>
      <c r="P3473">
        <f t="shared" si="275"/>
        <v>57.92</v>
      </c>
      <c r="Q3473" s="10" t="s">
        <v>8315</v>
      </c>
      <c r="R3473" t="s">
        <v>8316</v>
      </c>
      <c r="S3473" s="13">
        <f t="shared" si="272"/>
        <v>42643.632858796293</v>
      </c>
      <c r="T3473" s="13">
        <f t="shared" si="273"/>
        <v>42672.125</v>
      </c>
      <c r="U3473">
        <f t="shared" si="274"/>
        <v>2016</v>
      </c>
    </row>
    <row r="3474" spans="1:21" ht="16" x14ac:dyDescent="0.2">
      <c r="A3474">
        <v>3122</v>
      </c>
      <c r="B3474" s="3" t="s">
        <v>3122</v>
      </c>
      <c r="C3474" s="3" t="s">
        <v>7232</v>
      </c>
      <c r="D3474" s="6">
        <v>199</v>
      </c>
      <c r="E3474" s="8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71"/>
        <v>58</v>
      </c>
      <c r="P3474">
        <f t="shared" si="275"/>
        <v>58</v>
      </c>
      <c r="Q3474" s="10" t="s">
        <v>8315</v>
      </c>
      <c r="R3474" t="s">
        <v>8317</v>
      </c>
      <c r="S3474" s="13">
        <f t="shared" si="272"/>
        <v>42678.932083333333</v>
      </c>
      <c r="T3474" s="13">
        <f t="shared" si="273"/>
        <v>42683.973750000005</v>
      </c>
      <c r="U3474">
        <f t="shared" si="274"/>
        <v>2016</v>
      </c>
    </row>
    <row r="3475" spans="1:21" ht="48" x14ac:dyDescent="0.2">
      <c r="A3475">
        <v>3690</v>
      </c>
      <c r="B3475" s="3" t="s">
        <v>3687</v>
      </c>
      <c r="C3475" s="3" t="s">
        <v>7800</v>
      </c>
      <c r="D3475" s="6">
        <v>1500</v>
      </c>
      <c r="E3475" s="8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71"/>
        <v>120</v>
      </c>
      <c r="P3475">
        <f t="shared" si="275"/>
        <v>58.06</v>
      </c>
      <c r="Q3475" s="10" t="s">
        <v>8315</v>
      </c>
      <c r="R3475" t="s">
        <v>8316</v>
      </c>
      <c r="S3475" s="13">
        <f t="shared" si="272"/>
        <v>41940.598182870373</v>
      </c>
      <c r="T3475" s="13">
        <f t="shared" si="273"/>
        <v>41970.639849537038</v>
      </c>
      <c r="U3475">
        <f t="shared" si="274"/>
        <v>2014</v>
      </c>
    </row>
    <row r="3476" spans="1:21" ht="48" x14ac:dyDescent="0.2">
      <c r="A3476">
        <v>3165</v>
      </c>
      <c r="B3476" s="3" t="s">
        <v>3165</v>
      </c>
      <c r="C3476" s="3" t="s">
        <v>7275</v>
      </c>
      <c r="D3476" s="6">
        <v>750</v>
      </c>
      <c r="E3476" s="8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 t="shared" si="271"/>
        <v>163</v>
      </c>
      <c r="P3476">
        <f t="shared" si="275"/>
        <v>58.1</v>
      </c>
      <c r="Q3476" s="10" t="s">
        <v>8315</v>
      </c>
      <c r="R3476" t="s">
        <v>8316</v>
      </c>
      <c r="S3476" s="13">
        <f t="shared" si="272"/>
        <v>40644.159259259257</v>
      </c>
      <c r="T3476" s="13">
        <f t="shared" si="273"/>
        <v>40666.165972222225</v>
      </c>
      <c r="U3476">
        <f t="shared" si="274"/>
        <v>2011</v>
      </c>
    </row>
    <row r="3477" spans="1:21" ht="48" x14ac:dyDescent="0.2">
      <c r="A3477">
        <v>3109</v>
      </c>
      <c r="B3477" s="3" t="s">
        <v>3109</v>
      </c>
      <c r="C3477" s="3" t="s">
        <v>7219</v>
      </c>
      <c r="D3477" s="6">
        <v>26500</v>
      </c>
      <c r="E3477" s="8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71"/>
        <v>25</v>
      </c>
      <c r="P3477">
        <f t="shared" si="275"/>
        <v>58.18</v>
      </c>
      <c r="Q3477" s="10" t="s">
        <v>8315</v>
      </c>
      <c r="R3477" t="s">
        <v>8317</v>
      </c>
      <c r="S3477" s="13">
        <f t="shared" si="272"/>
        <v>41844.125115740739</v>
      </c>
      <c r="T3477" s="13">
        <f t="shared" si="273"/>
        <v>41879.125115740739</v>
      </c>
      <c r="U3477">
        <f t="shared" si="274"/>
        <v>2014</v>
      </c>
    </row>
    <row r="3478" spans="1:21" ht="48" x14ac:dyDescent="0.2">
      <c r="A3478">
        <v>3568</v>
      </c>
      <c r="B3478" s="3" t="s">
        <v>3567</v>
      </c>
      <c r="C3478" s="3" t="s">
        <v>7678</v>
      </c>
      <c r="D3478" s="6">
        <v>1000</v>
      </c>
      <c r="E3478" s="8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 t="shared" si="271"/>
        <v>111</v>
      </c>
      <c r="P3478">
        <f t="shared" si="275"/>
        <v>58.42</v>
      </c>
      <c r="Q3478" s="10" t="s">
        <v>8315</v>
      </c>
      <c r="R3478" t="s">
        <v>8316</v>
      </c>
      <c r="S3478" s="13">
        <f t="shared" si="272"/>
        <v>41869.740671296298</v>
      </c>
      <c r="T3478" s="13">
        <f t="shared" si="273"/>
        <v>41899.740671296298</v>
      </c>
      <c r="U3478">
        <f t="shared" si="274"/>
        <v>2014</v>
      </c>
    </row>
    <row r="3479" spans="1:21" ht="48" x14ac:dyDescent="0.2">
      <c r="A3479">
        <v>3582</v>
      </c>
      <c r="B3479" s="3" t="s">
        <v>3581</v>
      </c>
      <c r="C3479" s="3" t="s">
        <v>7692</v>
      </c>
      <c r="D3479" s="6">
        <v>1000</v>
      </c>
      <c r="E3479" s="8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 t="shared" si="271"/>
        <v>287</v>
      </c>
      <c r="P3479">
        <f t="shared" si="275"/>
        <v>58.57</v>
      </c>
      <c r="Q3479" s="10" t="s">
        <v>8315</v>
      </c>
      <c r="R3479" t="s">
        <v>8316</v>
      </c>
      <c r="S3479" s="13">
        <f t="shared" si="272"/>
        <v>42451.095856481479</v>
      </c>
      <c r="T3479" s="13">
        <f t="shared" si="273"/>
        <v>42465.095856481479</v>
      </c>
      <c r="U3479">
        <f t="shared" si="274"/>
        <v>2016</v>
      </c>
    </row>
    <row r="3480" spans="1:21" ht="48" x14ac:dyDescent="0.2">
      <c r="A3480">
        <v>3408</v>
      </c>
      <c r="B3480" s="3" t="s">
        <v>3407</v>
      </c>
      <c r="C3480" s="3" t="s">
        <v>7518</v>
      </c>
      <c r="D3480" s="6">
        <v>500</v>
      </c>
      <c r="E3480" s="8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 t="shared" si="271"/>
        <v>211</v>
      </c>
      <c r="P3480">
        <f t="shared" si="275"/>
        <v>58.61</v>
      </c>
      <c r="Q3480" s="10" t="s">
        <v>8315</v>
      </c>
      <c r="R3480" t="s">
        <v>8316</v>
      </c>
      <c r="S3480" s="13">
        <f t="shared" si="272"/>
        <v>41808.991944444446</v>
      </c>
      <c r="T3480" s="13">
        <f t="shared" si="273"/>
        <v>41838.991944444446</v>
      </c>
      <c r="U3480">
        <f t="shared" si="274"/>
        <v>2014</v>
      </c>
    </row>
    <row r="3481" spans="1:21" ht="48" x14ac:dyDescent="0.2">
      <c r="A3481">
        <v>2974</v>
      </c>
      <c r="B3481" s="3" t="s">
        <v>2974</v>
      </c>
      <c r="C3481" s="3" t="s">
        <v>7084</v>
      </c>
      <c r="D3481" s="6">
        <v>5000</v>
      </c>
      <c r="E3481" s="8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 t="shared" si="271"/>
        <v>102</v>
      </c>
      <c r="P3481">
        <f t="shared" si="275"/>
        <v>58.62</v>
      </c>
      <c r="Q3481" s="10" t="s">
        <v>8315</v>
      </c>
      <c r="R3481" t="s">
        <v>8316</v>
      </c>
      <c r="S3481" s="13">
        <f t="shared" si="272"/>
        <v>41880.061006944445</v>
      </c>
      <c r="T3481" s="13">
        <f t="shared" si="273"/>
        <v>41908.065972222219</v>
      </c>
      <c r="U3481">
        <f t="shared" si="274"/>
        <v>2014</v>
      </c>
    </row>
    <row r="3482" spans="1:21" ht="64" x14ac:dyDescent="0.2">
      <c r="A3482">
        <v>3241</v>
      </c>
      <c r="B3482" s="3" t="s">
        <v>3241</v>
      </c>
      <c r="C3482" s="3" t="s">
        <v>7351</v>
      </c>
      <c r="D3482" s="6">
        <v>8500</v>
      </c>
      <c r="E3482" s="8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 t="shared" si="271"/>
        <v>115</v>
      </c>
      <c r="P3482">
        <f t="shared" si="275"/>
        <v>58.69</v>
      </c>
      <c r="Q3482" s="10" t="s">
        <v>8315</v>
      </c>
      <c r="R3482" t="s">
        <v>8316</v>
      </c>
      <c r="S3482" s="13">
        <f t="shared" si="272"/>
        <v>41893.324884259258</v>
      </c>
      <c r="T3482" s="13">
        <f t="shared" si="273"/>
        <v>41926.290972222225</v>
      </c>
      <c r="U3482">
        <f t="shared" si="274"/>
        <v>2014</v>
      </c>
    </row>
    <row r="3483" spans="1:21" ht="48" x14ac:dyDescent="0.2">
      <c r="A3483">
        <v>3683</v>
      </c>
      <c r="B3483" s="3" t="s">
        <v>3680</v>
      </c>
      <c r="C3483" s="3" t="s">
        <v>7793</v>
      </c>
      <c r="D3483" s="6">
        <v>3500</v>
      </c>
      <c r="E3483" s="8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71"/>
        <v>111</v>
      </c>
      <c r="P3483">
        <f t="shared" si="275"/>
        <v>58.79</v>
      </c>
      <c r="Q3483" s="10" t="s">
        <v>8315</v>
      </c>
      <c r="R3483" t="s">
        <v>8316</v>
      </c>
      <c r="S3483" s="13">
        <f t="shared" si="272"/>
        <v>42633.116851851853</v>
      </c>
      <c r="T3483" s="13">
        <f t="shared" si="273"/>
        <v>42663.116851851853</v>
      </c>
      <c r="U3483">
        <f t="shared" si="274"/>
        <v>2016</v>
      </c>
    </row>
    <row r="3484" spans="1:21" ht="48" x14ac:dyDescent="0.2">
      <c r="A3484">
        <v>3512</v>
      </c>
      <c r="B3484" s="3" t="s">
        <v>3511</v>
      </c>
      <c r="C3484" s="3" t="s">
        <v>7622</v>
      </c>
      <c r="D3484" s="6">
        <v>1000</v>
      </c>
      <c r="E3484" s="8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 t="shared" si="271"/>
        <v>100</v>
      </c>
      <c r="P3484">
        <f t="shared" si="275"/>
        <v>58.82</v>
      </c>
      <c r="Q3484" s="10" t="s">
        <v>8315</v>
      </c>
      <c r="R3484" t="s">
        <v>8316</v>
      </c>
      <c r="S3484" s="13">
        <f t="shared" si="272"/>
        <v>42057.536944444444</v>
      </c>
      <c r="T3484" s="13">
        <f t="shared" si="273"/>
        <v>42117.49527777778</v>
      </c>
      <c r="U3484">
        <f t="shared" si="274"/>
        <v>2015</v>
      </c>
    </row>
    <row r="3485" spans="1:21" ht="48" x14ac:dyDescent="0.2">
      <c r="A3485">
        <v>3831</v>
      </c>
      <c r="B3485" s="3" t="s">
        <v>3828</v>
      </c>
      <c r="C3485" s="3" t="s">
        <v>7940</v>
      </c>
      <c r="D3485" s="6">
        <v>500</v>
      </c>
      <c r="E3485" s="8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 t="shared" si="271"/>
        <v>106</v>
      </c>
      <c r="P3485">
        <f t="shared" si="275"/>
        <v>58.9</v>
      </c>
      <c r="Q3485" s="10" t="s">
        <v>8315</v>
      </c>
      <c r="R3485" t="s">
        <v>8316</v>
      </c>
      <c r="S3485" s="13">
        <f t="shared" si="272"/>
        <v>41927.848900462966</v>
      </c>
      <c r="T3485" s="13">
        <f t="shared" si="273"/>
        <v>41948.890567129631</v>
      </c>
      <c r="U3485">
        <f t="shared" si="274"/>
        <v>2014</v>
      </c>
    </row>
    <row r="3486" spans="1:21" ht="48" x14ac:dyDescent="0.2">
      <c r="A3486">
        <v>3435</v>
      </c>
      <c r="B3486" s="3" t="s">
        <v>3434</v>
      </c>
      <c r="C3486" s="3" t="s">
        <v>7545</v>
      </c>
      <c r="D3486" s="6">
        <v>1000</v>
      </c>
      <c r="E3486" s="8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 t="shared" si="271"/>
        <v>112</v>
      </c>
      <c r="P3486">
        <f t="shared" si="275"/>
        <v>58.95</v>
      </c>
      <c r="Q3486" s="10" t="s">
        <v>8315</v>
      </c>
      <c r="R3486" t="s">
        <v>8316</v>
      </c>
      <c r="S3486" s="13">
        <f t="shared" si="272"/>
        <v>42572.61681712963</v>
      </c>
      <c r="T3486" s="13">
        <f t="shared" si="273"/>
        <v>42589.125</v>
      </c>
      <c r="U3486">
        <f t="shared" si="274"/>
        <v>2016</v>
      </c>
    </row>
    <row r="3487" spans="1:21" ht="32" x14ac:dyDescent="0.2">
      <c r="A3487">
        <v>3803</v>
      </c>
      <c r="B3487" s="3" t="s">
        <v>3800</v>
      </c>
      <c r="C3487" s="3" t="s">
        <v>7913</v>
      </c>
      <c r="D3487" s="6">
        <v>12000</v>
      </c>
      <c r="E3487" s="8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71"/>
        <v>20</v>
      </c>
      <c r="P3487">
        <f t="shared" si="275"/>
        <v>58.95</v>
      </c>
      <c r="Q3487" s="10" t="s">
        <v>8315</v>
      </c>
      <c r="R3487" t="s">
        <v>8340</v>
      </c>
      <c r="S3487" s="13">
        <f t="shared" si="272"/>
        <v>42403.971851851849</v>
      </c>
      <c r="T3487" s="13">
        <f t="shared" si="273"/>
        <v>42433.971851851849</v>
      </c>
      <c r="U3487">
        <f t="shared" si="274"/>
        <v>2016</v>
      </c>
    </row>
    <row r="3488" spans="1:21" ht="48" x14ac:dyDescent="0.2">
      <c r="A3488">
        <v>4032</v>
      </c>
      <c r="B3488" s="3" t="s">
        <v>4028</v>
      </c>
      <c r="C3488" s="3" t="s">
        <v>8137</v>
      </c>
      <c r="D3488" s="6">
        <v>6048</v>
      </c>
      <c r="E3488" s="8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 t="shared" si="271"/>
        <v>7</v>
      </c>
      <c r="P3488">
        <f t="shared" si="275"/>
        <v>59</v>
      </c>
      <c r="Q3488" s="10" t="s">
        <v>8315</v>
      </c>
      <c r="R3488" t="s">
        <v>8316</v>
      </c>
      <c r="S3488" s="13">
        <f t="shared" si="272"/>
        <v>42293.809212962966</v>
      </c>
      <c r="T3488" s="13">
        <f t="shared" si="273"/>
        <v>42353.85087962963</v>
      </c>
      <c r="U3488">
        <f t="shared" si="274"/>
        <v>2015</v>
      </c>
    </row>
    <row r="3489" spans="1:21" ht="48" x14ac:dyDescent="0.2">
      <c r="A3489">
        <v>4108</v>
      </c>
      <c r="B3489" s="3" t="s">
        <v>4104</v>
      </c>
      <c r="C3489" s="3" t="s">
        <v>8211</v>
      </c>
      <c r="D3489" s="6">
        <v>3000</v>
      </c>
      <c r="E3489" s="8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 t="shared" si="271"/>
        <v>2</v>
      </c>
      <c r="P3489">
        <f t="shared" si="275"/>
        <v>59</v>
      </c>
      <c r="Q3489" s="10" t="s">
        <v>8315</v>
      </c>
      <c r="R3489" t="s">
        <v>8316</v>
      </c>
      <c r="S3489" s="13">
        <f t="shared" si="272"/>
        <v>42767.031678240746</v>
      </c>
      <c r="T3489" s="13">
        <f t="shared" si="273"/>
        <v>42797.208333333328</v>
      </c>
      <c r="U3489">
        <f t="shared" si="274"/>
        <v>2017</v>
      </c>
    </row>
    <row r="3490" spans="1:21" ht="32" x14ac:dyDescent="0.2">
      <c r="A3490">
        <v>3758</v>
      </c>
      <c r="B3490" s="3" t="s">
        <v>3755</v>
      </c>
      <c r="C3490" s="3" t="s">
        <v>7868</v>
      </c>
      <c r="D3490" s="6">
        <v>1500</v>
      </c>
      <c r="E3490" s="8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71"/>
        <v>102</v>
      </c>
      <c r="P3490">
        <f t="shared" si="275"/>
        <v>59.04</v>
      </c>
      <c r="Q3490" s="10" t="s">
        <v>8315</v>
      </c>
      <c r="R3490" t="s">
        <v>8340</v>
      </c>
      <c r="S3490" s="13">
        <f t="shared" si="272"/>
        <v>41747.471504629626</v>
      </c>
      <c r="T3490" s="13">
        <f t="shared" si="273"/>
        <v>41778.208333333336</v>
      </c>
      <c r="U3490">
        <f t="shared" si="274"/>
        <v>2014</v>
      </c>
    </row>
    <row r="3491" spans="1:21" ht="32" x14ac:dyDescent="0.2">
      <c r="A3491">
        <v>3564</v>
      </c>
      <c r="B3491" s="3" t="s">
        <v>3563</v>
      </c>
      <c r="C3491" s="3" t="s">
        <v>7674</v>
      </c>
      <c r="D3491" s="6">
        <v>1000</v>
      </c>
      <c r="E3491" s="8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 t="shared" si="271"/>
        <v>101</v>
      </c>
      <c r="P3491">
        <f t="shared" si="275"/>
        <v>59.12</v>
      </c>
      <c r="Q3491" s="10" t="s">
        <v>8315</v>
      </c>
      <c r="R3491" t="s">
        <v>8316</v>
      </c>
      <c r="S3491" s="13">
        <f t="shared" si="272"/>
        <v>42236.623252314821</v>
      </c>
      <c r="T3491" s="13">
        <f t="shared" si="273"/>
        <v>42282.666666666672</v>
      </c>
      <c r="U3491">
        <f t="shared" si="274"/>
        <v>2015</v>
      </c>
    </row>
    <row r="3492" spans="1:21" ht="48" x14ac:dyDescent="0.2">
      <c r="A3492">
        <v>3686</v>
      </c>
      <c r="B3492" s="3" t="s">
        <v>3683</v>
      </c>
      <c r="C3492" s="3" t="s">
        <v>7796</v>
      </c>
      <c r="D3492" s="6">
        <v>350</v>
      </c>
      <c r="E3492" s="8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 t="shared" si="271"/>
        <v>101</v>
      </c>
      <c r="P3492">
        <f t="shared" si="275"/>
        <v>59.17</v>
      </c>
      <c r="Q3492" s="10" t="s">
        <v>8315</v>
      </c>
      <c r="R3492" t="s">
        <v>8316</v>
      </c>
      <c r="S3492" s="13">
        <f t="shared" si="272"/>
        <v>42230.662731481483</v>
      </c>
      <c r="T3492" s="13">
        <f t="shared" si="273"/>
        <v>42245.165972222225</v>
      </c>
      <c r="U3492">
        <f t="shared" si="274"/>
        <v>2015</v>
      </c>
    </row>
    <row r="3493" spans="1:21" ht="48" x14ac:dyDescent="0.2">
      <c r="A3493">
        <v>3546</v>
      </c>
      <c r="B3493" s="3" t="s">
        <v>3545</v>
      </c>
      <c r="C3493" s="3" t="s">
        <v>7656</v>
      </c>
      <c r="D3493" s="6">
        <v>1100</v>
      </c>
      <c r="E3493" s="8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 t="shared" si="271"/>
        <v>102</v>
      </c>
      <c r="P3493">
        <f t="shared" si="275"/>
        <v>59.21</v>
      </c>
      <c r="Q3493" s="10" t="s">
        <v>8315</v>
      </c>
      <c r="R3493" t="s">
        <v>8316</v>
      </c>
      <c r="S3493" s="13">
        <f t="shared" si="272"/>
        <v>42073.660694444443</v>
      </c>
      <c r="T3493" s="13">
        <f t="shared" si="273"/>
        <v>42095.165972222225</v>
      </c>
      <c r="U3493">
        <f t="shared" si="274"/>
        <v>2015</v>
      </c>
    </row>
    <row r="3494" spans="1:21" ht="48" x14ac:dyDescent="0.2">
      <c r="A3494">
        <v>3599</v>
      </c>
      <c r="B3494" s="3" t="s">
        <v>3598</v>
      </c>
      <c r="C3494" s="3" t="s">
        <v>7709</v>
      </c>
      <c r="D3494" s="6">
        <v>500</v>
      </c>
      <c r="E3494" s="8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 t="shared" si="271"/>
        <v>202</v>
      </c>
      <c r="P3494">
        <f t="shared" si="275"/>
        <v>59.41</v>
      </c>
      <c r="Q3494" s="10" t="s">
        <v>8315</v>
      </c>
      <c r="R3494" t="s">
        <v>8316</v>
      </c>
      <c r="S3494" s="13">
        <f t="shared" si="272"/>
        <v>42220.79487268519</v>
      </c>
      <c r="T3494" s="13">
        <f t="shared" si="273"/>
        <v>42246</v>
      </c>
      <c r="U3494">
        <f t="shared" si="274"/>
        <v>2015</v>
      </c>
    </row>
    <row r="3495" spans="1:21" ht="48" x14ac:dyDescent="0.2">
      <c r="A3495">
        <v>3226</v>
      </c>
      <c r="B3495" s="3" t="s">
        <v>3226</v>
      </c>
      <c r="C3495" s="3" t="s">
        <v>7336</v>
      </c>
      <c r="D3495" s="6">
        <v>1200</v>
      </c>
      <c r="E3495" s="8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 t="shared" si="271"/>
        <v>104</v>
      </c>
      <c r="P3495">
        <f t="shared" si="275"/>
        <v>59.52</v>
      </c>
      <c r="Q3495" s="10" t="s">
        <v>8315</v>
      </c>
      <c r="R3495" t="s">
        <v>8316</v>
      </c>
      <c r="S3495" s="13">
        <f t="shared" si="272"/>
        <v>42277.583472222221</v>
      </c>
      <c r="T3495" s="13">
        <f t="shared" si="273"/>
        <v>42307.583472222221</v>
      </c>
      <c r="U3495">
        <f t="shared" si="274"/>
        <v>2015</v>
      </c>
    </row>
    <row r="3496" spans="1:21" ht="48" x14ac:dyDescent="0.2">
      <c r="A3496">
        <v>3998</v>
      </c>
      <c r="B3496" s="3" t="s">
        <v>3994</v>
      </c>
      <c r="C3496" s="3" t="s">
        <v>8104</v>
      </c>
      <c r="D3496" s="6">
        <v>1250</v>
      </c>
      <c r="E3496" s="8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 t="shared" si="271"/>
        <v>57</v>
      </c>
      <c r="P3496">
        <f t="shared" si="275"/>
        <v>59.58</v>
      </c>
      <c r="Q3496" s="10" t="s">
        <v>8315</v>
      </c>
      <c r="R3496" t="s">
        <v>8316</v>
      </c>
      <c r="S3496" s="13">
        <f t="shared" si="272"/>
        <v>42061.963263888887</v>
      </c>
      <c r="T3496" s="13">
        <f t="shared" si="273"/>
        <v>42091.921597222223</v>
      </c>
      <c r="U3496">
        <f t="shared" si="274"/>
        <v>2015</v>
      </c>
    </row>
    <row r="3497" spans="1:21" ht="48" x14ac:dyDescent="0.2">
      <c r="A3497">
        <v>3303</v>
      </c>
      <c r="B3497" s="3" t="s">
        <v>3303</v>
      </c>
      <c r="C3497" s="3" t="s">
        <v>7413</v>
      </c>
      <c r="D3497" s="6">
        <v>1800</v>
      </c>
      <c r="E3497" s="8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 t="shared" si="271"/>
        <v>116</v>
      </c>
      <c r="P3497">
        <f t="shared" si="275"/>
        <v>59.6</v>
      </c>
      <c r="Q3497" s="10" t="s">
        <v>8315</v>
      </c>
      <c r="R3497" t="s">
        <v>8316</v>
      </c>
      <c r="S3497" s="13">
        <f t="shared" si="272"/>
        <v>42056.65143518518</v>
      </c>
      <c r="T3497" s="13">
        <f t="shared" si="273"/>
        <v>42091.609768518523</v>
      </c>
      <c r="U3497">
        <f t="shared" si="274"/>
        <v>2015</v>
      </c>
    </row>
    <row r="3498" spans="1:21" ht="48" x14ac:dyDescent="0.2">
      <c r="A3498">
        <v>3441</v>
      </c>
      <c r="B3498" s="3" t="s">
        <v>3440</v>
      </c>
      <c r="C3498" s="3" t="s">
        <v>7551</v>
      </c>
      <c r="D3498" s="6">
        <v>2500</v>
      </c>
      <c r="E3498" s="8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 t="shared" si="271"/>
        <v>103</v>
      </c>
      <c r="P3498">
        <f t="shared" si="275"/>
        <v>59.65</v>
      </c>
      <c r="Q3498" s="10" t="s">
        <v>8315</v>
      </c>
      <c r="R3498" t="s">
        <v>8316</v>
      </c>
      <c r="S3498" s="13">
        <f t="shared" si="272"/>
        <v>42294.429641203707</v>
      </c>
      <c r="T3498" s="13">
        <f t="shared" si="273"/>
        <v>42321.845138888893</v>
      </c>
      <c r="U3498">
        <f t="shared" si="274"/>
        <v>2015</v>
      </c>
    </row>
    <row r="3499" spans="1:21" ht="48" x14ac:dyDescent="0.2">
      <c r="A3499">
        <v>3239</v>
      </c>
      <c r="B3499" s="3" t="s">
        <v>3239</v>
      </c>
      <c r="C3499" s="3" t="s">
        <v>7349</v>
      </c>
      <c r="D3499" s="6">
        <v>5862</v>
      </c>
      <c r="E3499" s="8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 t="shared" si="271"/>
        <v>106</v>
      </c>
      <c r="P3499">
        <f t="shared" si="275"/>
        <v>59.7</v>
      </c>
      <c r="Q3499" s="10" t="s">
        <v>8315</v>
      </c>
      <c r="R3499" t="s">
        <v>8316</v>
      </c>
      <c r="S3499" s="13">
        <f t="shared" si="272"/>
        <v>42278.089039351849</v>
      </c>
      <c r="T3499" s="13">
        <f t="shared" si="273"/>
        <v>42302.999305555553</v>
      </c>
      <c r="U3499">
        <f t="shared" si="274"/>
        <v>2015</v>
      </c>
    </row>
    <row r="3500" spans="1:21" ht="48" x14ac:dyDescent="0.2">
      <c r="A3500">
        <v>2855</v>
      </c>
      <c r="B3500" s="3" t="s">
        <v>2855</v>
      </c>
      <c r="C3500" s="3" t="s">
        <v>6965</v>
      </c>
      <c r="D3500" s="6">
        <v>600</v>
      </c>
      <c r="E3500" s="8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 t="shared" si="271"/>
        <v>50</v>
      </c>
      <c r="P3500">
        <f t="shared" si="275"/>
        <v>60</v>
      </c>
      <c r="Q3500" s="10" t="s">
        <v>8315</v>
      </c>
      <c r="R3500" t="s">
        <v>8316</v>
      </c>
      <c r="S3500" s="13">
        <f t="shared" si="272"/>
        <v>42370.007766203707</v>
      </c>
      <c r="T3500" s="13">
        <f t="shared" si="273"/>
        <v>42398.981944444444</v>
      </c>
      <c r="U3500">
        <f t="shared" si="274"/>
        <v>2016</v>
      </c>
    </row>
    <row r="3501" spans="1:21" ht="32" x14ac:dyDescent="0.2">
      <c r="A3501">
        <v>4039</v>
      </c>
      <c r="B3501" s="3" t="s">
        <v>4035</v>
      </c>
      <c r="C3501" s="3" t="s">
        <v>8143</v>
      </c>
      <c r="D3501" s="6">
        <v>500</v>
      </c>
      <c r="E3501" s="8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 t="shared" si="271"/>
        <v>60</v>
      </c>
      <c r="P3501">
        <f t="shared" si="275"/>
        <v>60</v>
      </c>
      <c r="Q3501" s="10" t="s">
        <v>8315</v>
      </c>
      <c r="R3501" t="s">
        <v>8316</v>
      </c>
      <c r="S3501" s="13">
        <f t="shared" si="272"/>
        <v>42305.670914351853</v>
      </c>
      <c r="T3501" s="13">
        <f t="shared" si="273"/>
        <v>42339.249305555553</v>
      </c>
      <c r="U3501">
        <f t="shared" si="274"/>
        <v>2015</v>
      </c>
    </row>
    <row r="3502" spans="1:21" ht="32" x14ac:dyDescent="0.2">
      <c r="A3502">
        <v>3728</v>
      </c>
      <c r="B3502" s="3" t="s">
        <v>3725</v>
      </c>
      <c r="C3502" s="3" t="s">
        <v>7838</v>
      </c>
      <c r="D3502" s="6">
        <v>20000</v>
      </c>
      <c r="E3502" s="8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 t="shared" si="271"/>
        <v>9</v>
      </c>
      <c r="P3502">
        <f t="shared" si="275"/>
        <v>60.06</v>
      </c>
      <c r="Q3502" s="10" t="s">
        <v>8315</v>
      </c>
      <c r="R3502" t="s">
        <v>8316</v>
      </c>
      <c r="S3502" s="13">
        <f t="shared" si="272"/>
        <v>42205.171018518522</v>
      </c>
      <c r="T3502" s="13">
        <f t="shared" si="273"/>
        <v>42235.171018518522</v>
      </c>
      <c r="U3502">
        <f t="shared" si="274"/>
        <v>2015</v>
      </c>
    </row>
    <row r="3503" spans="1:21" ht="48" x14ac:dyDescent="0.2">
      <c r="A3503">
        <v>3992</v>
      </c>
      <c r="B3503" s="3" t="s">
        <v>3988</v>
      </c>
      <c r="C3503" s="3" t="s">
        <v>8098</v>
      </c>
      <c r="D3503" s="6">
        <v>10000</v>
      </c>
      <c r="E3503" s="8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 t="shared" si="271"/>
        <v>5</v>
      </c>
      <c r="P3503">
        <f t="shared" si="275"/>
        <v>60.11</v>
      </c>
      <c r="Q3503" s="10" t="s">
        <v>8315</v>
      </c>
      <c r="R3503" t="s">
        <v>8316</v>
      </c>
      <c r="S3503" s="13">
        <f t="shared" si="272"/>
        <v>42289.94049768518</v>
      </c>
      <c r="T3503" s="13">
        <f t="shared" si="273"/>
        <v>42349.982164351852</v>
      </c>
      <c r="U3503">
        <f t="shared" si="274"/>
        <v>2015</v>
      </c>
    </row>
    <row r="3504" spans="1:21" ht="48" x14ac:dyDescent="0.2">
      <c r="A3504">
        <v>3646</v>
      </c>
      <c r="B3504" s="3" t="s">
        <v>3644</v>
      </c>
      <c r="C3504" s="3" t="s">
        <v>7756</v>
      </c>
      <c r="D3504" s="6">
        <v>10000</v>
      </c>
      <c r="E3504" s="8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71"/>
        <v>5</v>
      </c>
      <c r="P3504">
        <f t="shared" si="275"/>
        <v>60.13</v>
      </c>
      <c r="Q3504" s="10" t="s">
        <v>8315</v>
      </c>
      <c r="R3504" t="s">
        <v>8340</v>
      </c>
      <c r="S3504" s="13">
        <f t="shared" si="272"/>
        <v>42140.421319444446</v>
      </c>
      <c r="T3504" s="13">
        <f t="shared" si="273"/>
        <v>42171.979166666672</v>
      </c>
      <c r="U3504">
        <f t="shared" si="274"/>
        <v>2015</v>
      </c>
    </row>
    <row r="3505" spans="1:21" ht="48" x14ac:dyDescent="0.2">
      <c r="A3505">
        <v>3499</v>
      </c>
      <c r="B3505" s="3" t="s">
        <v>3498</v>
      </c>
      <c r="C3505" s="3" t="s">
        <v>7609</v>
      </c>
      <c r="D3505" s="6">
        <v>2000</v>
      </c>
      <c r="E3505" s="8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 t="shared" si="271"/>
        <v>106</v>
      </c>
      <c r="P3505">
        <f t="shared" si="275"/>
        <v>60.29</v>
      </c>
      <c r="Q3505" s="10" t="s">
        <v>8315</v>
      </c>
      <c r="R3505" t="s">
        <v>8316</v>
      </c>
      <c r="S3505" s="13">
        <f t="shared" si="272"/>
        <v>42132.036168981482</v>
      </c>
      <c r="T3505" s="13">
        <f t="shared" si="273"/>
        <v>42186.290972222225</v>
      </c>
      <c r="U3505">
        <f t="shared" si="274"/>
        <v>2015</v>
      </c>
    </row>
    <row r="3506" spans="1:21" ht="48" x14ac:dyDescent="0.2">
      <c r="A3506">
        <v>3166</v>
      </c>
      <c r="B3506" s="3" t="s">
        <v>3166</v>
      </c>
      <c r="C3506" s="3" t="s">
        <v>7276</v>
      </c>
      <c r="D3506" s="6">
        <v>35000</v>
      </c>
      <c r="E3506" s="8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 t="shared" si="271"/>
        <v>160</v>
      </c>
      <c r="P3506">
        <f t="shared" si="275"/>
        <v>60.3</v>
      </c>
      <c r="Q3506" s="10" t="s">
        <v>8315</v>
      </c>
      <c r="R3506" t="s">
        <v>8316</v>
      </c>
      <c r="S3506" s="13">
        <f t="shared" si="272"/>
        <v>41940.69158564815</v>
      </c>
      <c r="T3506" s="13">
        <f t="shared" si="273"/>
        <v>41969.332638888889</v>
      </c>
      <c r="U3506">
        <f t="shared" si="274"/>
        <v>2014</v>
      </c>
    </row>
    <row r="3507" spans="1:21" ht="48" x14ac:dyDescent="0.2">
      <c r="A3507">
        <v>3510</v>
      </c>
      <c r="B3507" s="3" t="s">
        <v>3509</v>
      </c>
      <c r="C3507" s="3" t="s">
        <v>7620</v>
      </c>
      <c r="D3507" s="6">
        <v>900</v>
      </c>
      <c r="E3507" s="8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 t="shared" si="271"/>
        <v>101</v>
      </c>
      <c r="P3507">
        <f t="shared" si="275"/>
        <v>60.33</v>
      </c>
      <c r="Q3507" s="10" t="s">
        <v>8315</v>
      </c>
      <c r="R3507" t="s">
        <v>8316</v>
      </c>
      <c r="S3507" s="13">
        <f t="shared" si="272"/>
        <v>41802.62090277778</v>
      </c>
      <c r="T3507" s="13">
        <f t="shared" si="273"/>
        <v>41822.62090277778</v>
      </c>
      <c r="U3507">
        <f t="shared" si="274"/>
        <v>2014</v>
      </c>
    </row>
    <row r="3508" spans="1:21" ht="32" x14ac:dyDescent="0.2">
      <c r="A3508">
        <v>3248</v>
      </c>
      <c r="B3508" s="3" t="s">
        <v>3248</v>
      </c>
      <c r="C3508" s="3" t="s">
        <v>7358</v>
      </c>
      <c r="D3508" s="6">
        <v>12000</v>
      </c>
      <c r="E3508" s="8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 t="shared" si="271"/>
        <v>101</v>
      </c>
      <c r="P3508">
        <f t="shared" si="275"/>
        <v>60.48</v>
      </c>
      <c r="Q3508" s="10" t="s">
        <v>8315</v>
      </c>
      <c r="R3508" t="s">
        <v>8316</v>
      </c>
      <c r="S3508" s="13">
        <f t="shared" si="272"/>
        <v>42068.888391203705</v>
      </c>
      <c r="T3508" s="13">
        <f t="shared" si="273"/>
        <v>42098.846724537041</v>
      </c>
      <c r="U3508">
        <f t="shared" si="274"/>
        <v>2015</v>
      </c>
    </row>
    <row r="3509" spans="1:21" ht="48" x14ac:dyDescent="0.2">
      <c r="A3509">
        <v>2845</v>
      </c>
      <c r="B3509" s="3" t="s">
        <v>2845</v>
      </c>
      <c r="C3509" s="3" t="s">
        <v>6955</v>
      </c>
      <c r="D3509" s="6">
        <v>7500</v>
      </c>
      <c r="E3509" s="8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 t="shared" si="271"/>
        <v>32</v>
      </c>
      <c r="P3509">
        <f t="shared" si="275"/>
        <v>60.67</v>
      </c>
      <c r="Q3509" s="10" t="s">
        <v>8315</v>
      </c>
      <c r="R3509" t="s">
        <v>8316</v>
      </c>
      <c r="S3509" s="13">
        <f t="shared" si="272"/>
        <v>42103.016585648147</v>
      </c>
      <c r="T3509" s="13">
        <f t="shared" si="273"/>
        <v>42163.016585648147</v>
      </c>
      <c r="U3509">
        <f t="shared" si="274"/>
        <v>2015</v>
      </c>
    </row>
    <row r="3510" spans="1:21" ht="48" x14ac:dyDescent="0.2">
      <c r="A3510">
        <v>2978</v>
      </c>
      <c r="B3510" s="3" t="s">
        <v>2978</v>
      </c>
      <c r="C3510" s="3" t="s">
        <v>7088</v>
      </c>
      <c r="D3510" s="6">
        <v>750</v>
      </c>
      <c r="E3510" s="8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 t="shared" si="271"/>
        <v>129</v>
      </c>
      <c r="P3510">
        <f t="shared" si="275"/>
        <v>60.69</v>
      </c>
      <c r="Q3510" s="10" t="s">
        <v>8315</v>
      </c>
      <c r="R3510" t="s">
        <v>8316</v>
      </c>
      <c r="S3510" s="13">
        <f t="shared" si="272"/>
        <v>41922.640590277777</v>
      </c>
      <c r="T3510" s="13">
        <f t="shared" si="273"/>
        <v>41932.249305555553</v>
      </c>
      <c r="U3510">
        <f t="shared" si="274"/>
        <v>2014</v>
      </c>
    </row>
    <row r="3511" spans="1:21" ht="48" x14ac:dyDescent="0.2">
      <c r="A3511">
        <v>2825</v>
      </c>
      <c r="B3511" s="3" t="s">
        <v>2825</v>
      </c>
      <c r="C3511" s="3" t="s">
        <v>6935</v>
      </c>
      <c r="D3511" s="6">
        <v>3000</v>
      </c>
      <c r="E3511" s="8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 t="shared" si="271"/>
        <v>103</v>
      </c>
      <c r="P3511">
        <f t="shared" si="275"/>
        <v>60.78</v>
      </c>
      <c r="Q3511" s="10" t="s">
        <v>8315</v>
      </c>
      <c r="R3511" t="s">
        <v>8316</v>
      </c>
      <c r="S3511" s="13">
        <f t="shared" si="272"/>
        <v>42312.792662037042</v>
      </c>
      <c r="T3511" s="13">
        <f t="shared" si="273"/>
        <v>42342.792662037042</v>
      </c>
      <c r="U3511">
        <f t="shared" si="274"/>
        <v>2015</v>
      </c>
    </row>
    <row r="3512" spans="1:21" ht="48" x14ac:dyDescent="0.2">
      <c r="A3512">
        <v>2962</v>
      </c>
      <c r="B3512" s="3" t="s">
        <v>2962</v>
      </c>
      <c r="C3512" s="3" t="s">
        <v>7072</v>
      </c>
      <c r="D3512" s="6">
        <v>1000</v>
      </c>
      <c r="E3512" s="8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 t="shared" si="271"/>
        <v>122</v>
      </c>
      <c r="P3512">
        <f t="shared" si="275"/>
        <v>60.9</v>
      </c>
      <c r="Q3512" s="10" t="s">
        <v>8315</v>
      </c>
      <c r="R3512" t="s">
        <v>8316</v>
      </c>
      <c r="S3512" s="13">
        <f t="shared" si="272"/>
        <v>42036.24428240741</v>
      </c>
      <c r="T3512" s="13">
        <f t="shared" si="273"/>
        <v>42064.290972222225</v>
      </c>
      <c r="U3512">
        <f t="shared" si="274"/>
        <v>2015</v>
      </c>
    </row>
    <row r="3513" spans="1:21" ht="48" x14ac:dyDescent="0.2">
      <c r="A3513">
        <v>3653</v>
      </c>
      <c r="B3513" s="3" t="s">
        <v>3650</v>
      </c>
      <c r="C3513" s="3" t="s">
        <v>7763</v>
      </c>
      <c r="D3513" s="6">
        <v>2000</v>
      </c>
      <c r="E3513" s="8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 t="shared" si="271"/>
        <v>101</v>
      </c>
      <c r="P3513">
        <f t="shared" si="275"/>
        <v>60.91</v>
      </c>
      <c r="Q3513" s="10" t="s">
        <v>8315</v>
      </c>
      <c r="R3513" t="s">
        <v>8316</v>
      </c>
      <c r="S3513" s="13">
        <f t="shared" si="272"/>
        <v>42191.363506944443</v>
      </c>
      <c r="T3513" s="13">
        <f t="shared" si="273"/>
        <v>42221.363506944443</v>
      </c>
      <c r="U3513">
        <f t="shared" si="274"/>
        <v>2015</v>
      </c>
    </row>
    <row r="3514" spans="1:21" ht="48" x14ac:dyDescent="0.2">
      <c r="A3514">
        <v>3268</v>
      </c>
      <c r="B3514" s="3" t="s">
        <v>3268</v>
      </c>
      <c r="C3514" s="3" t="s">
        <v>7378</v>
      </c>
      <c r="D3514" s="6">
        <v>2000</v>
      </c>
      <c r="E3514" s="8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 t="shared" si="271"/>
        <v>128</v>
      </c>
      <c r="P3514">
        <f t="shared" si="275"/>
        <v>60.95</v>
      </c>
      <c r="Q3514" s="10" t="s">
        <v>8315</v>
      </c>
      <c r="R3514" t="s">
        <v>8316</v>
      </c>
      <c r="S3514" s="13">
        <f t="shared" si="272"/>
        <v>42590.90425925926</v>
      </c>
      <c r="T3514" s="13">
        <f t="shared" si="273"/>
        <v>42606.90425925926</v>
      </c>
      <c r="U3514">
        <f t="shared" si="274"/>
        <v>2016</v>
      </c>
    </row>
    <row r="3515" spans="1:21" ht="48" x14ac:dyDescent="0.2">
      <c r="A3515">
        <v>3270</v>
      </c>
      <c r="B3515" s="3" t="s">
        <v>3270</v>
      </c>
      <c r="C3515" s="3" t="s">
        <v>7380</v>
      </c>
      <c r="D3515" s="6">
        <v>1800</v>
      </c>
      <c r="E3515" s="8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 t="shared" si="271"/>
        <v>102</v>
      </c>
      <c r="P3515">
        <f t="shared" si="275"/>
        <v>61</v>
      </c>
      <c r="Q3515" s="10" t="s">
        <v>8315</v>
      </c>
      <c r="R3515" t="s">
        <v>8316</v>
      </c>
      <c r="S3515" s="13">
        <f t="shared" si="272"/>
        <v>42167.533159722225</v>
      </c>
      <c r="T3515" s="13">
        <f t="shared" si="273"/>
        <v>42197.533159722225</v>
      </c>
      <c r="U3515">
        <f t="shared" si="274"/>
        <v>2015</v>
      </c>
    </row>
    <row r="3516" spans="1:21" ht="48" x14ac:dyDescent="0.2">
      <c r="A3516">
        <v>3312</v>
      </c>
      <c r="B3516" s="3" t="s">
        <v>3312</v>
      </c>
      <c r="C3516" s="3" t="s">
        <v>7422</v>
      </c>
      <c r="D3516" s="6">
        <v>2500</v>
      </c>
      <c r="E3516" s="8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 t="shared" si="271"/>
        <v>100</v>
      </c>
      <c r="P3516">
        <f t="shared" si="275"/>
        <v>61</v>
      </c>
      <c r="Q3516" s="10" t="s">
        <v>8315</v>
      </c>
      <c r="R3516" t="s">
        <v>8316</v>
      </c>
      <c r="S3516" s="13">
        <f t="shared" si="272"/>
        <v>42664.809560185182</v>
      </c>
      <c r="T3516" s="13">
        <f t="shared" si="273"/>
        <v>42685.916666666672</v>
      </c>
      <c r="U3516">
        <f t="shared" si="274"/>
        <v>2016</v>
      </c>
    </row>
    <row r="3517" spans="1:21" ht="48" x14ac:dyDescent="0.2">
      <c r="A3517">
        <v>3734</v>
      </c>
      <c r="B3517" s="3" t="s">
        <v>3731</v>
      </c>
      <c r="C3517" s="3" t="s">
        <v>7844</v>
      </c>
      <c r="D3517" s="6">
        <v>1500</v>
      </c>
      <c r="E3517" s="8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 t="shared" si="271"/>
        <v>28</v>
      </c>
      <c r="P3517">
        <f t="shared" si="275"/>
        <v>61</v>
      </c>
      <c r="Q3517" s="10" t="s">
        <v>8315</v>
      </c>
      <c r="R3517" t="s">
        <v>8316</v>
      </c>
      <c r="S3517" s="13">
        <f t="shared" si="272"/>
        <v>42089.901574074072</v>
      </c>
      <c r="T3517" s="13">
        <f t="shared" si="273"/>
        <v>42149.901574074072</v>
      </c>
      <c r="U3517">
        <f t="shared" si="274"/>
        <v>2015</v>
      </c>
    </row>
    <row r="3518" spans="1:21" ht="48" x14ac:dyDescent="0.2">
      <c r="A3518">
        <v>3311</v>
      </c>
      <c r="B3518" s="3" t="s">
        <v>3311</v>
      </c>
      <c r="C3518" s="3" t="s">
        <v>7421</v>
      </c>
      <c r="D3518" s="6">
        <v>2500</v>
      </c>
      <c r="E3518" s="8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 t="shared" si="271"/>
        <v>110</v>
      </c>
      <c r="P3518">
        <f t="shared" si="275"/>
        <v>61.02</v>
      </c>
      <c r="Q3518" s="10" t="s">
        <v>8315</v>
      </c>
      <c r="R3518" t="s">
        <v>8316</v>
      </c>
      <c r="S3518" s="13">
        <f t="shared" si="272"/>
        <v>42264.29178240741</v>
      </c>
      <c r="T3518" s="13">
        <f t="shared" si="273"/>
        <v>42294.29178240741</v>
      </c>
      <c r="U3518">
        <f t="shared" si="274"/>
        <v>2015</v>
      </c>
    </row>
    <row r="3519" spans="1:21" ht="48" x14ac:dyDescent="0.2">
      <c r="A3519">
        <v>3606</v>
      </c>
      <c r="B3519" s="3" t="s">
        <v>3605</v>
      </c>
      <c r="C3519" s="3" t="s">
        <v>7716</v>
      </c>
      <c r="D3519" s="6">
        <v>3000</v>
      </c>
      <c r="E3519" s="8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 t="shared" si="271"/>
        <v>130</v>
      </c>
      <c r="P3519">
        <f t="shared" si="275"/>
        <v>61.06</v>
      </c>
      <c r="Q3519" s="10" t="s">
        <v>8315</v>
      </c>
      <c r="R3519" t="s">
        <v>8316</v>
      </c>
      <c r="S3519" s="13">
        <f t="shared" si="272"/>
        <v>42566.604826388888</v>
      </c>
      <c r="T3519" s="13">
        <f t="shared" si="273"/>
        <v>42596.604826388888</v>
      </c>
      <c r="U3519">
        <f t="shared" si="274"/>
        <v>2016</v>
      </c>
    </row>
    <row r="3520" spans="1:21" ht="48" x14ac:dyDescent="0.2">
      <c r="A3520">
        <v>3727</v>
      </c>
      <c r="B3520" s="3" t="s">
        <v>3724</v>
      </c>
      <c r="C3520" s="3" t="s">
        <v>7837</v>
      </c>
      <c r="D3520" s="6">
        <v>2000</v>
      </c>
      <c r="E3520" s="8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101</v>
      </c>
      <c r="P3520">
        <f t="shared" si="275"/>
        <v>61.06</v>
      </c>
      <c r="Q3520" s="10" t="s">
        <v>8315</v>
      </c>
      <c r="R3520" t="s">
        <v>8316</v>
      </c>
      <c r="S3520" s="13">
        <f t="shared" si="272"/>
        <v>42632.348310185189</v>
      </c>
      <c r="T3520" s="13">
        <f t="shared" si="273"/>
        <v>42663.204861111109</v>
      </c>
      <c r="U3520">
        <f t="shared" si="274"/>
        <v>2016</v>
      </c>
    </row>
    <row r="3521" spans="1:21" ht="48" x14ac:dyDescent="0.2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71"/>
        <v>102</v>
      </c>
      <c r="P3521">
        <f t="shared" si="275"/>
        <v>61.1</v>
      </c>
      <c r="Q3521" s="10" t="s">
        <v>8315</v>
      </c>
      <c r="R3521" t="s">
        <v>8316</v>
      </c>
      <c r="S3521" s="13">
        <f t="shared" si="272"/>
        <v>41753.515856481477</v>
      </c>
      <c r="T3521" s="13">
        <f t="shared" si="273"/>
        <v>41781.921527777777</v>
      </c>
      <c r="U3521">
        <f t="shared" si="274"/>
        <v>2014</v>
      </c>
    </row>
    <row r="3522" spans="1:21" ht="80" x14ac:dyDescent="0.2">
      <c r="A3522">
        <v>3126</v>
      </c>
      <c r="B3522" s="3" t="s">
        <v>3126</v>
      </c>
      <c r="C3522" s="3" t="s">
        <v>7236</v>
      </c>
      <c r="D3522" s="6">
        <v>25000</v>
      </c>
      <c r="E3522" s="8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ref="O3522:O3585" si="276">ROUND(E3522/D3522*100,0)</f>
        <v>4</v>
      </c>
      <c r="P3522">
        <f t="shared" si="275"/>
        <v>61.18</v>
      </c>
      <c r="Q3522" s="10" t="s">
        <v>8315</v>
      </c>
      <c r="R3522" t="s">
        <v>8317</v>
      </c>
      <c r="S3522" s="13">
        <f t="shared" si="272"/>
        <v>42427.01807870371</v>
      </c>
      <c r="T3522" s="13">
        <f t="shared" si="273"/>
        <v>42456.976412037038</v>
      </c>
      <c r="U3522">
        <f t="shared" si="274"/>
        <v>2016</v>
      </c>
    </row>
    <row r="3523" spans="1:21" ht="48" x14ac:dyDescent="0.2">
      <c r="A3523">
        <v>3071</v>
      </c>
      <c r="B3523" s="3" t="s">
        <v>3071</v>
      </c>
      <c r="C3523" s="3" t="s">
        <v>7181</v>
      </c>
      <c r="D3523" s="6">
        <v>12000</v>
      </c>
      <c r="E3523" s="8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76"/>
        <v>60</v>
      </c>
      <c r="P3523">
        <f t="shared" si="275"/>
        <v>61.31</v>
      </c>
      <c r="Q3523" s="10" t="s">
        <v>8315</v>
      </c>
      <c r="R3523" t="s">
        <v>8317</v>
      </c>
      <c r="S3523" s="13">
        <f t="shared" ref="S3523:S3586" si="277">(((J3523/60)/60)/24)+DATE(1970,1,1)</f>
        <v>42097.732418981483</v>
      </c>
      <c r="T3523" s="13">
        <f t="shared" ref="T3523:T3586" si="278">(((I3523/60)/60)/24)+DATE(1970,1,1)</f>
        <v>42115.249305555553</v>
      </c>
      <c r="U3523">
        <f t="shared" ref="U3523:U3586" si="279">YEAR(S3523)</f>
        <v>2015</v>
      </c>
    </row>
    <row r="3524" spans="1:21" ht="48" x14ac:dyDescent="0.2">
      <c r="A3524">
        <v>3366</v>
      </c>
      <c r="B3524" s="3" t="s">
        <v>3365</v>
      </c>
      <c r="C3524" s="3" t="s">
        <v>7476</v>
      </c>
      <c r="D3524" s="6">
        <v>500</v>
      </c>
      <c r="E3524" s="8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 t="shared" si="276"/>
        <v>221</v>
      </c>
      <c r="P3524">
        <f t="shared" si="275"/>
        <v>61.39</v>
      </c>
      <c r="Q3524" s="10" t="s">
        <v>8315</v>
      </c>
      <c r="R3524" t="s">
        <v>8316</v>
      </c>
      <c r="S3524" s="13">
        <f t="shared" si="277"/>
        <v>42107.067557870367</v>
      </c>
      <c r="T3524" s="13">
        <f t="shared" si="278"/>
        <v>42137.067557870367</v>
      </c>
      <c r="U3524">
        <f t="shared" si="279"/>
        <v>2015</v>
      </c>
    </row>
    <row r="3525" spans="1:21" ht="48" x14ac:dyDescent="0.2">
      <c r="A3525">
        <v>3910</v>
      </c>
      <c r="B3525" s="3" t="s">
        <v>3907</v>
      </c>
      <c r="C3525" s="3" t="s">
        <v>8018</v>
      </c>
      <c r="D3525" s="6">
        <v>6000</v>
      </c>
      <c r="E3525" s="8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 t="shared" si="276"/>
        <v>3</v>
      </c>
      <c r="P3525">
        <f t="shared" si="275"/>
        <v>61.67</v>
      </c>
      <c r="Q3525" s="10" t="s">
        <v>8315</v>
      </c>
      <c r="R3525" t="s">
        <v>8316</v>
      </c>
      <c r="S3525" s="13">
        <f t="shared" si="277"/>
        <v>42224.756909722222</v>
      </c>
      <c r="T3525" s="13">
        <f t="shared" si="278"/>
        <v>42254.756909722222</v>
      </c>
      <c r="U3525">
        <f t="shared" si="279"/>
        <v>2015</v>
      </c>
    </row>
    <row r="3526" spans="1:21" ht="48" x14ac:dyDescent="0.2">
      <c r="A3526">
        <v>3814</v>
      </c>
      <c r="B3526" s="3" t="s">
        <v>3811</v>
      </c>
      <c r="C3526" s="3" t="s">
        <v>7924</v>
      </c>
      <c r="D3526" s="6">
        <v>1500</v>
      </c>
      <c r="E3526" s="8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 t="shared" si="276"/>
        <v>140</v>
      </c>
      <c r="P3526">
        <f t="shared" si="275"/>
        <v>61.82</v>
      </c>
      <c r="Q3526" s="10" t="s">
        <v>8315</v>
      </c>
      <c r="R3526" t="s">
        <v>8316</v>
      </c>
      <c r="S3526" s="13">
        <f t="shared" si="277"/>
        <v>42058.904074074075</v>
      </c>
      <c r="T3526" s="13">
        <f t="shared" si="278"/>
        <v>42095.165972222225</v>
      </c>
      <c r="U3526">
        <f t="shared" si="279"/>
        <v>2015</v>
      </c>
    </row>
    <row r="3527" spans="1:21" ht="48" x14ac:dyDescent="0.2">
      <c r="A3527">
        <v>3317</v>
      </c>
      <c r="B3527" s="3" t="s">
        <v>3317</v>
      </c>
      <c r="C3527" s="3" t="s">
        <v>7427</v>
      </c>
      <c r="D3527" s="6">
        <v>1050</v>
      </c>
      <c r="E3527" s="8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 t="shared" si="276"/>
        <v>106</v>
      </c>
      <c r="P3527">
        <f t="shared" si="275"/>
        <v>61.94</v>
      </c>
      <c r="Q3527" s="10" t="s">
        <v>8315</v>
      </c>
      <c r="R3527" t="s">
        <v>8316</v>
      </c>
      <c r="S3527" s="13">
        <f t="shared" si="277"/>
        <v>42499.039629629624</v>
      </c>
      <c r="T3527" s="13">
        <f t="shared" si="278"/>
        <v>42529.039629629624</v>
      </c>
      <c r="U3527">
        <f t="shared" si="279"/>
        <v>2016</v>
      </c>
    </row>
    <row r="3528" spans="1:21" ht="48" x14ac:dyDescent="0.2">
      <c r="A3528">
        <v>3391</v>
      </c>
      <c r="B3528" s="3" t="s">
        <v>3390</v>
      </c>
      <c r="C3528" s="3" t="s">
        <v>7501</v>
      </c>
      <c r="D3528" s="6">
        <v>500</v>
      </c>
      <c r="E3528" s="8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 t="shared" si="276"/>
        <v>223</v>
      </c>
      <c r="P3528">
        <f t="shared" si="275"/>
        <v>61.94</v>
      </c>
      <c r="Q3528" s="10" t="s">
        <v>8315</v>
      </c>
      <c r="R3528" t="s">
        <v>8316</v>
      </c>
      <c r="S3528" s="13">
        <f t="shared" si="277"/>
        <v>41830.545694444445</v>
      </c>
      <c r="T3528" s="13">
        <f t="shared" si="278"/>
        <v>41859.936111111114</v>
      </c>
      <c r="U3528">
        <f t="shared" si="279"/>
        <v>2014</v>
      </c>
    </row>
    <row r="3529" spans="1:21" ht="48" x14ac:dyDescent="0.2">
      <c r="A3529">
        <v>3976</v>
      </c>
      <c r="B3529" s="3" t="s">
        <v>3973</v>
      </c>
      <c r="C3529" s="3" t="s">
        <v>8083</v>
      </c>
      <c r="D3529" s="6">
        <v>1300</v>
      </c>
      <c r="E3529" s="8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 t="shared" si="276"/>
        <v>48</v>
      </c>
      <c r="P3529">
        <f t="shared" si="275"/>
        <v>62</v>
      </c>
      <c r="Q3529" s="10" t="s">
        <v>8315</v>
      </c>
      <c r="R3529" t="s">
        <v>8316</v>
      </c>
      <c r="S3529" s="13">
        <f t="shared" si="277"/>
        <v>41830.858344907407</v>
      </c>
      <c r="T3529" s="13">
        <f t="shared" si="278"/>
        <v>41852.291666666664</v>
      </c>
      <c r="U3529">
        <f t="shared" si="279"/>
        <v>2014</v>
      </c>
    </row>
    <row r="3530" spans="1:21" ht="32" x14ac:dyDescent="0.2">
      <c r="A3530">
        <v>3677</v>
      </c>
      <c r="B3530" s="3" t="s">
        <v>3674</v>
      </c>
      <c r="C3530" s="3" t="s">
        <v>7787</v>
      </c>
      <c r="D3530" s="6">
        <v>12000</v>
      </c>
      <c r="E3530" s="8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 t="shared" si="276"/>
        <v>103</v>
      </c>
      <c r="P3530">
        <f t="shared" ref="P3530:P3593" si="280">IFERROR(ROUND(E3530/L3530,2),0)</f>
        <v>62.05</v>
      </c>
      <c r="Q3530" s="10" t="s">
        <v>8315</v>
      </c>
      <c r="R3530" t="s">
        <v>8316</v>
      </c>
      <c r="S3530" s="13">
        <f t="shared" si="277"/>
        <v>41802.574282407404</v>
      </c>
      <c r="T3530" s="13">
        <f t="shared" si="278"/>
        <v>41823.165972222225</v>
      </c>
      <c r="U3530">
        <f t="shared" si="279"/>
        <v>2014</v>
      </c>
    </row>
    <row r="3531" spans="1:21" ht="64" x14ac:dyDescent="0.2">
      <c r="A3531">
        <v>3681</v>
      </c>
      <c r="B3531" s="3" t="s">
        <v>3678</v>
      </c>
      <c r="C3531" s="3" t="s">
        <v>7791</v>
      </c>
      <c r="D3531" s="6">
        <v>1000</v>
      </c>
      <c r="E3531" s="8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112</v>
      </c>
      <c r="P3531">
        <f t="shared" si="280"/>
        <v>62.17</v>
      </c>
      <c r="Q3531" s="10" t="s">
        <v>8315</v>
      </c>
      <c r="R3531" t="s">
        <v>8316</v>
      </c>
      <c r="S3531" s="13">
        <f t="shared" si="277"/>
        <v>42374.651504629626</v>
      </c>
      <c r="T3531" s="13">
        <f t="shared" si="278"/>
        <v>42384.651504629626</v>
      </c>
      <c r="U3531">
        <f t="shared" si="279"/>
        <v>2016</v>
      </c>
    </row>
    <row r="3532" spans="1:21" ht="48" x14ac:dyDescent="0.2">
      <c r="A3532">
        <v>3682</v>
      </c>
      <c r="B3532" s="3" t="s">
        <v>3679</v>
      </c>
      <c r="C3532" s="3" t="s">
        <v>7792</v>
      </c>
      <c r="D3532" s="6">
        <v>3000</v>
      </c>
      <c r="E3532" s="8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 t="shared" si="276"/>
        <v>139</v>
      </c>
      <c r="P3532">
        <f t="shared" si="280"/>
        <v>62.33</v>
      </c>
      <c r="Q3532" s="10" t="s">
        <v>8315</v>
      </c>
      <c r="R3532" t="s">
        <v>8316</v>
      </c>
      <c r="S3532" s="13">
        <f t="shared" si="277"/>
        <v>41772.685393518521</v>
      </c>
      <c r="T3532" s="13">
        <f t="shared" si="278"/>
        <v>41806.290972222225</v>
      </c>
      <c r="U3532">
        <f t="shared" si="279"/>
        <v>2014</v>
      </c>
    </row>
    <row r="3533" spans="1:21" ht="48" x14ac:dyDescent="0.2">
      <c r="A3533">
        <v>3000</v>
      </c>
      <c r="B3533" s="3" t="s">
        <v>3000</v>
      </c>
      <c r="C3533" s="3" t="s">
        <v>7110</v>
      </c>
      <c r="D3533" s="6">
        <v>500</v>
      </c>
      <c r="E3533" s="8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76"/>
        <v>100</v>
      </c>
      <c r="P3533">
        <f t="shared" si="280"/>
        <v>62.5</v>
      </c>
      <c r="Q3533" s="10" t="s">
        <v>8315</v>
      </c>
      <c r="R3533" t="s">
        <v>8317</v>
      </c>
      <c r="S3533" s="13">
        <f t="shared" si="277"/>
        <v>42752.827199074076</v>
      </c>
      <c r="T3533" s="13">
        <f t="shared" si="278"/>
        <v>42766.75</v>
      </c>
      <c r="U3533">
        <f t="shared" si="279"/>
        <v>2017</v>
      </c>
    </row>
    <row r="3534" spans="1:21" ht="48" x14ac:dyDescent="0.2">
      <c r="A3534">
        <v>3087</v>
      </c>
      <c r="B3534" s="3" t="s">
        <v>3087</v>
      </c>
      <c r="C3534" s="3" t="s">
        <v>7197</v>
      </c>
      <c r="D3534" s="6">
        <v>20000</v>
      </c>
      <c r="E3534" s="8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76"/>
        <v>1</v>
      </c>
      <c r="P3534">
        <f t="shared" si="280"/>
        <v>62.5</v>
      </c>
      <c r="Q3534" s="10" t="s">
        <v>8315</v>
      </c>
      <c r="R3534" t="s">
        <v>8317</v>
      </c>
      <c r="S3534" s="13">
        <f t="shared" si="277"/>
        <v>42665.150347222225</v>
      </c>
      <c r="T3534" s="13">
        <f t="shared" si="278"/>
        <v>42725.192013888889</v>
      </c>
      <c r="U3534">
        <f t="shared" si="279"/>
        <v>2016</v>
      </c>
    </row>
    <row r="3535" spans="1:21" ht="32" x14ac:dyDescent="0.2">
      <c r="A3535">
        <v>3613</v>
      </c>
      <c r="B3535" s="3" t="s">
        <v>3612</v>
      </c>
      <c r="C3535" s="3" t="s">
        <v>7723</v>
      </c>
      <c r="D3535" s="6">
        <v>1250</v>
      </c>
      <c r="E3535" s="8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 t="shared" si="276"/>
        <v>100</v>
      </c>
      <c r="P3535">
        <f t="shared" si="280"/>
        <v>62.5</v>
      </c>
      <c r="Q3535" s="10" t="s">
        <v>8315</v>
      </c>
      <c r="R3535" t="s">
        <v>8316</v>
      </c>
      <c r="S3535" s="13">
        <f t="shared" si="277"/>
        <v>41788.58997685185</v>
      </c>
      <c r="T3535" s="13">
        <f t="shared" si="278"/>
        <v>41818.58997685185</v>
      </c>
      <c r="U3535">
        <f t="shared" si="279"/>
        <v>2014</v>
      </c>
    </row>
    <row r="3536" spans="1:21" ht="48" x14ac:dyDescent="0.2">
      <c r="A3536">
        <v>3899</v>
      </c>
      <c r="B3536" s="3" t="s">
        <v>3896</v>
      </c>
      <c r="C3536" s="3" t="s">
        <v>8007</v>
      </c>
      <c r="D3536" s="6">
        <v>10000</v>
      </c>
      <c r="E3536" s="8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 t="shared" si="276"/>
        <v>1</v>
      </c>
      <c r="P3536">
        <f t="shared" si="280"/>
        <v>62.5</v>
      </c>
      <c r="Q3536" s="10" t="s">
        <v>8315</v>
      </c>
      <c r="R3536" t="s">
        <v>8316</v>
      </c>
      <c r="S3536" s="13">
        <f t="shared" si="277"/>
        <v>41843.775011574071</v>
      </c>
      <c r="T3536" s="13">
        <f t="shared" si="278"/>
        <v>41863.775011574071</v>
      </c>
      <c r="U3536">
        <f t="shared" si="279"/>
        <v>2014</v>
      </c>
    </row>
    <row r="3537" spans="1:21" ht="48" x14ac:dyDescent="0.2">
      <c r="A3537">
        <v>4021</v>
      </c>
      <c r="B3537" s="3" t="s">
        <v>4017</v>
      </c>
      <c r="C3537" s="3" t="s">
        <v>8126</v>
      </c>
      <c r="D3537" s="6">
        <v>15000</v>
      </c>
      <c r="E3537" s="8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 t="shared" si="276"/>
        <v>1</v>
      </c>
      <c r="P3537">
        <f t="shared" si="280"/>
        <v>62.5</v>
      </c>
      <c r="Q3537" s="10" t="s">
        <v>8315</v>
      </c>
      <c r="R3537" t="s">
        <v>8316</v>
      </c>
      <c r="S3537" s="13">
        <f t="shared" si="277"/>
        <v>41878.911550925928</v>
      </c>
      <c r="T3537" s="13">
        <f t="shared" si="278"/>
        <v>41938.911550925928</v>
      </c>
      <c r="U3537">
        <f t="shared" si="279"/>
        <v>2014</v>
      </c>
    </row>
    <row r="3538" spans="1:21" ht="48" x14ac:dyDescent="0.2">
      <c r="A3538">
        <v>4025</v>
      </c>
      <c r="B3538" s="3" t="s">
        <v>4021</v>
      </c>
      <c r="C3538" s="3" t="s">
        <v>8130</v>
      </c>
      <c r="D3538" s="6">
        <v>5000</v>
      </c>
      <c r="E3538" s="8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 t="shared" si="276"/>
        <v>5</v>
      </c>
      <c r="P3538">
        <f t="shared" si="280"/>
        <v>62.5</v>
      </c>
      <c r="Q3538" s="10" t="s">
        <v>8315</v>
      </c>
      <c r="R3538" t="s">
        <v>8316</v>
      </c>
      <c r="S3538" s="13">
        <f t="shared" si="277"/>
        <v>42151.237685185188</v>
      </c>
      <c r="T3538" s="13">
        <f t="shared" si="278"/>
        <v>42211.237685185188</v>
      </c>
      <c r="U3538">
        <f t="shared" si="279"/>
        <v>2015</v>
      </c>
    </row>
    <row r="3539" spans="1:21" ht="48" x14ac:dyDescent="0.2">
      <c r="A3539">
        <v>3726</v>
      </c>
      <c r="B3539" s="3" t="s">
        <v>3723</v>
      </c>
      <c r="C3539" s="3" t="s">
        <v>7836</v>
      </c>
      <c r="D3539" s="6">
        <v>850</v>
      </c>
      <c r="E3539" s="8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 t="shared" si="276"/>
        <v>339</v>
      </c>
      <c r="P3539">
        <f t="shared" si="280"/>
        <v>62.59</v>
      </c>
      <c r="Q3539" s="10" t="s">
        <v>8315</v>
      </c>
      <c r="R3539" t="s">
        <v>8316</v>
      </c>
      <c r="S3539" s="13">
        <f t="shared" si="277"/>
        <v>42462.140868055561</v>
      </c>
      <c r="T3539" s="13">
        <f t="shared" si="278"/>
        <v>42489.875</v>
      </c>
      <c r="U3539">
        <f t="shared" si="279"/>
        <v>2016</v>
      </c>
    </row>
    <row r="3540" spans="1:21" ht="48" x14ac:dyDescent="0.2">
      <c r="A3540">
        <v>3829</v>
      </c>
      <c r="B3540" s="3" t="s">
        <v>3826</v>
      </c>
      <c r="C3540" s="3" t="s">
        <v>7938</v>
      </c>
      <c r="D3540" s="6">
        <v>500</v>
      </c>
      <c r="E3540" s="8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 t="shared" si="276"/>
        <v>100</v>
      </c>
      <c r="P3540">
        <f t="shared" si="280"/>
        <v>62.63</v>
      </c>
      <c r="Q3540" s="10" t="s">
        <v>8315</v>
      </c>
      <c r="R3540" t="s">
        <v>8316</v>
      </c>
      <c r="S3540" s="13">
        <f t="shared" si="277"/>
        <v>42593.865405092598</v>
      </c>
      <c r="T3540" s="13">
        <f t="shared" si="278"/>
        <v>42613.865405092598</v>
      </c>
      <c r="U3540">
        <f t="shared" si="279"/>
        <v>2016</v>
      </c>
    </row>
    <row r="3541" spans="1:21" ht="48" x14ac:dyDescent="0.2">
      <c r="A3541">
        <v>3694</v>
      </c>
      <c r="B3541" s="3" t="s">
        <v>3691</v>
      </c>
      <c r="C3541" s="3" t="s">
        <v>7804</v>
      </c>
      <c r="D3541" s="6">
        <v>3500</v>
      </c>
      <c r="E3541" s="8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 t="shared" si="276"/>
        <v>107</v>
      </c>
      <c r="P3541">
        <f t="shared" si="280"/>
        <v>62.67</v>
      </c>
      <c r="Q3541" s="10" t="s">
        <v>8315</v>
      </c>
      <c r="R3541" t="s">
        <v>8316</v>
      </c>
      <c r="S3541" s="13">
        <f t="shared" si="277"/>
        <v>42490.133877314816</v>
      </c>
      <c r="T3541" s="13">
        <f t="shared" si="278"/>
        <v>42527.083333333328</v>
      </c>
      <c r="U3541">
        <f t="shared" si="279"/>
        <v>2016</v>
      </c>
    </row>
    <row r="3542" spans="1:21" ht="48" x14ac:dyDescent="0.2">
      <c r="A3542">
        <v>3434</v>
      </c>
      <c r="B3542" s="3" t="s">
        <v>3433</v>
      </c>
      <c r="C3542" s="3" t="s">
        <v>7544</v>
      </c>
      <c r="D3542" s="6">
        <v>10000</v>
      </c>
      <c r="E3542" s="8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 t="shared" si="276"/>
        <v>106</v>
      </c>
      <c r="P3542">
        <f t="shared" si="280"/>
        <v>62.83</v>
      </c>
      <c r="Q3542" s="10" t="s">
        <v>8315</v>
      </c>
      <c r="R3542" t="s">
        <v>8316</v>
      </c>
      <c r="S3542" s="13">
        <f t="shared" si="277"/>
        <v>41800.380428240744</v>
      </c>
      <c r="T3542" s="13">
        <f t="shared" si="278"/>
        <v>41830.380428240744</v>
      </c>
      <c r="U3542">
        <f t="shared" si="279"/>
        <v>2014</v>
      </c>
    </row>
    <row r="3543" spans="1:21" ht="48" x14ac:dyDescent="0.2">
      <c r="A3543">
        <v>3210</v>
      </c>
      <c r="B3543" s="3" t="s">
        <v>3210</v>
      </c>
      <c r="C3543" s="3" t="s">
        <v>7320</v>
      </c>
      <c r="D3543" s="6">
        <v>3000</v>
      </c>
      <c r="E3543" s="8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 t="shared" si="276"/>
        <v>126</v>
      </c>
      <c r="P3543">
        <f t="shared" si="280"/>
        <v>62.88</v>
      </c>
      <c r="Q3543" s="10" t="s">
        <v>8315</v>
      </c>
      <c r="R3543" t="s">
        <v>8316</v>
      </c>
      <c r="S3543" s="13">
        <f t="shared" si="277"/>
        <v>41013.936562499999</v>
      </c>
      <c r="T3543" s="13">
        <f t="shared" si="278"/>
        <v>41061.165972222225</v>
      </c>
      <c r="U3543">
        <f t="shared" si="279"/>
        <v>2012</v>
      </c>
    </row>
    <row r="3544" spans="1:21" ht="48" x14ac:dyDescent="0.2">
      <c r="A3544">
        <v>3156</v>
      </c>
      <c r="B3544" s="3" t="s">
        <v>3156</v>
      </c>
      <c r="C3544" s="3" t="s">
        <v>7266</v>
      </c>
      <c r="D3544" s="6">
        <v>5500</v>
      </c>
      <c r="E3544" s="8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 t="shared" si="276"/>
        <v>102</v>
      </c>
      <c r="P3544">
        <f t="shared" si="280"/>
        <v>62.92</v>
      </c>
      <c r="Q3544" s="10" t="s">
        <v>8315</v>
      </c>
      <c r="R3544" t="s">
        <v>8316</v>
      </c>
      <c r="S3544" s="13">
        <f t="shared" si="277"/>
        <v>41026.953055555554</v>
      </c>
      <c r="T3544" s="13">
        <f t="shared" si="278"/>
        <v>41061.953055555554</v>
      </c>
      <c r="U3544">
        <f t="shared" si="279"/>
        <v>2012</v>
      </c>
    </row>
    <row r="3545" spans="1:21" ht="48" x14ac:dyDescent="0.2">
      <c r="A3545">
        <v>2882</v>
      </c>
      <c r="B3545" s="3" t="s">
        <v>2882</v>
      </c>
      <c r="C3545" s="3" t="s">
        <v>6992</v>
      </c>
      <c r="D3545" s="6">
        <v>750</v>
      </c>
      <c r="E3545" s="8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 t="shared" si="276"/>
        <v>34</v>
      </c>
      <c r="P3545">
        <f t="shared" si="280"/>
        <v>63</v>
      </c>
      <c r="Q3545" s="10" t="s">
        <v>8315</v>
      </c>
      <c r="R3545" t="s">
        <v>8316</v>
      </c>
      <c r="S3545" s="13">
        <f t="shared" si="277"/>
        <v>42461.596273148149</v>
      </c>
      <c r="T3545" s="13">
        <f t="shared" si="278"/>
        <v>42491.596273148149</v>
      </c>
      <c r="U3545">
        <f t="shared" si="279"/>
        <v>2016</v>
      </c>
    </row>
    <row r="3546" spans="1:21" ht="48" x14ac:dyDescent="0.2">
      <c r="A3546">
        <v>3699</v>
      </c>
      <c r="B3546" s="3" t="s">
        <v>3696</v>
      </c>
      <c r="C3546" s="3" t="s">
        <v>7809</v>
      </c>
      <c r="D3546" s="6">
        <v>2500</v>
      </c>
      <c r="E3546" s="8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 t="shared" si="276"/>
        <v>101</v>
      </c>
      <c r="P3546">
        <f t="shared" si="280"/>
        <v>63</v>
      </c>
      <c r="Q3546" s="10" t="s">
        <v>8315</v>
      </c>
      <c r="R3546" t="s">
        <v>8316</v>
      </c>
      <c r="S3546" s="13">
        <f t="shared" si="277"/>
        <v>41897.602037037039</v>
      </c>
      <c r="T3546" s="13">
        <f t="shared" si="278"/>
        <v>41927.602037037039</v>
      </c>
      <c r="U3546">
        <f t="shared" si="279"/>
        <v>2014</v>
      </c>
    </row>
    <row r="3547" spans="1:21" ht="48" x14ac:dyDescent="0.2">
      <c r="A3547">
        <v>3208</v>
      </c>
      <c r="B3547" s="3" t="s">
        <v>3208</v>
      </c>
      <c r="C3547" s="3" t="s">
        <v>7318</v>
      </c>
      <c r="D3547" s="6">
        <v>5000</v>
      </c>
      <c r="E3547" s="8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 t="shared" si="276"/>
        <v>104</v>
      </c>
      <c r="P3547">
        <f t="shared" si="280"/>
        <v>63.11</v>
      </c>
      <c r="Q3547" s="10" t="s">
        <v>8315</v>
      </c>
      <c r="R3547" t="s">
        <v>8316</v>
      </c>
      <c r="S3547" s="13">
        <f t="shared" si="277"/>
        <v>41827.605057870373</v>
      </c>
      <c r="T3547" s="13">
        <f t="shared" si="278"/>
        <v>41848.605057870373</v>
      </c>
      <c r="U3547">
        <f t="shared" si="279"/>
        <v>2014</v>
      </c>
    </row>
    <row r="3548" spans="1:21" ht="48" x14ac:dyDescent="0.2">
      <c r="A3548">
        <v>3906</v>
      </c>
      <c r="B3548" s="3" t="s">
        <v>3903</v>
      </c>
      <c r="C3548" s="3" t="s">
        <v>8014</v>
      </c>
      <c r="D3548" s="6">
        <v>1500</v>
      </c>
      <c r="E3548" s="8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 t="shared" si="276"/>
        <v>67</v>
      </c>
      <c r="P3548">
        <f t="shared" si="280"/>
        <v>63.13</v>
      </c>
      <c r="Q3548" s="10" t="s">
        <v>8315</v>
      </c>
      <c r="R3548" t="s">
        <v>8316</v>
      </c>
      <c r="S3548" s="13">
        <f t="shared" si="277"/>
        <v>42143.917743055557</v>
      </c>
      <c r="T3548" s="13">
        <f t="shared" si="278"/>
        <v>42181.559027777781</v>
      </c>
      <c r="U3548">
        <f t="shared" si="279"/>
        <v>2015</v>
      </c>
    </row>
    <row r="3549" spans="1:21" ht="48" x14ac:dyDescent="0.2">
      <c r="A3549">
        <v>2995</v>
      </c>
      <c r="B3549" s="3" t="s">
        <v>2995</v>
      </c>
      <c r="C3549" s="3" t="s">
        <v>7105</v>
      </c>
      <c r="D3549" s="6">
        <v>15000</v>
      </c>
      <c r="E3549" s="8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76"/>
        <v>105</v>
      </c>
      <c r="P3549">
        <f t="shared" si="280"/>
        <v>63.23</v>
      </c>
      <c r="Q3549" s="10" t="s">
        <v>8315</v>
      </c>
      <c r="R3549" t="s">
        <v>8317</v>
      </c>
      <c r="S3549" s="13">
        <f t="shared" si="277"/>
        <v>42724.665173611109</v>
      </c>
      <c r="T3549" s="13">
        <f t="shared" si="278"/>
        <v>42754.665173611109</v>
      </c>
      <c r="U3549">
        <f t="shared" si="279"/>
        <v>2016</v>
      </c>
    </row>
    <row r="3550" spans="1:21" ht="48" x14ac:dyDescent="0.2">
      <c r="A3550">
        <v>3839</v>
      </c>
      <c r="B3550" s="3" t="s">
        <v>3836</v>
      </c>
      <c r="C3550" s="3" t="s">
        <v>7948</v>
      </c>
      <c r="D3550" s="6">
        <v>2000</v>
      </c>
      <c r="E3550" s="8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 t="shared" si="276"/>
        <v>101</v>
      </c>
      <c r="P3550">
        <f t="shared" si="280"/>
        <v>63.28</v>
      </c>
      <c r="Q3550" s="10" t="s">
        <v>8315</v>
      </c>
      <c r="R3550" t="s">
        <v>8316</v>
      </c>
      <c r="S3550" s="13">
        <f t="shared" si="277"/>
        <v>42155.142638888887</v>
      </c>
      <c r="T3550" s="13">
        <f t="shared" si="278"/>
        <v>42215.142638888887</v>
      </c>
      <c r="U3550">
        <f t="shared" si="279"/>
        <v>2015</v>
      </c>
    </row>
    <row r="3551" spans="1:21" ht="32" x14ac:dyDescent="0.2">
      <c r="A3551">
        <v>3167</v>
      </c>
      <c r="B3551" s="3" t="s">
        <v>3167</v>
      </c>
      <c r="C3551" s="3" t="s">
        <v>7277</v>
      </c>
      <c r="D3551" s="6">
        <v>3000</v>
      </c>
      <c r="E3551" s="8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 t="shared" si="276"/>
        <v>116</v>
      </c>
      <c r="P3551">
        <f t="shared" si="280"/>
        <v>63.36</v>
      </c>
      <c r="Q3551" s="10" t="s">
        <v>8315</v>
      </c>
      <c r="R3551" t="s">
        <v>8316</v>
      </c>
      <c r="S3551" s="13">
        <f t="shared" si="277"/>
        <v>41839.175706018519</v>
      </c>
      <c r="T3551" s="13">
        <f t="shared" si="278"/>
        <v>41853.175706018519</v>
      </c>
      <c r="U3551">
        <f t="shared" si="279"/>
        <v>2014</v>
      </c>
    </row>
    <row r="3552" spans="1:21" ht="48" x14ac:dyDescent="0.2">
      <c r="A3552">
        <v>1298</v>
      </c>
      <c r="B3552" s="3" t="s">
        <v>1299</v>
      </c>
      <c r="C3552" s="3" t="s">
        <v>5408</v>
      </c>
      <c r="D3552" s="6">
        <v>2000</v>
      </c>
      <c r="E3552" s="8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 t="shared" si="276"/>
        <v>105</v>
      </c>
      <c r="P3552">
        <f t="shared" si="280"/>
        <v>63.42</v>
      </c>
      <c r="Q3552" s="10" t="s">
        <v>8315</v>
      </c>
      <c r="R3552" t="s">
        <v>8316</v>
      </c>
      <c r="S3552" s="13">
        <f t="shared" si="277"/>
        <v>42458.680925925932</v>
      </c>
      <c r="T3552" s="13">
        <f t="shared" si="278"/>
        <v>42488.680925925932</v>
      </c>
      <c r="U3552">
        <f t="shared" si="279"/>
        <v>2016</v>
      </c>
    </row>
    <row r="3553" spans="1:21" ht="32" x14ac:dyDescent="0.2">
      <c r="A3553">
        <v>4022</v>
      </c>
      <c r="B3553" s="3" t="s">
        <v>4018</v>
      </c>
      <c r="C3553" s="3" t="s">
        <v>8127</v>
      </c>
      <c r="D3553" s="6">
        <v>18000</v>
      </c>
      <c r="E3553" s="8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 t="shared" si="276"/>
        <v>70</v>
      </c>
      <c r="P3553">
        <f t="shared" si="280"/>
        <v>63.56</v>
      </c>
      <c r="Q3553" s="10" t="s">
        <v>8315</v>
      </c>
      <c r="R3553" t="s">
        <v>8316</v>
      </c>
      <c r="S3553" s="13">
        <f t="shared" si="277"/>
        <v>41990.584108796291</v>
      </c>
      <c r="T3553" s="13">
        <f t="shared" si="278"/>
        <v>42036.120833333334</v>
      </c>
      <c r="U3553">
        <f t="shared" si="279"/>
        <v>2014</v>
      </c>
    </row>
    <row r="3554" spans="1:21" ht="48" x14ac:dyDescent="0.2">
      <c r="A3554">
        <v>3358</v>
      </c>
      <c r="B3554" s="3" t="s">
        <v>3357</v>
      </c>
      <c r="C3554" s="3" t="s">
        <v>7468</v>
      </c>
      <c r="D3554" s="6">
        <v>10000</v>
      </c>
      <c r="E3554" s="8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 t="shared" si="276"/>
        <v>103</v>
      </c>
      <c r="P3554">
        <f t="shared" si="280"/>
        <v>63.57</v>
      </c>
      <c r="Q3554" s="10" t="s">
        <v>8315</v>
      </c>
      <c r="R3554" t="s">
        <v>8316</v>
      </c>
      <c r="S3554" s="13">
        <f t="shared" si="277"/>
        <v>41932.311099537037</v>
      </c>
      <c r="T3554" s="13">
        <f t="shared" si="278"/>
        <v>41962.352766203709</v>
      </c>
      <c r="U3554">
        <f t="shared" si="279"/>
        <v>2014</v>
      </c>
    </row>
    <row r="3555" spans="1:21" ht="64" x14ac:dyDescent="0.2">
      <c r="A3555">
        <v>3419</v>
      </c>
      <c r="B3555" s="3" t="s">
        <v>3418</v>
      </c>
      <c r="C3555" s="3" t="s">
        <v>7529</v>
      </c>
      <c r="D3555" s="6">
        <v>2750</v>
      </c>
      <c r="E3555" s="8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 t="shared" si="276"/>
        <v>107</v>
      </c>
      <c r="P3555">
        <f t="shared" si="280"/>
        <v>63.7</v>
      </c>
      <c r="Q3555" s="10" t="s">
        <v>8315</v>
      </c>
      <c r="R3555" t="s">
        <v>8316</v>
      </c>
      <c r="S3555" s="13">
        <f t="shared" si="277"/>
        <v>42448.821585648147</v>
      </c>
      <c r="T3555" s="13">
        <f t="shared" si="278"/>
        <v>42466.895833333328</v>
      </c>
      <c r="U3555">
        <f t="shared" si="279"/>
        <v>2016</v>
      </c>
    </row>
    <row r="3556" spans="1:21" ht="48" x14ac:dyDescent="0.2">
      <c r="A3556">
        <v>527</v>
      </c>
      <c r="B3556" s="3" t="s">
        <v>528</v>
      </c>
      <c r="C3556" s="3" t="s">
        <v>4637</v>
      </c>
      <c r="D3556" s="6">
        <v>10000</v>
      </c>
      <c r="E3556" s="8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 t="shared" si="276"/>
        <v>101</v>
      </c>
      <c r="P3556">
        <f t="shared" si="280"/>
        <v>63.83</v>
      </c>
      <c r="Q3556" s="10" t="s">
        <v>8315</v>
      </c>
      <c r="R3556" t="s">
        <v>8316</v>
      </c>
      <c r="S3556" s="13">
        <f t="shared" si="277"/>
        <v>42753.205625000002</v>
      </c>
      <c r="T3556" s="13">
        <f t="shared" si="278"/>
        <v>42783.670138888891</v>
      </c>
      <c r="U3556">
        <f t="shared" si="279"/>
        <v>2017</v>
      </c>
    </row>
    <row r="3557" spans="1:21" ht="48" x14ac:dyDescent="0.2">
      <c r="A3557">
        <v>2822</v>
      </c>
      <c r="B3557" s="3" t="s">
        <v>2822</v>
      </c>
      <c r="C3557" s="3" t="s">
        <v>6932</v>
      </c>
      <c r="D3557" s="6">
        <v>6000</v>
      </c>
      <c r="E3557" s="8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 t="shared" si="276"/>
        <v>100</v>
      </c>
      <c r="P3557">
        <f t="shared" si="280"/>
        <v>63.83</v>
      </c>
      <c r="Q3557" s="10" t="s">
        <v>8315</v>
      </c>
      <c r="R3557" t="s">
        <v>8316</v>
      </c>
      <c r="S3557" s="13">
        <f t="shared" si="277"/>
        <v>42060.683935185181</v>
      </c>
      <c r="T3557" s="13">
        <f t="shared" si="278"/>
        <v>42090.642268518524</v>
      </c>
      <c r="U3557">
        <f t="shared" si="279"/>
        <v>2015</v>
      </c>
    </row>
    <row r="3558" spans="1:21" ht="32" x14ac:dyDescent="0.2">
      <c r="A3558">
        <v>2831</v>
      </c>
      <c r="B3558" s="3" t="s">
        <v>2831</v>
      </c>
      <c r="C3558" s="3" t="s">
        <v>6941</v>
      </c>
      <c r="D3558" s="6">
        <v>3000</v>
      </c>
      <c r="E3558" s="8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76"/>
        <v>111</v>
      </c>
      <c r="P3558">
        <f t="shared" si="280"/>
        <v>63.85</v>
      </c>
      <c r="Q3558" s="10" t="s">
        <v>8315</v>
      </c>
      <c r="R3558" t="s">
        <v>8316</v>
      </c>
      <c r="S3558" s="13">
        <f t="shared" si="277"/>
        <v>42171.824884259258</v>
      </c>
      <c r="T3558" s="13">
        <f t="shared" si="278"/>
        <v>42201.824884259258</v>
      </c>
      <c r="U3558">
        <f t="shared" si="279"/>
        <v>2015</v>
      </c>
    </row>
    <row r="3559" spans="1:21" ht="64" x14ac:dyDescent="0.2">
      <c r="A3559">
        <v>2716</v>
      </c>
      <c r="B3559" s="3" t="s">
        <v>2716</v>
      </c>
      <c r="C3559" s="3" t="s">
        <v>6826</v>
      </c>
      <c r="D3559" s="6">
        <v>10000</v>
      </c>
      <c r="E3559" s="8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76"/>
        <v>120</v>
      </c>
      <c r="P3559">
        <f t="shared" si="280"/>
        <v>64.16</v>
      </c>
      <c r="Q3559" s="10" t="s">
        <v>8315</v>
      </c>
      <c r="R3559" t="s">
        <v>8317</v>
      </c>
      <c r="S3559" s="13">
        <f t="shared" si="277"/>
        <v>42255.333252314813</v>
      </c>
      <c r="T3559" s="13">
        <f t="shared" si="278"/>
        <v>42285.333252314813</v>
      </c>
      <c r="U3559">
        <f t="shared" si="279"/>
        <v>2015</v>
      </c>
    </row>
    <row r="3560" spans="1:21" ht="48" x14ac:dyDescent="0.2">
      <c r="A3560">
        <v>3440</v>
      </c>
      <c r="B3560" s="3" t="s">
        <v>3439</v>
      </c>
      <c r="C3560" s="3" t="s">
        <v>7550</v>
      </c>
      <c r="D3560" s="6">
        <v>5000</v>
      </c>
      <c r="E3560" s="8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 t="shared" si="276"/>
        <v>105</v>
      </c>
      <c r="P3560">
        <f t="shared" si="280"/>
        <v>64.16</v>
      </c>
      <c r="Q3560" s="10" t="s">
        <v>8315</v>
      </c>
      <c r="R3560" t="s">
        <v>8316</v>
      </c>
      <c r="S3560" s="13">
        <f t="shared" si="277"/>
        <v>41809.12300925926</v>
      </c>
      <c r="T3560" s="13">
        <f t="shared" si="278"/>
        <v>41831.677083333336</v>
      </c>
      <c r="U3560">
        <f t="shared" si="279"/>
        <v>2014</v>
      </c>
    </row>
    <row r="3561" spans="1:21" ht="48" x14ac:dyDescent="0.2">
      <c r="A3561">
        <v>4064</v>
      </c>
      <c r="B3561" s="3" t="s">
        <v>4060</v>
      </c>
      <c r="C3561" s="3" t="s">
        <v>8168</v>
      </c>
      <c r="D3561" s="6">
        <v>2000</v>
      </c>
      <c r="E3561" s="8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 t="shared" si="276"/>
        <v>19</v>
      </c>
      <c r="P3561">
        <f t="shared" si="280"/>
        <v>64.17</v>
      </c>
      <c r="Q3561" s="10" t="s">
        <v>8315</v>
      </c>
      <c r="R3561" t="s">
        <v>8316</v>
      </c>
      <c r="S3561" s="13">
        <f t="shared" si="277"/>
        <v>42093.588263888887</v>
      </c>
      <c r="T3561" s="13">
        <f t="shared" si="278"/>
        <v>42123.588263888887</v>
      </c>
      <c r="U3561">
        <f t="shared" si="279"/>
        <v>2015</v>
      </c>
    </row>
    <row r="3562" spans="1:21" ht="48" x14ac:dyDescent="0.2">
      <c r="A3562">
        <v>3154</v>
      </c>
      <c r="B3562" s="3" t="s">
        <v>3154</v>
      </c>
      <c r="C3562" s="3" t="s">
        <v>7264</v>
      </c>
      <c r="D3562" s="6">
        <v>7000</v>
      </c>
      <c r="E3562" s="8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 t="shared" si="276"/>
        <v>113</v>
      </c>
      <c r="P3562">
        <f t="shared" si="280"/>
        <v>64.27</v>
      </c>
      <c r="Q3562" s="10" t="s">
        <v>8315</v>
      </c>
      <c r="R3562" t="s">
        <v>8316</v>
      </c>
      <c r="S3562" s="13">
        <f t="shared" si="277"/>
        <v>40970.875671296293</v>
      </c>
      <c r="T3562" s="13">
        <f t="shared" si="278"/>
        <v>41000.834004629629</v>
      </c>
      <c r="U3562">
        <f t="shared" si="279"/>
        <v>2012</v>
      </c>
    </row>
    <row r="3563" spans="1:21" ht="48" x14ac:dyDescent="0.2">
      <c r="A3563">
        <v>3836</v>
      </c>
      <c r="B3563" s="3" t="s">
        <v>3833</v>
      </c>
      <c r="C3563" s="3" t="s">
        <v>7945</v>
      </c>
      <c r="D3563" s="6">
        <v>800</v>
      </c>
      <c r="E3563" s="8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 t="shared" si="276"/>
        <v>113</v>
      </c>
      <c r="P3563">
        <f t="shared" si="280"/>
        <v>64.290000000000006</v>
      </c>
      <c r="Q3563" s="10" t="s">
        <v>8315</v>
      </c>
      <c r="R3563" t="s">
        <v>8316</v>
      </c>
      <c r="S3563" s="13">
        <f t="shared" si="277"/>
        <v>42553.926527777774</v>
      </c>
      <c r="T3563" s="13">
        <f t="shared" si="278"/>
        <v>42585.172916666663</v>
      </c>
      <c r="U3563">
        <f t="shared" si="279"/>
        <v>2016</v>
      </c>
    </row>
    <row r="3564" spans="1:21" ht="48" x14ac:dyDescent="0.2">
      <c r="A3564">
        <v>3980</v>
      </c>
      <c r="B3564" s="3" t="s">
        <v>3977</v>
      </c>
      <c r="C3564" s="3" t="s">
        <v>8087</v>
      </c>
      <c r="D3564" s="6">
        <v>2500</v>
      </c>
      <c r="E3564" s="8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 t="shared" si="276"/>
        <v>18</v>
      </c>
      <c r="P3564">
        <f t="shared" si="280"/>
        <v>64.290000000000006</v>
      </c>
      <c r="Q3564" s="10" t="s">
        <v>8315</v>
      </c>
      <c r="R3564" t="s">
        <v>8316</v>
      </c>
      <c r="S3564" s="13">
        <f t="shared" si="277"/>
        <v>41795.598923611113</v>
      </c>
      <c r="T3564" s="13">
        <f t="shared" si="278"/>
        <v>41825.598923611113</v>
      </c>
      <c r="U3564">
        <f t="shared" si="279"/>
        <v>2014</v>
      </c>
    </row>
    <row r="3565" spans="1:21" ht="48" x14ac:dyDescent="0.2">
      <c r="A3565">
        <v>3676</v>
      </c>
      <c r="B3565" s="3" t="s">
        <v>3673</v>
      </c>
      <c r="C3565" s="3" t="s">
        <v>7786</v>
      </c>
      <c r="D3565" s="6">
        <v>800</v>
      </c>
      <c r="E3565" s="8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 t="shared" si="276"/>
        <v>129</v>
      </c>
      <c r="P3565">
        <f t="shared" si="280"/>
        <v>64.38</v>
      </c>
      <c r="Q3565" s="10" t="s">
        <v>8315</v>
      </c>
      <c r="R3565" t="s">
        <v>8316</v>
      </c>
      <c r="S3565" s="13">
        <f t="shared" si="277"/>
        <v>41876.815787037034</v>
      </c>
      <c r="T3565" s="13">
        <f t="shared" si="278"/>
        <v>41894.815787037034</v>
      </c>
      <c r="U3565">
        <f t="shared" si="279"/>
        <v>2014</v>
      </c>
    </row>
    <row r="3566" spans="1:21" ht="48" x14ac:dyDescent="0.2">
      <c r="A3566">
        <v>3783</v>
      </c>
      <c r="B3566" s="3" t="s">
        <v>3780</v>
      </c>
      <c r="C3566" s="3" t="s">
        <v>7893</v>
      </c>
      <c r="D3566" s="6">
        <v>1200</v>
      </c>
      <c r="E3566" s="8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76"/>
        <v>129</v>
      </c>
      <c r="P3566">
        <f t="shared" si="280"/>
        <v>64.459999999999994</v>
      </c>
      <c r="Q3566" s="10" t="s">
        <v>8315</v>
      </c>
      <c r="R3566" t="s">
        <v>8340</v>
      </c>
      <c r="S3566" s="13">
        <f t="shared" si="277"/>
        <v>42420.140277777777</v>
      </c>
      <c r="T3566" s="13">
        <f t="shared" si="278"/>
        <v>42444.666666666672</v>
      </c>
      <c r="U3566">
        <f t="shared" si="279"/>
        <v>2016</v>
      </c>
    </row>
    <row r="3567" spans="1:21" ht="16" x14ac:dyDescent="0.2">
      <c r="A3567">
        <v>3467</v>
      </c>
      <c r="B3567" s="3" t="s">
        <v>3466</v>
      </c>
      <c r="C3567" s="3" t="s">
        <v>7577</v>
      </c>
      <c r="D3567" s="6">
        <v>3000</v>
      </c>
      <c r="E3567" s="8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 t="shared" si="276"/>
        <v>101</v>
      </c>
      <c r="P3567">
        <f t="shared" si="280"/>
        <v>64.47</v>
      </c>
      <c r="Q3567" s="10" t="s">
        <v>8315</v>
      </c>
      <c r="R3567" t="s">
        <v>8316</v>
      </c>
      <c r="S3567" s="13">
        <f t="shared" si="277"/>
        <v>42053.671666666662</v>
      </c>
      <c r="T3567" s="13">
        <f t="shared" si="278"/>
        <v>42083.630000000005</v>
      </c>
      <c r="U3567">
        <f t="shared" si="279"/>
        <v>2015</v>
      </c>
    </row>
    <row r="3568" spans="1:21" ht="48" x14ac:dyDescent="0.2">
      <c r="A3568">
        <v>3445</v>
      </c>
      <c r="B3568" s="3" t="s">
        <v>3444</v>
      </c>
      <c r="C3568" s="3" t="s">
        <v>7555</v>
      </c>
      <c r="D3568" s="6">
        <v>2000</v>
      </c>
      <c r="E3568" s="8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 t="shared" si="276"/>
        <v>100</v>
      </c>
      <c r="P3568">
        <f t="shared" si="280"/>
        <v>64.52</v>
      </c>
      <c r="Q3568" s="10" t="s">
        <v>8315</v>
      </c>
      <c r="R3568" t="s">
        <v>8316</v>
      </c>
      <c r="S3568" s="13">
        <f t="shared" si="277"/>
        <v>42272.530509259261</v>
      </c>
      <c r="T3568" s="13">
        <f t="shared" si="278"/>
        <v>42300.530509259261</v>
      </c>
      <c r="U3568">
        <f t="shared" si="279"/>
        <v>2015</v>
      </c>
    </row>
    <row r="3569" spans="1:21" ht="48" x14ac:dyDescent="0.2">
      <c r="A3569">
        <v>3823</v>
      </c>
      <c r="B3569" s="3" t="s">
        <v>3820</v>
      </c>
      <c r="C3569" s="3" t="s">
        <v>7932</v>
      </c>
      <c r="D3569" s="6">
        <v>2500</v>
      </c>
      <c r="E3569" s="8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106</v>
      </c>
      <c r="P3569">
        <f t="shared" si="280"/>
        <v>64.63</v>
      </c>
      <c r="Q3569" s="10" t="s">
        <v>8315</v>
      </c>
      <c r="R3569" t="s">
        <v>8316</v>
      </c>
      <c r="S3569" s="13">
        <f t="shared" si="277"/>
        <v>42170.910231481481</v>
      </c>
      <c r="T3569" s="13">
        <f t="shared" si="278"/>
        <v>42205.165972222225</v>
      </c>
      <c r="U3569">
        <f t="shared" si="279"/>
        <v>2015</v>
      </c>
    </row>
    <row r="3570" spans="1:21" ht="48" x14ac:dyDescent="0.2">
      <c r="A3570">
        <v>2834</v>
      </c>
      <c r="B3570" s="3" t="s">
        <v>2834</v>
      </c>
      <c r="C3570" s="3" t="s">
        <v>6944</v>
      </c>
      <c r="D3570" s="6">
        <v>800</v>
      </c>
      <c r="E3570" s="8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 t="shared" si="276"/>
        <v>170</v>
      </c>
      <c r="P3570">
        <f t="shared" si="280"/>
        <v>64.760000000000005</v>
      </c>
      <c r="Q3570" s="10" t="s">
        <v>8315</v>
      </c>
      <c r="R3570" t="s">
        <v>8316</v>
      </c>
      <c r="S3570" s="13">
        <f t="shared" si="277"/>
        <v>42019.959837962961</v>
      </c>
      <c r="T3570" s="13">
        <f t="shared" si="278"/>
        <v>42034.959837962961</v>
      </c>
      <c r="U3570">
        <f t="shared" si="279"/>
        <v>2015</v>
      </c>
    </row>
    <row r="3571" spans="1:21" ht="48" x14ac:dyDescent="0.2">
      <c r="A3571">
        <v>3075</v>
      </c>
      <c r="B3571" s="3" t="s">
        <v>3075</v>
      </c>
      <c r="C3571" s="3" t="s">
        <v>7185</v>
      </c>
      <c r="D3571" s="6">
        <v>15000</v>
      </c>
      <c r="E3571" s="8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76"/>
        <v>9</v>
      </c>
      <c r="P3571">
        <f t="shared" si="280"/>
        <v>64.8</v>
      </c>
      <c r="Q3571" s="10" t="s">
        <v>8315</v>
      </c>
      <c r="R3571" t="s">
        <v>8317</v>
      </c>
      <c r="S3571" s="13">
        <f t="shared" si="277"/>
        <v>42551.102314814809</v>
      </c>
      <c r="T3571" s="13">
        <f t="shared" si="278"/>
        <v>42601.102314814809</v>
      </c>
      <c r="U3571">
        <f t="shared" si="279"/>
        <v>2016</v>
      </c>
    </row>
    <row r="3572" spans="1:21" ht="48" x14ac:dyDescent="0.2">
      <c r="A3572">
        <v>3484</v>
      </c>
      <c r="B3572" s="3" t="s">
        <v>3483</v>
      </c>
      <c r="C3572" s="3" t="s">
        <v>7594</v>
      </c>
      <c r="D3572" s="6">
        <v>2500</v>
      </c>
      <c r="E3572" s="8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 t="shared" si="276"/>
        <v>114</v>
      </c>
      <c r="P3572">
        <f t="shared" si="280"/>
        <v>64.91</v>
      </c>
      <c r="Q3572" s="10" t="s">
        <v>8315</v>
      </c>
      <c r="R3572" t="s">
        <v>8316</v>
      </c>
      <c r="S3572" s="13">
        <f t="shared" si="277"/>
        <v>42506.760405092587</v>
      </c>
      <c r="T3572" s="13">
        <f t="shared" si="278"/>
        <v>42536.760405092587</v>
      </c>
      <c r="U3572">
        <f t="shared" si="279"/>
        <v>2016</v>
      </c>
    </row>
    <row r="3573" spans="1:21" ht="32" x14ac:dyDescent="0.2">
      <c r="A3573">
        <v>3763</v>
      </c>
      <c r="B3573" s="3" t="s">
        <v>3760</v>
      </c>
      <c r="C3573" s="3" t="s">
        <v>7873</v>
      </c>
      <c r="D3573" s="6">
        <v>5000</v>
      </c>
      <c r="E3573" s="8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76"/>
        <v>100</v>
      </c>
      <c r="P3573">
        <f t="shared" si="280"/>
        <v>64.94</v>
      </c>
      <c r="Q3573" s="10" t="s">
        <v>8315</v>
      </c>
      <c r="R3573" t="s">
        <v>8340</v>
      </c>
      <c r="S3573" s="13">
        <f t="shared" si="277"/>
        <v>42065.750300925924</v>
      </c>
      <c r="T3573" s="13">
        <f t="shared" si="278"/>
        <v>42095.708634259259</v>
      </c>
      <c r="U3573">
        <f t="shared" si="279"/>
        <v>2015</v>
      </c>
    </row>
    <row r="3574" spans="1:21" ht="32" x14ac:dyDescent="0.2">
      <c r="A3574">
        <v>2955</v>
      </c>
      <c r="B3574" s="3" t="s">
        <v>2955</v>
      </c>
      <c r="C3574" s="3" t="s">
        <v>7065</v>
      </c>
      <c r="D3574" s="6">
        <v>1200</v>
      </c>
      <c r="E3574" s="8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76"/>
        <v>60</v>
      </c>
      <c r="P3574">
        <f t="shared" si="280"/>
        <v>65</v>
      </c>
      <c r="Q3574" s="10" t="s">
        <v>8315</v>
      </c>
      <c r="R3574" t="s">
        <v>8317</v>
      </c>
      <c r="S3574" s="13">
        <f t="shared" si="277"/>
        <v>42141.741307870368</v>
      </c>
      <c r="T3574" s="13">
        <f t="shared" si="278"/>
        <v>42171.741307870368</v>
      </c>
      <c r="U3574">
        <f t="shared" si="279"/>
        <v>2015</v>
      </c>
    </row>
    <row r="3575" spans="1:21" ht="48" x14ac:dyDescent="0.2">
      <c r="A3575">
        <v>3857</v>
      </c>
      <c r="B3575" s="3" t="s">
        <v>3854</v>
      </c>
      <c r="C3575" s="3" t="s">
        <v>7966</v>
      </c>
      <c r="D3575" s="6">
        <v>5000</v>
      </c>
      <c r="E3575" s="8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 t="shared" si="276"/>
        <v>5</v>
      </c>
      <c r="P3575">
        <f t="shared" si="280"/>
        <v>65</v>
      </c>
      <c r="Q3575" s="10" t="s">
        <v>8315</v>
      </c>
      <c r="R3575" t="s">
        <v>8316</v>
      </c>
      <c r="S3575" s="13">
        <f t="shared" si="277"/>
        <v>41829.73715277778</v>
      </c>
      <c r="T3575" s="13">
        <f t="shared" si="278"/>
        <v>41852.716666666667</v>
      </c>
      <c r="U3575">
        <f t="shared" si="279"/>
        <v>2014</v>
      </c>
    </row>
    <row r="3576" spans="1:21" ht="48" x14ac:dyDescent="0.2">
      <c r="A3576">
        <v>3171</v>
      </c>
      <c r="B3576" s="3" t="s">
        <v>3171</v>
      </c>
      <c r="C3576" s="3" t="s">
        <v>7281</v>
      </c>
      <c r="D3576" s="6">
        <v>7000</v>
      </c>
      <c r="E3576" s="8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 t="shared" si="276"/>
        <v>109</v>
      </c>
      <c r="P3576">
        <f t="shared" si="280"/>
        <v>65.099999999999994</v>
      </c>
      <c r="Q3576" s="10" t="s">
        <v>8315</v>
      </c>
      <c r="R3576" t="s">
        <v>8316</v>
      </c>
      <c r="S3576" s="13">
        <f t="shared" si="277"/>
        <v>42466.608310185184</v>
      </c>
      <c r="T3576" s="13">
        <f t="shared" si="278"/>
        <v>42496.608310185184</v>
      </c>
      <c r="U3576">
        <f t="shared" si="279"/>
        <v>2016</v>
      </c>
    </row>
    <row r="3577" spans="1:21" ht="48" x14ac:dyDescent="0.2">
      <c r="A3577">
        <v>3098</v>
      </c>
      <c r="B3577" s="3" t="s">
        <v>3098</v>
      </c>
      <c r="C3577" s="3" t="s">
        <v>7208</v>
      </c>
      <c r="D3577" s="6">
        <v>48725</v>
      </c>
      <c r="E3577" s="8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76"/>
        <v>4</v>
      </c>
      <c r="P3577">
        <f t="shared" si="280"/>
        <v>65.11</v>
      </c>
      <c r="Q3577" s="10" t="s">
        <v>8315</v>
      </c>
      <c r="R3577" t="s">
        <v>8317</v>
      </c>
      <c r="S3577" s="13">
        <f t="shared" si="277"/>
        <v>42359.792233796295</v>
      </c>
      <c r="T3577" s="13">
        <f t="shared" si="278"/>
        <v>42408.01180555555</v>
      </c>
      <c r="U3577">
        <f t="shared" si="279"/>
        <v>2015</v>
      </c>
    </row>
    <row r="3578" spans="1:21" ht="48" x14ac:dyDescent="0.2">
      <c r="A3578">
        <v>1284</v>
      </c>
      <c r="B3578" s="3" t="s">
        <v>1285</v>
      </c>
      <c r="C3578" s="3" t="s">
        <v>5394</v>
      </c>
      <c r="D3578" s="6">
        <v>2000</v>
      </c>
      <c r="E3578" s="8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 t="shared" si="276"/>
        <v>101</v>
      </c>
      <c r="P3578">
        <f t="shared" si="280"/>
        <v>65.16</v>
      </c>
      <c r="Q3578" s="10" t="s">
        <v>8315</v>
      </c>
      <c r="R3578" t="s">
        <v>8316</v>
      </c>
      <c r="S3578" s="13">
        <f t="shared" si="277"/>
        <v>42712.23474537037</v>
      </c>
      <c r="T3578" s="13">
        <f t="shared" si="278"/>
        <v>42735.707638888889</v>
      </c>
      <c r="U3578">
        <f t="shared" si="279"/>
        <v>2016</v>
      </c>
    </row>
    <row r="3579" spans="1:21" ht="48" x14ac:dyDescent="0.2">
      <c r="A3579">
        <v>3383</v>
      </c>
      <c r="B3579" s="3" t="s">
        <v>3382</v>
      </c>
      <c r="C3579" s="3" t="s">
        <v>7493</v>
      </c>
      <c r="D3579" s="6">
        <v>1750</v>
      </c>
      <c r="E3579" s="8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 t="shared" si="276"/>
        <v>112</v>
      </c>
      <c r="P3579">
        <f t="shared" si="280"/>
        <v>65.17</v>
      </c>
      <c r="Q3579" s="10" t="s">
        <v>8315</v>
      </c>
      <c r="R3579" t="s">
        <v>8316</v>
      </c>
      <c r="S3579" s="13">
        <f t="shared" si="277"/>
        <v>42524.782638888893</v>
      </c>
      <c r="T3579" s="13">
        <f t="shared" si="278"/>
        <v>42544.782638888893</v>
      </c>
      <c r="U3579">
        <f t="shared" si="279"/>
        <v>2016</v>
      </c>
    </row>
    <row r="3580" spans="1:21" ht="48" x14ac:dyDescent="0.2">
      <c r="A3580">
        <v>4033</v>
      </c>
      <c r="B3580" s="3" t="s">
        <v>4029</v>
      </c>
      <c r="C3580" s="3" t="s">
        <v>8138</v>
      </c>
      <c r="D3580" s="6">
        <v>23900</v>
      </c>
      <c r="E3580" s="8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 t="shared" si="276"/>
        <v>26</v>
      </c>
      <c r="P3580">
        <f t="shared" si="280"/>
        <v>65.34</v>
      </c>
      <c r="Q3580" s="10" t="s">
        <v>8315</v>
      </c>
      <c r="R3580" t="s">
        <v>8316</v>
      </c>
      <c r="S3580" s="13">
        <f t="shared" si="277"/>
        <v>42614.268796296295</v>
      </c>
      <c r="T3580" s="13">
        <f t="shared" si="278"/>
        <v>42645.375</v>
      </c>
      <c r="U3580">
        <f t="shared" si="279"/>
        <v>2016</v>
      </c>
    </row>
    <row r="3581" spans="1:21" ht="48" x14ac:dyDescent="0.2">
      <c r="A3581">
        <v>2808</v>
      </c>
      <c r="B3581" s="3" t="s">
        <v>2808</v>
      </c>
      <c r="C3581" s="3" t="s">
        <v>6918</v>
      </c>
      <c r="D3581" s="6">
        <v>4500</v>
      </c>
      <c r="E3581" s="8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 t="shared" si="276"/>
        <v>100</v>
      </c>
      <c r="P3581">
        <f t="shared" si="280"/>
        <v>65.38</v>
      </c>
      <c r="Q3581" s="10" t="s">
        <v>8315</v>
      </c>
      <c r="R3581" t="s">
        <v>8316</v>
      </c>
      <c r="S3581" s="13">
        <f t="shared" si="277"/>
        <v>42208.84646990741</v>
      </c>
      <c r="T3581" s="13">
        <f t="shared" si="278"/>
        <v>42238.84646990741</v>
      </c>
      <c r="U3581">
        <f t="shared" si="279"/>
        <v>2015</v>
      </c>
    </row>
    <row r="3582" spans="1:21" ht="48" x14ac:dyDescent="0.2">
      <c r="A3582">
        <v>3249</v>
      </c>
      <c r="B3582" s="3" t="s">
        <v>3249</v>
      </c>
      <c r="C3582" s="3" t="s">
        <v>7359</v>
      </c>
      <c r="D3582" s="6">
        <v>5500</v>
      </c>
      <c r="E3582" s="8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 t="shared" si="276"/>
        <v>105</v>
      </c>
      <c r="P3582">
        <f t="shared" si="280"/>
        <v>65.58</v>
      </c>
      <c r="Q3582" s="10" t="s">
        <v>8315</v>
      </c>
      <c r="R3582" t="s">
        <v>8316</v>
      </c>
      <c r="S3582" s="13">
        <f t="shared" si="277"/>
        <v>42145.746689814812</v>
      </c>
      <c r="T3582" s="13">
        <f t="shared" si="278"/>
        <v>42175.746689814812</v>
      </c>
      <c r="U3582">
        <f t="shared" si="279"/>
        <v>2015</v>
      </c>
    </row>
    <row r="3583" spans="1:21" ht="48" x14ac:dyDescent="0.2">
      <c r="A3583">
        <v>1288</v>
      </c>
      <c r="B3583" s="3" t="s">
        <v>1289</v>
      </c>
      <c r="C3583" s="3" t="s">
        <v>5398</v>
      </c>
      <c r="D3583" s="6">
        <v>4000</v>
      </c>
      <c r="E3583" s="8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 t="shared" si="276"/>
        <v>100</v>
      </c>
      <c r="P3583">
        <f t="shared" si="280"/>
        <v>65.87</v>
      </c>
      <c r="Q3583" s="10" t="s">
        <v>8315</v>
      </c>
      <c r="R3583" t="s">
        <v>8316</v>
      </c>
      <c r="S3583" s="13">
        <f t="shared" si="277"/>
        <v>42561.154664351852</v>
      </c>
      <c r="T3583" s="13">
        <f t="shared" si="278"/>
        <v>42592.166666666672</v>
      </c>
      <c r="U3583">
        <f t="shared" si="279"/>
        <v>2016</v>
      </c>
    </row>
    <row r="3584" spans="1:21" ht="48" x14ac:dyDescent="0.2">
      <c r="A3584">
        <v>2956</v>
      </c>
      <c r="B3584" s="3" t="s">
        <v>2956</v>
      </c>
      <c r="C3584" s="3" t="s">
        <v>7066</v>
      </c>
      <c r="D3584" s="6">
        <v>7900</v>
      </c>
      <c r="E3584" s="8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76"/>
        <v>17</v>
      </c>
      <c r="P3584">
        <f t="shared" si="280"/>
        <v>66.099999999999994</v>
      </c>
      <c r="Q3584" s="10" t="s">
        <v>8315</v>
      </c>
      <c r="R3584" t="s">
        <v>8317</v>
      </c>
      <c r="S3584" s="13">
        <f t="shared" si="277"/>
        <v>42464.958912037036</v>
      </c>
      <c r="T3584" s="13">
        <f t="shared" si="278"/>
        <v>42494.958912037036</v>
      </c>
      <c r="U3584">
        <f t="shared" si="279"/>
        <v>2016</v>
      </c>
    </row>
    <row r="3585" spans="1:21" ht="48" x14ac:dyDescent="0.2">
      <c r="A3585">
        <v>2784</v>
      </c>
      <c r="B3585" s="3" t="s">
        <v>2784</v>
      </c>
      <c r="C3585" s="3" t="s">
        <v>6894</v>
      </c>
      <c r="D3585" s="6">
        <v>6000</v>
      </c>
      <c r="E3585" s="8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 t="shared" si="276"/>
        <v>119</v>
      </c>
      <c r="P3585">
        <f t="shared" si="280"/>
        <v>66.11</v>
      </c>
      <c r="Q3585" s="10" t="s">
        <v>8315</v>
      </c>
      <c r="R3585" t="s">
        <v>8316</v>
      </c>
      <c r="S3585" s="13">
        <f t="shared" si="277"/>
        <v>41920.787534722222</v>
      </c>
      <c r="T3585" s="13">
        <f t="shared" si="278"/>
        <v>41941.787534722222</v>
      </c>
      <c r="U3585">
        <f t="shared" si="279"/>
        <v>2014</v>
      </c>
    </row>
    <row r="3586" spans="1:21" ht="32" x14ac:dyDescent="0.2">
      <c r="A3586">
        <v>3678</v>
      </c>
      <c r="B3586" s="3" t="s">
        <v>3675</v>
      </c>
      <c r="C3586" s="3" t="s">
        <v>7788</v>
      </c>
      <c r="D3586" s="6">
        <v>2000</v>
      </c>
      <c r="E3586" s="8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 t="shared" ref="O3586:O3649" si="281">ROUND(E3586/D3586*100,0)</f>
        <v>103</v>
      </c>
      <c r="P3586">
        <f t="shared" si="280"/>
        <v>66.13</v>
      </c>
      <c r="Q3586" s="10" t="s">
        <v>8315</v>
      </c>
      <c r="R3586" t="s">
        <v>8316</v>
      </c>
      <c r="S3586" s="13">
        <f t="shared" si="277"/>
        <v>42120.531226851846</v>
      </c>
      <c r="T3586" s="13">
        <f t="shared" si="278"/>
        <v>42155.531226851846</v>
      </c>
      <c r="U3586">
        <f t="shared" si="279"/>
        <v>2015</v>
      </c>
    </row>
    <row r="3587" spans="1:21" ht="64" x14ac:dyDescent="0.2">
      <c r="A3587">
        <v>3637</v>
      </c>
      <c r="B3587" s="3" t="s">
        <v>3635</v>
      </c>
      <c r="C3587" s="3" t="s">
        <v>7747</v>
      </c>
      <c r="D3587" s="6">
        <v>3000</v>
      </c>
      <c r="E3587" s="8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81"/>
        <v>31</v>
      </c>
      <c r="P3587">
        <f t="shared" si="280"/>
        <v>66.14</v>
      </c>
      <c r="Q3587" s="10" t="s">
        <v>8315</v>
      </c>
      <c r="R3587" t="s">
        <v>8340</v>
      </c>
      <c r="S3587" s="13">
        <f t="shared" ref="S3587:S3650" si="282">(((J3587/60)/60)/24)+DATE(1970,1,1)</f>
        <v>41975.700636574074</v>
      </c>
      <c r="T3587" s="13">
        <f t="shared" ref="T3587:T3650" si="283">(((I3587/60)/60)/24)+DATE(1970,1,1)</f>
        <v>42005.700636574074</v>
      </c>
      <c r="U3587">
        <f t="shared" ref="U3587:U3650" si="284">YEAR(S3587)</f>
        <v>2014</v>
      </c>
    </row>
    <row r="3588" spans="1:21" ht="48" x14ac:dyDescent="0.2">
      <c r="A3588">
        <v>3542</v>
      </c>
      <c r="B3588" s="3" t="s">
        <v>3541</v>
      </c>
      <c r="C3588" s="3" t="s">
        <v>7652</v>
      </c>
      <c r="D3588" s="6">
        <v>5500</v>
      </c>
      <c r="E3588" s="8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 t="shared" si="281"/>
        <v>102</v>
      </c>
      <c r="P3588">
        <f t="shared" si="280"/>
        <v>66.150000000000006</v>
      </c>
      <c r="Q3588" s="10" t="s">
        <v>8315</v>
      </c>
      <c r="R3588" t="s">
        <v>8316</v>
      </c>
      <c r="S3588" s="13">
        <f t="shared" si="282"/>
        <v>41829.599791666667</v>
      </c>
      <c r="T3588" s="13">
        <f t="shared" si="283"/>
        <v>41889.599791666667</v>
      </c>
      <c r="U3588">
        <f t="shared" si="284"/>
        <v>2014</v>
      </c>
    </row>
    <row r="3589" spans="1:21" ht="48" x14ac:dyDescent="0.2">
      <c r="A3589">
        <v>3320</v>
      </c>
      <c r="B3589" s="3" t="s">
        <v>3320</v>
      </c>
      <c r="C3589" s="3" t="s">
        <v>7430</v>
      </c>
      <c r="D3589" s="6">
        <v>2500</v>
      </c>
      <c r="E3589" s="8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 t="shared" si="281"/>
        <v>101</v>
      </c>
      <c r="P3589">
        <f t="shared" si="280"/>
        <v>66.45</v>
      </c>
      <c r="Q3589" s="10" t="s">
        <v>8315</v>
      </c>
      <c r="R3589" t="s">
        <v>8316</v>
      </c>
      <c r="S3589" s="13">
        <f t="shared" si="282"/>
        <v>42513.045798611114</v>
      </c>
      <c r="T3589" s="13">
        <f t="shared" si="283"/>
        <v>42543.045798611114</v>
      </c>
      <c r="U3589">
        <f t="shared" si="284"/>
        <v>2016</v>
      </c>
    </row>
    <row r="3590" spans="1:21" ht="48" x14ac:dyDescent="0.2">
      <c r="A3590">
        <v>3619</v>
      </c>
      <c r="B3590" s="3" t="s">
        <v>3617</v>
      </c>
      <c r="C3590" s="3" t="s">
        <v>7729</v>
      </c>
      <c r="D3590" s="6">
        <v>1000</v>
      </c>
      <c r="E3590" s="8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81"/>
        <v>113</v>
      </c>
      <c r="P3590">
        <f t="shared" si="280"/>
        <v>66.47</v>
      </c>
      <c r="Q3590" s="10" t="s">
        <v>8315</v>
      </c>
      <c r="R3590" t="s">
        <v>8316</v>
      </c>
      <c r="S3590" s="13">
        <f t="shared" si="282"/>
        <v>42661.132245370376</v>
      </c>
      <c r="T3590" s="13">
        <f t="shared" si="283"/>
        <v>42693.916666666672</v>
      </c>
      <c r="U3590">
        <f t="shared" si="284"/>
        <v>2016</v>
      </c>
    </row>
    <row r="3591" spans="1:21" ht="96" x14ac:dyDescent="0.2">
      <c r="A3591">
        <v>3505</v>
      </c>
      <c r="B3591" s="3" t="s">
        <v>3504</v>
      </c>
      <c r="C3591" s="3" t="s">
        <v>7615</v>
      </c>
      <c r="D3591" s="6">
        <v>2500</v>
      </c>
      <c r="E3591" s="8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 t="shared" si="281"/>
        <v>104</v>
      </c>
      <c r="P3591">
        <f t="shared" si="280"/>
        <v>66.510000000000005</v>
      </c>
      <c r="Q3591" s="10" t="s">
        <v>8315</v>
      </c>
      <c r="R3591" t="s">
        <v>8316</v>
      </c>
      <c r="S3591" s="13">
        <f t="shared" si="282"/>
        <v>41760.935706018521</v>
      </c>
      <c r="T3591" s="13">
        <f t="shared" si="283"/>
        <v>41772.166666666664</v>
      </c>
      <c r="U3591">
        <f t="shared" si="284"/>
        <v>2014</v>
      </c>
    </row>
    <row r="3592" spans="1:21" ht="48" x14ac:dyDescent="0.2">
      <c r="A3592">
        <v>3218</v>
      </c>
      <c r="B3592" s="3" t="s">
        <v>3218</v>
      </c>
      <c r="C3592" s="3" t="s">
        <v>7328</v>
      </c>
      <c r="D3592" s="6">
        <v>12000</v>
      </c>
      <c r="E3592" s="8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 t="shared" si="281"/>
        <v>102</v>
      </c>
      <c r="P3592">
        <f t="shared" si="280"/>
        <v>66.59</v>
      </c>
      <c r="Q3592" s="10" t="s">
        <v>8315</v>
      </c>
      <c r="R3592" t="s">
        <v>8316</v>
      </c>
      <c r="S3592" s="13">
        <f t="shared" si="282"/>
        <v>41971.002152777779</v>
      </c>
      <c r="T3592" s="13">
        <f t="shared" si="283"/>
        <v>42004</v>
      </c>
      <c r="U3592">
        <f t="shared" si="284"/>
        <v>2014</v>
      </c>
    </row>
    <row r="3593" spans="1:21" ht="32" x14ac:dyDescent="0.2">
      <c r="A3593">
        <v>2782</v>
      </c>
      <c r="B3593" s="3" t="s">
        <v>2782</v>
      </c>
      <c r="C3593" s="3" t="s">
        <v>6892</v>
      </c>
      <c r="D3593" s="6">
        <v>1000</v>
      </c>
      <c r="E3593" s="8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120</v>
      </c>
      <c r="P3593">
        <f t="shared" si="280"/>
        <v>66.67</v>
      </c>
      <c r="Q3593" s="10" t="s">
        <v>8315</v>
      </c>
      <c r="R3593" t="s">
        <v>8316</v>
      </c>
      <c r="S3593" s="13">
        <f t="shared" si="282"/>
        <v>42026.924976851849</v>
      </c>
      <c r="T3593" s="13">
        <f t="shared" si="283"/>
        <v>42052.207638888889</v>
      </c>
      <c r="U3593">
        <f t="shared" si="284"/>
        <v>2015</v>
      </c>
    </row>
    <row r="3594" spans="1:21" ht="48" x14ac:dyDescent="0.2">
      <c r="A3594">
        <v>3611</v>
      </c>
      <c r="B3594" s="3" t="s">
        <v>3610</v>
      </c>
      <c r="C3594" s="3" t="s">
        <v>7721</v>
      </c>
      <c r="D3594" s="6">
        <v>2500</v>
      </c>
      <c r="E3594" s="8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 t="shared" si="281"/>
        <v>136</v>
      </c>
      <c r="P3594">
        <f t="shared" ref="P3594:P3657" si="285">IFERROR(ROUND(E3594/L3594,2),0)</f>
        <v>66.67</v>
      </c>
      <c r="Q3594" s="10" t="s">
        <v>8315</v>
      </c>
      <c r="R3594" t="s">
        <v>8316</v>
      </c>
      <c r="S3594" s="13">
        <f t="shared" si="282"/>
        <v>42072.370381944449</v>
      </c>
      <c r="T3594" s="13">
        <f t="shared" si="283"/>
        <v>42102.370381944449</v>
      </c>
      <c r="U3594">
        <f t="shared" si="284"/>
        <v>2015</v>
      </c>
    </row>
    <row r="3595" spans="1:21" ht="48" x14ac:dyDescent="0.2">
      <c r="A3595">
        <v>4030</v>
      </c>
      <c r="B3595" s="3" t="s">
        <v>4026</v>
      </c>
      <c r="C3595" s="3" t="s">
        <v>8135</v>
      </c>
      <c r="D3595" s="6">
        <v>2500</v>
      </c>
      <c r="E3595" s="8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 t="shared" si="281"/>
        <v>16</v>
      </c>
      <c r="P3595">
        <f t="shared" si="285"/>
        <v>66.67</v>
      </c>
      <c r="Q3595" s="10" t="s">
        <v>8315</v>
      </c>
      <c r="R3595" t="s">
        <v>8316</v>
      </c>
      <c r="S3595" s="13">
        <f t="shared" si="282"/>
        <v>42374.655081018514</v>
      </c>
      <c r="T3595" s="13">
        <f t="shared" si="283"/>
        <v>42403.784027777772</v>
      </c>
      <c r="U3595">
        <f t="shared" si="284"/>
        <v>2016</v>
      </c>
    </row>
    <row r="3596" spans="1:21" ht="48" x14ac:dyDescent="0.2">
      <c r="A3596">
        <v>3373</v>
      </c>
      <c r="B3596" s="3" t="s">
        <v>3372</v>
      </c>
      <c r="C3596" s="3" t="s">
        <v>7483</v>
      </c>
      <c r="D3596" s="6">
        <v>2000</v>
      </c>
      <c r="E3596" s="8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 t="shared" si="281"/>
        <v>100</v>
      </c>
      <c r="P3596">
        <f t="shared" si="285"/>
        <v>66.83</v>
      </c>
      <c r="Q3596" s="10" t="s">
        <v>8315</v>
      </c>
      <c r="R3596" t="s">
        <v>8316</v>
      </c>
      <c r="S3596" s="13">
        <f t="shared" si="282"/>
        <v>42179.854629629626</v>
      </c>
      <c r="T3596" s="13">
        <f t="shared" si="283"/>
        <v>42203.666666666672</v>
      </c>
      <c r="U3596">
        <f t="shared" si="284"/>
        <v>2015</v>
      </c>
    </row>
    <row r="3597" spans="1:21" ht="48" x14ac:dyDescent="0.2">
      <c r="A3597">
        <v>3515</v>
      </c>
      <c r="B3597" s="3" t="s">
        <v>3514</v>
      </c>
      <c r="C3597" s="3" t="s">
        <v>7625</v>
      </c>
      <c r="D3597" s="6">
        <v>3000</v>
      </c>
      <c r="E3597" s="8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 t="shared" si="281"/>
        <v>103</v>
      </c>
      <c r="P3597">
        <f t="shared" si="285"/>
        <v>66.959999999999994</v>
      </c>
      <c r="Q3597" s="10" t="s">
        <v>8315</v>
      </c>
      <c r="R3597" t="s">
        <v>8316</v>
      </c>
      <c r="S3597" s="13">
        <f t="shared" si="282"/>
        <v>42125.772812499999</v>
      </c>
      <c r="T3597" s="13">
        <f t="shared" si="283"/>
        <v>42155.772812499999</v>
      </c>
      <c r="U3597">
        <f t="shared" si="284"/>
        <v>2015</v>
      </c>
    </row>
    <row r="3598" spans="1:21" ht="48" x14ac:dyDescent="0.2">
      <c r="A3598">
        <v>3261</v>
      </c>
      <c r="B3598" s="3" t="s">
        <v>3261</v>
      </c>
      <c r="C3598" s="3" t="s">
        <v>7371</v>
      </c>
      <c r="D3598" s="6">
        <v>3300</v>
      </c>
      <c r="E3598" s="8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 t="shared" si="281"/>
        <v>100</v>
      </c>
      <c r="P3598">
        <f t="shared" si="285"/>
        <v>67.650000000000006</v>
      </c>
      <c r="Q3598" s="10" t="s">
        <v>8315</v>
      </c>
      <c r="R3598" t="s">
        <v>8316</v>
      </c>
      <c r="S3598" s="13">
        <f t="shared" si="282"/>
        <v>42171.725416666668</v>
      </c>
      <c r="T3598" s="13">
        <f t="shared" si="283"/>
        <v>42201.725416666668</v>
      </c>
      <c r="U3598">
        <f t="shared" si="284"/>
        <v>2015</v>
      </c>
    </row>
    <row r="3599" spans="1:21" ht="48" x14ac:dyDescent="0.2">
      <c r="A3599">
        <v>3024</v>
      </c>
      <c r="B3599" s="3" t="s">
        <v>3024</v>
      </c>
      <c r="C3599" s="3" t="s">
        <v>7134</v>
      </c>
      <c r="D3599" s="6">
        <v>5000</v>
      </c>
      <c r="E3599" s="8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81"/>
        <v>246</v>
      </c>
      <c r="P3599">
        <f t="shared" si="285"/>
        <v>67.7</v>
      </c>
      <c r="Q3599" s="10" t="s">
        <v>8315</v>
      </c>
      <c r="R3599" t="s">
        <v>8317</v>
      </c>
      <c r="S3599" s="13">
        <f t="shared" si="282"/>
        <v>41158.993923611109</v>
      </c>
      <c r="T3599" s="13">
        <f t="shared" si="283"/>
        <v>41188.993923611109</v>
      </c>
      <c r="U3599">
        <f t="shared" si="284"/>
        <v>2012</v>
      </c>
    </row>
    <row r="3600" spans="1:21" ht="16" x14ac:dyDescent="0.2">
      <c r="A3600">
        <v>2807</v>
      </c>
      <c r="B3600" s="3" t="s">
        <v>2807</v>
      </c>
      <c r="C3600" s="3" t="s">
        <v>6917</v>
      </c>
      <c r="D3600" s="6">
        <v>5000</v>
      </c>
      <c r="E3600" s="8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 t="shared" si="281"/>
        <v>126</v>
      </c>
      <c r="P3600">
        <f t="shared" si="285"/>
        <v>67.739999999999995</v>
      </c>
      <c r="Q3600" s="10" t="s">
        <v>8315</v>
      </c>
      <c r="R3600" t="s">
        <v>8316</v>
      </c>
      <c r="S3600" s="13">
        <f t="shared" si="282"/>
        <v>42154.873124999998</v>
      </c>
      <c r="T3600" s="13">
        <f t="shared" si="283"/>
        <v>42184.873124999998</v>
      </c>
      <c r="U3600">
        <f t="shared" si="284"/>
        <v>2015</v>
      </c>
    </row>
    <row r="3601" spans="1:21" ht="48" x14ac:dyDescent="0.2">
      <c r="A3601">
        <v>3085</v>
      </c>
      <c r="B3601" s="3" t="s">
        <v>3085</v>
      </c>
      <c r="C3601" s="3" t="s">
        <v>7195</v>
      </c>
      <c r="D3601" s="6">
        <v>25000</v>
      </c>
      <c r="E3601" s="8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81"/>
        <v>2</v>
      </c>
      <c r="P3601">
        <f t="shared" si="285"/>
        <v>67.78</v>
      </c>
      <c r="Q3601" s="10" t="s">
        <v>8315</v>
      </c>
      <c r="R3601" t="s">
        <v>8317</v>
      </c>
      <c r="S3601" s="13">
        <f t="shared" si="282"/>
        <v>42246.883784722217</v>
      </c>
      <c r="T3601" s="13">
        <f t="shared" si="283"/>
        <v>42276.883784722217</v>
      </c>
      <c r="U3601">
        <f t="shared" si="284"/>
        <v>2015</v>
      </c>
    </row>
    <row r="3602" spans="1:21" ht="32" x14ac:dyDescent="0.2">
      <c r="A3602">
        <v>3370</v>
      </c>
      <c r="B3602" s="3" t="s">
        <v>3369</v>
      </c>
      <c r="C3602" s="3" t="s">
        <v>7480</v>
      </c>
      <c r="D3602" s="6">
        <v>1500</v>
      </c>
      <c r="E3602" s="8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 t="shared" si="281"/>
        <v>118</v>
      </c>
      <c r="P3602">
        <f t="shared" si="285"/>
        <v>67.92</v>
      </c>
      <c r="Q3602" s="10" t="s">
        <v>8315</v>
      </c>
      <c r="R3602" t="s">
        <v>8316</v>
      </c>
      <c r="S3602" s="13">
        <f t="shared" si="282"/>
        <v>42690.334317129629</v>
      </c>
      <c r="T3602" s="13">
        <f t="shared" si="283"/>
        <v>42721.333333333328</v>
      </c>
      <c r="U3602">
        <f t="shared" si="284"/>
        <v>2016</v>
      </c>
    </row>
    <row r="3603" spans="1:21" ht="32" x14ac:dyDescent="0.2">
      <c r="A3603">
        <v>3710</v>
      </c>
      <c r="B3603" s="3" t="s">
        <v>3707</v>
      </c>
      <c r="C3603" s="3" t="s">
        <v>7820</v>
      </c>
      <c r="D3603" s="6">
        <v>1300</v>
      </c>
      <c r="E3603" s="8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 t="shared" si="281"/>
        <v>141</v>
      </c>
      <c r="P3603">
        <f t="shared" si="285"/>
        <v>67.959999999999994</v>
      </c>
      <c r="Q3603" s="10" t="s">
        <v>8315</v>
      </c>
      <c r="R3603" t="s">
        <v>8316</v>
      </c>
      <c r="S3603" s="13">
        <f t="shared" si="282"/>
        <v>42072.576249999998</v>
      </c>
      <c r="T3603" s="13">
        <f t="shared" si="283"/>
        <v>42097.576249999998</v>
      </c>
      <c r="U3603">
        <f t="shared" si="284"/>
        <v>2015</v>
      </c>
    </row>
    <row r="3604" spans="1:21" ht="48" x14ac:dyDescent="0.2">
      <c r="A3604">
        <v>3591</v>
      </c>
      <c r="B3604" s="3" t="s">
        <v>3590</v>
      </c>
      <c r="C3604" s="3" t="s">
        <v>7701</v>
      </c>
      <c r="D3604" s="6">
        <v>700</v>
      </c>
      <c r="E3604" s="8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 t="shared" si="281"/>
        <v>175</v>
      </c>
      <c r="P3604">
        <f t="shared" si="285"/>
        <v>68.06</v>
      </c>
      <c r="Q3604" s="10" t="s">
        <v>8315</v>
      </c>
      <c r="R3604" t="s">
        <v>8316</v>
      </c>
      <c r="S3604" s="13">
        <f t="shared" si="282"/>
        <v>42003.948425925926</v>
      </c>
      <c r="T3604" s="13">
        <f t="shared" si="283"/>
        <v>42028.207638888889</v>
      </c>
      <c r="U3604">
        <f t="shared" si="284"/>
        <v>2014</v>
      </c>
    </row>
    <row r="3605" spans="1:21" ht="48" x14ac:dyDescent="0.2">
      <c r="A3605">
        <v>2918</v>
      </c>
      <c r="B3605" s="3" t="s">
        <v>2918</v>
      </c>
      <c r="C3605" s="3" t="s">
        <v>7028</v>
      </c>
      <c r="D3605" s="6">
        <v>5000</v>
      </c>
      <c r="E3605" s="8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 t="shared" si="281"/>
        <v>27</v>
      </c>
      <c r="P3605">
        <f t="shared" si="285"/>
        <v>68.099999999999994</v>
      </c>
      <c r="Q3605" s="10" t="s">
        <v>8315</v>
      </c>
      <c r="R3605" t="s">
        <v>8316</v>
      </c>
      <c r="S3605" s="13">
        <f t="shared" si="282"/>
        <v>42278.629710648151</v>
      </c>
      <c r="T3605" s="13">
        <f t="shared" si="283"/>
        <v>42306.629710648151</v>
      </c>
      <c r="U3605">
        <f t="shared" si="284"/>
        <v>2015</v>
      </c>
    </row>
    <row r="3606" spans="1:21" ht="48" x14ac:dyDescent="0.2">
      <c r="A3606">
        <v>2812</v>
      </c>
      <c r="B3606" s="3" t="s">
        <v>2812</v>
      </c>
      <c r="C3606" s="3" t="s">
        <v>6922</v>
      </c>
      <c r="D3606" s="6">
        <v>5000</v>
      </c>
      <c r="E3606" s="8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 t="shared" si="281"/>
        <v>113</v>
      </c>
      <c r="P3606">
        <f t="shared" si="285"/>
        <v>68.25</v>
      </c>
      <c r="Q3606" s="10" t="s">
        <v>8315</v>
      </c>
      <c r="R3606" t="s">
        <v>8316</v>
      </c>
      <c r="S3606" s="13">
        <f t="shared" si="282"/>
        <v>42054.74418981481</v>
      </c>
      <c r="T3606" s="13">
        <f t="shared" si="283"/>
        <v>42100.166666666672</v>
      </c>
      <c r="U3606">
        <f t="shared" si="284"/>
        <v>2015</v>
      </c>
    </row>
    <row r="3607" spans="1:21" ht="48" x14ac:dyDescent="0.2">
      <c r="A3607">
        <v>3449</v>
      </c>
      <c r="B3607" s="3" t="s">
        <v>3448</v>
      </c>
      <c r="C3607" s="3" t="s">
        <v>7559</v>
      </c>
      <c r="D3607" s="6">
        <v>800</v>
      </c>
      <c r="E3607" s="8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 t="shared" si="281"/>
        <v>171</v>
      </c>
      <c r="P3607">
        <f t="shared" si="285"/>
        <v>68.25</v>
      </c>
      <c r="Q3607" s="10" t="s">
        <v>8315</v>
      </c>
      <c r="R3607" t="s">
        <v>8316</v>
      </c>
      <c r="S3607" s="13">
        <f t="shared" si="282"/>
        <v>42532.052523148144</v>
      </c>
      <c r="T3607" s="13">
        <f t="shared" si="283"/>
        <v>42560.166666666672</v>
      </c>
      <c r="U3607">
        <f t="shared" si="284"/>
        <v>2016</v>
      </c>
    </row>
    <row r="3608" spans="1:21" ht="48" x14ac:dyDescent="0.2">
      <c r="A3608">
        <v>3398</v>
      </c>
      <c r="B3608" s="3" t="s">
        <v>3397</v>
      </c>
      <c r="C3608" s="3" t="s">
        <v>7508</v>
      </c>
      <c r="D3608" s="6">
        <v>4000</v>
      </c>
      <c r="E3608" s="8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 t="shared" si="281"/>
        <v>111</v>
      </c>
      <c r="P3608">
        <f t="shared" si="285"/>
        <v>68.349999999999994</v>
      </c>
      <c r="Q3608" s="10" t="s">
        <v>8315</v>
      </c>
      <c r="R3608" t="s">
        <v>8316</v>
      </c>
      <c r="S3608" s="13">
        <f t="shared" si="282"/>
        <v>41941.75203703704</v>
      </c>
      <c r="T3608" s="13">
        <f t="shared" si="283"/>
        <v>41964.708333333328</v>
      </c>
      <c r="U3608">
        <f t="shared" si="284"/>
        <v>2014</v>
      </c>
    </row>
    <row r="3609" spans="1:21" ht="48" x14ac:dyDescent="0.2">
      <c r="A3609">
        <v>3644</v>
      </c>
      <c r="B3609" s="3" t="s">
        <v>3642</v>
      </c>
      <c r="C3609" s="3" t="s">
        <v>7754</v>
      </c>
      <c r="D3609" s="6">
        <v>5000</v>
      </c>
      <c r="E3609" s="8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81"/>
        <v>16</v>
      </c>
      <c r="P3609">
        <f t="shared" si="285"/>
        <v>68.42</v>
      </c>
      <c r="Q3609" s="10" t="s">
        <v>8315</v>
      </c>
      <c r="R3609" t="s">
        <v>8340</v>
      </c>
      <c r="S3609" s="13">
        <f t="shared" si="282"/>
        <v>42409.241747685184</v>
      </c>
      <c r="T3609" s="13">
        <f t="shared" si="283"/>
        <v>42437.207638888889</v>
      </c>
      <c r="U3609">
        <f t="shared" si="284"/>
        <v>2016</v>
      </c>
    </row>
    <row r="3610" spans="1:21" ht="48" x14ac:dyDescent="0.2">
      <c r="A3610">
        <v>3590</v>
      </c>
      <c r="B3610" s="3" t="s">
        <v>3589</v>
      </c>
      <c r="C3610" s="3" t="s">
        <v>7700</v>
      </c>
      <c r="D3610" s="6">
        <v>5000</v>
      </c>
      <c r="E3610" s="8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 t="shared" si="281"/>
        <v>100</v>
      </c>
      <c r="P3610">
        <f t="shared" si="285"/>
        <v>68.53</v>
      </c>
      <c r="Q3610" s="10" t="s">
        <v>8315</v>
      </c>
      <c r="R3610" t="s">
        <v>8316</v>
      </c>
      <c r="S3610" s="13">
        <f t="shared" si="282"/>
        <v>41902.333726851852</v>
      </c>
      <c r="T3610" s="13">
        <f t="shared" si="283"/>
        <v>41932.333726851852</v>
      </c>
      <c r="U3610">
        <f t="shared" si="284"/>
        <v>2014</v>
      </c>
    </row>
    <row r="3611" spans="1:21" ht="48" x14ac:dyDescent="0.2">
      <c r="A3611">
        <v>3280</v>
      </c>
      <c r="B3611" s="3" t="s">
        <v>3280</v>
      </c>
      <c r="C3611" s="3" t="s">
        <v>7390</v>
      </c>
      <c r="D3611" s="6">
        <v>2000</v>
      </c>
      <c r="E3611" s="8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 t="shared" si="281"/>
        <v>103</v>
      </c>
      <c r="P3611">
        <f t="shared" si="285"/>
        <v>68.67</v>
      </c>
      <c r="Q3611" s="10" t="s">
        <v>8315</v>
      </c>
      <c r="R3611" t="s">
        <v>8316</v>
      </c>
      <c r="S3611" s="13">
        <f t="shared" si="282"/>
        <v>42121.756921296299</v>
      </c>
      <c r="T3611" s="13">
        <f t="shared" si="283"/>
        <v>42156.208333333328</v>
      </c>
      <c r="U3611">
        <f t="shared" si="284"/>
        <v>2015</v>
      </c>
    </row>
    <row r="3612" spans="1:21" ht="48" x14ac:dyDescent="0.2">
      <c r="A3612">
        <v>3654</v>
      </c>
      <c r="B3612" s="3" t="s">
        <v>3651</v>
      </c>
      <c r="C3612" s="3" t="s">
        <v>7764</v>
      </c>
      <c r="D3612" s="6">
        <v>1500</v>
      </c>
      <c r="E3612" s="8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 t="shared" si="281"/>
        <v>174</v>
      </c>
      <c r="P3612">
        <f t="shared" si="285"/>
        <v>68.84</v>
      </c>
      <c r="Q3612" s="10" t="s">
        <v>8315</v>
      </c>
      <c r="R3612" t="s">
        <v>8316</v>
      </c>
      <c r="S3612" s="13">
        <f t="shared" si="282"/>
        <v>42440.416504629626</v>
      </c>
      <c r="T3612" s="13">
        <f t="shared" si="283"/>
        <v>42463.708333333328</v>
      </c>
      <c r="U3612">
        <f t="shared" si="284"/>
        <v>2016</v>
      </c>
    </row>
    <row r="3613" spans="1:21" ht="48" x14ac:dyDescent="0.2">
      <c r="A3613">
        <v>3627</v>
      </c>
      <c r="B3613" s="3" t="s">
        <v>3625</v>
      </c>
      <c r="C3613" s="3" t="s">
        <v>7737</v>
      </c>
      <c r="D3613" s="6">
        <v>2000</v>
      </c>
      <c r="E3613" s="8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 t="shared" si="281"/>
        <v>100</v>
      </c>
      <c r="P3613">
        <f t="shared" si="285"/>
        <v>68.97</v>
      </c>
      <c r="Q3613" s="10" t="s">
        <v>8315</v>
      </c>
      <c r="R3613" t="s">
        <v>8316</v>
      </c>
      <c r="S3613" s="13">
        <f t="shared" si="282"/>
        <v>42460.741747685184</v>
      </c>
      <c r="T3613" s="13">
        <f t="shared" si="283"/>
        <v>42511.165972222225</v>
      </c>
      <c r="U3613">
        <f t="shared" si="284"/>
        <v>2016</v>
      </c>
    </row>
    <row r="3614" spans="1:21" ht="16" x14ac:dyDescent="0.2">
      <c r="A3614">
        <v>3285</v>
      </c>
      <c r="B3614" s="3" t="s">
        <v>3285</v>
      </c>
      <c r="C3614" s="3" t="s">
        <v>7395</v>
      </c>
      <c r="D3614" s="6">
        <v>4999</v>
      </c>
      <c r="E3614" s="8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 t="shared" si="281"/>
        <v>112</v>
      </c>
      <c r="P3614">
        <f t="shared" si="285"/>
        <v>69.19</v>
      </c>
      <c r="Q3614" s="10" t="s">
        <v>8315</v>
      </c>
      <c r="R3614" t="s">
        <v>8316</v>
      </c>
      <c r="S3614" s="13">
        <f t="shared" si="282"/>
        <v>42762.942430555559</v>
      </c>
      <c r="T3614" s="13">
        <f t="shared" si="283"/>
        <v>42794.208333333328</v>
      </c>
      <c r="U3614">
        <f t="shared" si="284"/>
        <v>2017</v>
      </c>
    </row>
    <row r="3615" spans="1:21" ht="48" x14ac:dyDescent="0.2">
      <c r="A3615">
        <v>3616</v>
      </c>
      <c r="B3615" s="3" t="s">
        <v>3614</v>
      </c>
      <c r="C3615" s="3" t="s">
        <v>7726</v>
      </c>
      <c r="D3615" s="6">
        <v>2500</v>
      </c>
      <c r="E3615" s="8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81"/>
        <v>125</v>
      </c>
      <c r="P3615">
        <f t="shared" si="285"/>
        <v>69.33</v>
      </c>
      <c r="Q3615" s="10" t="s">
        <v>8315</v>
      </c>
      <c r="R3615" t="s">
        <v>8316</v>
      </c>
      <c r="S3615" s="13">
        <f t="shared" si="282"/>
        <v>42052.949814814812</v>
      </c>
      <c r="T3615" s="13">
        <f t="shared" si="283"/>
        <v>42082.908148148148</v>
      </c>
      <c r="U3615">
        <f t="shared" si="284"/>
        <v>2015</v>
      </c>
    </row>
    <row r="3616" spans="1:21" ht="48" x14ac:dyDescent="0.2">
      <c r="A3616">
        <v>3102</v>
      </c>
      <c r="B3616" s="3" t="s">
        <v>3102</v>
      </c>
      <c r="C3616" s="3" t="s">
        <v>7212</v>
      </c>
      <c r="D3616" s="6">
        <v>16000</v>
      </c>
      <c r="E3616" s="8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81"/>
        <v>39</v>
      </c>
      <c r="P3616">
        <f t="shared" si="285"/>
        <v>69.53</v>
      </c>
      <c r="Q3616" s="10" t="s">
        <v>8315</v>
      </c>
      <c r="R3616" t="s">
        <v>8317</v>
      </c>
      <c r="S3616" s="13">
        <f t="shared" si="282"/>
        <v>42555.340486111112</v>
      </c>
      <c r="T3616" s="13">
        <f t="shared" si="283"/>
        <v>42605.340486111112</v>
      </c>
      <c r="U3616">
        <f t="shared" si="284"/>
        <v>2016</v>
      </c>
    </row>
    <row r="3617" spans="1:21" ht="32" x14ac:dyDescent="0.2">
      <c r="A3617">
        <v>3242</v>
      </c>
      <c r="B3617" s="3" t="s">
        <v>3242</v>
      </c>
      <c r="C3617" s="3" t="s">
        <v>7352</v>
      </c>
      <c r="D3617" s="6">
        <v>10000</v>
      </c>
      <c r="E3617" s="8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 t="shared" si="281"/>
        <v>127</v>
      </c>
      <c r="P3617">
        <f t="shared" si="285"/>
        <v>69.569999999999993</v>
      </c>
      <c r="Q3617" s="10" t="s">
        <v>8315</v>
      </c>
      <c r="R3617" t="s">
        <v>8316</v>
      </c>
      <c r="S3617" s="13">
        <f t="shared" si="282"/>
        <v>41871.755694444444</v>
      </c>
      <c r="T3617" s="13">
        <f t="shared" si="283"/>
        <v>41901.755694444444</v>
      </c>
      <c r="U3617">
        <f t="shared" si="284"/>
        <v>2014</v>
      </c>
    </row>
    <row r="3618" spans="1:21" ht="48" x14ac:dyDescent="0.2">
      <c r="A3618">
        <v>3348</v>
      </c>
      <c r="B3618" s="3" t="s">
        <v>3266</v>
      </c>
      <c r="C3618" s="3" t="s">
        <v>7458</v>
      </c>
      <c r="D3618" s="6">
        <v>5500</v>
      </c>
      <c r="E3618" s="8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 t="shared" si="281"/>
        <v>100</v>
      </c>
      <c r="P3618">
        <f t="shared" si="285"/>
        <v>69.819999999999993</v>
      </c>
      <c r="Q3618" s="10" t="s">
        <v>8315</v>
      </c>
      <c r="R3618" t="s">
        <v>8316</v>
      </c>
      <c r="S3618" s="13">
        <f t="shared" si="282"/>
        <v>42466.558796296296</v>
      </c>
      <c r="T3618" s="13">
        <f t="shared" si="283"/>
        <v>42490.165972222225</v>
      </c>
      <c r="U3618">
        <f t="shared" si="284"/>
        <v>2016</v>
      </c>
    </row>
    <row r="3619" spans="1:21" ht="48" x14ac:dyDescent="0.2">
      <c r="A3619">
        <v>3390</v>
      </c>
      <c r="B3619" s="3" t="s">
        <v>3389</v>
      </c>
      <c r="C3619" s="3" t="s">
        <v>7500</v>
      </c>
      <c r="D3619" s="6">
        <v>1500</v>
      </c>
      <c r="E3619" s="8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 t="shared" si="281"/>
        <v>102</v>
      </c>
      <c r="P3619">
        <f t="shared" si="285"/>
        <v>69.819999999999993</v>
      </c>
      <c r="Q3619" s="10" t="s">
        <v>8315</v>
      </c>
      <c r="R3619" t="s">
        <v>8316</v>
      </c>
      <c r="S3619" s="13">
        <f t="shared" si="282"/>
        <v>41815.774826388886</v>
      </c>
      <c r="T3619" s="13">
        <f t="shared" si="283"/>
        <v>41830.774826388886</v>
      </c>
      <c r="U3619">
        <f t="shared" si="284"/>
        <v>2014</v>
      </c>
    </row>
    <row r="3620" spans="1:21" ht="48" x14ac:dyDescent="0.2">
      <c r="A3620">
        <v>2970</v>
      </c>
      <c r="B3620" s="3" t="s">
        <v>2970</v>
      </c>
      <c r="C3620" s="3" t="s">
        <v>7080</v>
      </c>
      <c r="D3620" s="6">
        <v>6000</v>
      </c>
      <c r="E3620" s="8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 t="shared" si="281"/>
        <v>106</v>
      </c>
      <c r="P3620">
        <f t="shared" si="285"/>
        <v>69.89</v>
      </c>
      <c r="Q3620" s="10" t="s">
        <v>8315</v>
      </c>
      <c r="R3620" t="s">
        <v>8316</v>
      </c>
      <c r="S3620" s="13">
        <f t="shared" si="282"/>
        <v>41808.669571759259</v>
      </c>
      <c r="T3620" s="13">
        <f t="shared" si="283"/>
        <v>41838.669571759259</v>
      </c>
      <c r="U3620">
        <f t="shared" si="284"/>
        <v>2014</v>
      </c>
    </row>
    <row r="3621" spans="1:21" ht="48" x14ac:dyDescent="0.2">
      <c r="A3621">
        <v>3833</v>
      </c>
      <c r="B3621" s="3" t="s">
        <v>3830</v>
      </c>
      <c r="C3621" s="3" t="s">
        <v>7942</v>
      </c>
      <c r="D3621" s="6">
        <v>1200</v>
      </c>
      <c r="E3621" s="8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 t="shared" si="281"/>
        <v>117</v>
      </c>
      <c r="P3621">
        <f t="shared" si="285"/>
        <v>70</v>
      </c>
      <c r="Q3621" s="10" t="s">
        <v>8315</v>
      </c>
      <c r="R3621" t="s">
        <v>8316</v>
      </c>
      <c r="S3621" s="13">
        <f t="shared" si="282"/>
        <v>41963.872361111105</v>
      </c>
      <c r="T3621" s="13">
        <f t="shared" si="283"/>
        <v>41974.797916666663</v>
      </c>
      <c r="U3621">
        <f t="shared" si="284"/>
        <v>2014</v>
      </c>
    </row>
    <row r="3622" spans="1:21" ht="32" x14ac:dyDescent="0.2">
      <c r="A3622">
        <v>3778</v>
      </c>
      <c r="B3622" s="3" t="s">
        <v>3775</v>
      </c>
      <c r="C3622" s="3" t="s">
        <v>7888</v>
      </c>
      <c r="D3622" s="6">
        <v>2400</v>
      </c>
      <c r="E3622" s="8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81"/>
        <v>105</v>
      </c>
      <c r="P3622">
        <f t="shared" si="285"/>
        <v>70.03</v>
      </c>
      <c r="Q3622" s="10" t="s">
        <v>8315</v>
      </c>
      <c r="R3622" t="s">
        <v>8340</v>
      </c>
      <c r="S3622" s="13">
        <f t="shared" si="282"/>
        <v>41989.819212962961</v>
      </c>
      <c r="T3622" s="13">
        <f t="shared" si="283"/>
        <v>42049.819212962961</v>
      </c>
      <c r="U3622">
        <f t="shared" si="284"/>
        <v>2014</v>
      </c>
    </row>
    <row r="3623" spans="1:21" ht="32" x14ac:dyDescent="0.2">
      <c r="A3623">
        <v>3111</v>
      </c>
      <c r="B3623" s="3" t="s">
        <v>3111</v>
      </c>
      <c r="C3623" s="3" t="s">
        <v>7221</v>
      </c>
      <c r="D3623" s="6">
        <v>20000</v>
      </c>
      <c r="E3623" s="8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81"/>
        <v>27</v>
      </c>
      <c r="P3623">
        <f t="shared" si="285"/>
        <v>70.11</v>
      </c>
      <c r="Q3623" s="10" t="s">
        <v>8315</v>
      </c>
      <c r="R3623" t="s">
        <v>8317</v>
      </c>
      <c r="S3623" s="13">
        <f t="shared" si="282"/>
        <v>41885.595138888886</v>
      </c>
      <c r="T3623" s="13">
        <f t="shared" si="283"/>
        <v>41916.595138888886</v>
      </c>
      <c r="U3623">
        <f t="shared" si="284"/>
        <v>2014</v>
      </c>
    </row>
    <row r="3624" spans="1:21" ht="64" x14ac:dyDescent="0.2">
      <c r="A3624">
        <v>3845</v>
      </c>
      <c r="B3624" s="3" t="s">
        <v>3842</v>
      </c>
      <c r="C3624" s="3" t="s">
        <v>7954</v>
      </c>
      <c r="D3624" s="6">
        <v>40000</v>
      </c>
      <c r="E3624" s="8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 t="shared" si="281"/>
        <v>2</v>
      </c>
      <c r="P3624">
        <f t="shared" si="285"/>
        <v>70.17</v>
      </c>
      <c r="Q3624" s="10" t="s">
        <v>8315</v>
      </c>
      <c r="R3624" t="s">
        <v>8316</v>
      </c>
      <c r="S3624" s="13">
        <f t="shared" si="282"/>
        <v>42248.627013888887</v>
      </c>
      <c r="T3624" s="13">
        <f t="shared" si="283"/>
        <v>42278.627013888887</v>
      </c>
      <c r="U3624">
        <f t="shared" si="284"/>
        <v>2015</v>
      </c>
    </row>
    <row r="3625" spans="1:21" ht="48" x14ac:dyDescent="0.2">
      <c r="A3625">
        <v>3810</v>
      </c>
      <c r="B3625" s="3" t="s">
        <v>3807</v>
      </c>
      <c r="C3625" s="3" t="s">
        <v>7920</v>
      </c>
      <c r="D3625" s="6">
        <v>1500</v>
      </c>
      <c r="E3625" s="8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 t="shared" si="281"/>
        <v>122</v>
      </c>
      <c r="P3625">
        <f t="shared" si="285"/>
        <v>70.23</v>
      </c>
      <c r="Q3625" s="10" t="s">
        <v>8315</v>
      </c>
      <c r="R3625" t="s">
        <v>8316</v>
      </c>
      <c r="S3625" s="13">
        <f t="shared" si="282"/>
        <v>42054.849050925928</v>
      </c>
      <c r="T3625" s="13">
        <f t="shared" si="283"/>
        <v>42084.807384259257</v>
      </c>
      <c r="U3625">
        <f t="shared" si="284"/>
        <v>2015</v>
      </c>
    </row>
    <row r="3626" spans="1:21" ht="48" x14ac:dyDescent="0.2">
      <c r="A3626">
        <v>3265</v>
      </c>
      <c r="B3626" s="3" t="s">
        <v>3265</v>
      </c>
      <c r="C3626" s="3" t="s">
        <v>7375</v>
      </c>
      <c r="D3626" s="6">
        <v>2700</v>
      </c>
      <c r="E3626" s="8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 t="shared" si="281"/>
        <v>164</v>
      </c>
      <c r="P3626">
        <f t="shared" si="285"/>
        <v>70.290000000000006</v>
      </c>
      <c r="Q3626" s="10" t="s">
        <v>8315</v>
      </c>
      <c r="R3626" t="s">
        <v>8316</v>
      </c>
      <c r="S3626" s="13">
        <f t="shared" si="282"/>
        <v>42311.711979166663</v>
      </c>
      <c r="T3626" s="13">
        <f t="shared" si="283"/>
        <v>42341.708333333328</v>
      </c>
      <c r="U3626">
        <f t="shared" si="284"/>
        <v>2015</v>
      </c>
    </row>
    <row r="3627" spans="1:21" ht="64" x14ac:dyDescent="0.2">
      <c r="A3627">
        <v>3827</v>
      </c>
      <c r="B3627" s="3" t="s">
        <v>3824</v>
      </c>
      <c r="C3627" s="3" t="s">
        <v>7936</v>
      </c>
      <c r="D3627" s="6">
        <v>3000</v>
      </c>
      <c r="E3627" s="8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 t="shared" si="281"/>
        <v>153</v>
      </c>
      <c r="P3627">
        <f t="shared" si="285"/>
        <v>70.459999999999994</v>
      </c>
      <c r="Q3627" s="10" t="s">
        <v>8315</v>
      </c>
      <c r="R3627" t="s">
        <v>8316</v>
      </c>
      <c r="S3627" s="13">
        <f t="shared" si="282"/>
        <v>42034.928252314814</v>
      </c>
      <c r="T3627" s="13">
        <f t="shared" si="283"/>
        <v>42090</v>
      </c>
      <c r="U3627">
        <f t="shared" si="284"/>
        <v>2015</v>
      </c>
    </row>
    <row r="3628" spans="1:21" ht="48" x14ac:dyDescent="0.2">
      <c r="A3628">
        <v>3414</v>
      </c>
      <c r="B3628" s="3" t="s">
        <v>3413</v>
      </c>
      <c r="C3628" s="3" t="s">
        <v>7524</v>
      </c>
      <c r="D3628" s="6">
        <v>3000</v>
      </c>
      <c r="E3628" s="8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 t="shared" si="281"/>
        <v>104</v>
      </c>
      <c r="P3628">
        <f t="shared" si="285"/>
        <v>70.569999999999993</v>
      </c>
      <c r="Q3628" s="10" t="s">
        <v>8315</v>
      </c>
      <c r="R3628" t="s">
        <v>8316</v>
      </c>
      <c r="S3628" s="13">
        <f t="shared" si="282"/>
        <v>42675.832465277781</v>
      </c>
      <c r="T3628" s="13">
        <f t="shared" si="283"/>
        <v>42705.332638888889</v>
      </c>
      <c r="U3628">
        <f t="shared" si="284"/>
        <v>2016</v>
      </c>
    </row>
    <row r="3629" spans="1:21" ht="32" x14ac:dyDescent="0.2">
      <c r="A3629">
        <v>3050</v>
      </c>
      <c r="B3629" s="3" t="s">
        <v>3050</v>
      </c>
      <c r="C3629" s="3" t="s">
        <v>7160</v>
      </c>
      <c r="D3629" s="6">
        <v>600</v>
      </c>
      <c r="E3629" s="8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81"/>
        <v>106</v>
      </c>
      <c r="P3629">
        <f t="shared" si="285"/>
        <v>70.67</v>
      </c>
      <c r="Q3629" s="10" t="s">
        <v>8315</v>
      </c>
      <c r="R3629" t="s">
        <v>8317</v>
      </c>
      <c r="S3629" s="13">
        <f t="shared" si="282"/>
        <v>42465.16851851852</v>
      </c>
      <c r="T3629" s="13">
        <f t="shared" si="283"/>
        <v>42495.16851851852</v>
      </c>
      <c r="U3629">
        <f t="shared" si="284"/>
        <v>2016</v>
      </c>
    </row>
    <row r="3630" spans="1:21" ht="48" x14ac:dyDescent="0.2">
      <c r="A3630">
        <v>3503</v>
      </c>
      <c r="B3630" s="3" t="s">
        <v>3502</v>
      </c>
      <c r="C3630" s="3" t="s">
        <v>7613</v>
      </c>
      <c r="D3630" s="6">
        <v>2500</v>
      </c>
      <c r="E3630" s="8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 t="shared" si="281"/>
        <v>108</v>
      </c>
      <c r="P3630">
        <f t="shared" si="285"/>
        <v>70.760000000000005</v>
      </c>
      <c r="Q3630" s="10" t="s">
        <v>8315</v>
      </c>
      <c r="R3630" t="s">
        <v>8316</v>
      </c>
      <c r="S3630" s="13">
        <f t="shared" si="282"/>
        <v>42545.478333333333</v>
      </c>
      <c r="T3630" s="13">
        <f t="shared" si="283"/>
        <v>42575.478333333333</v>
      </c>
      <c r="U3630">
        <f t="shared" si="284"/>
        <v>2016</v>
      </c>
    </row>
    <row r="3631" spans="1:21" ht="48" x14ac:dyDescent="0.2">
      <c r="A3631">
        <v>3254</v>
      </c>
      <c r="B3631" s="3" t="s">
        <v>3254</v>
      </c>
      <c r="C3631" s="3" t="s">
        <v>7364</v>
      </c>
      <c r="D3631" s="6">
        <v>13000</v>
      </c>
      <c r="E3631" s="8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 t="shared" si="281"/>
        <v>101</v>
      </c>
      <c r="P3631">
        <f t="shared" si="285"/>
        <v>70.77</v>
      </c>
      <c r="Q3631" s="10" t="s">
        <v>8315</v>
      </c>
      <c r="R3631" t="s">
        <v>8316</v>
      </c>
      <c r="S3631" s="13">
        <f t="shared" si="282"/>
        <v>42059.085752314815</v>
      </c>
      <c r="T3631" s="13">
        <f t="shared" si="283"/>
        <v>42089.044085648144</v>
      </c>
      <c r="U3631">
        <f t="shared" si="284"/>
        <v>2015</v>
      </c>
    </row>
    <row r="3632" spans="1:21" ht="48" x14ac:dyDescent="0.2">
      <c r="A3632">
        <v>3207</v>
      </c>
      <c r="B3632" s="3" t="s">
        <v>3207</v>
      </c>
      <c r="C3632" s="3" t="s">
        <v>7317</v>
      </c>
      <c r="D3632" s="6">
        <v>5500</v>
      </c>
      <c r="E3632" s="8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81"/>
        <v>46</v>
      </c>
      <c r="P3632">
        <f t="shared" si="285"/>
        <v>70.83</v>
      </c>
      <c r="Q3632" s="10" t="s">
        <v>8315</v>
      </c>
      <c r="R3632" t="s">
        <v>8340</v>
      </c>
      <c r="S3632" s="13">
        <f t="shared" si="282"/>
        <v>42057.277858796297</v>
      </c>
      <c r="T3632" s="13">
        <f t="shared" si="283"/>
        <v>42117.236192129625</v>
      </c>
      <c r="U3632">
        <f t="shared" si="284"/>
        <v>2015</v>
      </c>
    </row>
    <row r="3633" spans="1:21" ht="48" x14ac:dyDescent="0.2">
      <c r="A3633">
        <v>1301</v>
      </c>
      <c r="B3633" s="3" t="s">
        <v>1302</v>
      </c>
      <c r="C3633" s="3" t="s">
        <v>5411</v>
      </c>
      <c r="D3633" s="6">
        <v>2000</v>
      </c>
      <c r="E3633" s="8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 t="shared" si="281"/>
        <v>103</v>
      </c>
      <c r="P3633">
        <f t="shared" si="285"/>
        <v>70.86</v>
      </c>
      <c r="Q3633" s="10" t="s">
        <v>8315</v>
      </c>
      <c r="R3633" t="s">
        <v>8316</v>
      </c>
      <c r="S3633" s="13">
        <f t="shared" si="282"/>
        <v>42195.749745370369</v>
      </c>
      <c r="T3633" s="13">
        <f t="shared" si="283"/>
        <v>42206.125</v>
      </c>
      <c r="U3633">
        <f t="shared" si="284"/>
        <v>2015</v>
      </c>
    </row>
    <row r="3634" spans="1:21" ht="48" x14ac:dyDescent="0.2">
      <c r="A3634">
        <v>2975</v>
      </c>
      <c r="B3634" s="3" t="s">
        <v>2975</v>
      </c>
      <c r="C3634" s="3" t="s">
        <v>7085</v>
      </c>
      <c r="D3634" s="6">
        <v>8000</v>
      </c>
      <c r="E3634" s="8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 t="shared" si="281"/>
        <v>100</v>
      </c>
      <c r="P3634">
        <f t="shared" si="285"/>
        <v>70.88</v>
      </c>
      <c r="Q3634" s="10" t="s">
        <v>8315</v>
      </c>
      <c r="R3634" t="s">
        <v>8316</v>
      </c>
      <c r="S3634" s="13">
        <f t="shared" si="282"/>
        <v>41941.683865740742</v>
      </c>
      <c r="T3634" s="13">
        <f t="shared" si="283"/>
        <v>41970.125</v>
      </c>
      <c r="U3634">
        <f t="shared" si="284"/>
        <v>2014</v>
      </c>
    </row>
    <row r="3635" spans="1:21" ht="48" x14ac:dyDescent="0.2">
      <c r="A3635">
        <v>3422</v>
      </c>
      <c r="B3635" s="3" t="s">
        <v>3421</v>
      </c>
      <c r="C3635" s="3" t="s">
        <v>7532</v>
      </c>
      <c r="D3635" s="6">
        <v>3000</v>
      </c>
      <c r="E3635" s="8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 t="shared" si="281"/>
        <v>109</v>
      </c>
      <c r="P3635">
        <f t="shared" si="285"/>
        <v>71.150000000000006</v>
      </c>
      <c r="Q3635" s="10" t="s">
        <v>8315</v>
      </c>
      <c r="R3635" t="s">
        <v>8316</v>
      </c>
      <c r="S3635" s="13">
        <f t="shared" si="282"/>
        <v>42323.562222222223</v>
      </c>
      <c r="T3635" s="13">
        <f t="shared" si="283"/>
        <v>42352</v>
      </c>
      <c r="U3635">
        <f t="shared" si="284"/>
        <v>2015</v>
      </c>
    </row>
    <row r="3636" spans="1:21" ht="48" x14ac:dyDescent="0.2">
      <c r="A3636">
        <v>532</v>
      </c>
      <c r="B3636" s="3" t="s">
        <v>533</v>
      </c>
      <c r="C3636" s="3" t="s">
        <v>4642</v>
      </c>
      <c r="D3636" s="6">
        <v>10000</v>
      </c>
      <c r="E3636" s="8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 t="shared" si="281"/>
        <v>123</v>
      </c>
      <c r="P3636">
        <f t="shared" si="285"/>
        <v>71.239999999999995</v>
      </c>
      <c r="Q3636" s="10" t="s">
        <v>8315</v>
      </c>
      <c r="R3636" t="s">
        <v>8316</v>
      </c>
      <c r="S3636" s="13">
        <f t="shared" si="282"/>
        <v>42473.007037037038</v>
      </c>
      <c r="T3636" s="13">
        <f t="shared" si="283"/>
        <v>42503.007037037038</v>
      </c>
      <c r="U3636">
        <f t="shared" si="284"/>
        <v>2016</v>
      </c>
    </row>
    <row r="3637" spans="1:21" ht="48" x14ac:dyDescent="0.2">
      <c r="A3637">
        <v>2707</v>
      </c>
      <c r="B3637" s="3" t="s">
        <v>2707</v>
      </c>
      <c r="C3637" s="3" t="s">
        <v>6817</v>
      </c>
      <c r="D3637" s="6">
        <v>8000</v>
      </c>
      <c r="E3637" s="8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81"/>
        <v>351</v>
      </c>
      <c r="P3637">
        <f t="shared" si="285"/>
        <v>71.239999999999995</v>
      </c>
      <c r="Q3637" s="10" t="s">
        <v>8315</v>
      </c>
      <c r="R3637" t="s">
        <v>8317</v>
      </c>
      <c r="S3637" s="13">
        <f t="shared" si="282"/>
        <v>41391.782905092594</v>
      </c>
      <c r="T3637" s="13">
        <f t="shared" si="283"/>
        <v>41421.290972222225</v>
      </c>
      <c r="U3637">
        <f t="shared" si="284"/>
        <v>2013</v>
      </c>
    </row>
    <row r="3638" spans="1:21" ht="48" x14ac:dyDescent="0.2">
      <c r="A3638">
        <v>3965</v>
      </c>
      <c r="B3638" s="3" t="s">
        <v>3962</v>
      </c>
      <c r="C3638" s="3" t="s">
        <v>8072</v>
      </c>
      <c r="D3638" s="6">
        <v>2000</v>
      </c>
      <c r="E3638" s="8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 t="shared" si="281"/>
        <v>14</v>
      </c>
      <c r="P3638">
        <f t="shared" si="285"/>
        <v>71.25</v>
      </c>
      <c r="Q3638" s="10" t="s">
        <v>8315</v>
      </c>
      <c r="R3638" t="s">
        <v>8316</v>
      </c>
      <c r="S3638" s="13">
        <f t="shared" si="282"/>
        <v>42414.235879629632</v>
      </c>
      <c r="T3638" s="13">
        <f t="shared" si="283"/>
        <v>42474.194212962961</v>
      </c>
      <c r="U3638">
        <f t="shared" si="284"/>
        <v>2016</v>
      </c>
    </row>
    <row r="3639" spans="1:21" ht="48" x14ac:dyDescent="0.2">
      <c r="A3639">
        <v>3187</v>
      </c>
      <c r="B3639" s="3" t="s">
        <v>3187</v>
      </c>
      <c r="C3639" s="3" t="s">
        <v>7297</v>
      </c>
      <c r="D3639" s="6">
        <v>15000</v>
      </c>
      <c r="E3639" s="8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 t="shared" si="281"/>
        <v>116</v>
      </c>
      <c r="P3639">
        <f t="shared" si="285"/>
        <v>71.489999999999995</v>
      </c>
      <c r="Q3639" s="10" t="s">
        <v>8315</v>
      </c>
      <c r="R3639" t="s">
        <v>8316</v>
      </c>
      <c r="S3639" s="13">
        <f t="shared" si="282"/>
        <v>41835.666354166664</v>
      </c>
      <c r="T3639" s="13">
        <f t="shared" si="283"/>
        <v>41855.666354166664</v>
      </c>
      <c r="U3639">
        <f t="shared" si="284"/>
        <v>2014</v>
      </c>
    </row>
    <row r="3640" spans="1:21" ht="48" x14ac:dyDescent="0.2">
      <c r="A3640">
        <v>3350</v>
      </c>
      <c r="B3640" s="3" t="s">
        <v>3349</v>
      </c>
      <c r="C3640" s="3" t="s">
        <v>7460</v>
      </c>
      <c r="D3640" s="6">
        <v>3500</v>
      </c>
      <c r="E3640" s="8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 t="shared" si="281"/>
        <v>104</v>
      </c>
      <c r="P3640">
        <f t="shared" si="285"/>
        <v>71.67</v>
      </c>
      <c r="Q3640" s="10" t="s">
        <v>8315</v>
      </c>
      <c r="R3640" t="s">
        <v>8316</v>
      </c>
      <c r="S3640" s="13">
        <f t="shared" si="282"/>
        <v>42302.701516203699</v>
      </c>
      <c r="T3640" s="13">
        <f t="shared" si="283"/>
        <v>42337.958333333328</v>
      </c>
      <c r="U3640">
        <f t="shared" si="284"/>
        <v>2015</v>
      </c>
    </row>
    <row r="3641" spans="1:21" ht="48" x14ac:dyDescent="0.2">
      <c r="A3641">
        <v>3374</v>
      </c>
      <c r="B3641" s="3" t="s">
        <v>3373</v>
      </c>
      <c r="C3641" s="3" t="s">
        <v>7484</v>
      </c>
      <c r="D3641" s="6">
        <v>3500</v>
      </c>
      <c r="E3641" s="8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 t="shared" si="281"/>
        <v>107</v>
      </c>
      <c r="P3641">
        <f t="shared" si="285"/>
        <v>71.73</v>
      </c>
      <c r="Q3641" s="10" t="s">
        <v>8315</v>
      </c>
      <c r="R3641" t="s">
        <v>8316</v>
      </c>
      <c r="S3641" s="13">
        <f t="shared" si="282"/>
        <v>42275.731666666667</v>
      </c>
      <c r="T3641" s="13">
        <f t="shared" si="283"/>
        <v>42305.731666666667</v>
      </c>
      <c r="U3641">
        <f t="shared" si="284"/>
        <v>2015</v>
      </c>
    </row>
    <row r="3642" spans="1:21" ht="48" x14ac:dyDescent="0.2">
      <c r="A3642">
        <v>523</v>
      </c>
      <c r="B3642" s="3" t="s">
        <v>524</v>
      </c>
      <c r="C3642" s="3" t="s">
        <v>4633</v>
      </c>
      <c r="D3642" s="6">
        <v>5000</v>
      </c>
      <c r="E3642" s="8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 t="shared" si="281"/>
        <v>121</v>
      </c>
      <c r="P3642">
        <f t="shared" si="285"/>
        <v>71.790000000000006</v>
      </c>
      <c r="Q3642" s="10" t="s">
        <v>8315</v>
      </c>
      <c r="R3642" t="s">
        <v>8316</v>
      </c>
      <c r="S3642" s="13">
        <f t="shared" si="282"/>
        <v>42238.13282407407</v>
      </c>
      <c r="T3642" s="13">
        <f t="shared" si="283"/>
        <v>42268.13282407407</v>
      </c>
      <c r="U3642">
        <f t="shared" si="284"/>
        <v>2015</v>
      </c>
    </row>
    <row r="3643" spans="1:21" ht="48" x14ac:dyDescent="0.2">
      <c r="A3643">
        <v>3697</v>
      </c>
      <c r="B3643" s="3" t="s">
        <v>3694</v>
      </c>
      <c r="C3643" s="3" t="s">
        <v>7807</v>
      </c>
      <c r="D3643" s="6">
        <v>2000</v>
      </c>
      <c r="E3643" s="8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81"/>
        <v>108</v>
      </c>
      <c r="P3643">
        <f t="shared" si="285"/>
        <v>72</v>
      </c>
      <c r="Q3643" s="10" t="s">
        <v>8315</v>
      </c>
      <c r="R3643" t="s">
        <v>8316</v>
      </c>
      <c r="S3643" s="13">
        <f t="shared" si="282"/>
        <v>42479.465833333335</v>
      </c>
      <c r="T3643" s="13">
        <f t="shared" si="283"/>
        <v>42500.465833333335</v>
      </c>
      <c r="U3643">
        <f t="shared" si="284"/>
        <v>2016</v>
      </c>
    </row>
    <row r="3644" spans="1:21" ht="48" x14ac:dyDescent="0.2">
      <c r="A3644">
        <v>4088</v>
      </c>
      <c r="B3644" s="3" t="s">
        <v>4084</v>
      </c>
      <c r="C3644" s="3" t="s">
        <v>8191</v>
      </c>
      <c r="D3644" s="6">
        <v>2000</v>
      </c>
      <c r="E3644" s="8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 t="shared" si="281"/>
        <v>11</v>
      </c>
      <c r="P3644">
        <f t="shared" si="285"/>
        <v>72</v>
      </c>
      <c r="Q3644" s="10" t="s">
        <v>8315</v>
      </c>
      <c r="R3644" t="s">
        <v>8316</v>
      </c>
      <c r="S3644" s="13">
        <f t="shared" si="282"/>
        <v>41990.612546296295</v>
      </c>
      <c r="T3644" s="13">
        <f t="shared" si="283"/>
        <v>42020.434722222228</v>
      </c>
      <c r="U3644">
        <f t="shared" si="284"/>
        <v>2014</v>
      </c>
    </row>
    <row r="3645" spans="1:21" ht="48" x14ac:dyDescent="0.2">
      <c r="A3645">
        <v>3418</v>
      </c>
      <c r="B3645" s="3" t="s">
        <v>3417</v>
      </c>
      <c r="C3645" s="3" t="s">
        <v>7528</v>
      </c>
      <c r="D3645" s="6">
        <v>4000</v>
      </c>
      <c r="E3645" s="8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 t="shared" si="281"/>
        <v>101</v>
      </c>
      <c r="P3645">
        <f t="shared" si="285"/>
        <v>72.05</v>
      </c>
      <c r="Q3645" s="10" t="s">
        <v>8315</v>
      </c>
      <c r="R3645" t="s">
        <v>8316</v>
      </c>
      <c r="S3645" s="13">
        <f t="shared" si="282"/>
        <v>41752.83457175926</v>
      </c>
      <c r="T3645" s="13">
        <f t="shared" si="283"/>
        <v>41782.83457175926</v>
      </c>
      <c r="U3645">
        <f t="shared" si="284"/>
        <v>2014</v>
      </c>
    </row>
    <row r="3646" spans="1:21" ht="48" x14ac:dyDescent="0.2">
      <c r="A3646">
        <v>3332</v>
      </c>
      <c r="B3646" s="3" t="s">
        <v>3332</v>
      </c>
      <c r="C3646" s="3" t="s">
        <v>7442</v>
      </c>
      <c r="D3646" s="6">
        <v>6000</v>
      </c>
      <c r="E3646" s="8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81"/>
        <v>100</v>
      </c>
      <c r="P3646">
        <f t="shared" si="285"/>
        <v>72.290000000000006</v>
      </c>
      <c r="Q3646" s="10" t="s">
        <v>8315</v>
      </c>
      <c r="R3646" t="s">
        <v>8316</v>
      </c>
      <c r="S3646" s="13">
        <f t="shared" si="282"/>
        <v>41809.860300925924</v>
      </c>
      <c r="T3646" s="13">
        <f t="shared" si="283"/>
        <v>41839.860300925924</v>
      </c>
      <c r="U3646">
        <f t="shared" si="284"/>
        <v>2014</v>
      </c>
    </row>
    <row r="3647" spans="1:21" ht="48" x14ac:dyDescent="0.2">
      <c r="A3647">
        <v>3822</v>
      </c>
      <c r="B3647" s="3" t="s">
        <v>3819</v>
      </c>
      <c r="C3647" s="3" t="s">
        <v>7931</v>
      </c>
      <c r="D3647" s="6">
        <v>5000</v>
      </c>
      <c r="E3647" s="8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 t="shared" si="281"/>
        <v>110</v>
      </c>
      <c r="P3647">
        <f t="shared" si="285"/>
        <v>72.38</v>
      </c>
      <c r="Q3647" s="10" t="s">
        <v>8315</v>
      </c>
      <c r="R3647" t="s">
        <v>8316</v>
      </c>
      <c r="S3647" s="13">
        <f t="shared" si="282"/>
        <v>42329.838159722218</v>
      </c>
      <c r="T3647" s="13">
        <f t="shared" si="283"/>
        <v>42388.957638888889</v>
      </c>
      <c r="U3647">
        <f t="shared" si="284"/>
        <v>2015</v>
      </c>
    </row>
    <row r="3648" spans="1:21" ht="48" x14ac:dyDescent="0.2">
      <c r="A3648">
        <v>3519</v>
      </c>
      <c r="B3648" s="3" t="s">
        <v>3518</v>
      </c>
      <c r="C3648" s="3" t="s">
        <v>7629</v>
      </c>
      <c r="D3648" s="6">
        <v>2000</v>
      </c>
      <c r="E3648" s="8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 t="shared" si="281"/>
        <v>101</v>
      </c>
      <c r="P3648">
        <f t="shared" si="285"/>
        <v>72.39</v>
      </c>
      <c r="Q3648" s="10" t="s">
        <v>8315</v>
      </c>
      <c r="R3648" t="s">
        <v>8316</v>
      </c>
      <c r="S3648" s="13">
        <f t="shared" si="282"/>
        <v>42037.598958333328</v>
      </c>
      <c r="T3648" s="13">
        <f t="shared" si="283"/>
        <v>42067.598958333328</v>
      </c>
      <c r="U3648">
        <f t="shared" si="284"/>
        <v>2015</v>
      </c>
    </row>
    <row r="3649" spans="1:21" ht="48" x14ac:dyDescent="0.2">
      <c r="A3649">
        <v>3729</v>
      </c>
      <c r="B3649" s="3" t="s">
        <v>3726</v>
      </c>
      <c r="C3649" s="3" t="s">
        <v>7839</v>
      </c>
      <c r="D3649" s="6">
        <v>5000</v>
      </c>
      <c r="E3649" s="8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 t="shared" si="281"/>
        <v>7</v>
      </c>
      <c r="P3649">
        <f t="shared" si="285"/>
        <v>72.400000000000006</v>
      </c>
      <c r="Q3649" s="10" t="s">
        <v>8315</v>
      </c>
      <c r="R3649" t="s">
        <v>8316</v>
      </c>
      <c r="S3649" s="13">
        <f t="shared" si="282"/>
        <v>42041.205000000002</v>
      </c>
      <c r="T3649" s="13">
        <f t="shared" si="283"/>
        <v>42086.16333333333</v>
      </c>
      <c r="U3649">
        <f t="shared" si="284"/>
        <v>2015</v>
      </c>
    </row>
    <row r="3650" spans="1:21" ht="48" x14ac:dyDescent="0.2">
      <c r="A3650">
        <v>3592</v>
      </c>
      <c r="B3650" s="3" t="s">
        <v>3591</v>
      </c>
      <c r="C3650" s="3" t="s">
        <v>7702</v>
      </c>
      <c r="D3650" s="6">
        <v>2000</v>
      </c>
      <c r="E3650" s="8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 t="shared" ref="O3650:O3713" si="286">ROUND(E3650/D3650*100,0)</f>
        <v>127</v>
      </c>
      <c r="P3650">
        <f t="shared" si="285"/>
        <v>72.709999999999994</v>
      </c>
      <c r="Q3650" s="10" t="s">
        <v>8315</v>
      </c>
      <c r="R3650" t="s">
        <v>8316</v>
      </c>
      <c r="S3650" s="13">
        <f t="shared" si="282"/>
        <v>41988.829942129625</v>
      </c>
      <c r="T3650" s="13">
        <f t="shared" si="283"/>
        <v>42046.207638888889</v>
      </c>
      <c r="U3650">
        <f t="shared" si="284"/>
        <v>2014</v>
      </c>
    </row>
    <row r="3651" spans="1:21" ht="48" x14ac:dyDescent="0.2">
      <c r="A3651">
        <v>3256</v>
      </c>
      <c r="B3651" s="3" t="s">
        <v>3256</v>
      </c>
      <c r="C3651" s="3" t="s">
        <v>7366</v>
      </c>
      <c r="D3651" s="6">
        <v>10000</v>
      </c>
      <c r="E3651" s="8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 t="shared" si="286"/>
        <v>128</v>
      </c>
      <c r="P3651">
        <f t="shared" si="285"/>
        <v>72.760000000000005</v>
      </c>
      <c r="Q3651" s="10" t="s">
        <v>8315</v>
      </c>
      <c r="R3651" t="s">
        <v>8316</v>
      </c>
      <c r="S3651" s="13">
        <f t="shared" ref="S3651:S3714" si="287">(((J3651/60)/60)/24)+DATE(1970,1,1)</f>
        <v>42144.573807870373</v>
      </c>
      <c r="T3651" s="13">
        <f t="shared" ref="T3651:T3714" si="288">(((I3651/60)/60)/24)+DATE(1970,1,1)</f>
        <v>42166.165972222225</v>
      </c>
      <c r="U3651">
        <f t="shared" ref="U3651:U3714" si="289">YEAR(S3651)</f>
        <v>2015</v>
      </c>
    </row>
    <row r="3652" spans="1:21" ht="32" x14ac:dyDescent="0.2">
      <c r="A3652">
        <v>3723</v>
      </c>
      <c r="B3652" s="3" t="s">
        <v>3720</v>
      </c>
      <c r="C3652" s="3" t="s">
        <v>7833</v>
      </c>
      <c r="D3652" s="6">
        <v>4500</v>
      </c>
      <c r="E3652" s="8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 t="shared" si="286"/>
        <v>102</v>
      </c>
      <c r="P3652">
        <f t="shared" si="285"/>
        <v>72.89</v>
      </c>
      <c r="Q3652" s="10" t="s">
        <v>8315</v>
      </c>
      <c r="R3652" t="s">
        <v>8316</v>
      </c>
      <c r="S3652" s="13">
        <f t="shared" si="287"/>
        <v>41943.753032407411</v>
      </c>
      <c r="T3652" s="13">
        <f t="shared" si="288"/>
        <v>41973.794699074075</v>
      </c>
      <c r="U3652">
        <f t="shared" si="289"/>
        <v>2014</v>
      </c>
    </row>
    <row r="3653" spans="1:21" ht="32" x14ac:dyDescent="0.2">
      <c r="A3653">
        <v>3466</v>
      </c>
      <c r="B3653" s="3" t="s">
        <v>3465</v>
      </c>
      <c r="C3653" s="3" t="s">
        <v>7576</v>
      </c>
      <c r="D3653" s="6">
        <v>3500</v>
      </c>
      <c r="E3653" s="8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 t="shared" si="286"/>
        <v>127</v>
      </c>
      <c r="P3653">
        <f t="shared" si="285"/>
        <v>72.95</v>
      </c>
      <c r="Q3653" s="10" t="s">
        <v>8315</v>
      </c>
      <c r="R3653" t="s">
        <v>8316</v>
      </c>
      <c r="S3653" s="13">
        <f t="shared" si="287"/>
        <v>42420.019097222219</v>
      </c>
      <c r="T3653" s="13">
        <f t="shared" si="288"/>
        <v>42479.977430555555</v>
      </c>
      <c r="U3653">
        <f t="shared" si="289"/>
        <v>2016</v>
      </c>
    </row>
    <row r="3654" spans="1:21" ht="48" x14ac:dyDescent="0.2">
      <c r="A3654">
        <v>2934</v>
      </c>
      <c r="B3654" s="3" t="s">
        <v>2934</v>
      </c>
      <c r="C3654" s="3" t="s">
        <v>7044</v>
      </c>
      <c r="D3654" s="6">
        <v>2500</v>
      </c>
      <c r="E3654" s="8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86"/>
        <v>108</v>
      </c>
      <c r="P3654">
        <f t="shared" si="285"/>
        <v>72.97</v>
      </c>
      <c r="Q3654" s="10" t="s">
        <v>8315</v>
      </c>
      <c r="R3654" t="s">
        <v>8340</v>
      </c>
      <c r="S3654" s="13">
        <f t="shared" si="287"/>
        <v>41775.636157407411</v>
      </c>
      <c r="T3654" s="13">
        <f t="shared" si="288"/>
        <v>41805.636157407411</v>
      </c>
      <c r="U3654">
        <f t="shared" si="289"/>
        <v>2014</v>
      </c>
    </row>
    <row r="3655" spans="1:21" ht="32" x14ac:dyDescent="0.2">
      <c r="A3655">
        <v>3002</v>
      </c>
      <c r="B3655" s="3" t="s">
        <v>3002</v>
      </c>
      <c r="C3655" s="3" t="s">
        <v>7112</v>
      </c>
      <c r="D3655" s="6">
        <v>7000</v>
      </c>
      <c r="E3655" s="8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86"/>
        <v>109</v>
      </c>
      <c r="P3655">
        <f t="shared" si="285"/>
        <v>73.03</v>
      </c>
      <c r="Q3655" s="10" t="s">
        <v>8315</v>
      </c>
      <c r="R3655" t="s">
        <v>8317</v>
      </c>
      <c r="S3655" s="13">
        <f t="shared" si="287"/>
        <v>41239.83625</v>
      </c>
      <c r="T3655" s="13">
        <f t="shared" si="288"/>
        <v>41269.83625</v>
      </c>
      <c r="U3655">
        <f t="shared" si="289"/>
        <v>2012</v>
      </c>
    </row>
    <row r="3656" spans="1:21" ht="48" x14ac:dyDescent="0.2">
      <c r="A3656">
        <v>2791</v>
      </c>
      <c r="B3656" s="3" t="s">
        <v>2791</v>
      </c>
      <c r="C3656" s="3" t="s">
        <v>6901</v>
      </c>
      <c r="D3656" s="6">
        <v>2000</v>
      </c>
      <c r="E3656" s="8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 t="shared" si="286"/>
        <v>103</v>
      </c>
      <c r="P3656">
        <f t="shared" si="285"/>
        <v>73.209999999999994</v>
      </c>
      <c r="Q3656" s="10" t="s">
        <v>8315</v>
      </c>
      <c r="R3656" t="s">
        <v>8316</v>
      </c>
      <c r="S3656" s="13">
        <f t="shared" si="287"/>
        <v>42591.899988425925</v>
      </c>
      <c r="T3656" s="13">
        <f t="shared" si="288"/>
        <v>42622.166666666672</v>
      </c>
      <c r="U3656">
        <f t="shared" si="289"/>
        <v>2016</v>
      </c>
    </row>
    <row r="3657" spans="1:21" ht="48" x14ac:dyDescent="0.2">
      <c r="A3657">
        <v>3571</v>
      </c>
      <c r="B3657" s="3" t="s">
        <v>3570</v>
      </c>
      <c r="C3657" s="3" t="s">
        <v>7681</v>
      </c>
      <c r="D3657" s="6">
        <v>1500</v>
      </c>
      <c r="E3657" s="8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 t="shared" si="286"/>
        <v>122</v>
      </c>
      <c r="P3657">
        <f t="shared" si="285"/>
        <v>73.239999999999995</v>
      </c>
      <c r="Q3657" s="10" t="s">
        <v>8315</v>
      </c>
      <c r="R3657" t="s">
        <v>8316</v>
      </c>
      <c r="S3657" s="13">
        <f t="shared" si="287"/>
        <v>41912.858946759261</v>
      </c>
      <c r="T3657" s="13">
        <f t="shared" si="288"/>
        <v>41942.858946759261</v>
      </c>
      <c r="U3657">
        <f t="shared" si="289"/>
        <v>2014</v>
      </c>
    </row>
    <row r="3658" spans="1:21" ht="48" x14ac:dyDescent="0.2">
      <c r="A3658">
        <v>3769</v>
      </c>
      <c r="B3658" s="3" t="s">
        <v>3766</v>
      </c>
      <c r="C3658" s="3" t="s">
        <v>7879</v>
      </c>
      <c r="D3658" s="6">
        <v>1100</v>
      </c>
      <c r="E3658" s="8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si="286"/>
        <v>100</v>
      </c>
      <c r="P3658">
        <f t="shared" ref="P3658:P3721" si="290">IFERROR(ROUND(E3658/L3658,2),0)</f>
        <v>73.33</v>
      </c>
      <c r="Q3658" s="10" t="s">
        <v>8315</v>
      </c>
      <c r="R3658" t="s">
        <v>8340</v>
      </c>
      <c r="S3658" s="13">
        <f t="shared" si="287"/>
        <v>42445.598136574074</v>
      </c>
      <c r="T3658" s="13">
        <f t="shared" si="288"/>
        <v>42475.598136574074</v>
      </c>
      <c r="U3658">
        <f t="shared" si="289"/>
        <v>2016</v>
      </c>
    </row>
    <row r="3659" spans="1:21" ht="48" x14ac:dyDescent="0.2">
      <c r="A3659">
        <v>3679</v>
      </c>
      <c r="B3659" s="3" t="s">
        <v>3676</v>
      </c>
      <c r="C3659" s="3" t="s">
        <v>7789</v>
      </c>
      <c r="D3659" s="6">
        <v>2000</v>
      </c>
      <c r="E3659" s="8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 t="shared" si="286"/>
        <v>110</v>
      </c>
      <c r="P3659">
        <f t="shared" si="290"/>
        <v>73.400000000000006</v>
      </c>
      <c r="Q3659" s="10" t="s">
        <v>8315</v>
      </c>
      <c r="R3659" t="s">
        <v>8316</v>
      </c>
      <c r="S3659" s="13">
        <f t="shared" si="287"/>
        <v>41786.761354166665</v>
      </c>
      <c r="T3659" s="13">
        <f t="shared" si="288"/>
        <v>41821.207638888889</v>
      </c>
      <c r="U3659">
        <f t="shared" si="289"/>
        <v>2014</v>
      </c>
    </row>
    <row r="3660" spans="1:21" ht="32" x14ac:dyDescent="0.2">
      <c r="A3660">
        <v>3287</v>
      </c>
      <c r="B3660" s="3" t="s">
        <v>3287</v>
      </c>
      <c r="C3660" s="3" t="s">
        <v>7397</v>
      </c>
      <c r="D3660" s="6">
        <v>2500</v>
      </c>
      <c r="E3660" s="8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 t="shared" si="286"/>
        <v>100</v>
      </c>
      <c r="P3660">
        <f t="shared" si="290"/>
        <v>73.53</v>
      </c>
      <c r="Q3660" s="10" t="s">
        <v>8315</v>
      </c>
      <c r="R3660" t="s">
        <v>8316</v>
      </c>
      <c r="S3660" s="13">
        <f t="shared" si="287"/>
        <v>42311.750324074077</v>
      </c>
      <c r="T3660" s="13">
        <f t="shared" si="288"/>
        <v>42336.750324074077</v>
      </c>
      <c r="U3660">
        <f t="shared" si="289"/>
        <v>2015</v>
      </c>
    </row>
    <row r="3661" spans="1:21" ht="48" x14ac:dyDescent="0.2">
      <c r="A3661">
        <v>3655</v>
      </c>
      <c r="B3661" s="3" t="s">
        <v>3652</v>
      </c>
      <c r="C3661" s="3" t="s">
        <v>7765</v>
      </c>
      <c r="D3661" s="6">
        <v>5000</v>
      </c>
      <c r="E3661" s="8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 t="shared" si="286"/>
        <v>116</v>
      </c>
      <c r="P3661">
        <f t="shared" si="290"/>
        <v>73.58</v>
      </c>
      <c r="Q3661" s="10" t="s">
        <v>8315</v>
      </c>
      <c r="R3661" t="s">
        <v>8316</v>
      </c>
      <c r="S3661" s="13">
        <f t="shared" si="287"/>
        <v>42173.803217592591</v>
      </c>
      <c r="T3661" s="13">
        <f t="shared" si="288"/>
        <v>42203.290972222225</v>
      </c>
      <c r="U3661">
        <f t="shared" si="289"/>
        <v>2015</v>
      </c>
    </row>
    <row r="3662" spans="1:21" ht="48" x14ac:dyDescent="0.2">
      <c r="A3662">
        <v>3049</v>
      </c>
      <c r="B3662" s="3" t="s">
        <v>3049</v>
      </c>
      <c r="C3662" s="3" t="s">
        <v>7159</v>
      </c>
      <c r="D3662" s="6">
        <v>3750</v>
      </c>
      <c r="E3662" s="8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86"/>
        <v>107</v>
      </c>
      <c r="P3662">
        <f t="shared" si="290"/>
        <v>74.069999999999993</v>
      </c>
      <c r="Q3662" s="10" t="s">
        <v>8315</v>
      </c>
      <c r="R3662" t="s">
        <v>8317</v>
      </c>
      <c r="S3662" s="13">
        <f t="shared" si="287"/>
        <v>42139.014525462961</v>
      </c>
      <c r="T3662" s="13">
        <f t="shared" si="288"/>
        <v>42169.014525462961</v>
      </c>
      <c r="U3662">
        <f t="shared" si="289"/>
        <v>2015</v>
      </c>
    </row>
    <row r="3663" spans="1:21" ht="32" x14ac:dyDescent="0.2">
      <c r="A3663">
        <v>3692</v>
      </c>
      <c r="B3663" s="3" t="s">
        <v>3689</v>
      </c>
      <c r="C3663" s="3" t="s">
        <v>7802</v>
      </c>
      <c r="D3663" s="6">
        <v>1000</v>
      </c>
      <c r="E3663" s="8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 t="shared" si="286"/>
        <v>126</v>
      </c>
      <c r="P3663">
        <f t="shared" si="290"/>
        <v>74.12</v>
      </c>
      <c r="Q3663" s="10" t="s">
        <v>8315</v>
      </c>
      <c r="R3663" t="s">
        <v>8316</v>
      </c>
      <c r="S3663" s="13">
        <f t="shared" si="287"/>
        <v>41891.96503472222</v>
      </c>
      <c r="T3663" s="13">
        <f t="shared" si="288"/>
        <v>41901</v>
      </c>
      <c r="U3663">
        <f t="shared" si="289"/>
        <v>2014</v>
      </c>
    </row>
    <row r="3664" spans="1:21" ht="48" x14ac:dyDescent="0.2">
      <c r="A3664">
        <v>3495</v>
      </c>
      <c r="B3664" s="3" t="s">
        <v>3494</v>
      </c>
      <c r="C3664" s="3" t="s">
        <v>7605</v>
      </c>
      <c r="D3664" s="6">
        <v>5000</v>
      </c>
      <c r="E3664" s="8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 t="shared" si="286"/>
        <v>107</v>
      </c>
      <c r="P3664">
        <f t="shared" si="290"/>
        <v>74.209999999999994</v>
      </c>
      <c r="Q3664" s="10" t="s">
        <v>8315</v>
      </c>
      <c r="R3664" t="s">
        <v>8316</v>
      </c>
      <c r="S3664" s="13">
        <f t="shared" si="287"/>
        <v>41915.762835648151</v>
      </c>
      <c r="T3664" s="13">
        <f t="shared" si="288"/>
        <v>41944.720833333333</v>
      </c>
      <c r="U3664">
        <f t="shared" si="289"/>
        <v>2014</v>
      </c>
    </row>
    <row r="3665" spans="1:21" ht="48" x14ac:dyDescent="0.2">
      <c r="A3665">
        <v>3765</v>
      </c>
      <c r="B3665" s="3" t="s">
        <v>3762</v>
      </c>
      <c r="C3665" s="3" t="s">
        <v>7875</v>
      </c>
      <c r="D3665" s="6">
        <v>7000</v>
      </c>
      <c r="E3665" s="8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86"/>
        <v>113</v>
      </c>
      <c r="P3665">
        <f t="shared" si="290"/>
        <v>74.22</v>
      </c>
      <c r="Q3665" s="10" t="s">
        <v>8315</v>
      </c>
      <c r="R3665" t="s">
        <v>8340</v>
      </c>
      <c r="S3665" s="13">
        <f t="shared" si="287"/>
        <v>41820.776412037041</v>
      </c>
      <c r="T3665" s="13">
        <f t="shared" si="288"/>
        <v>41850.776412037041</v>
      </c>
      <c r="U3665">
        <f t="shared" si="289"/>
        <v>2014</v>
      </c>
    </row>
    <row r="3666" spans="1:21" ht="48" x14ac:dyDescent="0.2">
      <c r="A3666">
        <v>3768</v>
      </c>
      <c r="B3666" s="3" t="s">
        <v>3765</v>
      </c>
      <c r="C3666" s="3" t="s">
        <v>7878</v>
      </c>
      <c r="D3666" s="6">
        <v>4000</v>
      </c>
      <c r="E3666" s="8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86"/>
        <v>108</v>
      </c>
      <c r="P3666">
        <f t="shared" si="290"/>
        <v>74.239999999999995</v>
      </c>
      <c r="Q3666" s="10" t="s">
        <v>8315</v>
      </c>
      <c r="R3666" t="s">
        <v>8340</v>
      </c>
      <c r="S3666" s="13">
        <f t="shared" si="287"/>
        <v>41772.727893518517</v>
      </c>
      <c r="T3666" s="13">
        <f t="shared" si="288"/>
        <v>41802.727893518517</v>
      </c>
      <c r="U3666">
        <f t="shared" si="289"/>
        <v>2014</v>
      </c>
    </row>
    <row r="3667" spans="1:21" ht="48" x14ac:dyDescent="0.2">
      <c r="A3667">
        <v>526</v>
      </c>
      <c r="B3667" s="3" t="s">
        <v>527</v>
      </c>
      <c r="C3667" s="3" t="s">
        <v>4636</v>
      </c>
      <c r="D3667" s="6">
        <v>1500</v>
      </c>
      <c r="E3667" s="8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 t="shared" si="286"/>
        <v>114</v>
      </c>
      <c r="P3667">
        <f t="shared" si="290"/>
        <v>74.349999999999994</v>
      </c>
      <c r="Q3667" s="10" t="s">
        <v>8315</v>
      </c>
      <c r="R3667" t="s">
        <v>8316</v>
      </c>
      <c r="S3667" s="13">
        <f t="shared" si="287"/>
        <v>42192.591944444444</v>
      </c>
      <c r="T3667" s="13">
        <f t="shared" si="288"/>
        <v>42223.708333333328</v>
      </c>
      <c r="U3667">
        <f t="shared" si="289"/>
        <v>2015</v>
      </c>
    </row>
    <row r="3668" spans="1:21" ht="48" x14ac:dyDescent="0.2">
      <c r="A3668">
        <v>2971</v>
      </c>
      <c r="B3668" s="3" t="s">
        <v>2971</v>
      </c>
      <c r="C3668" s="3" t="s">
        <v>7081</v>
      </c>
      <c r="D3668" s="6">
        <v>3200</v>
      </c>
      <c r="E3668" s="8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 t="shared" si="286"/>
        <v>100</v>
      </c>
      <c r="P3668">
        <f t="shared" si="290"/>
        <v>74.53</v>
      </c>
      <c r="Q3668" s="10" t="s">
        <v>8315</v>
      </c>
      <c r="R3668" t="s">
        <v>8316</v>
      </c>
      <c r="S3668" s="13">
        <f t="shared" si="287"/>
        <v>41852.658310185187</v>
      </c>
      <c r="T3668" s="13">
        <f t="shared" si="288"/>
        <v>41882.658310185187</v>
      </c>
      <c r="U3668">
        <f t="shared" si="289"/>
        <v>2014</v>
      </c>
    </row>
    <row r="3669" spans="1:21" ht="48" x14ac:dyDescent="0.2">
      <c r="A3669">
        <v>3260</v>
      </c>
      <c r="B3669" s="3" t="s">
        <v>3260</v>
      </c>
      <c r="C3669" s="3" t="s">
        <v>7370</v>
      </c>
      <c r="D3669" s="6">
        <v>5000</v>
      </c>
      <c r="E3669" s="8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 t="shared" si="286"/>
        <v>109</v>
      </c>
      <c r="P3669">
        <f t="shared" si="290"/>
        <v>74.819999999999993</v>
      </c>
      <c r="Q3669" s="10" t="s">
        <v>8315</v>
      </c>
      <c r="R3669" t="s">
        <v>8316</v>
      </c>
      <c r="S3669" s="13">
        <f t="shared" si="287"/>
        <v>42303.672662037032</v>
      </c>
      <c r="T3669" s="13">
        <f t="shared" si="288"/>
        <v>42338.714328703703</v>
      </c>
      <c r="U3669">
        <f t="shared" si="289"/>
        <v>2015</v>
      </c>
    </row>
    <row r="3670" spans="1:21" ht="48" x14ac:dyDescent="0.2">
      <c r="A3670">
        <v>2926</v>
      </c>
      <c r="B3670" s="3" t="s">
        <v>2926</v>
      </c>
      <c r="C3670" s="3" t="s">
        <v>7036</v>
      </c>
      <c r="D3670" s="6">
        <v>3000</v>
      </c>
      <c r="E3670" s="8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86"/>
        <v>125</v>
      </c>
      <c r="P3670">
        <f t="shared" si="290"/>
        <v>75</v>
      </c>
      <c r="Q3670" s="10" t="s">
        <v>8315</v>
      </c>
      <c r="R3670" t="s">
        <v>8340</v>
      </c>
      <c r="S3670" s="13">
        <f t="shared" si="287"/>
        <v>42044.765960648147</v>
      </c>
      <c r="T3670" s="13">
        <f t="shared" si="288"/>
        <v>42058.765960648147</v>
      </c>
      <c r="U3670">
        <f t="shared" si="289"/>
        <v>2015</v>
      </c>
    </row>
    <row r="3671" spans="1:21" ht="48" x14ac:dyDescent="0.2">
      <c r="A3671">
        <v>3749</v>
      </c>
      <c r="B3671" s="3" t="s">
        <v>3746</v>
      </c>
      <c r="C3671" s="3" t="s">
        <v>7859</v>
      </c>
      <c r="D3671" s="6">
        <v>500</v>
      </c>
      <c r="E3671" s="8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86"/>
        <v>105</v>
      </c>
      <c r="P3671">
        <f t="shared" si="290"/>
        <v>75</v>
      </c>
      <c r="Q3671" s="10" t="s">
        <v>8315</v>
      </c>
      <c r="R3671" t="s">
        <v>8340</v>
      </c>
      <c r="S3671" s="13">
        <f t="shared" si="287"/>
        <v>42458.127175925925</v>
      </c>
      <c r="T3671" s="13">
        <f t="shared" si="288"/>
        <v>42489.165972222225</v>
      </c>
      <c r="U3671">
        <f t="shared" si="289"/>
        <v>2016</v>
      </c>
    </row>
    <row r="3672" spans="1:21" ht="48" x14ac:dyDescent="0.2">
      <c r="A3672">
        <v>3830</v>
      </c>
      <c r="B3672" s="3" t="s">
        <v>3827</v>
      </c>
      <c r="C3672" s="3" t="s">
        <v>7939</v>
      </c>
      <c r="D3672" s="6">
        <v>100</v>
      </c>
      <c r="E3672" s="8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 t="shared" si="286"/>
        <v>225</v>
      </c>
      <c r="P3672">
        <f t="shared" si="290"/>
        <v>75</v>
      </c>
      <c r="Q3672" s="10" t="s">
        <v>8315</v>
      </c>
      <c r="R3672" t="s">
        <v>8316</v>
      </c>
      <c r="S3672" s="13">
        <f t="shared" si="287"/>
        <v>42503.740868055553</v>
      </c>
      <c r="T3672" s="13">
        <f t="shared" si="288"/>
        <v>42517.740868055553</v>
      </c>
      <c r="U3672">
        <f t="shared" si="289"/>
        <v>2016</v>
      </c>
    </row>
    <row r="3673" spans="1:21" ht="48" x14ac:dyDescent="0.2">
      <c r="A3673">
        <v>3308</v>
      </c>
      <c r="B3673" s="3" t="s">
        <v>3308</v>
      </c>
      <c r="C3673" s="3" t="s">
        <v>7418</v>
      </c>
      <c r="D3673" s="6">
        <v>3500</v>
      </c>
      <c r="E3673" s="8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 t="shared" si="286"/>
        <v>122</v>
      </c>
      <c r="P3673">
        <f t="shared" si="290"/>
        <v>75.09</v>
      </c>
      <c r="Q3673" s="10" t="s">
        <v>8315</v>
      </c>
      <c r="R3673" t="s">
        <v>8316</v>
      </c>
      <c r="S3673" s="13">
        <f t="shared" si="287"/>
        <v>42452.876909722225</v>
      </c>
      <c r="T3673" s="13">
        <f t="shared" si="288"/>
        <v>42473.876909722225</v>
      </c>
      <c r="U3673">
        <f t="shared" si="289"/>
        <v>2016</v>
      </c>
    </row>
    <row r="3674" spans="1:21" ht="48" x14ac:dyDescent="0.2">
      <c r="A3674">
        <v>4038</v>
      </c>
      <c r="B3674" s="3" t="s">
        <v>4034</v>
      </c>
      <c r="C3674" s="3" t="s">
        <v>8142</v>
      </c>
      <c r="D3674" s="6">
        <v>2500</v>
      </c>
      <c r="E3674" s="8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 t="shared" si="286"/>
        <v>12</v>
      </c>
      <c r="P3674">
        <f t="shared" si="290"/>
        <v>75.25</v>
      </c>
      <c r="Q3674" s="10" t="s">
        <v>8315</v>
      </c>
      <c r="R3674" t="s">
        <v>8316</v>
      </c>
      <c r="S3674" s="13">
        <f t="shared" si="287"/>
        <v>41869.798726851855</v>
      </c>
      <c r="T3674" s="13">
        <f t="shared" si="288"/>
        <v>41929.798726851855</v>
      </c>
      <c r="U3674">
        <f t="shared" si="289"/>
        <v>2014</v>
      </c>
    </row>
    <row r="3675" spans="1:21" ht="48" x14ac:dyDescent="0.2">
      <c r="A3675">
        <v>3513</v>
      </c>
      <c r="B3675" s="3" t="s">
        <v>3512</v>
      </c>
      <c r="C3675" s="3" t="s">
        <v>7623</v>
      </c>
      <c r="D3675" s="6">
        <v>2800</v>
      </c>
      <c r="E3675" s="8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 t="shared" si="286"/>
        <v>118</v>
      </c>
      <c r="P3675">
        <f t="shared" si="290"/>
        <v>75.34</v>
      </c>
      <c r="Q3675" s="10" t="s">
        <v>8315</v>
      </c>
      <c r="R3675" t="s">
        <v>8316</v>
      </c>
      <c r="S3675" s="13">
        <f t="shared" si="287"/>
        <v>41781.096203703702</v>
      </c>
      <c r="T3675" s="13">
        <f t="shared" si="288"/>
        <v>41794.207638888889</v>
      </c>
      <c r="U3675">
        <f t="shared" si="289"/>
        <v>2014</v>
      </c>
    </row>
    <row r="3676" spans="1:21" ht="48" x14ac:dyDescent="0.2">
      <c r="A3676">
        <v>3782</v>
      </c>
      <c r="B3676" s="3" t="s">
        <v>3779</v>
      </c>
      <c r="C3676" s="3" t="s">
        <v>7892</v>
      </c>
      <c r="D3676" s="6">
        <v>2000</v>
      </c>
      <c r="E3676" s="8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86"/>
        <v>102</v>
      </c>
      <c r="P3676">
        <f t="shared" si="290"/>
        <v>75.37</v>
      </c>
      <c r="Q3676" s="10" t="s">
        <v>8315</v>
      </c>
      <c r="R3676" t="s">
        <v>8340</v>
      </c>
      <c r="S3676" s="13">
        <f t="shared" si="287"/>
        <v>42546.862233796302</v>
      </c>
      <c r="T3676" s="13">
        <f t="shared" si="288"/>
        <v>42575.958333333328</v>
      </c>
      <c r="U3676">
        <f t="shared" si="289"/>
        <v>2016</v>
      </c>
    </row>
    <row r="3677" spans="1:21" ht="48" x14ac:dyDescent="0.2">
      <c r="A3677">
        <v>3849</v>
      </c>
      <c r="B3677" s="3" t="s">
        <v>3846</v>
      </c>
      <c r="C3677" s="3" t="s">
        <v>7958</v>
      </c>
      <c r="D3677" s="6">
        <v>30000</v>
      </c>
      <c r="E3677" s="8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 t="shared" si="286"/>
        <v>7</v>
      </c>
      <c r="P3677">
        <f t="shared" si="290"/>
        <v>75.459999999999994</v>
      </c>
      <c r="Q3677" s="10" t="s">
        <v>8315</v>
      </c>
      <c r="R3677" t="s">
        <v>8316</v>
      </c>
      <c r="S3677" s="13">
        <f t="shared" si="287"/>
        <v>42136.767175925925</v>
      </c>
      <c r="T3677" s="13">
        <f t="shared" si="288"/>
        <v>42166.767175925925</v>
      </c>
      <c r="U3677">
        <f t="shared" si="289"/>
        <v>2015</v>
      </c>
    </row>
    <row r="3678" spans="1:21" ht="32" x14ac:dyDescent="0.2">
      <c r="A3678">
        <v>3658</v>
      </c>
      <c r="B3678" s="3" t="s">
        <v>3655</v>
      </c>
      <c r="C3678" s="3" t="s">
        <v>7768</v>
      </c>
      <c r="D3678" s="6">
        <v>1500</v>
      </c>
      <c r="E3678" s="8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 t="shared" si="286"/>
        <v>101</v>
      </c>
      <c r="P3678">
        <f t="shared" si="290"/>
        <v>75.5</v>
      </c>
      <c r="Q3678" s="10" t="s">
        <v>8315</v>
      </c>
      <c r="R3678" t="s">
        <v>8316</v>
      </c>
      <c r="S3678" s="13">
        <f t="shared" si="287"/>
        <v>41775.858564814815</v>
      </c>
      <c r="T3678" s="13">
        <f t="shared" si="288"/>
        <v>41822.165972222225</v>
      </c>
      <c r="U3678">
        <f t="shared" si="289"/>
        <v>2014</v>
      </c>
    </row>
    <row r="3679" spans="1:21" ht="48" x14ac:dyDescent="0.2">
      <c r="A3679">
        <v>3525</v>
      </c>
      <c r="B3679" s="3" t="s">
        <v>3524</v>
      </c>
      <c r="C3679" s="3" t="s">
        <v>7635</v>
      </c>
      <c r="D3679" s="6">
        <v>500</v>
      </c>
      <c r="E3679" s="8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 t="shared" si="286"/>
        <v>106</v>
      </c>
      <c r="P3679">
        <f t="shared" si="290"/>
        <v>75.709999999999994</v>
      </c>
      <c r="Q3679" s="10" t="s">
        <v>8315</v>
      </c>
      <c r="R3679" t="s">
        <v>8316</v>
      </c>
      <c r="S3679" s="13">
        <f t="shared" si="287"/>
        <v>42214.6956712963</v>
      </c>
      <c r="T3679" s="13">
        <f t="shared" si="288"/>
        <v>42225.666666666672</v>
      </c>
      <c r="U3679">
        <f t="shared" si="289"/>
        <v>2015</v>
      </c>
    </row>
    <row r="3680" spans="1:21" ht="48" x14ac:dyDescent="0.2">
      <c r="A3680">
        <v>3757</v>
      </c>
      <c r="B3680" s="3" t="s">
        <v>3754</v>
      </c>
      <c r="C3680" s="3" t="s">
        <v>7867</v>
      </c>
      <c r="D3680" s="6">
        <v>3500</v>
      </c>
      <c r="E3680" s="8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86"/>
        <v>109</v>
      </c>
      <c r="P3680">
        <f t="shared" si="290"/>
        <v>75.959999999999994</v>
      </c>
      <c r="Q3680" s="10" t="s">
        <v>8315</v>
      </c>
      <c r="R3680" t="s">
        <v>8340</v>
      </c>
      <c r="S3680" s="13">
        <f t="shared" si="287"/>
        <v>41954.850868055553</v>
      </c>
      <c r="T3680" s="13">
        <f t="shared" si="288"/>
        <v>41974.850868055553</v>
      </c>
      <c r="U3680">
        <f t="shared" si="289"/>
        <v>2014</v>
      </c>
    </row>
    <row r="3681" spans="1:21" ht="48" x14ac:dyDescent="0.2">
      <c r="A3681">
        <v>3278</v>
      </c>
      <c r="B3681" s="3" t="s">
        <v>3278</v>
      </c>
      <c r="C3681" s="3" t="s">
        <v>7388</v>
      </c>
      <c r="D3681" s="6">
        <v>2500</v>
      </c>
      <c r="E3681" s="8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 t="shared" si="286"/>
        <v>103</v>
      </c>
      <c r="P3681">
        <f t="shared" si="290"/>
        <v>76.03</v>
      </c>
      <c r="Q3681" s="10" t="s">
        <v>8315</v>
      </c>
      <c r="R3681" t="s">
        <v>8316</v>
      </c>
      <c r="S3681" s="13">
        <f t="shared" si="287"/>
        <v>42124.848414351851</v>
      </c>
      <c r="T3681" s="13">
        <f t="shared" si="288"/>
        <v>42154.848414351851</v>
      </c>
      <c r="U3681">
        <f t="shared" si="289"/>
        <v>2015</v>
      </c>
    </row>
    <row r="3682" spans="1:21" ht="48" x14ac:dyDescent="0.2">
      <c r="A3682">
        <v>3382</v>
      </c>
      <c r="B3682" s="3" t="s">
        <v>3381</v>
      </c>
      <c r="C3682" s="3" t="s">
        <v>7492</v>
      </c>
      <c r="D3682" s="6">
        <v>3500</v>
      </c>
      <c r="E3682" s="8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 t="shared" si="286"/>
        <v>101</v>
      </c>
      <c r="P3682">
        <f t="shared" si="290"/>
        <v>76.650000000000006</v>
      </c>
      <c r="Q3682" s="10" t="s">
        <v>8315</v>
      </c>
      <c r="R3682" t="s">
        <v>8316</v>
      </c>
      <c r="S3682" s="13">
        <f t="shared" si="287"/>
        <v>42559.431203703702</v>
      </c>
      <c r="T3682" s="13">
        <f t="shared" si="288"/>
        <v>42583.957638888889</v>
      </c>
      <c r="U3682">
        <f t="shared" si="289"/>
        <v>2016</v>
      </c>
    </row>
    <row r="3683" spans="1:21" ht="48" x14ac:dyDescent="0.2">
      <c r="A3683">
        <v>3040</v>
      </c>
      <c r="B3683" s="3" t="s">
        <v>3040</v>
      </c>
      <c r="C3683" s="3" t="s">
        <v>7150</v>
      </c>
      <c r="D3683" s="6">
        <v>3000</v>
      </c>
      <c r="E3683" s="8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86"/>
        <v>108</v>
      </c>
      <c r="P3683">
        <f t="shared" si="290"/>
        <v>76.790000000000006</v>
      </c>
      <c r="Q3683" s="10" t="s">
        <v>8315</v>
      </c>
      <c r="R3683" t="s">
        <v>8317</v>
      </c>
      <c r="S3683" s="13">
        <f t="shared" si="287"/>
        <v>42177.791909722218</v>
      </c>
      <c r="T3683" s="13">
        <f t="shared" si="288"/>
        <v>42181.958333333328</v>
      </c>
      <c r="U3683">
        <f t="shared" si="289"/>
        <v>2015</v>
      </c>
    </row>
    <row r="3684" spans="1:21" ht="48" x14ac:dyDescent="0.2">
      <c r="A3684">
        <v>3352</v>
      </c>
      <c r="B3684" s="3" t="s">
        <v>3351</v>
      </c>
      <c r="C3684" s="3" t="s">
        <v>7462</v>
      </c>
      <c r="D3684" s="6">
        <v>5000</v>
      </c>
      <c r="E3684" s="8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 t="shared" si="286"/>
        <v>108</v>
      </c>
      <c r="P3684">
        <f t="shared" si="290"/>
        <v>76.8</v>
      </c>
      <c r="Q3684" s="10" t="s">
        <v>8315</v>
      </c>
      <c r="R3684" t="s">
        <v>8316</v>
      </c>
      <c r="S3684" s="13">
        <f t="shared" si="287"/>
        <v>42495.992800925931</v>
      </c>
      <c r="T3684" s="13">
        <f t="shared" si="288"/>
        <v>42552.958333333328</v>
      </c>
      <c r="U3684">
        <f t="shared" si="289"/>
        <v>2016</v>
      </c>
    </row>
    <row r="3685" spans="1:21" ht="32" x14ac:dyDescent="0.2">
      <c r="A3685">
        <v>3447</v>
      </c>
      <c r="B3685" s="3" t="s">
        <v>3446</v>
      </c>
      <c r="C3685" s="3" t="s">
        <v>7557</v>
      </c>
      <c r="D3685" s="6">
        <v>1000</v>
      </c>
      <c r="E3685" s="8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 t="shared" si="286"/>
        <v>108</v>
      </c>
      <c r="P3685">
        <f t="shared" si="290"/>
        <v>77</v>
      </c>
      <c r="Q3685" s="10" t="s">
        <v>8315</v>
      </c>
      <c r="R3685" t="s">
        <v>8316</v>
      </c>
      <c r="S3685" s="13">
        <f t="shared" si="287"/>
        <v>42402.889027777783</v>
      </c>
      <c r="T3685" s="13">
        <f t="shared" si="288"/>
        <v>42447.847361111111</v>
      </c>
      <c r="U3685">
        <f t="shared" si="289"/>
        <v>2016</v>
      </c>
    </row>
    <row r="3686" spans="1:21" ht="48" x14ac:dyDescent="0.2">
      <c r="A3686">
        <v>3593</v>
      </c>
      <c r="B3686" s="3" t="s">
        <v>3592</v>
      </c>
      <c r="C3686" s="3" t="s">
        <v>7703</v>
      </c>
      <c r="D3686" s="6">
        <v>3000</v>
      </c>
      <c r="E3686" s="8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 t="shared" si="286"/>
        <v>111</v>
      </c>
      <c r="P3686">
        <f t="shared" si="290"/>
        <v>77.19</v>
      </c>
      <c r="Q3686" s="10" t="s">
        <v>8315</v>
      </c>
      <c r="R3686" t="s">
        <v>8316</v>
      </c>
      <c r="S3686" s="13">
        <f t="shared" si="287"/>
        <v>41974.898599537039</v>
      </c>
      <c r="T3686" s="13">
        <f t="shared" si="288"/>
        <v>42009.851388888885</v>
      </c>
      <c r="U3686">
        <f t="shared" si="289"/>
        <v>2014</v>
      </c>
    </row>
    <row r="3687" spans="1:21" ht="48" x14ac:dyDescent="0.2">
      <c r="A3687">
        <v>3230</v>
      </c>
      <c r="B3687" s="3" t="s">
        <v>3230</v>
      </c>
      <c r="C3687" s="3" t="s">
        <v>7340</v>
      </c>
      <c r="D3687" s="6">
        <v>2600</v>
      </c>
      <c r="E3687" s="8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 t="shared" si="286"/>
        <v>110</v>
      </c>
      <c r="P3687">
        <f t="shared" si="290"/>
        <v>77.22</v>
      </c>
      <c r="Q3687" s="10" t="s">
        <v>8315</v>
      </c>
      <c r="R3687" t="s">
        <v>8316</v>
      </c>
      <c r="S3687" s="13">
        <f t="shared" si="287"/>
        <v>41898.168125000004</v>
      </c>
      <c r="T3687" s="13">
        <f t="shared" si="288"/>
        <v>41913.165972222225</v>
      </c>
      <c r="U3687">
        <f t="shared" si="289"/>
        <v>2014</v>
      </c>
    </row>
    <row r="3688" spans="1:21" ht="32" x14ac:dyDescent="0.2">
      <c r="A3688">
        <v>3179</v>
      </c>
      <c r="B3688" s="3" t="s">
        <v>3179</v>
      </c>
      <c r="C3688" s="3" t="s">
        <v>7289</v>
      </c>
      <c r="D3688" s="6">
        <v>4200</v>
      </c>
      <c r="E3688" s="8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 t="shared" si="286"/>
        <v>114</v>
      </c>
      <c r="P3688">
        <f t="shared" si="290"/>
        <v>77.34</v>
      </c>
      <c r="Q3688" s="10" t="s">
        <v>8315</v>
      </c>
      <c r="R3688" t="s">
        <v>8316</v>
      </c>
      <c r="S3688" s="13">
        <f t="shared" si="287"/>
        <v>41375.702210648145</v>
      </c>
      <c r="T3688" s="13">
        <f t="shared" si="288"/>
        <v>41400.702210648145</v>
      </c>
      <c r="U3688">
        <f t="shared" si="289"/>
        <v>2013</v>
      </c>
    </row>
    <row r="3689" spans="1:21" ht="32" x14ac:dyDescent="0.2">
      <c r="A3689">
        <v>3597</v>
      </c>
      <c r="B3689" s="3" t="s">
        <v>3596</v>
      </c>
      <c r="C3689" s="3" t="s">
        <v>7707</v>
      </c>
      <c r="D3689" s="6">
        <v>2500</v>
      </c>
      <c r="E3689" s="8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 t="shared" si="286"/>
        <v>103</v>
      </c>
      <c r="P3689">
        <f t="shared" si="290"/>
        <v>77.73</v>
      </c>
      <c r="Q3689" s="10" t="s">
        <v>8315</v>
      </c>
      <c r="R3689" t="s">
        <v>8316</v>
      </c>
      <c r="S3689" s="13">
        <f t="shared" si="287"/>
        <v>42417.585532407407</v>
      </c>
      <c r="T3689" s="13">
        <f t="shared" si="288"/>
        <v>42432.249305555553</v>
      </c>
      <c r="U3689">
        <f t="shared" si="289"/>
        <v>2016</v>
      </c>
    </row>
    <row r="3690" spans="1:21" ht="48" x14ac:dyDescent="0.2">
      <c r="A3690">
        <v>2912</v>
      </c>
      <c r="B3690" s="3" t="s">
        <v>2912</v>
      </c>
      <c r="C3690" s="3" t="s">
        <v>7022</v>
      </c>
      <c r="D3690" s="6">
        <v>14440</v>
      </c>
      <c r="E3690" s="8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 t="shared" si="286"/>
        <v>14</v>
      </c>
      <c r="P3690">
        <f t="shared" si="290"/>
        <v>78.08</v>
      </c>
      <c r="Q3690" s="10" t="s">
        <v>8315</v>
      </c>
      <c r="R3690" t="s">
        <v>8316</v>
      </c>
      <c r="S3690" s="13">
        <f t="shared" si="287"/>
        <v>42354.131643518514</v>
      </c>
      <c r="T3690" s="13">
        <f t="shared" si="288"/>
        <v>42384.131643518514</v>
      </c>
      <c r="U3690">
        <f t="shared" si="289"/>
        <v>2015</v>
      </c>
    </row>
    <row r="3691" spans="1:21" ht="32" x14ac:dyDescent="0.2">
      <c r="A3691">
        <v>3342</v>
      </c>
      <c r="B3691" s="3" t="s">
        <v>3342</v>
      </c>
      <c r="C3691" s="3" t="s">
        <v>7452</v>
      </c>
      <c r="D3691" s="6">
        <v>6000</v>
      </c>
      <c r="E3691" s="8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 t="shared" si="286"/>
        <v>102</v>
      </c>
      <c r="P3691">
        <f t="shared" si="290"/>
        <v>78.209999999999994</v>
      </c>
      <c r="Q3691" s="10" t="s">
        <v>8315</v>
      </c>
      <c r="R3691" t="s">
        <v>8316</v>
      </c>
      <c r="S3691" s="13">
        <f t="shared" si="287"/>
        <v>42062.296412037031</v>
      </c>
      <c r="T3691" s="13">
        <f t="shared" si="288"/>
        <v>42095.207638888889</v>
      </c>
      <c r="U3691">
        <f t="shared" si="289"/>
        <v>2015</v>
      </c>
    </row>
    <row r="3692" spans="1:21" ht="48" x14ac:dyDescent="0.2">
      <c r="A3692">
        <v>3489</v>
      </c>
      <c r="B3692" s="3" t="s">
        <v>3488</v>
      </c>
      <c r="C3692" s="3" t="s">
        <v>7599</v>
      </c>
      <c r="D3692" s="6">
        <v>5000</v>
      </c>
      <c r="E3692" s="8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 t="shared" si="286"/>
        <v>113</v>
      </c>
      <c r="P3692">
        <f t="shared" si="290"/>
        <v>78.260000000000005</v>
      </c>
      <c r="Q3692" s="10" t="s">
        <v>8315</v>
      </c>
      <c r="R3692" t="s">
        <v>8316</v>
      </c>
      <c r="S3692" s="13">
        <f t="shared" si="287"/>
        <v>41753.635775462964</v>
      </c>
      <c r="T3692" s="13">
        <f t="shared" si="288"/>
        <v>41783.875</v>
      </c>
      <c r="U3692">
        <f t="shared" si="289"/>
        <v>2014</v>
      </c>
    </row>
    <row r="3693" spans="1:21" ht="48" x14ac:dyDescent="0.2">
      <c r="A3693">
        <v>3084</v>
      </c>
      <c r="B3693" s="3" t="s">
        <v>3084</v>
      </c>
      <c r="C3693" s="3" t="s">
        <v>7194</v>
      </c>
      <c r="D3693" s="6">
        <v>4059</v>
      </c>
      <c r="E3693" s="8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86"/>
        <v>12</v>
      </c>
      <c r="P3693">
        <f t="shared" si="290"/>
        <v>78.33</v>
      </c>
      <c r="Q3693" s="10" t="s">
        <v>8315</v>
      </c>
      <c r="R3693" t="s">
        <v>8317</v>
      </c>
      <c r="S3693" s="13">
        <f t="shared" si="287"/>
        <v>42100.723738425921</v>
      </c>
      <c r="T3693" s="13">
        <f t="shared" si="288"/>
        <v>42129.783333333333</v>
      </c>
      <c r="U3693">
        <f t="shared" si="289"/>
        <v>2015</v>
      </c>
    </row>
    <row r="3694" spans="1:21" ht="32" x14ac:dyDescent="0.2">
      <c r="A3694">
        <v>3318</v>
      </c>
      <c r="B3694" s="3" t="s">
        <v>3318</v>
      </c>
      <c r="C3694" s="3" t="s">
        <v>7428</v>
      </c>
      <c r="D3694" s="6">
        <v>2000</v>
      </c>
      <c r="E3694" s="8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 t="shared" si="286"/>
        <v>126</v>
      </c>
      <c r="P3694">
        <f t="shared" si="290"/>
        <v>78.5</v>
      </c>
      <c r="Q3694" s="10" t="s">
        <v>8315</v>
      </c>
      <c r="R3694" t="s">
        <v>8316</v>
      </c>
      <c r="S3694" s="13">
        <f t="shared" si="287"/>
        <v>42431.302002314813</v>
      </c>
      <c r="T3694" s="13">
        <f t="shared" si="288"/>
        <v>42471.104166666672</v>
      </c>
      <c r="U3694">
        <f t="shared" si="289"/>
        <v>2016</v>
      </c>
    </row>
    <row r="3695" spans="1:21" ht="48" x14ac:dyDescent="0.2">
      <c r="A3695">
        <v>3813</v>
      </c>
      <c r="B3695" s="3" t="s">
        <v>3810</v>
      </c>
      <c r="C3695" s="3" t="s">
        <v>7923</v>
      </c>
      <c r="D3695" s="6">
        <v>2100</v>
      </c>
      <c r="E3695" s="8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 t="shared" si="286"/>
        <v>101</v>
      </c>
      <c r="P3695">
        <f t="shared" si="290"/>
        <v>78.52</v>
      </c>
      <c r="Q3695" s="10" t="s">
        <v>8315</v>
      </c>
      <c r="R3695" t="s">
        <v>8316</v>
      </c>
      <c r="S3695" s="13">
        <f t="shared" si="287"/>
        <v>42497.275706018518</v>
      </c>
      <c r="T3695" s="13">
        <f t="shared" si="288"/>
        <v>42535.904861111107</v>
      </c>
      <c r="U3695">
        <f t="shared" si="289"/>
        <v>2016</v>
      </c>
    </row>
    <row r="3696" spans="1:21" ht="48" x14ac:dyDescent="0.2">
      <c r="A3696">
        <v>3533</v>
      </c>
      <c r="B3696" s="3" t="s">
        <v>3532</v>
      </c>
      <c r="C3696" s="3" t="s">
        <v>7643</v>
      </c>
      <c r="D3696" s="6">
        <v>500</v>
      </c>
      <c r="E3696" s="8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 t="shared" si="286"/>
        <v>126</v>
      </c>
      <c r="P3696">
        <f t="shared" si="290"/>
        <v>78.88</v>
      </c>
      <c r="Q3696" s="10" t="s">
        <v>8315</v>
      </c>
      <c r="R3696" t="s">
        <v>8316</v>
      </c>
      <c r="S3696" s="13">
        <f t="shared" si="287"/>
        <v>42289.761192129634</v>
      </c>
      <c r="T3696" s="13">
        <f t="shared" si="288"/>
        <v>42319.802858796291</v>
      </c>
      <c r="U3696">
        <f t="shared" si="289"/>
        <v>2015</v>
      </c>
    </row>
    <row r="3697" spans="1:21" ht="32" x14ac:dyDescent="0.2">
      <c r="A3697">
        <v>2968</v>
      </c>
      <c r="B3697" s="3" t="s">
        <v>2968</v>
      </c>
      <c r="C3697" s="3" t="s">
        <v>7078</v>
      </c>
      <c r="D3697" s="6">
        <v>3500</v>
      </c>
      <c r="E3697" s="8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 t="shared" si="286"/>
        <v>106</v>
      </c>
      <c r="P3697">
        <f t="shared" si="290"/>
        <v>78.94</v>
      </c>
      <c r="Q3697" s="10" t="s">
        <v>8315</v>
      </c>
      <c r="R3697" t="s">
        <v>8316</v>
      </c>
      <c r="S3697" s="13">
        <f t="shared" si="287"/>
        <v>42585.523842592593</v>
      </c>
      <c r="T3697" s="13">
        <f t="shared" si="288"/>
        <v>42599.165972222225</v>
      </c>
      <c r="U3697">
        <f t="shared" si="289"/>
        <v>2016</v>
      </c>
    </row>
    <row r="3698" spans="1:21" ht="48" x14ac:dyDescent="0.2">
      <c r="A3698">
        <v>3596</v>
      </c>
      <c r="B3698" s="3" t="s">
        <v>3595</v>
      </c>
      <c r="C3698" s="3" t="s">
        <v>7706</v>
      </c>
      <c r="D3698" s="6">
        <v>1100</v>
      </c>
      <c r="E3698" s="8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 t="shared" si="286"/>
        <v>108</v>
      </c>
      <c r="P3698">
        <f t="shared" si="290"/>
        <v>79</v>
      </c>
      <c r="Q3698" s="10" t="s">
        <v>8315</v>
      </c>
      <c r="R3698" t="s">
        <v>8316</v>
      </c>
      <c r="S3698" s="13">
        <f t="shared" si="287"/>
        <v>41856.715069444443</v>
      </c>
      <c r="T3698" s="13">
        <f t="shared" si="288"/>
        <v>41877.715069444443</v>
      </c>
      <c r="U3698">
        <f t="shared" si="289"/>
        <v>2014</v>
      </c>
    </row>
    <row r="3699" spans="1:21" ht="48" x14ac:dyDescent="0.2">
      <c r="A3699">
        <v>3491</v>
      </c>
      <c r="B3699" s="3" t="s">
        <v>3490</v>
      </c>
      <c r="C3699" s="3" t="s">
        <v>7601</v>
      </c>
      <c r="D3699" s="6">
        <v>500</v>
      </c>
      <c r="E3699" s="8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 t="shared" si="286"/>
        <v>158</v>
      </c>
      <c r="P3699">
        <f t="shared" si="290"/>
        <v>79.099999999999994</v>
      </c>
      <c r="Q3699" s="10" t="s">
        <v>8315</v>
      </c>
      <c r="R3699" t="s">
        <v>8316</v>
      </c>
      <c r="S3699" s="13">
        <f t="shared" si="287"/>
        <v>42121.249814814815</v>
      </c>
      <c r="T3699" s="13">
        <f t="shared" si="288"/>
        <v>42142.249814814815</v>
      </c>
      <c r="U3699">
        <f t="shared" si="289"/>
        <v>2015</v>
      </c>
    </row>
    <row r="3700" spans="1:21" ht="48" x14ac:dyDescent="0.2">
      <c r="A3700">
        <v>3172</v>
      </c>
      <c r="B3700" s="3" t="s">
        <v>3172</v>
      </c>
      <c r="C3700" s="3" t="s">
        <v>7282</v>
      </c>
      <c r="D3700" s="6">
        <v>2000</v>
      </c>
      <c r="E3700" s="8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 t="shared" si="286"/>
        <v>115</v>
      </c>
      <c r="P3700">
        <f t="shared" si="290"/>
        <v>79.31</v>
      </c>
      <c r="Q3700" s="10" t="s">
        <v>8315</v>
      </c>
      <c r="R3700" t="s">
        <v>8316</v>
      </c>
      <c r="S3700" s="13">
        <f t="shared" si="287"/>
        <v>40923.729953703703</v>
      </c>
      <c r="T3700" s="13">
        <f t="shared" si="288"/>
        <v>40953.729953703703</v>
      </c>
      <c r="U3700">
        <f t="shared" si="289"/>
        <v>2012</v>
      </c>
    </row>
    <row r="3701" spans="1:21" ht="48" x14ac:dyDescent="0.2">
      <c r="A3701">
        <v>3938</v>
      </c>
      <c r="B3701" s="3" t="s">
        <v>3935</v>
      </c>
      <c r="C3701" s="3" t="s">
        <v>8046</v>
      </c>
      <c r="D3701" s="6">
        <v>3255</v>
      </c>
      <c r="E3701" s="8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 t="shared" si="286"/>
        <v>12</v>
      </c>
      <c r="P3701">
        <f t="shared" si="290"/>
        <v>79.400000000000006</v>
      </c>
      <c r="Q3701" s="10" t="s">
        <v>8315</v>
      </c>
      <c r="R3701" t="s">
        <v>8316</v>
      </c>
      <c r="S3701" s="13">
        <f t="shared" si="287"/>
        <v>42151.905717592599</v>
      </c>
      <c r="T3701" s="13">
        <f t="shared" si="288"/>
        <v>42182.905717592599</v>
      </c>
      <c r="U3701">
        <f t="shared" si="289"/>
        <v>2015</v>
      </c>
    </row>
    <row r="3702" spans="1:21" ht="48" x14ac:dyDescent="0.2">
      <c r="A3702">
        <v>3821</v>
      </c>
      <c r="B3702" s="3" t="s">
        <v>3818</v>
      </c>
      <c r="C3702" s="3" t="s">
        <v>7930</v>
      </c>
      <c r="D3702" s="6">
        <v>3500</v>
      </c>
      <c r="E3702" s="8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 t="shared" si="286"/>
        <v>105</v>
      </c>
      <c r="P3702">
        <f t="shared" si="290"/>
        <v>79.540000000000006</v>
      </c>
      <c r="Q3702" s="10" t="s">
        <v>8315</v>
      </c>
      <c r="R3702" t="s">
        <v>8316</v>
      </c>
      <c r="S3702" s="13">
        <f t="shared" si="287"/>
        <v>42341.180636574078</v>
      </c>
      <c r="T3702" s="13">
        <f t="shared" si="288"/>
        <v>42373.180636574078</v>
      </c>
      <c r="U3702">
        <f t="shared" si="289"/>
        <v>2015</v>
      </c>
    </row>
    <row r="3703" spans="1:21" ht="48" x14ac:dyDescent="0.2">
      <c r="A3703">
        <v>3335</v>
      </c>
      <c r="B3703" s="3" t="s">
        <v>3335</v>
      </c>
      <c r="C3703" s="3" t="s">
        <v>7445</v>
      </c>
      <c r="D3703" s="6">
        <v>5000</v>
      </c>
      <c r="E3703" s="8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 t="shared" si="286"/>
        <v>100</v>
      </c>
      <c r="P3703">
        <f t="shared" si="290"/>
        <v>79.62</v>
      </c>
      <c r="Q3703" s="10" t="s">
        <v>8315</v>
      </c>
      <c r="R3703" t="s">
        <v>8316</v>
      </c>
      <c r="S3703" s="13">
        <f t="shared" si="287"/>
        <v>41827.674143518518</v>
      </c>
      <c r="T3703" s="13">
        <f t="shared" si="288"/>
        <v>41854.958333333336</v>
      </c>
      <c r="U3703">
        <f t="shared" si="289"/>
        <v>2014</v>
      </c>
    </row>
    <row r="3704" spans="1:21" ht="48" x14ac:dyDescent="0.2">
      <c r="A3704">
        <v>3105</v>
      </c>
      <c r="B3704" s="3" t="s">
        <v>3105</v>
      </c>
      <c r="C3704" s="3" t="s">
        <v>7215</v>
      </c>
      <c r="D3704" s="6">
        <v>5845</v>
      </c>
      <c r="E3704" s="8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86"/>
        <v>42</v>
      </c>
      <c r="P3704">
        <f t="shared" si="290"/>
        <v>79.87</v>
      </c>
      <c r="Q3704" s="10" t="s">
        <v>8315</v>
      </c>
      <c r="R3704" t="s">
        <v>8317</v>
      </c>
      <c r="S3704" s="13">
        <f t="shared" si="287"/>
        <v>41876.718935185185</v>
      </c>
      <c r="T3704" s="13">
        <f t="shared" si="288"/>
        <v>41931.208333333336</v>
      </c>
      <c r="U3704">
        <f t="shared" si="289"/>
        <v>2014</v>
      </c>
    </row>
    <row r="3705" spans="1:21" ht="48" x14ac:dyDescent="0.2">
      <c r="A3705">
        <v>3511</v>
      </c>
      <c r="B3705" s="3" t="s">
        <v>3510</v>
      </c>
      <c r="C3705" s="3" t="s">
        <v>7621</v>
      </c>
      <c r="D3705" s="6">
        <v>1500</v>
      </c>
      <c r="E3705" s="8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 t="shared" si="286"/>
        <v>101</v>
      </c>
      <c r="P3705">
        <f t="shared" si="290"/>
        <v>79.89</v>
      </c>
      <c r="Q3705" s="10" t="s">
        <v>8315</v>
      </c>
      <c r="R3705" t="s">
        <v>8316</v>
      </c>
      <c r="S3705" s="13">
        <f t="shared" si="287"/>
        <v>41927.873784722222</v>
      </c>
      <c r="T3705" s="13">
        <f t="shared" si="288"/>
        <v>41950.770833333336</v>
      </c>
      <c r="U3705">
        <f t="shared" si="289"/>
        <v>2014</v>
      </c>
    </row>
    <row r="3706" spans="1:21" ht="48" x14ac:dyDescent="0.2">
      <c r="A3706">
        <v>4096</v>
      </c>
      <c r="B3706" s="3" t="s">
        <v>4092</v>
      </c>
      <c r="C3706" s="3" t="s">
        <v>8199</v>
      </c>
      <c r="D3706" s="6">
        <v>3500</v>
      </c>
      <c r="E3706" s="8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 t="shared" si="286"/>
        <v>11</v>
      </c>
      <c r="P3706">
        <f t="shared" si="290"/>
        <v>80</v>
      </c>
      <c r="Q3706" s="10" t="s">
        <v>8315</v>
      </c>
      <c r="R3706" t="s">
        <v>8316</v>
      </c>
      <c r="S3706" s="13">
        <f t="shared" si="287"/>
        <v>42750.530312499999</v>
      </c>
      <c r="T3706" s="13">
        <f t="shared" si="288"/>
        <v>42794.368749999994</v>
      </c>
      <c r="U3706">
        <f t="shared" si="289"/>
        <v>2017</v>
      </c>
    </row>
    <row r="3707" spans="1:21" ht="48" x14ac:dyDescent="0.2">
      <c r="A3707">
        <v>3313</v>
      </c>
      <c r="B3707" s="3" t="s">
        <v>3313</v>
      </c>
      <c r="C3707" s="3" t="s">
        <v>7423</v>
      </c>
      <c r="D3707" s="6">
        <v>2000</v>
      </c>
      <c r="E3707" s="8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 t="shared" si="286"/>
        <v>116</v>
      </c>
      <c r="P3707">
        <f t="shared" si="290"/>
        <v>80.03</v>
      </c>
      <c r="Q3707" s="10" t="s">
        <v>8315</v>
      </c>
      <c r="R3707" t="s">
        <v>8316</v>
      </c>
      <c r="S3707" s="13">
        <f t="shared" si="287"/>
        <v>42382.244409722218</v>
      </c>
      <c r="T3707" s="13">
        <f t="shared" si="288"/>
        <v>42396.041666666672</v>
      </c>
      <c r="U3707">
        <f t="shared" si="289"/>
        <v>2016</v>
      </c>
    </row>
    <row r="3708" spans="1:21" ht="48" x14ac:dyDescent="0.2">
      <c r="A3708">
        <v>3160</v>
      </c>
      <c r="B3708" s="3" t="s">
        <v>3160</v>
      </c>
      <c r="C3708" s="3" t="s">
        <v>7270</v>
      </c>
      <c r="D3708" s="6">
        <v>4500</v>
      </c>
      <c r="E3708" s="8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 t="shared" si="286"/>
        <v>102</v>
      </c>
      <c r="P3708">
        <f t="shared" si="290"/>
        <v>80.16</v>
      </c>
      <c r="Q3708" s="10" t="s">
        <v>8315</v>
      </c>
      <c r="R3708" t="s">
        <v>8316</v>
      </c>
      <c r="S3708" s="13">
        <f t="shared" si="287"/>
        <v>41841.26489583333</v>
      </c>
      <c r="T3708" s="13">
        <f t="shared" si="288"/>
        <v>41864.207638888889</v>
      </c>
      <c r="U3708">
        <f t="shared" si="289"/>
        <v>2014</v>
      </c>
    </row>
    <row r="3709" spans="1:21" ht="48" x14ac:dyDescent="0.2">
      <c r="A3709">
        <v>2967</v>
      </c>
      <c r="B3709" s="3" t="s">
        <v>2967</v>
      </c>
      <c r="C3709" s="3" t="s">
        <v>7077</v>
      </c>
      <c r="D3709" s="6">
        <v>5000</v>
      </c>
      <c r="E3709" s="8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 t="shared" si="286"/>
        <v>114</v>
      </c>
      <c r="P3709">
        <f t="shared" si="290"/>
        <v>80.23</v>
      </c>
      <c r="Q3709" s="10" t="s">
        <v>8315</v>
      </c>
      <c r="R3709" t="s">
        <v>8316</v>
      </c>
      <c r="S3709" s="13">
        <f t="shared" si="287"/>
        <v>42042.197824074072</v>
      </c>
      <c r="T3709" s="13">
        <f t="shared" si="288"/>
        <v>42072.156157407408</v>
      </c>
      <c r="U3709">
        <f t="shared" si="289"/>
        <v>2015</v>
      </c>
    </row>
    <row r="3710" spans="1:21" ht="48" x14ac:dyDescent="0.2">
      <c r="A3710">
        <v>2999</v>
      </c>
      <c r="B3710" s="3" t="s">
        <v>2999</v>
      </c>
      <c r="C3710" s="3" t="s">
        <v>7109</v>
      </c>
      <c r="D3710" s="6">
        <v>1350</v>
      </c>
      <c r="E3710" s="8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86"/>
        <v>119</v>
      </c>
      <c r="P3710">
        <f t="shared" si="290"/>
        <v>80.25</v>
      </c>
      <c r="Q3710" s="10" t="s">
        <v>8315</v>
      </c>
      <c r="R3710" t="s">
        <v>8317</v>
      </c>
      <c r="S3710" s="13">
        <f t="shared" si="287"/>
        <v>42780.740277777775</v>
      </c>
      <c r="T3710" s="13">
        <f t="shared" si="288"/>
        <v>42795.083333333328</v>
      </c>
      <c r="U3710">
        <f t="shared" si="289"/>
        <v>2017</v>
      </c>
    </row>
    <row r="3711" spans="1:21" ht="48" x14ac:dyDescent="0.2">
      <c r="A3711">
        <v>3331</v>
      </c>
      <c r="B3711" s="3" t="s">
        <v>3331</v>
      </c>
      <c r="C3711" s="3" t="s">
        <v>7441</v>
      </c>
      <c r="D3711" s="6">
        <v>5000</v>
      </c>
      <c r="E3711" s="8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 t="shared" si="286"/>
        <v>105</v>
      </c>
      <c r="P3711">
        <f t="shared" si="290"/>
        <v>80.400000000000006</v>
      </c>
      <c r="Q3711" s="10" t="s">
        <v>8315</v>
      </c>
      <c r="R3711" t="s">
        <v>8316</v>
      </c>
      <c r="S3711" s="13">
        <f t="shared" si="287"/>
        <v>42248.697754629626</v>
      </c>
      <c r="T3711" s="13">
        <f t="shared" si="288"/>
        <v>42283.697754629626</v>
      </c>
      <c r="U3711">
        <f t="shared" si="289"/>
        <v>2015</v>
      </c>
    </row>
    <row r="3712" spans="1:21" ht="48" x14ac:dyDescent="0.2">
      <c r="A3712">
        <v>3019</v>
      </c>
      <c r="B3712" s="3" t="s">
        <v>3019</v>
      </c>
      <c r="C3712" s="3" t="s">
        <v>7129</v>
      </c>
      <c r="D3712" s="6">
        <v>15000</v>
      </c>
      <c r="E3712" s="8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86"/>
        <v>121</v>
      </c>
      <c r="P3712">
        <f t="shared" si="290"/>
        <v>80.459999999999994</v>
      </c>
      <c r="Q3712" s="10" t="s">
        <v>8315</v>
      </c>
      <c r="R3712" t="s">
        <v>8317</v>
      </c>
      <c r="S3712" s="13">
        <f t="shared" si="287"/>
        <v>41758.833564814813</v>
      </c>
      <c r="T3712" s="13">
        <f t="shared" si="288"/>
        <v>41786.125</v>
      </c>
      <c r="U3712">
        <f t="shared" si="289"/>
        <v>2014</v>
      </c>
    </row>
    <row r="3713" spans="1:21" ht="48" x14ac:dyDescent="0.2">
      <c r="A3713">
        <v>2906</v>
      </c>
      <c r="B3713" s="3" t="s">
        <v>2906</v>
      </c>
      <c r="C3713" s="3" t="s">
        <v>7016</v>
      </c>
      <c r="D3713" s="6">
        <v>6000</v>
      </c>
      <c r="E3713" s="8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 t="shared" si="286"/>
        <v>9</v>
      </c>
      <c r="P3713">
        <f t="shared" si="290"/>
        <v>80.709999999999994</v>
      </c>
      <c r="Q3713" s="10" t="s">
        <v>8315</v>
      </c>
      <c r="R3713" t="s">
        <v>8316</v>
      </c>
      <c r="S3713" s="13">
        <f t="shared" si="287"/>
        <v>42199.648912037039</v>
      </c>
      <c r="T3713" s="13">
        <f t="shared" si="288"/>
        <v>42217.041666666672</v>
      </c>
      <c r="U3713">
        <f t="shared" si="289"/>
        <v>2015</v>
      </c>
    </row>
    <row r="3714" spans="1:21" ht="80" x14ac:dyDescent="0.2">
      <c r="A3714">
        <v>3624</v>
      </c>
      <c r="B3714" s="3" t="s">
        <v>3622</v>
      </c>
      <c r="C3714" s="3" t="s">
        <v>7734</v>
      </c>
      <c r="D3714" s="6">
        <v>3000</v>
      </c>
      <c r="E3714" s="8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 t="shared" ref="O3714:O3777" si="291">ROUND(E3714/D3714*100,0)</f>
        <v>105</v>
      </c>
      <c r="P3714">
        <f t="shared" si="290"/>
        <v>80.72</v>
      </c>
      <c r="Q3714" s="10" t="s">
        <v>8315</v>
      </c>
      <c r="R3714" t="s">
        <v>8316</v>
      </c>
      <c r="S3714" s="13">
        <f t="shared" si="287"/>
        <v>42545.774189814809</v>
      </c>
      <c r="T3714" s="13">
        <f t="shared" si="288"/>
        <v>42605.774189814809</v>
      </c>
      <c r="U3714">
        <f t="shared" si="289"/>
        <v>2016</v>
      </c>
    </row>
    <row r="3715" spans="1:21" ht="48" x14ac:dyDescent="0.2">
      <c r="A3715">
        <v>3162</v>
      </c>
      <c r="B3715" s="3" t="s">
        <v>3162</v>
      </c>
      <c r="C3715" s="3" t="s">
        <v>7272</v>
      </c>
      <c r="D3715" s="6">
        <v>4000</v>
      </c>
      <c r="E3715" s="8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 t="shared" si="291"/>
        <v>127</v>
      </c>
      <c r="P3715">
        <f t="shared" si="290"/>
        <v>80.73</v>
      </c>
      <c r="Q3715" s="10" t="s">
        <v>8315</v>
      </c>
      <c r="R3715" t="s">
        <v>8316</v>
      </c>
      <c r="S3715" s="13">
        <f t="shared" ref="S3715:S3778" si="292">(((J3715/60)/60)/24)+DATE(1970,1,1)</f>
        <v>41799.685902777775</v>
      </c>
      <c r="T3715" s="13">
        <f t="shared" ref="T3715:T3778" si="293">(((I3715/60)/60)/24)+DATE(1970,1,1)</f>
        <v>41827.083333333336</v>
      </c>
      <c r="U3715">
        <f t="shared" ref="U3715:U3778" si="294">YEAR(S3715)</f>
        <v>2014</v>
      </c>
    </row>
    <row r="3716" spans="1:21" ht="32" x14ac:dyDescent="0.2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1"/>
        <v>186</v>
      </c>
      <c r="P3716">
        <f t="shared" si="290"/>
        <v>80.87</v>
      </c>
      <c r="Q3716" s="10" t="s">
        <v>8315</v>
      </c>
      <c r="R3716" t="s">
        <v>8316</v>
      </c>
      <c r="S3716" s="13">
        <f t="shared" si="292"/>
        <v>42552.048356481479</v>
      </c>
      <c r="T3716" s="13">
        <f t="shared" si="293"/>
        <v>42573.226388888885</v>
      </c>
      <c r="U3716">
        <f t="shared" si="294"/>
        <v>2016</v>
      </c>
    </row>
    <row r="3717" spans="1:21" ht="48" x14ac:dyDescent="0.2">
      <c r="A3717">
        <v>3337</v>
      </c>
      <c r="B3717" s="3" t="s">
        <v>3337</v>
      </c>
      <c r="C3717" s="3" t="s">
        <v>7447</v>
      </c>
      <c r="D3717" s="6">
        <v>2500</v>
      </c>
      <c r="E3717" s="8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 t="shared" si="291"/>
        <v>110</v>
      </c>
      <c r="P3717">
        <f t="shared" si="290"/>
        <v>81.03</v>
      </c>
      <c r="Q3717" s="10" t="s">
        <v>8315</v>
      </c>
      <c r="R3717" t="s">
        <v>8316</v>
      </c>
      <c r="S3717" s="13">
        <f t="shared" si="292"/>
        <v>41901.282025462962</v>
      </c>
      <c r="T3717" s="13">
        <f t="shared" si="293"/>
        <v>41922.875</v>
      </c>
      <c r="U3717">
        <f t="shared" si="294"/>
        <v>2014</v>
      </c>
    </row>
    <row r="3718" spans="1:21" ht="48" x14ac:dyDescent="0.2">
      <c r="A3718">
        <v>3245</v>
      </c>
      <c r="B3718" s="3" t="s">
        <v>3245</v>
      </c>
      <c r="C3718" s="3" t="s">
        <v>7355</v>
      </c>
      <c r="D3718" s="6">
        <v>21000</v>
      </c>
      <c r="E3718" s="8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 t="shared" si="291"/>
        <v>104</v>
      </c>
      <c r="P3718">
        <f t="shared" si="290"/>
        <v>81.13</v>
      </c>
      <c r="Q3718" s="10" t="s">
        <v>8315</v>
      </c>
      <c r="R3718" t="s">
        <v>8316</v>
      </c>
      <c r="S3718" s="13">
        <f t="shared" si="292"/>
        <v>42135.60020833333</v>
      </c>
      <c r="T3718" s="13">
        <f t="shared" si="293"/>
        <v>42167.083333333328</v>
      </c>
      <c r="U3718">
        <f t="shared" si="294"/>
        <v>2015</v>
      </c>
    </row>
    <row r="3719" spans="1:21" ht="48" x14ac:dyDescent="0.2">
      <c r="A3719">
        <v>2940</v>
      </c>
      <c r="B3719" s="3" t="s">
        <v>2940</v>
      </c>
      <c r="C3719" s="3" t="s">
        <v>7050</v>
      </c>
      <c r="D3719" s="6">
        <v>2500</v>
      </c>
      <c r="E3719" s="8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91"/>
        <v>107</v>
      </c>
      <c r="P3719">
        <f t="shared" si="290"/>
        <v>81.239999999999995</v>
      </c>
      <c r="Q3719" s="10" t="s">
        <v>8315</v>
      </c>
      <c r="R3719" t="s">
        <v>8340</v>
      </c>
      <c r="S3719" s="13">
        <f t="shared" si="292"/>
        <v>41982.773356481484</v>
      </c>
      <c r="T3719" s="13">
        <f t="shared" si="293"/>
        <v>42022.773356481484</v>
      </c>
      <c r="U3719">
        <f t="shared" si="294"/>
        <v>2014</v>
      </c>
    </row>
    <row r="3720" spans="1:21" ht="48" x14ac:dyDescent="0.2">
      <c r="A3720">
        <v>1286</v>
      </c>
      <c r="B3720" s="3" t="s">
        <v>1287</v>
      </c>
      <c r="C3720" s="3" t="s">
        <v>5396</v>
      </c>
      <c r="D3720" s="6">
        <v>1500</v>
      </c>
      <c r="E3720" s="8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 t="shared" si="291"/>
        <v>108</v>
      </c>
      <c r="P3720">
        <f t="shared" si="290"/>
        <v>81.25</v>
      </c>
      <c r="Q3720" s="10" t="s">
        <v>8315</v>
      </c>
      <c r="R3720" t="s">
        <v>8316</v>
      </c>
      <c r="S3720" s="13">
        <f t="shared" si="292"/>
        <v>42039.384571759263</v>
      </c>
      <c r="T3720" s="13">
        <f t="shared" si="293"/>
        <v>42052.583333333328</v>
      </c>
      <c r="U3720">
        <f t="shared" si="294"/>
        <v>2015</v>
      </c>
    </row>
    <row r="3721" spans="1:21" ht="48" x14ac:dyDescent="0.2">
      <c r="A3721">
        <v>3669</v>
      </c>
      <c r="B3721" s="3" t="s">
        <v>3666</v>
      </c>
      <c r="C3721" s="3" t="s">
        <v>7779</v>
      </c>
      <c r="D3721" s="6">
        <v>1000</v>
      </c>
      <c r="E3721" s="8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 t="shared" si="291"/>
        <v>138</v>
      </c>
      <c r="P3721">
        <f t="shared" si="290"/>
        <v>81.290000000000006</v>
      </c>
      <c r="Q3721" s="10" t="s">
        <v>8315</v>
      </c>
      <c r="R3721" t="s">
        <v>8316</v>
      </c>
      <c r="S3721" s="13">
        <f t="shared" si="292"/>
        <v>42136.675196759257</v>
      </c>
      <c r="T3721" s="13">
        <f t="shared" si="293"/>
        <v>42166.675196759257</v>
      </c>
      <c r="U3721">
        <f t="shared" si="294"/>
        <v>2015</v>
      </c>
    </row>
    <row r="3722" spans="1:21" ht="48" x14ac:dyDescent="0.2">
      <c r="A3722">
        <v>3844</v>
      </c>
      <c r="B3722" s="3" t="s">
        <v>3841</v>
      </c>
      <c r="C3722" s="3" t="s">
        <v>7953</v>
      </c>
      <c r="D3722" s="6">
        <v>9800</v>
      </c>
      <c r="E3722" s="8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 t="shared" si="291"/>
        <v>41</v>
      </c>
      <c r="P3722">
        <f t="shared" ref="P3722:P3785" si="295">IFERROR(ROUND(E3722/L3722,2),0)</f>
        <v>81.319999999999993</v>
      </c>
      <c r="Q3722" s="10" t="s">
        <v>8315</v>
      </c>
      <c r="R3722" t="s">
        <v>8316</v>
      </c>
      <c r="S3722" s="13">
        <f t="shared" si="292"/>
        <v>41766.617291666669</v>
      </c>
      <c r="T3722" s="13">
        <f t="shared" si="293"/>
        <v>41793.290972222225</v>
      </c>
      <c r="U3722">
        <f t="shared" si="294"/>
        <v>2014</v>
      </c>
    </row>
    <row r="3723" spans="1:21" ht="48" x14ac:dyDescent="0.2">
      <c r="A3723">
        <v>3410</v>
      </c>
      <c r="B3723" s="3" t="s">
        <v>3409</v>
      </c>
      <c r="C3723" s="3" t="s">
        <v>7520</v>
      </c>
      <c r="D3723" s="6">
        <v>3000</v>
      </c>
      <c r="E3723" s="8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 t="shared" si="291"/>
        <v>109</v>
      </c>
      <c r="P3723">
        <f t="shared" si="295"/>
        <v>81.38</v>
      </c>
      <c r="Q3723" s="10" t="s">
        <v>8315</v>
      </c>
      <c r="R3723" t="s">
        <v>8316</v>
      </c>
      <c r="S3723" s="13">
        <f t="shared" si="292"/>
        <v>42500.041550925926</v>
      </c>
      <c r="T3723" s="13">
        <f t="shared" si="293"/>
        <v>42527.291666666672</v>
      </c>
      <c r="U3723">
        <f t="shared" si="294"/>
        <v>2016</v>
      </c>
    </row>
    <row r="3724" spans="1:21" ht="48" x14ac:dyDescent="0.2">
      <c r="A3724">
        <v>3923</v>
      </c>
      <c r="B3724" s="3" t="s">
        <v>3920</v>
      </c>
      <c r="C3724" s="3" t="s">
        <v>8031</v>
      </c>
      <c r="D3724" s="6">
        <v>11500</v>
      </c>
      <c r="E3724" s="8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 t="shared" si="291"/>
        <v>12</v>
      </c>
      <c r="P3724">
        <f t="shared" si="295"/>
        <v>81.41</v>
      </c>
      <c r="Q3724" s="10" t="s">
        <v>8315</v>
      </c>
      <c r="R3724" t="s">
        <v>8316</v>
      </c>
      <c r="S3724" s="13">
        <f t="shared" si="292"/>
        <v>42075.979988425926</v>
      </c>
      <c r="T3724" s="13">
        <f t="shared" si="293"/>
        <v>42103.979988425926</v>
      </c>
      <c r="U3724">
        <f t="shared" si="294"/>
        <v>2015</v>
      </c>
    </row>
    <row r="3725" spans="1:21" ht="48" x14ac:dyDescent="0.2">
      <c r="A3725">
        <v>3860</v>
      </c>
      <c r="B3725" s="3" t="s">
        <v>3857</v>
      </c>
      <c r="C3725" s="3" t="s">
        <v>7969</v>
      </c>
      <c r="D3725" s="6">
        <v>6000</v>
      </c>
      <c r="E3725" s="8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 t="shared" si="291"/>
        <v>18</v>
      </c>
      <c r="P3725">
        <f t="shared" si="295"/>
        <v>81.540000000000006</v>
      </c>
      <c r="Q3725" s="10" t="s">
        <v>8315</v>
      </c>
      <c r="R3725" t="s">
        <v>8316</v>
      </c>
      <c r="S3725" s="13">
        <f t="shared" si="292"/>
        <v>41833.660995370366</v>
      </c>
      <c r="T3725" s="13">
        <f t="shared" si="293"/>
        <v>41863.660995370366</v>
      </c>
      <c r="U3725">
        <f t="shared" si="294"/>
        <v>2014</v>
      </c>
    </row>
    <row r="3726" spans="1:21" ht="48" x14ac:dyDescent="0.2">
      <c r="A3726">
        <v>2889</v>
      </c>
      <c r="B3726" s="3" t="s">
        <v>2889</v>
      </c>
      <c r="C3726" s="3" t="s">
        <v>6999</v>
      </c>
      <c r="D3726" s="6">
        <v>3000</v>
      </c>
      <c r="E3726" s="8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 t="shared" si="291"/>
        <v>38</v>
      </c>
      <c r="P3726">
        <f t="shared" si="295"/>
        <v>81.569999999999993</v>
      </c>
      <c r="Q3726" s="10" t="s">
        <v>8315</v>
      </c>
      <c r="R3726" t="s">
        <v>8316</v>
      </c>
      <c r="S3726" s="13">
        <f t="shared" si="292"/>
        <v>41850.863252314812</v>
      </c>
      <c r="T3726" s="13">
        <f t="shared" si="293"/>
        <v>41880.863252314812</v>
      </c>
      <c r="U3726">
        <f t="shared" si="294"/>
        <v>2014</v>
      </c>
    </row>
    <row r="3727" spans="1:21" ht="48" x14ac:dyDescent="0.2">
      <c r="A3727">
        <v>3527</v>
      </c>
      <c r="B3727" s="3" t="s">
        <v>3526</v>
      </c>
      <c r="C3727" s="3" t="s">
        <v>7637</v>
      </c>
      <c r="D3727" s="6">
        <v>6000</v>
      </c>
      <c r="E3727" s="8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 t="shared" si="291"/>
        <v>117</v>
      </c>
      <c r="P3727">
        <f t="shared" si="295"/>
        <v>81.569999999999993</v>
      </c>
      <c r="Q3727" s="10" t="s">
        <v>8315</v>
      </c>
      <c r="R3727" t="s">
        <v>8316</v>
      </c>
      <c r="S3727" s="13">
        <f t="shared" si="292"/>
        <v>42167.023206018523</v>
      </c>
      <c r="T3727" s="13">
        <f t="shared" si="293"/>
        <v>42196.165972222225</v>
      </c>
      <c r="U3727">
        <f t="shared" si="294"/>
        <v>2015</v>
      </c>
    </row>
    <row r="3728" spans="1:21" ht="48" x14ac:dyDescent="0.2">
      <c r="A3728">
        <v>3602</v>
      </c>
      <c r="B3728" s="3" t="s">
        <v>3601</v>
      </c>
      <c r="C3728" s="3" t="s">
        <v>7712</v>
      </c>
      <c r="D3728" s="6">
        <v>4000</v>
      </c>
      <c r="E3728" s="8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 t="shared" si="291"/>
        <v>100</v>
      </c>
      <c r="P3728">
        <f t="shared" si="295"/>
        <v>81.67</v>
      </c>
      <c r="Q3728" s="10" t="s">
        <v>8315</v>
      </c>
      <c r="R3728" t="s">
        <v>8316</v>
      </c>
      <c r="S3728" s="13">
        <f t="shared" si="292"/>
        <v>42447.894432870366</v>
      </c>
      <c r="T3728" s="13">
        <f t="shared" si="293"/>
        <v>42507.894432870366</v>
      </c>
      <c r="U3728">
        <f t="shared" si="294"/>
        <v>2016</v>
      </c>
    </row>
    <row r="3729" spans="1:21" ht="48" x14ac:dyDescent="0.2">
      <c r="A3729">
        <v>3424</v>
      </c>
      <c r="B3729" s="3" t="s">
        <v>3423</v>
      </c>
      <c r="C3729" s="3" t="s">
        <v>7534</v>
      </c>
      <c r="D3729" s="6">
        <v>6000</v>
      </c>
      <c r="E3729" s="8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 t="shared" si="291"/>
        <v>104</v>
      </c>
      <c r="P3729">
        <f t="shared" si="295"/>
        <v>81.78</v>
      </c>
      <c r="Q3729" s="10" t="s">
        <v>8315</v>
      </c>
      <c r="R3729" t="s">
        <v>8316</v>
      </c>
      <c r="S3729" s="13">
        <f t="shared" si="292"/>
        <v>42018.676898148144</v>
      </c>
      <c r="T3729" s="13">
        <f t="shared" si="293"/>
        <v>42040.290972222225</v>
      </c>
      <c r="U3729">
        <f t="shared" si="294"/>
        <v>2015</v>
      </c>
    </row>
    <row r="3730" spans="1:21" ht="48" x14ac:dyDescent="0.2">
      <c r="A3730">
        <v>3589</v>
      </c>
      <c r="B3730" s="3" t="s">
        <v>3588</v>
      </c>
      <c r="C3730" s="3" t="s">
        <v>7699</v>
      </c>
      <c r="D3730" s="6">
        <v>4000</v>
      </c>
      <c r="E3730" s="8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 t="shared" si="291"/>
        <v>128</v>
      </c>
      <c r="P3730">
        <f t="shared" si="295"/>
        <v>82.26</v>
      </c>
      <c r="Q3730" s="10" t="s">
        <v>8315</v>
      </c>
      <c r="R3730" t="s">
        <v>8316</v>
      </c>
      <c r="S3730" s="13">
        <f t="shared" si="292"/>
        <v>42125.647534722222</v>
      </c>
      <c r="T3730" s="13">
        <f t="shared" si="293"/>
        <v>42150.647534722222</v>
      </c>
      <c r="U3730">
        <f t="shared" si="294"/>
        <v>2015</v>
      </c>
    </row>
    <row r="3731" spans="1:21" ht="48" x14ac:dyDescent="0.2">
      <c r="A3731">
        <v>2947</v>
      </c>
      <c r="B3731" s="3" t="s">
        <v>2947</v>
      </c>
      <c r="C3731" s="3" t="s">
        <v>7057</v>
      </c>
      <c r="D3731" s="6">
        <v>25000</v>
      </c>
      <c r="E3731" s="8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91"/>
        <v>4</v>
      </c>
      <c r="P3731">
        <f t="shared" si="295"/>
        <v>82.46</v>
      </c>
      <c r="Q3731" s="10" t="s">
        <v>8315</v>
      </c>
      <c r="R3731" t="s">
        <v>8317</v>
      </c>
      <c r="S3731" s="13">
        <f t="shared" si="292"/>
        <v>42649.562118055561</v>
      </c>
      <c r="T3731" s="13">
        <f t="shared" si="293"/>
        <v>42698.715972222228</v>
      </c>
      <c r="U3731">
        <f t="shared" si="294"/>
        <v>2016</v>
      </c>
    </row>
    <row r="3732" spans="1:21" ht="48" x14ac:dyDescent="0.2">
      <c r="A3732">
        <v>3999</v>
      </c>
      <c r="B3732" s="3" t="s">
        <v>3995</v>
      </c>
      <c r="C3732" s="3" t="s">
        <v>8105</v>
      </c>
      <c r="D3732" s="6">
        <v>7000</v>
      </c>
      <c r="E3732" s="8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 t="shared" si="291"/>
        <v>17</v>
      </c>
      <c r="P3732">
        <f t="shared" si="295"/>
        <v>82.57</v>
      </c>
      <c r="Q3732" s="10" t="s">
        <v>8315</v>
      </c>
      <c r="R3732" t="s">
        <v>8316</v>
      </c>
      <c r="S3732" s="13">
        <f t="shared" si="292"/>
        <v>41842.828680555554</v>
      </c>
      <c r="T3732" s="13">
        <f t="shared" si="293"/>
        <v>41882.827650462961</v>
      </c>
      <c r="U3732">
        <f t="shared" si="294"/>
        <v>2014</v>
      </c>
    </row>
    <row r="3733" spans="1:21" ht="32" x14ac:dyDescent="0.2">
      <c r="A3733">
        <v>3158</v>
      </c>
      <c r="B3733" s="3" t="s">
        <v>3158</v>
      </c>
      <c r="C3733" s="3" t="s">
        <v>7268</v>
      </c>
      <c r="D3733" s="6">
        <v>5000</v>
      </c>
      <c r="E3733" s="8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291"/>
        <v>114</v>
      </c>
      <c r="P3733">
        <f t="shared" si="295"/>
        <v>82.61</v>
      </c>
      <c r="Q3733" s="10" t="s">
        <v>8315</v>
      </c>
      <c r="R3733" t="s">
        <v>8316</v>
      </c>
      <c r="S3733" s="13">
        <f t="shared" si="292"/>
        <v>41447.839722222219</v>
      </c>
      <c r="T3733" s="13">
        <f t="shared" si="293"/>
        <v>41477.839722222219</v>
      </c>
      <c r="U3733">
        <f t="shared" si="294"/>
        <v>2013</v>
      </c>
    </row>
    <row r="3734" spans="1:21" ht="48" x14ac:dyDescent="0.2">
      <c r="A3734">
        <v>3045</v>
      </c>
      <c r="B3734" s="3" t="s">
        <v>3045</v>
      </c>
      <c r="C3734" s="3" t="s">
        <v>7155</v>
      </c>
      <c r="D3734" s="6">
        <v>4000</v>
      </c>
      <c r="E3734" s="8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91"/>
        <v>133</v>
      </c>
      <c r="P3734">
        <f t="shared" si="295"/>
        <v>82.94</v>
      </c>
      <c r="Q3734" s="10" t="s">
        <v>8315</v>
      </c>
      <c r="R3734" t="s">
        <v>8317</v>
      </c>
      <c r="S3734" s="13">
        <f t="shared" si="292"/>
        <v>41843.155729166669</v>
      </c>
      <c r="T3734" s="13">
        <f t="shared" si="293"/>
        <v>41873.155729166669</v>
      </c>
      <c r="U3734">
        <f t="shared" si="294"/>
        <v>2014</v>
      </c>
    </row>
    <row r="3735" spans="1:21" ht="48" x14ac:dyDescent="0.2">
      <c r="A3735">
        <v>3251</v>
      </c>
      <c r="B3735" s="3" t="s">
        <v>3251</v>
      </c>
      <c r="C3735" s="3" t="s">
        <v>7361</v>
      </c>
      <c r="D3735" s="6">
        <v>1500</v>
      </c>
      <c r="E3735" s="8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 t="shared" si="291"/>
        <v>111</v>
      </c>
      <c r="P3735">
        <f t="shared" si="295"/>
        <v>83.05</v>
      </c>
      <c r="Q3735" s="10" t="s">
        <v>8315</v>
      </c>
      <c r="R3735" t="s">
        <v>8316</v>
      </c>
      <c r="S3735" s="13">
        <f t="shared" si="292"/>
        <v>42146.731087962966</v>
      </c>
      <c r="T3735" s="13">
        <f t="shared" si="293"/>
        <v>42176.731087962966</v>
      </c>
      <c r="U3735">
        <f t="shared" si="294"/>
        <v>2015</v>
      </c>
    </row>
    <row r="3736" spans="1:21" ht="48" x14ac:dyDescent="0.2">
      <c r="A3736">
        <v>3486</v>
      </c>
      <c r="B3736" s="3" t="s">
        <v>3485</v>
      </c>
      <c r="C3736" s="3" t="s">
        <v>7596</v>
      </c>
      <c r="D3736" s="6">
        <v>3000</v>
      </c>
      <c r="E3736" s="8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 t="shared" si="291"/>
        <v>155</v>
      </c>
      <c r="P3736">
        <f t="shared" si="295"/>
        <v>83.14</v>
      </c>
      <c r="Q3736" s="10" t="s">
        <v>8315</v>
      </c>
      <c r="R3736" t="s">
        <v>8316</v>
      </c>
      <c r="S3736" s="13">
        <f t="shared" si="292"/>
        <v>42126.87501157407</v>
      </c>
      <c r="T3736" s="13">
        <f t="shared" si="293"/>
        <v>42158.290972222225</v>
      </c>
      <c r="U3736">
        <f t="shared" si="294"/>
        <v>2015</v>
      </c>
    </row>
    <row r="3737" spans="1:21" ht="48" x14ac:dyDescent="0.2">
      <c r="A3737">
        <v>3911</v>
      </c>
      <c r="B3737" s="3" t="s">
        <v>3908</v>
      </c>
      <c r="C3737" s="3" t="s">
        <v>8019</v>
      </c>
      <c r="D3737" s="6">
        <v>8000</v>
      </c>
      <c r="E3737" s="8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 t="shared" si="291"/>
        <v>37</v>
      </c>
      <c r="P3737">
        <f t="shared" si="295"/>
        <v>83.14</v>
      </c>
      <c r="Q3737" s="10" t="s">
        <v>8315</v>
      </c>
      <c r="R3737" t="s">
        <v>8316</v>
      </c>
      <c r="S3737" s="13">
        <f t="shared" si="292"/>
        <v>41939.8122337963</v>
      </c>
      <c r="T3737" s="13">
        <f t="shared" si="293"/>
        <v>41969.853900462964</v>
      </c>
      <c r="U3737">
        <f t="shared" si="294"/>
        <v>2014</v>
      </c>
    </row>
    <row r="3738" spans="1:21" ht="48" x14ac:dyDescent="0.2">
      <c r="A3738">
        <v>2870</v>
      </c>
      <c r="B3738" s="3" t="s">
        <v>2870</v>
      </c>
      <c r="C3738" s="3" t="s">
        <v>6980</v>
      </c>
      <c r="D3738" s="6">
        <v>5000</v>
      </c>
      <c r="E3738" s="8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 t="shared" si="291"/>
        <v>15</v>
      </c>
      <c r="P3738">
        <f t="shared" si="295"/>
        <v>83.33</v>
      </c>
      <c r="Q3738" s="10" t="s">
        <v>8315</v>
      </c>
      <c r="R3738" t="s">
        <v>8316</v>
      </c>
      <c r="S3738" s="13">
        <f t="shared" si="292"/>
        <v>41746.189409722225</v>
      </c>
      <c r="T3738" s="13">
        <f t="shared" si="293"/>
        <v>41776.189409722225</v>
      </c>
      <c r="U3738">
        <f t="shared" si="294"/>
        <v>2014</v>
      </c>
    </row>
    <row r="3739" spans="1:21" ht="48" x14ac:dyDescent="0.2">
      <c r="A3739">
        <v>2922</v>
      </c>
      <c r="B3739" s="3" t="s">
        <v>2922</v>
      </c>
      <c r="C3739" s="3" t="s">
        <v>7032</v>
      </c>
      <c r="D3739" s="6">
        <v>500</v>
      </c>
      <c r="E3739" s="8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91"/>
        <v>100</v>
      </c>
      <c r="P3739">
        <f t="shared" si="295"/>
        <v>83.33</v>
      </c>
      <c r="Q3739" s="10" t="s">
        <v>8315</v>
      </c>
      <c r="R3739" t="s">
        <v>8340</v>
      </c>
      <c r="S3739" s="13">
        <f t="shared" si="292"/>
        <v>42097.874155092592</v>
      </c>
      <c r="T3739" s="13">
        <f t="shared" si="293"/>
        <v>42142.874155092592</v>
      </c>
      <c r="U3739">
        <f t="shared" si="294"/>
        <v>2015</v>
      </c>
    </row>
    <row r="3740" spans="1:21" ht="48" x14ac:dyDescent="0.2">
      <c r="A3740">
        <v>3361</v>
      </c>
      <c r="B3740" s="3" t="s">
        <v>3360</v>
      </c>
      <c r="C3740" s="3" t="s">
        <v>7471</v>
      </c>
      <c r="D3740" s="6">
        <v>5000</v>
      </c>
      <c r="E3740" s="8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 t="shared" si="291"/>
        <v>113</v>
      </c>
      <c r="P3740">
        <f t="shared" si="295"/>
        <v>83.43</v>
      </c>
      <c r="Q3740" s="10" t="s">
        <v>8315</v>
      </c>
      <c r="R3740" t="s">
        <v>8316</v>
      </c>
      <c r="S3740" s="13">
        <f t="shared" si="292"/>
        <v>41866.025347222225</v>
      </c>
      <c r="T3740" s="13">
        <f t="shared" si="293"/>
        <v>41883.665972222225</v>
      </c>
      <c r="U3740">
        <f t="shared" si="294"/>
        <v>2014</v>
      </c>
    </row>
    <row r="3741" spans="1:21" ht="16" x14ac:dyDescent="0.2">
      <c r="A3741">
        <v>2833</v>
      </c>
      <c r="B3741" s="3" t="s">
        <v>2833</v>
      </c>
      <c r="C3741" s="3" t="s">
        <v>6943</v>
      </c>
      <c r="D3741" s="6">
        <v>2700</v>
      </c>
      <c r="E3741" s="8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 t="shared" si="291"/>
        <v>108</v>
      </c>
      <c r="P3741">
        <f t="shared" si="295"/>
        <v>83.51</v>
      </c>
      <c r="Q3741" s="10" t="s">
        <v>8315</v>
      </c>
      <c r="R3741" t="s">
        <v>8316</v>
      </c>
      <c r="S3741" s="13">
        <f t="shared" si="292"/>
        <v>42268.127696759257</v>
      </c>
      <c r="T3741" s="13">
        <f t="shared" si="293"/>
        <v>42288.083333333328</v>
      </c>
      <c r="U3741">
        <f t="shared" si="294"/>
        <v>2015</v>
      </c>
    </row>
    <row r="3742" spans="1:21" ht="48" x14ac:dyDescent="0.2">
      <c r="A3742">
        <v>3705</v>
      </c>
      <c r="B3742" s="3" t="s">
        <v>3702</v>
      </c>
      <c r="C3742" s="3" t="s">
        <v>7815</v>
      </c>
      <c r="D3742" s="6">
        <v>2827</v>
      </c>
      <c r="E3742" s="8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 t="shared" si="291"/>
        <v>103</v>
      </c>
      <c r="P3742">
        <f t="shared" si="295"/>
        <v>83.57</v>
      </c>
      <c r="Q3742" s="10" t="s">
        <v>8315</v>
      </c>
      <c r="R3742" t="s">
        <v>8316</v>
      </c>
      <c r="S3742" s="13">
        <f t="shared" si="292"/>
        <v>41792.542986111112</v>
      </c>
      <c r="T3742" s="13">
        <f t="shared" si="293"/>
        <v>41813.75</v>
      </c>
      <c r="U3742">
        <f t="shared" si="294"/>
        <v>2014</v>
      </c>
    </row>
    <row r="3743" spans="1:21" ht="48" x14ac:dyDescent="0.2">
      <c r="A3743">
        <v>3688</v>
      </c>
      <c r="B3743" s="3" t="s">
        <v>3685</v>
      </c>
      <c r="C3743" s="3" t="s">
        <v>7798</v>
      </c>
      <c r="D3743" s="6">
        <v>3000</v>
      </c>
      <c r="E3743" s="8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 t="shared" si="291"/>
        <v>109</v>
      </c>
      <c r="P3743">
        <f t="shared" si="295"/>
        <v>83.97</v>
      </c>
      <c r="Q3743" s="10" t="s">
        <v>8315</v>
      </c>
      <c r="R3743" t="s">
        <v>8316</v>
      </c>
      <c r="S3743" s="13">
        <f t="shared" si="292"/>
        <v>41829.787083333329</v>
      </c>
      <c r="T3743" s="13">
        <f t="shared" si="293"/>
        <v>41859.787083333329</v>
      </c>
      <c r="U3743">
        <f t="shared" si="294"/>
        <v>2014</v>
      </c>
    </row>
    <row r="3744" spans="1:21" ht="48" x14ac:dyDescent="0.2">
      <c r="A3744">
        <v>3044</v>
      </c>
      <c r="B3744" s="3" t="s">
        <v>3044</v>
      </c>
      <c r="C3744" s="3" t="s">
        <v>7154</v>
      </c>
      <c r="D3744" s="6">
        <v>12000</v>
      </c>
      <c r="E3744" s="8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91"/>
        <v>109</v>
      </c>
      <c r="P3744">
        <f t="shared" si="295"/>
        <v>84.11</v>
      </c>
      <c r="Q3744" s="10" t="s">
        <v>8315</v>
      </c>
      <c r="R3744" t="s">
        <v>8317</v>
      </c>
      <c r="S3744" s="13">
        <f t="shared" si="292"/>
        <v>42387.7268287037</v>
      </c>
      <c r="T3744" s="13">
        <f t="shared" si="293"/>
        <v>42402.7268287037</v>
      </c>
      <c r="U3744">
        <f t="shared" si="294"/>
        <v>2016</v>
      </c>
    </row>
    <row r="3745" spans="1:21" ht="48" x14ac:dyDescent="0.2">
      <c r="A3745">
        <v>3437</v>
      </c>
      <c r="B3745" s="3" t="s">
        <v>3436</v>
      </c>
      <c r="C3745" s="3" t="s">
        <v>7547</v>
      </c>
      <c r="D3745" s="6">
        <v>3000</v>
      </c>
      <c r="E3745" s="8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 t="shared" si="291"/>
        <v>101</v>
      </c>
      <c r="P3745">
        <f t="shared" si="295"/>
        <v>84.17</v>
      </c>
      <c r="Q3745" s="10" t="s">
        <v>8315</v>
      </c>
      <c r="R3745" t="s">
        <v>8316</v>
      </c>
      <c r="S3745" s="13">
        <f t="shared" si="292"/>
        <v>42205.710879629631</v>
      </c>
      <c r="T3745" s="13">
        <f t="shared" si="293"/>
        <v>42235.710879629631</v>
      </c>
      <c r="U3745">
        <f t="shared" si="294"/>
        <v>2015</v>
      </c>
    </row>
    <row r="3746" spans="1:21" ht="48" x14ac:dyDescent="0.2">
      <c r="A3746">
        <v>3983</v>
      </c>
      <c r="B3746" s="3" t="s">
        <v>3979</v>
      </c>
      <c r="C3746" s="3" t="s">
        <v>8089</v>
      </c>
      <c r="D3746" s="6">
        <v>11140</v>
      </c>
      <c r="E3746" s="8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 t="shared" si="291"/>
        <v>35</v>
      </c>
      <c r="P3746">
        <f t="shared" si="295"/>
        <v>84.28</v>
      </c>
      <c r="Q3746" s="10" t="s">
        <v>8315</v>
      </c>
      <c r="R3746" t="s">
        <v>8316</v>
      </c>
      <c r="S3746" s="13">
        <f t="shared" si="292"/>
        <v>41747.86986111111</v>
      </c>
      <c r="T3746" s="13">
        <f t="shared" si="293"/>
        <v>41779.290972222225</v>
      </c>
      <c r="U3746">
        <f t="shared" si="294"/>
        <v>2014</v>
      </c>
    </row>
    <row r="3747" spans="1:21" ht="48" x14ac:dyDescent="0.2">
      <c r="A3747">
        <v>3293</v>
      </c>
      <c r="B3747" s="3" t="s">
        <v>3293</v>
      </c>
      <c r="C3747" s="3" t="s">
        <v>7403</v>
      </c>
      <c r="D3747" s="6">
        <v>4500</v>
      </c>
      <c r="E3747" s="8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91"/>
        <v>170</v>
      </c>
      <c r="P3747">
        <f t="shared" si="295"/>
        <v>84.29</v>
      </c>
      <c r="Q3747" s="10" t="s">
        <v>8315</v>
      </c>
      <c r="R3747" t="s">
        <v>8316</v>
      </c>
      <c r="S3747" s="13">
        <f t="shared" si="292"/>
        <v>42768.425370370373</v>
      </c>
      <c r="T3747" s="13">
        <f t="shared" si="293"/>
        <v>42798.425370370373</v>
      </c>
      <c r="U3747">
        <f t="shared" si="294"/>
        <v>2017</v>
      </c>
    </row>
    <row r="3748" spans="1:21" ht="48" x14ac:dyDescent="0.2">
      <c r="A3748">
        <v>3626</v>
      </c>
      <c r="B3748" s="3" t="s">
        <v>3624</v>
      </c>
      <c r="C3748" s="3" t="s">
        <v>7736</v>
      </c>
      <c r="D3748" s="6">
        <v>4000</v>
      </c>
      <c r="E3748" s="8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 t="shared" si="291"/>
        <v>102</v>
      </c>
      <c r="P3748">
        <f t="shared" si="295"/>
        <v>84.85</v>
      </c>
      <c r="Q3748" s="10" t="s">
        <v>8315</v>
      </c>
      <c r="R3748" t="s">
        <v>8316</v>
      </c>
      <c r="S3748" s="13">
        <f t="shared" si="292"/>
        <v>41846.667326388888</v>
      </c>
      <c r="T3748" s="13">
        <f t="shared" si="293"/>
        <v>41867.667326388888</v>
      </c>
      <c r="U3748">
        <f t="shared" si="294"/>
        <v>2014</v>
      </c>
    </row>
    <row r="3749" spans="1:21" ht="32" x14ac:dyDescent="0.2">
      <c r="A3749">
        <v>3028</v>
      </c>
      <c r="B3749" s="3" t="s">
        <v>3028</v>
      </c>
      <c r="C3749" s="3" t="s">
        <v>7138</v>
      </c>
      <c r="D3749" s="6">
        <v>5000</v>
      </c>
      <c r="E3749" s="8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91"/>
        <v>168</v>
      </c>
      <c r="P3749">
        <f t="shared" si="295"/>
        <v>84.86</v>
      </c>
      <c r="Q3749" s="10" t="s">
        <v>8315</v>
      </c>
      <c r="R3749" t="s">
        <v>8317</v>
      </c>
      <c r="S3749" s="13">
        <f t="shared" si="292"/>
        <v>42567.264178240745</v>
      </c>
      <c r="T3749" s="13">
        <f t="shared" si="293"/>
        <v>42597.264178240745</v>
      </c>
      <c r="U3749">
        <f t="shared" si="294"/>
        <v>2016</v>
      </c>
    </row>
    <row r="3750" spans="1:21" ht="32" x14ac:dyDescent="0.2">
      <c r="A3750">
        <v>2710</v>
      </c>
      <c r="B3750" s="3" t="s">
        <v>2710</v>
      </c>
      <c r="C3750" s="3" t="s">
        <v>6820</v>
      </c>
      <c r="D3750" s="6">
        <v>60000</v>
      </c>
      <c r="E3750" s="8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91"/>
        <v>154</v>
      </c>
      <c r="P3750">
        <f t="shared" si="295"/>
        <v>84.87</v>
      </c>
      <c r="Q3750" s="10" t="s">
        <v>8315</v>
      </c>
      <c r="R3750" t="s">
        <v>8317</v>
      </c>
      <c r="S3750" s="13">
        <f t="shared" si="292"/>
        <v>41828.229490740741</v>
      </c>
      <c r="T3750" s="13">
        <f t="shared" si="293"/>
        <v>41860.083333333336</v>
      </c>
      <c r="U3750">
        <f t="shared" si="294"/>
        <v>2014</v>
      </c>
    </row>
    <row r="3751" spans="1:21" ht="48" x14ac:dyDescent="0.2">
      <c r="A3751">
        <v>3012</v>
      </c>
      <c r="B3751" s="3" t="s">
        <v>3012</v>
      </c>
      <c r="C3751" s="3" t="s">
        <v>7122</v>
      </c>
      <c r="D3751" s="6">
        <v>4000</v>
      </c>
      <c r="E3751" s="8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91"/>
        <v>117</v>
      </c>
      <c r="P3751">
        <f t="shared" si="295"/>
        <v>85.18</v>
      </c>
      <c r="Q3751" s="10" t="s">
        <v>8315</v>
      </c>
      <c r="R3751" t="s">
        <v>8317</v>
      </c>
      <c r="S3751" s="13">
        <f t="shared" si="292"/>
        <v>42024.702893518523</v>
      </c>
      <c r="T3751" s="13">
        <f t="shared" si="293"/>
        <v>42045.702893518523</v>
      </c>
      <c r="U3751">
        <f t="shared" si="294"/>
        <v>2015</v>
      </c>
    </row>
    <row r="3752" spans="1:21" ht="48" x14ac:dyDescent="0.2">
      <c r="A3752">
        <v>3381</v>
      </c>
      <c r="B3752" s="3" t="s">
        <v>3380</v>
      </c>
      <c r="C3752" s="3" t="s">
        <v>7491</v>
      </c>
      <c r="D3752" s="6">
        <v>4000</v>
      </c>
      <c r="E3752" s="8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 t="shared" si="291"/>
        <v>102</v>
      </c>
      <c r="P3752">
        <f t="shared" si="295"/>
        <v>85.21</v>
      </c>
      <c r="Q3752" s="10" t="s">
        <v>8315</v>
      </c>
      <c r="R3752" t="s">
        <v>8316</v>
      </c>
      <c r="S3752" s="13">
        <f t="shared" si="292"/>
        <v>42044.184988425928</v>
      </c>
      <c r="T3752" s="13">
        <f t="shared" si="293"/>
        <v>42074.143321759257</v>
      </c>
      <c r="U3752">
        <f t="shared" si="294"/>
        <v>2015</v>
      </c>
    </row>
    <row r="3753" spans="1:21" ht="48" x14ac:dyDescent="0.2">
      <c r="A3753">
        <v>3211</v>
      </c>
      <c r="B3753" s="3" t="s">
        <v>3211</v>
      </c>
      <c r="C3753" s="3" t="s">
        <v>7321</v>
      </c>
      <c r="D3753" s="6">
        <v>23000</v>
      </c>
      <c r="E3753" s="8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91"/>
        <v>120</v>
      </c>
      <c r="P3753">
        <f t="shared" si="295"/>
        <v>85.53</v>
      </c>
      <c r="Q3753" s="10" t="s">
        <v>8315</v>
      </c>
      <c r="R3753" t="s">
        <v>8316</v>
      </c>
      <c r="S3753" s="13">
        <f t="shared" si="292"/>
        <v>41834.586574074077</v>
      </c>
      <c r="T3753" s="13">
        <f t="shared" si="293"/>
        <v>41866.083333333336</v>
      </c>
      <c r="U3753">
        <f t="shared" si="294"/>
        <v>2014</v>
      </c>
    </row>
    <row r="3754" spans="1:21" ht="48" x14ac:dyDescent="0.2">
      <c r="A3754">
        <v>3235</v>
      </c>
      <c r="B3754" s="3" t="s">
        <v>3235</v>
      </c>
      <c r="C3754" s="3" t="s">
        <v>7345</v>
      </c>
      <c r="D3754" s="6">
        <v>15000</v>
      </c>
      <c r="E3754" s="8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 t="shared" si="291"/>
        <v>103</v>
      </c>
      <c r="P3754">
        <f t="shared" si="295"/>
        <v>85.53</v>
      </c>
      <c r="Q3754" s="10" t="s">
        <v>8315</v>
      </c>
      <c r="R3754" t="s">
        <v>8316</v>
      </c>
      <c r="S3754" s="13">
        <f t="shared" si="292"/>
        <v>42522.347812499997</v>
      </c>
      <c r="T3754" s="13">
        <f t="shared" si="293"/>
        <v>42552.347812499997</v>
      </c>
      <c r="U3754">
        <f t="shared" si="294"/>
        <v>2016</v>
      </c>
    </row>
    <row r="3755" spans="1:21" ht="48" x14ac:dyDescent="0.2">
      <c r="A3755">
        <v>2932</v>
      </c>
      <c r="B3755" s="3" t="s">
        <v>2932</v>
      </c>
      <c r="C3755" s="3" t="s">
        <v>7042</v>
      </c>
      <c r="D3755" s="6">
        <v>3100</v>
      </c>
      <c r="E3755" s="8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91"/>
        <v>105</v>
      </c>
      <c r="P3755">
        <f t="shared" si="295"/>
        <v>85.74</v>
      </c>
      <c r="Q3755" s="10" t="s">
        <v>8315</v>
      </c>
      <c r="R3755" t="s">
        <v>8340</v>
      </c>
      <c r="S3755" s="13">
        <f t="shared" si="292"/>
        <v>42025.164780092593</v>
      </c>
      <c r="T3755" s="13">
        <f t="shared" si="293"/>
        <v>42056.458333333328</v>
      </c>
      <c r="U3755">
        <f t="shared" si="294"/>
        <v>2015</v>
      </c>
    </row>
    <row r="3756" spans="1:21" ht="32" x14ac:dyDescent="0.2">
      <c r="A3756">
        <v>3720</v>
      </c>
      <c r="B3756" s="3" t="s">
        <v>3717</v>
      </c>
      <c r="C3756" s="3" t="s">
        <v>7830</v>
      </c>
      <c r="D3756" s="6">
        <v>3300</v>
      </c>
      <c r="E3756" s="8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 t="shared" si="291"/>
        <v>105</v>
      </c>
      <c r="P3756">
        <f t="shared" si="295"/>
        <v>86.23</v>
      </c>
      <c r="Q3756" s="10" t="s">
        <v>8315</v>
      </c>
      <c r="R3756" t="s">
        <v>8316</v>
      </c>
      <c r="S3756" s="13">
        <f t="shared" si="292"/>
        <v>42165.993125000001</v>
      </c>
      <c r="T3756" s="13">
        <f t="shared" si="293"/>
        <v>42187.993125000001</v>
      </c>
      <c r="U3756">
        <f t="shared" si="294"/>
        <v>2015</v>
      </c>
    </row>
    <row r="3757" spans="1:21" ht="32" x14ac:dyDescent="0.2">
      <c r="A3757">
        <v>2982</v>
      </c>
      <c r="B3757" s="3" t="s">
        <v>2982</v>
      </c>
      <c r="C3757" s="3" t="s">
        <v>7092</v>
      </c>
      <c r="D3757" s="6">
        <v>5000</v>
      </c>
      <c r="E3757" s="8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91"/>
        <v>102</v>
      </c>
      <c r="P3757">
        <f t="shared" si="295"/>
        <v>86.49</v>
      </c>
      <c r="Q3757" s="10" t="s">
        <v>8315</v>
      </c>
      <c r="R3757" t="s">
        <v>8317</v>
      </c>
      <c r="S3757" s="13">
        <f t="shared" si="292"/>
        <v>42381.686840277776</v>
      </c>
      <c r="T3757" s="13">
        <f t="shared" si="293"/>
        <v>42411.686840277776</v>
      </c>
      <c r="U3757">
        <f t="shared" si="294"/>
        <v>2016</v>
      </c>
    </row>
    <row r="3758" spans="1:21" ht="64" x14ac:dyDescent="0.2">
      <c r="A3758">
        <v>4052</v>
      </c>
      <c r="B3758" s="3" t="s">
        <v>4048</v>
      </c>
      <c r="C3758" s="3" t="s">
        <v>8156</v>
      </c>
      <c r="D3758" s="6">
        <v>3000</v>
      </c>
      <c r="E3758" s="8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 t="shared" si="291"/>
        <v>38</v>
      </c>
      <c r="P3758">
        <f t="shared" si="295"/>
        <v>86.62</v>
      </c>
      <c r="Q3758" s="10" t="s">
        <v>8315</v>
      </c>
      <c r="R3758" t="s">
        <v>8316</v>
      </c>
      <c r="S3758" s="13">
        <f t="shared" si="292"/>
        <v>41865.878657407404</v>
      </c>
      <c r="T3758" s="13">
        <f t="shared" si="293"/>
        <v>41925.878657407404</v>
      </c>
      <c r="U3758">
        <f t="shared" si="294"/>
        <v>2014</v>
      </c>
    </row>
    <row r="3759" spans="1:21" ht="48" x14ac:dyDescent="0.2">
      <c r="A3759">
        <v>529</v>
      </c>
      <c r="B3759" s="3" t="s">
        <v>530</v>
      </c>
      <c r="C3759" s="3" t="s">
        <v>4639</v>
      </c>
      <c r="D3759" s="6">
        <v>1200</v>
      </c>
      <c r="E3759" s="8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 t="shared" si="291"/>
        <v>130</v>
      </c>
      <c r="P3759">
        <f t="shared" si="295"/>
        <v>86.94</v>
      </c>
      <c r="Q3759" s="10" t="s">
        <v>8315</v>
      </c>
      <c r="R3759" t="s">
        <v>8316</v>
      </c>
      <c r="S3759" s="13">
        <f t="shared" si="292"/>
        <v>42725.031180555554</v>
      </c>
      <c r="T3759" s="13">
        <f t="shared" si="293"/>
        <v>42746.208333333328</v>
      </c>
      <c r="U3759">
        <f t="shared" si="294"/>
        <v>2016</v>
      </c>
    </row>
    <row r="3760" spans="1:21" ht="48" x14ac:dyDescent="0.2">
      <c r="A3760">
        <v>2797</v>
      </c>
      <c r="B3760" s="3" t="s">
        <v>2797</v>
      </c>
      <c r="C3760" s="3" t="s">
        <v>6907</v>
      </c>
      <c r="D3760" s="6">
        <v>8000</v>
      </c>
      <c r="E3760" s="8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 t="shared" si="291"/>
        <v>103</v>
      </c>
      <c r="P3760">
        <f t="shared" si="295"/>
        <v>87.36</v>
      </c>
      <c r="Q3760" s="10" t="s">
        <v>8315</v>
      </c>
      <c r="R3760" t="s">
        <v>8316</v>
      </c>
      <c r="S3760" s="13">
        <f t="shared" si="292"/>
        <v>41798.94027777778</v>
      </c>
      <c r="T3760" s="13">
        <f t="shared" si="293"/>
        <v>41828.94027777778</v>
      </c>
      <c r="U3760">
        <f t="shared" si="294"/>
        <v>2014</v>
      </c>
    </row>
    <row r="3761" spans="1:21" ht="48" x14ac:dyDescent="0.2">
      <c r="A3761">
        <v>3068</v>
      </c>
      <c r="B3761" s="3" t="s">
        <v>3068</v>
      </c>
      <c r="C3761" s="3" t="s">
        <v>7178</v>
      </c>
      <c r="D3761" s="6">
        <v>250000</v>
      </c>
      <c r="E3761" s="8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91"/>
        <v>0</v>
      </c>
      <c r="P3761">
        <f t="shared" si="295"/>
        <v>87.5</v>
      </c>
      <c r="Q3761" s="10" t="s">
        <v>8315</v>
      </c>
      <c r="R3761" t="s">
        <v>8317</v>
      </c>
      <c r="S3761" s="13">
        <f t="shared" si="292"/>
        <v>42263.691574074073</v>
      </c>
      <c r="T3761" s="13">
        <f t="shared" si="293"/>
        <v>42293.691574074073</v>
      </c>
      <c r="U3761">
        <f t="shared" si="294"/>
        <v>2015</v>
      </c>
    </row>
    <row r="3762" spans="1:21" ht="48" x14ac:dyDescent="0.2">
      <c r="A3762">
        <v>3015</v>
      </c>
      <c r="B3762" s="3" t="s">
        <v>3015</v>
      </c>
      <c r="C3762" s="3" t="s">
        <v>7125</v>
      </c>
      <c r="D3762" s="6">
        <v>3400</v>
      </c>
      <c r="E3762" s="8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91"/>
        <v>103</v>
      </c>
      <c r="P3762">
        <f t="shared" si="295"/>
        <v>87.7</v>
      </c>
      <c r="Q3762" s="10" t="s">
        <v>8315</v>
      </c>
      <c r="R3762" t="s">
        <v>8317</v>
      </c>
      <c r="S3762" s="13">
        <f t="shared" si="292"/>
        <v>41785.72729166667</v>
      </c>
      <c r="T3762" s="13">
        <f t="shared" si="293"/>
        <v>41801.166666666664</v>
      </c>
      <c r="U3762">
        <f t="shared" si="294"/>
        <v>2014</v>
      </c>
    </row>
    <row r="3763" spans="1:21" ht="48" x14ac:dyDescent="0.2">
      <c r="A3763">
        <v>3570</v>
      </c>
      <c r="B3763" s="3" t="s">
        <v>3569</v>
      </c>
      <c r="C3763" s="3" t="s">
        <v>7680</v>
      </c>
      <c r="D3763" s="6">
        <v>2000</v>
      </c>
      <c r="E3763" s="8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 t="shared" si="291"/>
        <v>114</v>
      </c>
      <c r="P3763">
        <f t="shared" si="295"/>
        <v>87.96</v>
      </c>
      <c r="Q3763" s="10" t="s">
        <v>8315</v>
      </c>
      <c r="R3763" t="s">
        <v>8316</v>
      </c>
      <c r="S3763" s="13">
        <f t="shared" si="292"/>
        <v>41976.331979166673</v>
      </c>
      <c r="T3763" s="13">
        <f t="shared" si="293"/>
        <v>42004.291666666672</v>
      </c>
      <c r="U3763">
        <f t="shared" si="294"/>
        <v>2014</v>
      </c>
    </row>
    <row r="3764" spans="1:21" ht="32" x14ac:dyDescent="0.2">
      <c r="A3764">
        <v>3623</v>
      </c>
      <c r="B3764" s="3" t="s">
        <v>3621</v>
      </c>
      <c r="C3764" s="3" t="s">
        <v>7733</v>
      </c>
      <c r="D3764" s="6">
        <v>2500</v>
      </c>
      <c r="E3764" s="8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 t="shared" si="291"/>
        <v>120</v>
      </c>
      <c r="P3764">
        <f t="shared" si="295"/>
        <v>88.24</v>
      </c>
      <c r="Q3764" s="10" t="s">
        <v>8315</v>
      </c>
      <c r="R3764" t="s">
        <v>8316</v>
      </c>
      <c r="S3764" s="13">
        <f t="shared" si="292"/>
        <v>41828.736921296295</v>
      </c>
      <c r="T3764" s="13">
        <f t="shared" si="293"/>
        <v>41846.291666666664</v>
      </c>
      <c r="U3764">
        <f t="shared" si="294"/>
        <v>2014</v>
      </c>
    </row>
    <row r="3765" spans="1:21" ht="48" x14ac:dyDescent="0.2">
      <c r="A3765">
        <v>3671</v>
      </c>
      <c r="B3765" s="3" t="s">
        <v>3668</v>
      </c>
      <c r="C3765" s="3" t="s">
        <v>7781</v>
      </c>
      <c r="D3765" s="6">
        <v>3500</v>
      </c>
      <c r="E3765" s="8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 t="shared" si="291"/>
        <v>101</v>
      </c>
      <c r="P3765">
        <f t="shared" si="295"/>
        <v>88.25</v>
      </c>
      <c r="Q3765" s="10" t="s">
        <v>8315</v>
      </c>
      <c r="R3765" t="s">
        <v>8316</v>
      </c>
      <c r="S3765" s="13">
        <f t="shared" si="292"/>
        <v>41820.62809027778</v>
      </c>
      <c r="T3765" s="13">
        <f t="shared" si="293"/>
        <v>41841.165972222225</v>
      </c>
      <c r="U3765">
        <f t="shared" si="294"/>
        <v>2014</v>
      </c>
    </row>
    <row r="3766" spans="1:21" ht="48" x14ac:dyDescent="0.2">
      <c r="A3766">
        <v>2931</v>
      </c>
      <c r="B3766" s="3" t="s">
        <v>2931</v>
      </c>
      <c r="C3766" s="3" t="s">
        <v>7041</v>
      </c>
      <c r="D3766" s="6">
        <v>750</v>
      </c>
      <c r="E3766" s="8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91"/>
        <v>106</v>
      </c>
      <c r="P3766">
        <f t="shared" si="295"/>
        <v>88.33</v>
      </c>
      <c r="Q3766" s="10" t="s">
        <v>8315</v>
      </c>
      <c r="R3766" t="s">
        <v>8340</v>
      </c>
      <c r="S3766" s="13">
        <f t="shared" si="292"/>
        <v>41872.291238425925</v>
      </c>
      <c r="T3766" s="13">
        <f t="shared" si="293"/>
        <v>41897.255555555559</v>
      </c>
      <c r="U3766">
        <f t="shared" si="294"/>
        <v>2014</v>
      </c>
    </row>
    <row r="3767" spans="1:21" ht="48" x14ac:dyDescent="0.2">
      <c r="A3767">
        <v>4056</v>
      </c>
      <c r="B3767" s="3" t="s">
        <v>4052</v>
      </c>
      <c r="C3767" s="3" t="s">
        <v>8160</v>
      </c>
      <c r="D3767" s="6">
        <v>1500</v>
      </c>
      <c r="E3767" s="8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 t="shared" si="291"/>
        <v>53</v>
      </c>
      <c r="P3767">
        <f t="shared" si="295"/>
        <v>88.33</v>
      </c>
      <c r="Q3767" s="10" t="s">
        <v>8315</v>
      </c>
      <c r="R3767" t="s">
        <v>8316</v>
      </c>
      <c r="S3767" s="13">
        <f t="shared" si="292"/>
        <v>42534.933321759265</v>
      </c>
      <c r="T3767" s="13">
        <f t="shared" si="293"/>
        <v>42554.832638888889</v>
      </c>
      <c r="U3767">
        <f t="shared" si="294"/>
        <v>2016</v>
      </c>
    </row>
    <row r="3768" spans="1:21" ht="48" x14ac:dyDescent="0.2">
      <c r="A3768">
        <v>3091</v>
      </c>
      <c r="B3768" s="3" t="s">
        <v>3091</v>
      </c>
      <c r="C3768" s="3" t="s">
        <v>7201</v>
      </c>
      <c r="D3768" s="6">
        <v>5000</v>
      </c>
      <c r="E3768" s="8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91"/>
        <v>16</v>
      </c>
      <c r="P3768">
        <f t="shared" si="295"/>
        <v>88.44</v>
      </c>
      <c r="Q3768" s="10" t="s">
        <v>8315</v>
      </c>
      <c r="R3768" t="s">
        <v>8317</v>
      </c>
      <c r="S3768" s="13">
        <f t="shared" si="292"/>
        <v>42566.948414351849</v>
      </c>
      <c r="T3768" s="13">
        <f t="shared" si="293"/>
        <v>42596.948414351849</v>
      </c>
      <c r="U3768">
        <f t="shared" si="294"/>
        <v>2016</v>
      </c>
    </row>
    <row r="3769" spans="1:21" ht="32" x14ac:dyDescent="0.2">
      <c r="A3769">
        <v>3035</v>
      </c>
      <c r="B3769" s="3" t="s">
        <v>3035</v>
      </c>
      <c r="C3769" s="3" t="s">
        <v>7145</v>
      </c>
      <c r="D3769" s="6">
        <v>25000</v>
      </c>
      <c r="E3769" s="8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91"/>
        <v>109</v>
      </c>
      <c r="P3769">
        <f t="shared" si="295"/>
        <v>88.59</v>
      </c>
      <c r="Q3769" s="10" t="s">
        <v>8315</v>
      </c>
      <c r="R3769" t="s">
        <v>8317</v>
      </c>
      <c r="S3769" s="13">
        <f t="shared" si="292"/>
        <v>41368.560289351852</v>
      </c>
      <c r="T3769" s="13">
        <f t="shared" si="293"/>
        <v>41398.560289351852</v>
      </c>
      <c r="U3769">
        <f t="shared" si="294"/>
        <v>2013</v>
      </c>
    </row>
    <row r="3770" spans="1:21" ht="48" x14ac:dyDescent="0.2">
      <c r="A3770">
        <v>3877</v>
      </c>
      <c r="B3770" s="3" t="s">
        <v>3874</v>
      </c>
      <c r="C3770" s="3" t="s">
        <v>7986</v>
      </c>
      <c r="D3770" s="6">
        <v>25000</v>
      </c>
      <c r="E3770" s="8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91"/>
        <v>5</v>
      </c>
      <c r="P3770">
        <f t="shared" si="295"/>
        <v>88.64</v>
      </c>
      <c r="Q3770" s="10" t="s">
        <v>8315</v>
      </c>
      <c r="R3770" t="s">
        <v>8340</v>
      </c>
      <c r="S3770" s="13">
        <f t="shared" si="292"/>
        <v>42682.67768518519</v>
      </c>
      <c r="T3770" s="13">
        <f t="shared" si="293"/>
        <v>42712.67768518519</v>
      </c>
      <c r="U3770">
        <f t="shared" si="294"/>
        <v>2016</v>
      </c>
    </row>
    <row r="3771" spans="1:21" ht="48" x14ac:dyDescent="0.2">
      <c r="A3771">
        <v>3240</v>
      </c>
      <c r="B3771" s="3" t="s">
        <v>3240</v>
      </c>
      <c r="C3771" s="3" t="s">
        <v>7350</v>
      </c>
      <c r="D3771" s="6">
        <v>3000</v>
      </c>
      <c r="E3771" s="8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 t="shared" si="291"/>
        <v>101</v>
      </c>
      <c r="P3771">
        <f t="shared" si="295"/>
        <v>88.74</v>
      </c>
      <c r="Q3771" s="10" t="s">
        <v>8315</v>
      </c>
      <c r="R3771" t="s">
        <v>8316</v>
      </c>
      <c r="S3771" s="13">
        <f t="shared" si="292"/>
        <v>42754.693842592591</v>
      </c>
      <c r="T3771" s="13">
        <f t="shared" si="293"/>
        <v>42782.958333333328</v>
      </c>
      <c r="U3771">
        <f t="shared" si="294"/>
        <v>2017</v>
      </c>
    </row>
    <row r="3772" spans="1:21" ht="48" x14ac:dyDescent="0.2">
      <c r="A3772">
        <v>3472</v>
      </c>
      <c r="B3772" s="3" t="s">
        <v>3471</v>
      </c>
      <c r="C3772" s="3" t="s">
        <v>7582</v>
      </c>
      <c r="D3772" s="6">
        <v>2000</v>
      </c>
      <c r="E3772" s="8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 t="shared" si="291"/>
        <v>102</v>
      </c>
      <c r="P3772">
        <f t="shared" si="295"/>
        <v>88.74</v>
      </c>
      <c r="Q3772" s="10" t="s">
        <v>8315</v>
      </c>
      <c r="R3772" t="s">
        <v>8316</v>
      </c>
      <c r="S3772" s="13">
        <f t="shared" si="292"/>
        <v>41928.170497685183</v>
      </c>
      <c r="T3772" s="13">
        <f t="shared" si="293"/>
        <v>41949.249305555553</v>
      </c>
      <c r="U3772">
        <f t="shared" si="294"/>
        <v>2014</v>
      </c>
    </row>
    <row r="3773" spans="1:21" ht="48" x14ac:dyDescent="0.2">
      <c r="A3773">
        <v>2966</v>
      </c>
      <c r="B3773" s="3" t="s">
        <v>2966</v>
      </c>
      <c r="C3773" s="3" t="s">
        <v>7076</v>
      </c>
      <c r="D3773" s="6">
        <v>10000</v>
      </c>
      <c r="E3773" s="8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 t="shared" si="291"/>
        <v>114</v>
      </c>
      <c r="P3773">
        <f t="shared" si="295"/>
        <v>88.77</v>
      </c>
      <c r="Q3773" s="10" t="s">
        <v>8315</v>
      </c>
      <c r="R3773" t="s">
        <v>8316</v>
      </c>
      <c r="S3773" s="13">
        <f t="shared" si="292"/>
        <v>42233.738564814819</v>
      </c>
      <c r="T3773" s="13">
        <f t="shared" si="293"/>
        <v>42263.738564814819</v>
      </c>
      <c r="U3773">
        <f t="shared" si="294"/>
        <v>2015</v>
      </c>
    </row>
    <row r="3774" spans="1:21" ht="32" x14ac:dyDescent="0.2">
      <c r="A3774">
        <v>3006</v>
      </c>
      <c r="B3774" s="3" t="s">
        <v>3006</v>
      </c>
      <c r="C3774" s="3" t="s">
        <v>7116</v>
      </c>
      <c r="D3774" s="6">
        <v>8000</v>
      </c>
      <c r="E3774" s="8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91"/>
        <v>108</v>
      </c>
      <c r="P3774">
        <f t="shared" si="295"/>
        <v>88.87</v>
      </c>
      <c r="Q3774" s="10" t="s">
        <v>8315</v>
      </c>
      <c r="R3774" t="s">
        <v>8317</v>
      </c>
      <c r="S3774" s="13">
        <f t="shared" si="292"/>
        <v>41957.756840277783</v>
      </c>
      <c r="T3774" s="13">
        <f t="shared" si="293"/>
        <v>41987.756840277783</v>
      </c>
      <c r="U3774">
        <f t="shared" si="294"/>
        <v>2014</v>
      </c>
    </row>
    <row r="3775" spans="1:21" ht="64" x14ac:dyDescent="0.2">
      <c r="A3775">
        <v>3034</v>
      </c>
      <c r="B3775" s="3" t="s">
        <v>3034</v>
      </c>
      <c r="C3775" s="3" t="s">
        <v>7144</v>
      </c>
      <c r="D3775" s="6">
        <v>100000</v>
      </c>
      <c r="E3775" s="8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91"/>
        <v>113</v>
      </c>
      <c r="P3775">
        <f t="shared" si="295"/>
        <v>89.31</v>
      </c>
      <c r="Q3775" s="10" t="s">
        <v>8315</v>
      </c>
      <c r="R3775" t="s">
        <v>8317</v>
      </c>
      <c r="S3775" s="13">
        <f t="shared" si="292"/>
        <v>42644.535358796296</v>
      </c>
      <c r="T3775" s="13">
        <f t="shared" si="293"/>
        <v>42675.165972222225</v>
      </c>
      <c r="U3775">
        <f t="shared" si="294"/>
        <v>2016</v>
      </c>
    </row>
    <row r="3776" spans="1:21" ht="32" x14ac:dyDescent="0.2">
      <c r="A3776">
        <v>3854</v>
      </c>
      <c r="B3776" s="3" t="s">
        <v>3851</v>
      </c>
      <c r="C3776" s="3" t="s">
        <v>7963</v>
      </c>
      <c r="D3776" s="6">
        <v>11000</v>
      </c>
      <c r="E3776" s="8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 t="shared" si="291"/>
        <v>16</v>
      </c>
      <c r="P3776">
        <f t="shared" si="295"/>
        <v>89.4</v>
      </c>
      <c r="Q3776" s="10" t="s">
        <v>8315</v>
      </c>
      <c r="R3776" t="s">
        <v>8316</v>
      </c>
      <c r="S3776" s="13">
        <f t="shared" si="292"/>
        <v>42103.884930555556</v>
      </c>
      <c r="T3776" s="13">
        <f t="shared" si="293"/>
        <v>42133.884930555556</v>
      </c>
      <c r="U3776">
        <f t="shared" si="294"/>
        <v>2015</v>
      </c>
    </row>
    <row r="3777" spans="1:21" ht="48" x14ac:dyDescent="0.2">
      <c r="A3777">
        <v>3304</v>
      </c>
      <c r="B3777" s="3" t="s">
        <v>3304</v>
      </c>
      <c r="C3777" s="3" t="s">
        <v>7414</v>
      </c>
      <c r="D3777" s="6">
        <v>15000</v>
      </c>
      <c r="E3777" s="8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 t="shared" si="291"/>
        <v>105</v>
      </c>
      <c r="P3777">
        <f t="shared" si="295"/>
        <v>89.59</v>
      </c>
      <c r="Q3777" s="10" t="s">
        <v>8315</v>
      </c>
      <c r="R3777" t="s">
        <v>8316</v>
      </c>
      <c r="S3777" s="13">
        <f t="shared" si="292"/>
        <v>42696.624444444446</v>
      </c>
      <c r="T3777" s="13">
        <f t="shared" si="293"/>
        <v>42726.624444444446</v>
      </c>
      <c r="U3777">
        <f t="shared" si="294"/>
        <v>2016</v>
      </c>
    </row>
    <row r="3778" spans="1:21" ht="48" x14ac:dyDescent="0.2">
      <c r="A3778">
        <v>2792</v>
      </c>
      <c r="B3778" s="3" t="s">
        <v>2792</v>
      </c>
      <c r="C3778" s="3" t="s">
        <v>6902</v>
      </c>
      <c r="D3778" s="6">
        <v>2000</v>
      </c>
      <c r="E3778" s="8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 t="shared" ref="O3778:O3841" si="296">ROUND(E3778/D3778*100,0)</f>
        <v>108</v>
      </c>
      <c r="P3778">
        <f t="shared" si="295"/>
        <v>89.67</v>
      </c>
      <c r="Q3778" s="10" t="s">
        <v>8315</v>
      </c>
      <c r="R3778" t="s">
        <v>8316</v>
      </c>
      <c r="S3778" s="13">
        <f t="shared" si="292"/>
        <v>42183.231006944443</v>
      </c>
      <c r="T3778" s="13">
        <f t="shared" si="293"/>
        <v>42228.231006944443</v>
      </c>
      <c r="U3778">
        <f t="shared" si="294"/>
        <v>2015</v>
      </c>
    </row>
    <row r="3779" spans="1:21" ht="32" x14ac:dyDescent="0.2">
      <c r="A3779">
        <v>3439</v>
      </c>
      <c r="B3779" s="3" t="s">
        <v>3438</v>
      </c>
      <c r="C3779" s="3" t="s">
        <v>7549</v>
      </c>
      <c r="D3779" s="6">
        <v>1200</v>
      </c>
      <c r="E3779" s="8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 t="shared" si="296"/>
        <v>135</v>
      </c>
      <c r="P3779">
        <f t="shared" si="295"/>
        <v>89.79</v>
      </c>
      <c r="Q3779" s="10" t="s">
        <v>8315</v>
      </c>
      <c r="R3779" t="s">
        <v>8316</v>
      </c>
      <c r="S3779" s="13">
        <f t="shared" ref="S3779:S3842" si="297">(((J3779/60)/60)/24)+DATE(1970,1,1)</f>
        <v>42374.911226851851</v>
      </c>
      <c r="T3779" s="13">
        <f t="shared" ref="T3779:T3842" si="298">(((I3779/60)/60)/24)+DATE(1970,1,1)</f>
        <v>42388.207638888889</v>
      </c>
      <c r="U3779">
        <f t="shared" ref="U3779:U3842" si="299">YEAR(S3779)</f>
        <v>2016</v>
      </c>
    </row>
    <row r="3780" spans="1:21" ht="48" x14ac:dyDescent="0.2">
      <c r="A3780">
        <v>2997</v>
      </c>
      <c r="B3780" s="3" t="s">
        <v>2997</v>
      </c>
      <c r="C3780" s="3" t="s">
        <v>7107</v>
      </c>
      <c r="D3780" s="6">
        <v>10000</v>
      </c>
      <c r="E3780" s="8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96"/>
        <v>104</v>
      </c>
      <c r="P3780">
        <f t="shared" si="295"/>
        <v>90.2</v>
      </c>
      <c r="Q3780" s="10" t="s">
        <v>8315</v>
      </c>
      <c r="R3780" t="s">
        <v>8317</v>
      </c>
      <c r="S3780" s="13">
        <f t="shared" si="297"/>
        <v>42775.733715277776</v>
      </c>
      <c r="T3780" s="13">
        <f t="shared" si="298"/>
        <v>42793.207638888889</v>
      </c>
      <c r="U3780">
        <f t="shared" si="299"/>
        <v>2017</v>
      </c>
    </row>
    <row r="3781" spans="1:21" ht="48" x14ac:dyDescent="0.2">
      <c r="A3781">
        <v>2874</v>
      </c>
      <c r="B3781" s="3" t="s">
        <v>2874</v>
      </c>
      <c r="C3781" s="3" t="s">
        <v>6984</v>
      </c>
      <c r="D3781" s="6">
        <v>5000</v>
      </c>
      <c r="E3781" s="8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 t="shared" si="296"/>
        <v>5</v>
      </c>
      <c r="P3781">
        <f t="shared" si="295"/>
        <v>90.33</v>
      </c>
      <c r="Q3781" s="10" t="s">
        <v>8315</v>
      </c>
      <c r="R3781" t="s">
        <v>8316</v>
      </c>
      <c r="S3781" s="13">
        <f t="shared" si="297"/>
        <v>42722.84474537037</v>
      </c>
      <c r="T3781" s="13">
        <f t="shared" si="298"/>
        <v>42752.84474537037</v>
      </c>
      <c r="U3781">
        <f t="shared" si="299"/>
        <v>2016</v>
      </c>
    </row>
    <row r="3782" spans="1:21" ht="48" x14ac:dyDescent="0.2">
      <c r="A3782">
        <v>2935</v>
      </c>
      <c r="B3782" s="3" t="s">
        <v>2935</v>
      </c>
      <c r="C3782" s="3" t="s">
        <v>7045</v>
      </c>
      <c r="D3782" s="6">
        <v>3500</v>
      </c>
      <c r="E3782" s="8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96"/>
        <v>101</v>
      </c>
      <c r="P3782">
        <f t="shared" si="295"/>
        <v>90.54</v>
      </c>
      <c r="Q3782" s="10" t="s">
        <v>8315</v>
      </c>
      <c r="R3782" t="s">
        <v>8340</v>
      </c>
      <c r="S3782" s="13">
        <f t="shared" si="297"/>
        <v>42553.583425925928</v>
      </c>
      <c r="T3782" s="13">
        <f t="shared" si="298"/>
        <v>42611.708333333328</v>
      </c>
      <c r="U3782">
        <f t="shared" si="299"/>
        <v>2016</v>
      </c>
    </row>
    <row r="3783" spans="1:21" ht="48" x14ac:dyDescent="0.2">
      <c r="A3783">
        <v>3463</v>
      </c>
      <c r="B3783" s="3" t="s">
        <v>3462</v>
      </c>
      <c r="C3783" s="3" t="s">
        <v>7573</v>
      </c>
      <c r="D3783" s="6">
        <v>10000</v>
      </c>
      <c r="E3783" s="8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 t="shared" si="296"/>
        <v>103</v>
      </c>
      <c r="P3783">
        <f t="shared" si="295"/>
        <v>90.68</v>
      </c>
      <c r="Q3783" s="10" t="s">
        <v>8315</v>
      </c>
      <c r="R3783" t="s">
        <v>8316</v>
      </c>
      <c r="S3783" s="13">
        <f t="shared" si="297"/>
        <v>42612.918807870374</v>
      </c>
      <c r="T3783" s="13">
        <f t="shared" si="298"/>
        <v>42654.165972222225</v>
      </c>
      <c r="U3783">
        <f t="shared" si="299"/>
        <v>2016</v>
      </c>
    </row>
    <row r="3784" spans="1:21" ht="48" x14ac:dyDescent="0.2">
      <c r="A3784">
        <v>2803</v>
      </c>
      <c r="B3784" s="3" t="s">
        <v>2803</v>
      </c>
      <c r="C3784" s="3" t="s">
        <v>6913</v>
      </c>
      <c r="D3784" s="6">
        <v>10000</v>
      </c>
      <c r="E3784" s="8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 t="shared" si="296"/>
        <v>128</v>
      </c>
      <c r="P3784">
        <f t="shared" si="295"/>
        <v>90.74</v>
      </c>
      <c r="Q3784" s="10" t="s">
        <v>8315</v>
      </c>
      <c r="R3784" t="s">
        <v>8316</v>
      </c>
      <c r="S3784" s="13">
        <f t="shared" si="297"/>
        <v>42158.065694444449</v>
      </c>
      <c r="T3784" s="13">
        <f t="shared" si="298"/>
        <v>42201</v>
      </c>
      <c r="U3784">
        <f t="shared" si="299"/>
        <v>2015</v>
      </c>
    </row>
    <row r="3785" spans="1:21" ht="64" x14ac:dyDescent="0.2">
      <c r="A3785">
        <v>3776</v>
      </c>
      <c r="B3785" s="3" t="s">
        <v>3773</v>
      </c>
      <c r="C3785" s="3" t="s">
        <v>7886</v>
      </c>
      <c r="D3785" s="6">
        <v>8000</v>
      </c>
      <c r="E3785" s="8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96"/>
        <v>107</v>
      </c>
      <c r="P3785">
        <f t="shared" si="295"/>
        <v>90.82</v>
      </c>
      <c r="Q3785" s="10" t="s">
        <v>8315</v>
      </c>
      <c r="R3785" t="s">
        <v>8340</v>
      </c>
      <c r="S3785" s="13">
        <f t="shared" si="297"/>
        <v>41814.367800925924</v>
      </c>
      <c r="T3785" s="13">
        <f t="shared" si="298"/>
        <v>41852.041666666664</v>
      </c>
      <c r="U3785">
        <f t="shared" si="299"/>
        <v>2014</v>
      </c>
    </row>
    <row r="3786" spans="1:21" ht="48" x14ac:dyDescent="0.2">
      <c r="A3786">
        <v>4094</v>
      </c>
      <c r="B3786" s="3" t="s">
        <v>4090</v>
      </c>
      <c r="C3786" s="3" t="s">
        <v>8197</v>
      </c>
      <c r="D3786" s="6">
        <v>2000</v>
      </c>
      <c r="E3786" s="8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 t="shared" si="296"/>
        <v>37</v>
      </c>
      <c r="P3786">
        <f t="shared" ref="P3786:P3849" si="300">IFERROR(ROUND(E3786/L3786,2),0)</f>
        <v>91.25</v>
      </c>
      <c r="Q3786" s="10" t="s">
        <v>8315</v>
      </c>
      <c r="R3786" t="s">
        <v>8316</v>
      </c>
      <c r="S3786" s="13">
        <f t="shared" si="297"/>
        <v>41890.086805555555</v>
      </c>
      <c r="T3786" s="13">
        <f t="shared" si="298"/>
        <v>41934.207638888889</v>
      </c>
      <c r="U3786">
        <f t="shared" si="299"/>
        <v>2014</v>
      </c>
    </row>
    <row r="3787" spans="1:21" ht="48" x14ac:dyDescent="0.2">
      <c r="A3787">
        <v>3175</v>
      </c>
      <c r="B3787" s="3" t="s">
        <v>3175</v>
      </c>
      <c r="C3787" s="3" t="s">
        <v>7285</v>
      </c>
      <c r="D3787" s="6">
        <v>5000</v>
      </c>
      <c r="E3787" s="8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 t="shared" si="296"/>
        <v>110</v>
      </c>
      <c r="P3787">
        <f t="shared" si="300"/>
        <v>91.3</v>
      </c>
      <c r="Q3787" s="10" t="s">
        <v>8315</v>
      </c>
      <c r="R3787" t="s">
        <v>8316</v>
      </c>
      <c r="S3787" s="13">
        <f t="shared" si="297"/>
        <v>40531.886886574073</v>
      </c>
      <c r="T3787" s="13">
        <f t="shared" si="298"/>
        <v>40591.886886574073</v>
      </c>
      <c r="U3787">
        <f t="shared" si="299"/>
        <v>2010</v>
      </c>
    </row>
    <row r="3788" spans="1:21" ht="48" x14ac:dyDescent="0.2">
      <c r="A3788">
        <v>3346</v>
      </c>
      <c r="B3788" s="3" t="s">
        <v>3346</v>
      </c>
      <c r="C3788" s="3" t="s">
        <v>7456</v>
      </c>
      <c r="D3788" s="6">
        <v>1500</v>
      </c>
      <c r="E3788" s="8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 t="shared" si="296"/>
        <v>110</v>
      </c>
      <c r="P3788">
        <f t="shared" si="300"/>
        <v>91.67</v>
      </c>
      <c r="Q3788" s="10" t="s">
        <v>8315</v>
      </c>
      <c r="R3788" t="s">
        <v>8316</v>
      </c>
      <c r="S3788" s="13">
        <f t="shared" si="297"/>
        <v>42054.024421296301</v>
      </c>
      <c r="T3788" s="13">
        <f t="shared" si="298"/>
        <v>42061.024421296301</v>
      </c>
      <c r="U3788">
        <f t="shared" si="299"/>
        <v>2015</v>
      </c>
    </row>
    <row r="3789" spans="1:21" ht="48" x14ac:dyDescent="0.2">
      <c r="A3789">
        <v>3933</v>
      </c>
      <c r="B3789" s="3" t="s">
        <v>3930</v>
      </c>
      <c r="C3789" s="3" t="s">
        <v>8041</v>
      </c>
      <c r="D3789" s="6">
        <v>7000</v>
      </c>
      <c r="E3789" s="8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 t="shared" si="296"/>
        <v>16</v>
      </c>
      <c r="P3789">
        <f t="shared" si="300"/>
        <v>91.83</v>
      </c>
      <c r="Q3789" s="10" t="s">
        <v>8315</v>
      </c>
      <c r="R3789" t="s">
        <v>8316</v>
      </c>
      <c r="S3789" s="13">
        <f t="shared" si="297"/>
        <v>42538.968310185184</v>
      </c>
      <c r="T3789" s="13">
        <f t="shared" si="298"/>
        <v>42568.029861111107</v>
      </c>
      <c r="U3789">
        <f t="shared" si="299"/>
        <v>2016</v>
      </c>
    </row>
    <row r="3790" spans="1:21" ht="48" x14ac:dyDescent="0.2">
      <c r="A3790">
        <v>1297</v>
      </c>
      <c r="B3790" s="3" t="s">
        <v>1298</v>
      </c>
      <c r="C3790" s="3" t="s">
        <v>5407</v>
      </c>
      <c r="D3790" s="6">
        <v>20000</v>
      </c>
      <c r="E3790" s="8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 t="shared" si="296"/>
        <v>110</v>
      </c>
      <c r="P3790">
        <f t="shared" si="300"/>
        <v>92.04</v>
      </c>
      <c r="Q3790" s="10" t="s">
        <v>8315</v>
      </c>
      <c r="R3790" t="s">
        <v>8316</v>
      </c>
      <c r="S3790" s="13">
        <f t="shared" si="297"/>
        <v>42461.747199074074</v>
      </c>
      <c r="T3790" s="13">
        <f t="shared" si="298"/>
        <v>42491.747199074074</v>
      </c>
      <c r="U3790">
        <f t="shared" si="299"/>
        <v>2016</v>
      </c>
    </row>
    <row r="3791" spans="1:21" ht="48" x14ac:dyDescent="0.2">
      <c r="A3791">
        <v>3039</v>
      </c>
      <c r="B3791" s="3" t="s">
        <v>3039</v>
      </c>
      <c r="C3791" s="3" t="s">
        <v>7149</v>
      </c>
      <c r="D3791" s="6">
        <v>20000</v>
      </c>
      <c r="E3791" s="8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96"/>
        <v>109</v>
      </c>
      <c r="P3791">
        <f t="shared" si="300"/>
        <v>92.13</v>
      </c>
      <c r="Q3791" s="10" t="s">
        <v>8315</v>
      </c>
      <c r="R3791" t="s">
        <v>8317</v>
      </c>
      <c r="S3791" s="13">
        <f t="shared" si="297"/>
        <v>41610.794421296298</v>
      </c>
      <c r="T3791" s="13">
        <f t="shared" si="298"/>
        <v>41637.332638888889</v>
      </c>
      <c r="U3791">
        <f t="shared" si="299"/>
        <v>2013</v>
      </c>
    </row>
    <row r="3792" spans="1:21" ht="48" x14ac:dyDescent="0.2">
      <c r="A3792">
        <v>3073</v>
      </c>
      <c r="B3792" s="3" t="s">
        <v>3073</v>
      </c>
      <c r="C3792" s="3" t="s">
        <v>7183</v>
      </c>
      <c r="D3792" s="6">
        <v>2800000</v>
      </c>
      <c r="E3792" s="8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96"/>
        <v>0</v>
      </c>
      <c r="P3792">
        <f t="shared" si="300"/>
        <v>92.14</v>
      </c>
      <c r="Q3792" s="10" t="s">
        <v>8315</v>
      </c>
      <c r="R3792" t="s">
        <v>8317</v>
      </c>
      <c r="S3792" s="13">
        <f t="shared" si="297"/>
        <v>42111.684027777781</v>
      </c>
      <c r="T3792" s="13">
        <f t="shared" si="298"/>
        <v>42169.804861111115</v>
      </c>
      <c r="U3792">
        <f t="shared" si="299"/>
        <v>2015</v>
      </c>
    </row>
    <row r="3793" spans="1:21" ht="48" x14ac:dyDescent="0.2">
      <c r="A3793">
        <v>2717</v>
      </c>
      <c r="B3793" s="3" t="s">
        <v>2717</v>
      </c>
      <c r="C3793" s="3" t="s">
        <v>6827</v>
      </c>
      <c r="D3793" s="6">
        <v>25000</v>
      </c>
      <c r="E3793" s="8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96"/>
        <v>120</v>
      </c>
      <c r="P3793">
        <f t="shared" si="300"/>
        <v>92.39</v>
      </c>
      <c r="Q3793" s="10" t="s">
        <v>8315</v>
      </c>
      <c r="R3793" t="s">
        <v>8317</v>
      </c>
      <c r="S3793" s="13">
        <f t="shared" si="297"/>
        <v>41934.914918981485</v>
      </c>
      <c r="T3793" s="13">
        <f t="shared" si="298"/>
        <v>41979.956585648149</v>
      </c>
      <c r="U3793">
        <f t="shared" si="299"/>
        <v>2014</v>
      </c>
    </row>
    <row r="3794" spans="1:21" ht="48" x14ac:dyDescent="0.2">
      <c r="A3794">
        <v>3661</v>
      </c>
      <c r="B3794" s="3" t="s">
        <v>3658</v>
      </c>
      <c r="C3794" s="3" t="s">
        <v>7771</v>
      </c>
      <c r="D3794" s="6">
        <v>3000</v>
      </c>
      <c r="E3794" s="8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 t="shared" si="296"/>
        <v>111</v>
      </c>
      <c r="P3794">
        <f t="shared" si="300"/>
        <v>92.5</v>
      </c>
      <c r="Q3794" s="10" t="s">
        <v>8315</v>
      </c>
      <c r="R3794" t="s">
        <v>8316</v>
      </c>
      <c r="S3794" s="13">
        <f t="shared" si="297"/>
        <v>42447.896666666667</v>
      </c>
      <c r="T3794" s="13">
        <f t="shared" si="298"/>
        <v>42470.166666666672</v>
      </c>
      <c r="U3794">
        <f t="shared" si="299"/>
        <v>2016</v>
      </c>
    </row>
    <row r="3795" spans="1:21" ht="48" x14ac:dyDescent="0.2">
      <c r="A3795">
        <v>2811</v>
      </c>
      <c r="B3795" s="3" t="s">
        <v>2811</v>
      </c>
      <c r="C3795" s="3" t="s">
        <v>6921</v>
      </c>
      <c r="D3795" s="6">
        <v>10000</v>
      </c>
      <c r="E3795" s="8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 t="shared" si="296"/>
        <v>100</v>
      </c>
      <c r="P3795">
        <f t="shared" si="300"/>
        <v>92.84</v>
      </c>
      <c r="Q3795" s="10" t="s">
        <v>8315</v>
      </c>
      <c r="R3795" t="s">
        <v>8316</v>
      </c>
      <c r="S3795" s="13">
        <f t="shared" si="297"/>
        <v>42028.496562500004</v>
      </c>
      <c r="T3795" s="13">
        <f t="shared" si="298"/>
        <v>42058.496562500004</v>
      </c>
      <c r="U3795">
        <f t="shared" si="299"/>
        <v>2015</v>
      </c>
    </row>
    <row r="3796" spans="1:21" ht="48" x14ac:dyDescent="0.2">
      <c r="A3796">
        <v>3928</v>
      </c>
      <c r="B3796" s="3" t="s">
        <v>3925</v>
      </c>
      <c r="C3796" s="3" t="s">
        <v>8036</v>
      </c>
      <c r="D3796" s="6">
        <v>5000</v>
      </c>
      <c r="E3796" s="8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 t="shared" si="296"/>
        <v>13</v>
      </c>
      <c r="P3796">
        <f t="shared" si="300"/>
        <v>93</v>
      </c>
      <c r="Q3796" s="10" t="s">
        <v>8315</v>
      </c>
      <c r="R3796" t="s">
        <v>8316</v>
      </c>
      <c r="S3796" s="13">
        <f t="shared" si="297"/>
        <v>42265.683182870373</v>
      </c>
      <c r="T3796" s="13">
        <f t="shared" si="298"/>
        <v>42293.207638888889</v>
      </c>
      <c r="U3796">
        <f t="shared" si="299"/>
        <v>2015</v>
      </c>
    </row>
    <row r="3797" spans="1:21" ht="48" x14ac:dyDescent="0.2">
      <c r="A3797">
        <v>2957</v>
      </c>
      <c r="B3797" s="3" t="s">
        <v>2957</v>
      </c>
      <c r="C3797" s="3" t="s">
        <v>7067</v>
      </c>
      <c r="D3797" s="6">
        <v>15000</v>
      </c>
      <c r="E3797" s="8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96"/>
        <v>2</v>
      </c>
      <c r="P3797">
        <f t="shared" si="300"/>
        <v>93.33</v>
      </c>
      <c r="Q3797" s="10" t="s">
        <v>8315</v>
      </c>
      <c r="R3797" t="s">
        <v>8317</v>
      </c>
      <c r="S3797" s="13">
        <f t="shared" si="297"/>
        <v>42031.011249999996</v>
      </c>
      <c r="T3797" s="13">
        <f t="shared" si="298"/>
        <v>42090.969583333332</v>
      </c>
      <c r="U3797">
        <f t="shared" si="299"/>
        <v>2015</v>
      </c>
    </row>
    <row r="3798" spans="1:21" ht="48" x14ac:dyDescent="0.2">
      <c r="A3798">
        <v>521</v>
      </c>
      <c r="B3798" s="3" t="s">
        <v>522</v>
      </c>
      <c r="C3798" s="3" t="s">
        <v>4631</v>
      </c>
      <c r="D3798" s="6">
        <v>5000</v>
      </c>
      <c r="E3798" s="8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 t="shared" si="296"/>
        <v>105</v>
      </c>
      <c r="P3798">
        <f t="shared" si="300"/>
        <v>93.43</v>
      </c>
      <c r="Q3798" s="10" t="s">
        <v>8315</v>
      </c>
      <c r="R3798" t="s">
        <v>8316</v>
      </c>
      <c r="S3798" s="13">
        <f t="shared" si="297"/>
        <v>42646.092812499999</v>
      </c>
      <c r="T3798" s="13">
        <f t="shared" si="298"/>
        <v>42675.207638888889</v>
      </c>
      <c r="U3798">
        <f t="shared" si="299"/>
        <v>2016</v>
      </c>
    </row>
    <row r="3799" spans="1:21" ht="48" x14ac:dyDescent="0.2">
      <c r="A3799">
        <v>3351</v>
      </c>
      <c r="B3799" s="3" t="s">
        <v>3350</v>
      </c>
      <c r="C3799" s="3" t="s">
        <v>7461</v>
      </c>
      <c r="D3799" s="6">
        <v>5000</v>
      </c>
      <c r="E3799" s="8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 t="shared" si="296"/>
        <v>101</v>
      </c>
      <c r="P3799">
        <f t="shared" si="300"/>
        <v>93.61</v>
      </c>
      <c r="Q3799" s="10" t="s">
        <v>8315</v>
      </c>
      <c r="R3799" t="s">
        <v>8316</v>
      </c>
      <c r="S3799" s="13">
        <f t="shared" si="297"/>
        <v>41806.395428240743</v>
      </c>
      <c r="T3799" s="13">
        <f t="shared" si="298"/>
        <v>41843.458333333336</v>
      </c>
      <c r="U3799">
        <f t="shared" si="299"/>
        <v>2014</v>
      </c>
    </row>
    <row r="3800" spans="1:21" ht="32" x14ac:dyDescent="0.2">
      <c r="A3800">
        <v>3130</v>
      </c>
      <c r="B3800" s="3" t="s">
        <v>3130</v>
      </c>
      <c r="C3800" s="3" t="s">
        <v>7240</v>
      </c>
      <c r="D3800" s="6">
        <v>10000</v>
      </c>
      <c r="E3800" s="8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 t="shared" si="296"/>
        <v>4</v>
      </c>
      <c r="P3800">
        <f t="shared" si="300"/>
        <v>93.75</v>
      </c>
      <c r="Q3800" s="10" t="s">
        <v>8315</v>
      </c>
      <c r="R3800" t="s">
        <v>8316</v>
      </c>
      <c r="S3800" s="13">
        <f t="shared" si="297"/>
        <v>42808.640231481477</v>
      </c>
      <c r="T3800" s="13">
        <f t="shared" si="298"/>
        <v>42839.207638888889</v>
      </c>
      <c r="U3800">
        <f t="shared" si="299"/>
        <v>2017</v>
      </c>
    </row>
    <row r="3801" spans="1:21" ht="48" x14ac:dyDescent="0.2">
      <c r="A3801">
        <v>3384</v>
      </c>
      <c r="B3801" s="3" t="s">
        <v>3383</v>
      </c>
      <c r="C3801" s="3" t="s">
        <v>7494</v>
      </c>
      <c r="D3801" s="6">
        <v>6000</v>
      </c>
      <c r="E3801" s="8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 t="shared" si="296"/>
        <v>100</v>
      </c>
      <c r="P3801">
        <f t="shared" si="300"/>
        <v>93.76</v>
      </c>
      <c r="Q3801" s="10" t="s">
        <v>8315</v>
      </c>
      <c r="R3801" t="s">
        <v>8316</v>
      </c>
      <c r="S3801" s="13">
        <f t="shared" si="297"/>
        <v>42292.087592592594</v>
      </c>
      <c r="T3801" s="13">
        <f t="shared" si="298"/>
        <v>42329.125</v>
      </c>
      <c r="U3801">
        <f t="shared" si="299"/>
        <v>2015</v>
      </c>
    </row>
    <row r="3802" spans="1:21" ht="48" x14ac:dyDescent="0.2">
      <c r="A3802">
        <v>3786</v>
      </c>
      <c r="B3802" s="3" t="s">
        <v>3783</v>
      </c>
      <c r="C3802" s="3" t="s">
        <v>7896</v>
      </c>
      <c r="D3802" s="6">
        <v>6000</v>
      </c>
      <c r="E3802" s="8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96"/>
        <v>111</v>
      </c>
      <c r="P3802">
        <f t="shared" si="300"/>
        <v>93.77</v>
      </c>
      <c r="Q3802" s="10" t="s">
        <v>8315</v>
      </c>
      <c r="R3802" t="s">
        <v>8340</v>
      </c>
      <c r="S3802" s="13">
        <f t="shared" si="297"/>
        <v>42487.037905092591</v>
      </c>
      <c r="T3802" s="13">
        <f t="shared" si="298"/>
        <v>42517.037905092591</v>
      </c>
      <c r="U3802">
        <f t="shared" si="299"/>
        <v>2016</v>
      </c>
    </row>
    <row r="3803" spans="1:21" ht="32" x14ac:dyDescent="0.2">
      <c r="A3803">
        <v>3262</v>
      </c>
      <c r="B3803" s="3" t="s">
        <v>3262</v>
      </c>
      <c r="C3803" s="3" t="s">
        <v>7372</v>
      </c>
      <c r="D3803" s="6">
        <v>12200</v>
      </c>
      <c r="E3803" s="8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 t="shared" si="296"/>
        <v>103</v>
      </c>
      <c r="P3803">
        <f t="shared" si="300"/>
        <v>93.81</v>
      </c>
      <c r="Q3803" s="10" t="s">
        <v>8315</v>
      </c>
      <c r="R3803" t="s">
        <v>8316</v>
      </c>
      <c r="S3803" s="13">
        <f t="shared" si="297"/>
        <v>41964.315532407403</v>
      </c>
      <c r="T3803" s="13">
        <f t="shared" si="298"/>
        <v>41995.166666666672</v>
      </c>
      <c r="U3803">
        <f t="shared" si="299"/>
        <v>2014</v>
      </c>
    </row>
    <row r="3804" spans="1:21" ht="80" x14ac:dyDescent="0.2">
      <c r="A3804">
        <v>3316</v>
      </c>
      <c r="B3804" s="3" t="s">
        <v>3316</v>
      </c>
      <c r="C3804" s="3" t="s">
        <v>7426</v>
      </c>
      <c r="D3804" s="6">
        <v>11737</v>
      </c>
      <c r="E3804" s="8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 t="shared" si="296"/>
        <v>100</v>
      </c>
      <c r="P3804">
        <f t="shared" si="300"/>
        <v>93.98</v>
      </c>
      <c r="Q3804" s="10" t="s">
        <v>8315</v>
      </c>
      <c r="R3804" t="s">
        <v>8316</v>
      </c>
      <c r="S3804" s="13">
        <f t="shared" si="297"/>
        <v>41826.871238425927</v>
      </c>
      <c r="T3804" s="13">
        <f t="shared" si="298"/>
        <v>41859.57916666667</v>
      </c>
      <c r="U3804">
        <f t="shared" si="299"/>
        <v>2014</v>
      </c>
    </row>
    <row r="3805" spans="1:21" ht="48" x14ac:dyDescent="0.2">
      <c r="A3805">
        <v>2991</v>
      </c>
      <c r="B3805" s="3" t="s">
        <v>2991</v>
      </c>
      <c r="C3805" s="3" t="s">
        <v>7101</v>
      </c>
      <c r="D3805" s="6">
        <v>8500</v>
      </c>
      <c r="E3805" s="8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96"/>
        <v>103</v>
      </c>
      <c r="P3805">
        <f t="shared" si="300"/>
        <v>94.41</v>
      </c>
      <c r="Q3805" s="10" t="s">
        <v>8315</v>
      </c>
      <c r="R3805" t="s">
        <v>8317</v>
      </c>
      <c r="S3805" s="13">
        <f t="shared" si="297"/>
        <v>42740.837152777778</v>
      </c>
      <c r="T3805" s="13">
        <f t="shared" si="298"/>
        <v>42762.837152777778</v>
      </c>
      <c r="U3805">
        <f t="shared" si="299"/>
        <v>2017</v>
      </c>
    </row>
    <row r="3806" spans="1:21" ht="48" x14ac:dyDescent="0.2">
      <c r="A3806">
        <v>3029</v>
      </c>
      <c r="B3806" s="3" t="s">
        <v>3029</v>
      </c>
      <c r="C3806" s="3" t="s">
        <v>7139</v>
      </c>
      <c r="D3806" s="6">
        <v>30000</v>
      </c>
      <c r="E3806" s="8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96"/>
        <v>110</v>
      </c>
      <c r="P3806">
        <f t="shared" si="300"/>
        <v>94.55</v>
      </c>
      <c r="Q3806" s="10" t="s">
        <v>8315</v>
      </c>
      <c r="R3806" t="s">
        <v>8317</v>
      </c>
      <c r="S3806" s="13">
        <f t="shared" si="297"/>
        <v>41932.708877314813</v>
      </c>
      <c r="T3806" s="13">
        <f t="shared" si="298"/>
        <v>41961.190972222219</v>
      </c>
      <c r="U3806">
        <f t="shared" si="299"/>
        <v>2014</v>
      </c>
    </row>
    <row r="3807" spans="1:21" ht="48" x14ac:dyDescent="0.2">
      <c r="A3807">
        <v>2719</v>
      </c>
      <c r="B3807" s="3" t="s">
        <v>2719</v>
      </c>
      <c r="C3807" s="3" t="s">
        <v>6829</v>
      </c>
      <c r="D3807" s="6">
        <v>6000</v>
      </c>
      <c r="E3807" s="8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96"/>
        <v>109</v>
      </c>
      <c r="P3807">
        <f t="shared" si="300"/>
        <v>94.64</v>
      </c>
      <c r="Q3807" s="10" t="s">
        <v>8315</v>
      </c>
      <c r="R3807" t="s">
        <v>8317</v>
      </c>
      <c r="S3807" s="13">
        <f t="shared" si="297"/>
        <v>42418.031180555554</v>
      </c>
      <c r="T3807" s="13">
        <f t="shared" si="298"/>
        <v>42477.989513888882</v>
      </c>
      <c r="U3807">
        <f t="shared" si="299"/>
        <v>2016</v>
      </c>
    </row>
    <row r="3808" spans="1:21" ht="48" x14ac:dyDescent="0.2">
      <c r="A3808">
        <v>3781</v>
      </c>
      <c r="B3808" s="3" t="s">
        <v>3778</v>
      </c>
      <c r="C3808" s="3" t="s">
        <v>7891</v>
      </c>
      <c r="D3808" s="6">
        <v>4500</v>
      </c>
      <c r="E3808" s="8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96"/>
        <v>110</v>
      </c>
      <c r="P3808">
        <f t="shared" si="300"/>
        <v>94.9</v>
      </c>
      <c r="Q3808" s="10" t="s">
        <v>8315</v>
      </c>
      <c r="R3808" t="s">
        <v>8340</v>
      </c>
      <c r="S3808" s="13">
        <f t="shared" si="297"/>
        <v>41865.882928240739</v>
      </c>
      <c r="T3808" s="13">
        <f t="shared" si="298"/>
        <v>41890.882928240739</v>
      </c>
      <c r="U3808">
        <f t="shared" si="299"/>
        <v>2014</v>
      </c>
    </row>
    <row r="3809" spans="1:21" ht="32" x14ac:dyDescent="0.2">
      <c r="A3809">
        <v>3773</v>
      </c>
      <c r="B3809" s="3" t="s">
        <v>3770</v>
      </c>
      <c r="C3809" s="3" t="s">
        <v>7883</v>
      </c>
      <c r="D3809" s="6">
        <v>5000</v>
      </c>
      <c r="E3809" s="8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96"/>
        <v>108</v>
      </c>
      <c r="P3809">
        <f t="shared" si="300"/>
        <v>94.91</v>
      </c>
      <c r="Q3809" s="10" t="s">
        <v>8315</v>
      </c>
      <c r="R3809" t="s">
        <v>8340</v>
      </c>
      <c r="S3809" s="13">
        <f t="shared" si="297"/>
        <v>42656.005173611105</v>
      </c>
      <c r="T3809" s="13">
        <f t="shared" si="298"/>
        <v>42689.088888888888</v>
      </c>
      <c r="U3809">
        <f t="shared" si="299"/>
        <v>2016</v>
      </c>
    </row>
    <row r="3810" spans="1:21" ht="48" x14ac:dyDescent="0.2">
      <c r="A3810">
        <v>3431</v>
      </c>
      <c r="B3810" s="3" t="s">
        <v>3430</v>
      </c>
      <c r="C3810" s="3" t="s">
        <v>7541</v>
      </c>
      <c r="D3810" s="6">
        <v>2000</v>
      </c>
      <c r="E3810" s="8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 t="shared" si="296"/>
        <v>100</v>
      </c>
      <c r="P3810">
        <f t="shared" si="300"/>
        <v>95.24</v>
      </c>
      <c r="Q3810" s="10" t="s">
        <v>8315</v>
      </c>
      <c r="R3810" t="s">
        <v>8316</v>
      </c>
      <c r="S3810" s="13">
        <f t="shared" si="297"/>
        <v>41839.730937500004</v>
      </c>
      <c r="T3810" s="13">
        <f t="shared" si="298"/>
        <v>41869.730937500004</v>
      </c>
      <c r="U3810">
        <f t="shared" si="299"/>
        <v>2014</v>
      </c>
    </row>
    <row r="3811" spans="1:21" ht="32" x14ac:dyDescent="0.2">
      <c r="A3811">
        <v>2714</v>
      </c>
      <c r="B3811" s="3" t="s">
        <v>2714</v>
      </c>
      <c r="C3811" s="3" t="s">
        <v>6824</v>
      </c>
      <c r="D3811" s="6">
        <v>25000</v>
      </c>
      <c r="E3811" s="8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96"/>
        <v>116</v>
      </c>
      <c r="P3811">
        <f t="shared" si="300"/>
        <v>95.37</v>
      </c>
      <c r="Q3811" s="10" t="s">
        <v>8315</v>
      </c>
      <c r="R3811" t="s">
        <v>8317</v>
      </c>
      <c r="S3811" s="13">
        <f t="shared" si="297"/>
        <v>42629.655046296291</v>
      </c>
      <c r="T3811" s="13">
        <f t="shared" si="298"/>
        <v>42657.958333333328</v>
      </c>
      <c r="U3811">
        <f t="shared" si="299"/>
        <v>2016</v>
      </c>
    </row>
    <row r="3812" spans="1:21" ht="48" x14ac:dyDescent="0.2">
      <c r="A3812">
        <v>2969</v>
      </c>
      <c r="B3812" s="3" t="s">
        <v>2969</v>
      </c>
      <c r="C3812" s="3" t="s">
        <v>7079</v>
      </c>
      <c r="D3812" s="6">
        <v>1000</v>
      </c>
      <c r="E3812" s="8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 t="shared" si="296"/>
        <v>163</v>
      </c>
      <c r="P3812">
        <f t="shared" si="300"/>
        <v>95.59</v>
      </c>
      <c r="Q3812" s="10" t="s">
        <v>8315</v>
      </c>
      <c r="R3812" t="s">
        <v>8316</v>
      </c>
      <c r="S3812" s="13">
        <f t="shared" si="297"/>
        <v>42097.786493055552</v>
      </c>
      <c r="T3812" s="13">
        <f t="shared" si="298"/>
        <v>42127.952083333337</v>
      </c>
      <c r="U3812">
        <f t="shared" si="299"/>
        <v>2015</v>
      </c>
    </row>
    <row r="3813" spans="1:21" ht="32" x14ac:dyDescent="0.2">
      <c r="A3813">
        <v>3520</v>
      </c>
      <c r="B3813" s="3" t="s">
        <v>3519</v>
      </c>
      <c r="C3813" s="3" t="s">
        <v>7630</v>
      </c>
      <c r="D3813" s="6">
        <v>2000</v>
      </c>
      <c r="E3813" s="8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 t="shared" si="296"/>
        <v>101</v>
      </c>
      <c r="P3813">
        <f t="shared" si="300"/>
        <v>95.95</v>
      </c>
      <c r="Q3813" s="10" t="s">
        <v>8315</v>
      </c>
      <c r="R3813" t="s">
        <v>8316</v>
      </c>
      <c r="S3813" s="13">
        <f t="shared" si="297"/>
        <v>42227.824212962965</v>
      </c>
      <c r="T3813" s="13">
        <f t="shared" si="298"/>
        <v>42253.57430555555</v>
      </c>
      <c r="U3813">
        <f t="shared" si="299"/>
        <v>2015</v>
      </c>
    </row>
    <row r="3814" spans="1:21" ht="48" x14ac:dyDescent="0.2">
      <c r="A3814">
        <v>3357</v>
      </c>
      <c r="B3814" s="3" t="s">
        <v>3356</v>
      </c>
      <c r="C3814" s="3" t="s">
        <v>7467</v>
      </c>
      <c r="D3814" s="6">
        <v>2000</v>
      </c>
      <c r="E3814" s="8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 t="shared" si="296"/>
        <v>101</v>
      </c>
      <c r="P3814">
        <f t="shared" si="300"/>
        <v>96.19</v>
      </c>
      <c r="Q3814" s="10" t="s">
        <v>8315</v>
      </c>
      <c r="R3814" t="s">
        <v>8316</v>
      </c>
      <c r="S3814" s="13">
        <f t="shared" si="297"/>
        <v>41822.417939814812</v>
      </c>
      <c r="T3814" s="13">
        <f t="shared" si="298"/>
        <v>41852.417939814812</v>
      </c>
      <c r="U3814">
        <f t="shared" si="299"/>
        <v>2014</v>
      </c>
    </row>
    <row r="3815" spans="1:21" ht="48" x14ac:dyDescent="0.2">
      <c r="A3815">
        <v>3369</v>
      </c>
      <c r="B3815" s="3" t="s">
        <v>3368</v>
      </c>
      <c r="C3815" s="3" t="s">
        <v>7479</v>
      </c>
      <c r="D3815" s="6">
        <v>5000</v>
      </c>
      <c r="E3815" s="8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 t="shared" si="296"/>
        <v>104</v>
      </c>
      <c r="P3815">
        <f t="shared" si="300"/>
        <v>96.2</v>
      </c>
      <c r="Q3815" s="10" t="s">
        <v>8315</v>
      </c>
      <c r="R3815" t="s">
        <v>8316</v>
      </c>
      <c r="S3815" s="13">
        <f t="shared" si="297"/>
        <v>42690.041435185187</v>
      </c>
      <c r="T3815" s="13">
        <f t="shared" si="298"/>
        <v>42750.041435185187</v>
      </c>
      <c r="U3815">
        <f t="shared" si="299"/>
        <v>2016</v>
      </c>
    </row>
    <row r="3816" spans="1:21" ht="48" x14ac:dyDescent="0.2">
      <c r="A3816">
        <v>3036</v>
      </c>
      <c r="B3816" s="3" t="s">
        <v>3036</v>
      </c>
      <c r="C3816" s="3" t="s">
        <v>7146</v>
      </c>
      <c r="D3816" s="6">
        <v>25000</v>
      </c>
      <c r="E3816" s="8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96"/>
        <v>127</v>
      </c>
      <c r="P3816">
        <f t="shared" si="300"/>
        <v>96.3</v>
      </c>
      <c r="Q3816" s="10" t="s">
        <v>8315</v>
      </c>
      <c r="R3816" t="s">
        <v>8317</v>
      </c>
      <c r="S3816" s="13">
        <f t="shared" si="297"/>
        <v>41466.785231481481</v>
      </c>
      <c r="T3816" s="13">
        <f t="shared" si="298"/>
        <v>41502.499305555553</v>
      </c>
      <c r="U3816">
        <f t="shared" si="299"/>
        <v>2013</v>
      </c>
    </row>
    <row r="3817" spans="1:21" ht="32" x14ac:dyDescent="0.2">
      <c r="A3817">
        <v>3041</v>
      </c>
      <c r="B3817" s="3" t="s">
        <v>3041</v>
      </c>
      <c r="C3817" s="3" t="s">
        <v>7151</v>
      </c>
      <c r="D3817" s="6">
        <v>8300</v>
      </c>
      <c r="E3817" s="8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96"/>
        <v>110</v>
      </c>
      <c r="P3817">
        <f t="shared" si="300"/>
        <v>96.53</v>
      </c>
      <c r="Q3817" s="10" t="s">
        <v>8315</v>
      </c>
      <c r="R3817" t="s">
        <v>8317</v>
      </c>
      <c r="S3817" s="13">
        <f t="shared" si="297"/>
        <v>42359.868611111116</v>
      </c>
      <c r="T3817" s="13">
        <f t="shared" si="298"/>
        <v>42389.868611111116</v>
      </c>
      <c r="U3817">
        <f t="shared" si="299"/>
        <v>2015</v>
      </c>
    </row>
    <row r="3818" spans="1:21" ht="48" x14ac:dyDescent="0.2">
      <c r="A3818">
        <v>2880</v>
      </c>
      <c r="B3818" s="3" t="s">
        <v>2880</v>
      </c>
      <c r="C3818" s="3" t="s">
        <v>6990</v>
      </c>
      <c r="D3818" s="6">
        <v>12000</v>
      </c>
      <c r="E3818" s="8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 t="shared" si="296"/>
        <v>23</v>
      </c>
      <c r="P3818">
        <f t="shared" si="300"/>
        <v>96.55</v>
      </c>
      <c r="Q3818" s="10" t="s">
        <v>8315</v>
      </c>
      <c r="R3818" t="s">
        <v>8316</v>
      </c>
      <c r="S3818" s="13">
        <f t="shared" si="297"/>
        <v>42192.905694444446</v>
      </c>
      <c r="T3818" s="13">
        <f t="shared" si="298"/>
        <v>42236.711805555555</v>
      </c>
      <c r="U3818">
        <f t="shared" si="299"/>
        <v>2015</v>
      </c>
    </row>
    <row r="3819" spans="1:21" ht="48" x14ac:dyDescent="0.2">
      <c r="A3819">
        <v>3509</v>
      </c>
      <c r="B3819" s="3" t="s">
        <v>3508</v>
      </c>
      <c r="C3819" s="3" t="s">
        <v>7619</v>
      </c>
      <c r="D3819" s="6">
        <v>3000</v>
      </c>
      <c r="E3819" s="8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 t="shared" si="296"/>
        <v>106</v>
      </c>
      <c r="P3819">
        <f t="shared" si="300"/>
        <v>96.67</v>
      </c>
      <c r="Q3819" s="10" t="s">
        <v>8315</v>
      </c>
      <c r="R3819" t="s">
        <v>8316</v>
      </c>
      <c r="S3819" s="13">
        <f t="shared" si="297"/>
        <v>41950.859560185185</v>
      </c>
      <c r="T3819" s="13">
        <f t="shared" si="298"/>
        <v>41964.204861111109</v>
      </c>
      <c r="U3819">
        <f t="shared" si="299"/>
        <v>2014</v>
      </c>
    </row>
    <row r="3820" spans="1:21" ht="16" x14ac:dyDescent="0.2">
      <c r="A3820">
        <v>2989</v>
      </c>
      <c r="B3820" s="3" t="s">
        <v>2989</v>
      </c>
      <c r="C3820" s="3" t="s">
        <v>7099</v>
      </c>
      <c r="D3820" s="6">
        <v>20000</v>
      </c>
      <c r="E3820" s="8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96"/>
        <v>177</v>
      </c>
      <c r="P3820">
        <f t="shared" si="300"/>
        <v>97</v>
      </c>
      <c r="Q3820" s="10" t="s">
        <v>8315</v>
      </c>
      <c r="R3820" t="s">
        <v>8317</v>
      </c>
      <c r="S3820" s="13">
        <f t="shared" si="297"/>
        <v>42337.02039351852</v>
      </c>
      <c r="T3820" s="13">
        <f t="shared" si="298"/>
        <v>42359.207638888889</v>
      </c>
      <c r="U3820">
        <f t="shared" si="299"/>
        <v>2015</v>
      </c>
    </row>
    <row r="3821" spans="1:21" ht="48" x14ac:dyDescent="0.2">
      <c r="A3821">
        <v>3233</v>
      </c>
      <c r="B3821" s="3" t="s">
        <v>3233</v>
      </c>
      <c r="C3821" s="3" t="s">
        <v>7343</v>
      </c>
      <c r="D3821" s="6">
        <v>5000</v>
      </c>
      <c r="E3821" s="8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 t="shared" si="296"/>
        <v>119</v>
      </c>
      <c r="P3821">
        <f t="shared" si="300"/>
        <v>97.38</v>
      </c>
      <c r="Q3821" s="10" t="s">
        <v>8315</v>
      </c>
      <c r="R3821" t="s">
        <v>8316</v>
      </c>
      <c r="S3821" s="13">
        <f t="shared" si="297"/>
        <v>42766.805034722223</v>
      </c>
      <c r="T3821" s="13">
        <f t="shared" si="298"/>
        <v>42796.805034722223</v>
      </c>
      <c r="U3821">
        <f t="shared" si="299"/>
        <v>2017</v>
      </c>
    </row>
    <row r="3822" spans="1:21" ht="48" x14ac:dyDescent="0.2">
      <c r="A3822">
        <v>3649</v>
      </c>
      <c r="B3822" s="3" t="s">
        <v>3647</v>
      </c>
      <c r="C3822" s="3" t="s">
        <v>7759</v>
      </c>
      <c r="D3822" s="6">
        <v>750</v>
      </c>
      <c r="E3822" s="8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 t="shared" si="296"/>
        <v>104</v>
      </c>
      <c r="P3822">
        <f t="shared" si="300"/>
        <v>97.5</v>
      </c>
      <c r="Q3822" s="10" t="s">
        <v>8315</v>
      </c>
      <c r="R3822" t="s">
        <v>8316</v>
      </c>
      <c r="S3822" s="13">
        <f t="shared" si="297"/>
        <v>41780.712893518517</v>
      </c>
      <c r="T3822" s="13">
        <f t="shared" si="298"/>
        <v>41806.712893518517</v>
      </c>
      <c r="U3822">
        <f t="shared" si="299"/>
        <v>2014</v>
      </c>
    </row>
    <row r="3823" spans="1:21" ht="48" x14ac:dyDescent="0.2">
      <c r="A3823">
        <v>3565</v>
      </c>
      <c r="B3823" s="3" t="s">
        <v>3564</v>
      </c>
      <c r="C3823" s="3" t="s">
        <v>7675</v>
      </c>
      <c r="D3823" s="6">
        <v>900</v>
      </c>
      <c r="E3823" s="8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 t="shared" si="296"/>
        <v>131</v>
      </c>
      <c r="P3823">
        <f t="shared" si="300"/>
        <v>97.92</v>
      </c>
      <c r="Q3823" s="10" t="s">
        <v>8315</v>
      </c>
      <c r="R3823" t="s">
        <v>8316</v>
      </c>
      <c r="S3823" s="13">
        <f t="shared" si="297"/>
        <v>41974.743148148147</v>
      </c>
      <c r="T3823" s="13">
        <f t="shared" si="298"/>
        <v>42004.743148148147</v>
      </c>
      <c r="U3823">
        <f t="shared" si="299"/>
        <v>2014</v>
      </c>
    </row>
    <row r="3824" spans="1:21" ht="32" x14ac:dyDescent="0.2">
      <c r="A3824">
        <v>3258</v>
      </c>
      <c r="B3824" s="3" t="s">
        <v>3258</v>
      </c>
      <c r="C3824" s="3" t="s">
        <v>7368</v>
      </c>
      <c r="D3824" s="6">
        <v>7000</v>
      </c>
      <c r="E3824" s="8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 t="shared" si="296"/>
        <v>105</v>
      </c>
      <c r="P3824">
        <f t="shared" si="300"/>
        <v>98.2</v>
      </c>
      <c r="Q3824" s="10" t="s">
        <v>8315</v>
      </c>
      <c r="R3824" t="s">
        <v>8316</v>
      </c>
      <c r="S3824" s="13">
        <f t="shared" si="297"/>
        <v>41982.887280092589</v>
      </c>
      <c r="T3824" s="13">
        <f t="shared" si="298"/>
        <v>42012.887280092589</v>
      </c>
      <c r="U3824">
        <f t="shared" si="299"/>
        <v>2014</v>
      </c>
    </row>
    <row r="3825" spans="1:21" ht="48" x14ac:dyDescent="0.2">
      <c r="A3825">
        <v>2828</v>
      </c>
      <c r="B3825" s="3" t="s">
        <v>2828</v>
      </c>
      <c r="C3825" s="3" t="s">
        <v>6938</v>
      </c>
      <c r="D3825" s="6">
        <v>9500</v>
      </c>
      <c r="E3825" s="8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 t="shared" si="296"/>
        <v>100</v>
      </c>
      <c r="P3825">
        <f t="shared" si="300"/>
        <v>98.31</v>
      </c>
      <c r="Q3825" s="10" t="s">
        <v>8315</v>
      </c>
      <c r="R3825" t="s">
        <v>8316</v>
      </c>
      <c r="S3825" s="13">
        <f t="shared" si="297"/>
        <v>42254.264687499999</v>
      </c>
      <c r="T3825" s="13">
        <f t="shared" si="298"/>
        <v>42279.958333333328</v>
      </c>
      <c r="U3825">
        <f t="shared" si="299"/>
        <v>2015</v>
      </c>
    </row>
    <row r="3826" spans="1:21" ht="32" x14ac:dyDescent="0.2">
      <c r="A3826">
        <v>3157</v>
      </c>
      <c r="B3826" s="3" t="s">
        <v>3157</v>
      </c>
      <c r="C3826" s="3" t="s">
        <v>7267</v>
      </c>
      <c r="D3826" s="6">
        <v>4000</v>
      </c>
      <c r="E3826" s="8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 t="shared" si="296"/>
        <v>101</v>
      </c>
      <c r="P3826">
        <f t="shared" si="300"/>
        <v>98.54</v>
      </c>
      <c r="Q3826" s="10" t="s">
        <v>8315</v>
      </c>
      <c r="R3826" t="s">
        <v>8316</v>
      </c>
      <c r="S3826" s="13">
        <f t="shared" si="297"/>
        <v>41829.788252314815</v>
      </c>
      <c r="T3826" s="13">
        <f t="shared" si="298"/>
        <v>41839.208333333336</v>
      </c>
      <c r="U3826">
        <f t="shared" si="299"/>
        <v>2014</v>
      </c>
    </row>
    <row r="3827" spans="1:21" ht="48" x14ac:dyDescent="0.2">
      <c r="A3827">
        <v>3526</v>
      </c>
      <c r="B3827" s="3" t="s">
        <v>3525</v>
      </c>
      <c r="C3827" s="3" t="s">
        <v>7636</v>
      </c>
      <c r="D3827" s="6">
        <v>3300</v>
      </c>
      <c r="E3827" s="8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 t="shared" si="296"/>
        <v>102</v>
      </c>
      <c r="P3827">
        <f t="shared" si="300"/>
        <v>99</v>
      </c>
      <c r="Q3827" s="10" t="s">
        <v>8315</v>
      </c>
      <c r="R3827" t="s">
        <v>8316</v>
      </c>
      <c r="S3827" s="13">
        <f t="shared" si="297"/>
        <v>42460.335312499999</v>
      </c>
      <c r="T3827" s="13">
        <f t="shared" si="298"/>
        <v>42488.249305555553</v>
      </c>
      <c r="U3827">
        <f t="shared" si="299"/>
        <v>2016</v>
      </c>
    </row>
    <row r="3828" spans="1:21" ht="48" x14ac:dyDescent="0.2">
      <c r="A3828">
        <v>3575</v>
      </c>
      <c r="B3828" s="3" t="s">
        <v>3574</v>
      </c>
      <c r="C3828" s="3" t="s">
        <v>7685</v>
      </c>
      <c r="D3828" s="6">
        <v>10000</v>
      </c>
      <c r="E3828" s="8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 t="shared" si="296"/>
        <v>101</v>
      </c>
      <c r="P3828">
        <f t="shared" si="300"/>
        <v>99.34</v>
      </c>
      <c r="Q3828" s="10" t="s">
        <v>8315</v>
      </c>
      <c r="R3828" t="s">
        <v>8316</v>
      </c>
      <c r="S3828" s="13">
        <f t="shared" si="297"/>
        <v>42561.783877314811</v>
      </c>
      <c r="T3828" s="13">
        <f t="shared" si="298"/>
        <v>42593.165972222225</v>
      </c>
      <c r="U3828">
        <f t="shared" si="299"/>
        <v>2016</v>
      </c>
    </row>
    <row r="3829" spans="1:21" ht="32" x14ac:dyDescent="0.2">
      <c r="A3829">
        <v>3680</v>
      </c>
      <c r="B3829" s="3" t="s">
        <v>3677</v>
      </c>
      <c r="C3829" s="3" t="s">
        <v>7790</v>
      </c>
      <c r="D3829" s="6">
        <v>3000</v>
      </c>
      <c r="E3829" s="8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 t="shared" si="296"/>
        <v>113</v>
      </c>
      <c r="P3829">
        <f t="shared" si="300"/>
        <v>99.5</v>
      </c>
      <c r="Q3829" s="10" t="s">
        <v>8315</v>
      </c>
      <c r="R3829" t="s">
        <v>8316</v>
      </c>
      <c r="S3829" s="13">
        <f t="shared" si="297"/>
        <v>42627.454097222217</v>
      </c>
      <c r="T3829" s="13">
        <f t="shared" si="298"/>
        <v>42648.454097222217</v>
      </c>
      <c r="U3829">
        <f t="shared" si="299"/>
        <v>2016</v>
      </c>
    </row>
    <row r="3830" spans="1:21" ht="48" x14ac:dyDescent="0.2">
      <c r="A3830">
        <v>3748</v>
      </c>
      <c r="B3830" s="3" t="s">
        <v>3745</v>
      </c>
      <c r="C3830" s="3" t="s">
        <v>7858</v>
      </c>
      <c r="D3830" s="6">
        <v>5000</v>
      </c>
      <c r="E3830" s="8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96"/>
        <v>104</v>
      </c>
      <c r="P3830">
        <f t="shared" si="300"/>
        <v>99.54</v>
      </c>
      <c r="Q3830" s="10" t="s">
        <v>8315</v>
      </c>
      <c r="R3830" t="s">
        <v>8340</v>
      </c>
      <c r="S3830" s="13">
        <f t="shared" si="297"/>
        <v>42395.706435185188</v>
      </c>
      <c r="T3830" s="13">
        <f t="shared" si="298"/>
        <v>42416.249305555553</v>
      </c>
      <c r="U3830">
        <f t="shared" si="299"/>
        <v>2016</v>
      </c>
    </row>
    <row r="3831" spans="1:21" ht="48" x14ac:dyDescent="0.2">
      <c r="A3831">
        <v>3062</v>
      </c>
      <c r="B3831" s="3" t="s">
        <v>3062</v>
      </c>
      <c r="C3831" s="3" t="s">
        <v>7172</v>
      </c>
      <c r="D3831" s="6">
        <v>10000</v>
      </c>
      <c r="E3831" s="8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96"/>
        <v>67</v>
      </c>
      <c r="P3831">
        <f t="shared" si="300"/>
        <v>99.76</v>
      </c>
      <c r="Q3831" s="10" t="s">
        <v>8315</v>
      </c>
      <c r="R3831" t="s">
        <v>8317</v>
      </c>
      <c r="S3831" s="13">
        <f t="shared" si="297"/>
        <v>42248.535787037035</v>
      </c>
      <c r="T3831" s="13">
        <f t="shared" si="298"/>
        <v>42277.75</v>
      </c>
      <c r="U3831">
        <f t="shared" si="299"/>
        <v>2015</v>
      </c>
    </row>
    <row r="3832" spans="1:21" ht="48" x14ac:dyDescent="0.2">
      <c r="A3832">
        <v>3402</v>
      </c>
      <c r="B3832" s="3" t="s">
        <v>3401</v>
      </c>
      <c r="C3832" s="3" t="s">
        <v>7512</v>
      </c>
      <c r="D3832" s="6">
        <v>15000</v>
      </c>
      <c r="E3832" s="8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 t="shared" si="296"/>
        <v>110</v>
      </c>
      <c r="P3832">
        <f t="shared" si="300"/>
        <v>99.79</v>
      </c>
      <c r="Q3832" s="10" t="s">
        <v>8315</v>
      </c>
      <c r="R3832" t="s">
        <v>8316</v>
      </c>
      <c r="S3832" s="13">
        <f t="shared" si="297"/>
        <v>42290.61855324074</v>
      </c>
      <c r="T3832" s="13">
        <f t="shared" si="298"/>
        <v>42320.104861111111</v>
      </c>
      <c r="U3832">
        <f t="shared" si="299"/>
        <v>2015</v>
      </c>
    </row>
    <row r="3833" spans="1:21" ht="32" x14ac:dyDescent="0.2">
      <c r="A3833">
        <v>2944</v>
      </c>
      <c r="B3833" s="3" t="s">
        <v>2944</v>
      </c>
      <c r="C3833" s="3" t="s">
        <v>7054</v>
      </c>
      <c r="D3833" s="6">
        <v>10000</v>
      </c>
      <c r="E3833" s="8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96"/>
        <v>1</v>
      </c>
      <c r="P3833">
        <f t="shared" si="300"/>
        <v>100</v>
      </c>
      <c r="Q3833" s="10" t="s">
        <v>8315</v>
      </c>
      <c r="R3833" t="s">
        <v>8317</v>
      </c>
      <c r="S3833" s="13">
        <f t="shared" si="297"/>
        <v>42132.9143287037</v>
      </c>
      <c r="T3833" s="13">
        <f t="shared" si="298"/>
        <v>42162.9143287037</v>
      </c>
      <c r="U3833">
        <f t="shared" si="299"/>
        <v>2015</v>
      </c>
    </row>
    <row r="3834" spans="1:21" ht="48" x14ac:dyDescent="0.2">
      <c r="A3834">
        <v>3632</v>
      </c>
      <c r="B3834" s="3" t="s">
        <v>3630</v>
      </c>
      <c r="C3834" s="3" t="s">
        <v>7742</v>
      </c>
      <c r="D3834" s="6">
        <v>500</v>
      </c>
      <c r="E3834" s="8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96"/>
        <v>20</v>
      </c>
      <c r="P3834">
        <f t="shared" si="300"/>
        <v>100</v>
      </c>
      <c r="Q3834" s="10" t="s">
        <v>8315</v>
      </c>
      <c r="R3834" t="s">
        <v>8340</v>
      </c>
      <c r="S3834" s="13">
        <f t="shared" si="297"/>
        <v>41946.936909722222</v>
      </c>
      <c r="T3834" s="13">
        <f t="shared" si="298"/>
        <v>41966.936909722222</v>
      </c>
      <c r="U3834">
        <f t="shared" si="299"/>
        <v>2014</v>
      </c>
    </row>
    <row r="3835" spans="1:21" ht="48" x14ac:dyDescent="0.2">
      <c r="A3835">
        <v>3730</v>
      </c>
      <c r="B3835" s="3" t="s">
        <v>3727</v>
      </c>
      <c r="C3835" s="3" t="s">
        <v>7840</v>
      </c>
      <c r="D3835" s="6">
        <v>1000</v>
      </c>
      <c r="E3835" s="8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 t="shared" si="296"/>
        <v>10</v>
      </c>
      <c r="P3835">
        <f t="shared" si="300"/>
        <v>100</v>
      </c>
      <c r="Q3835" s="10" t="s">
        <v>8315</v>
      </c>
      <c r="R3835" t="s">
        <v>8316</v>
      </c>
      <c r="S3835" s="13">
        <f t="shared" si="297"/>
        <v>42203.677766203706</v>
      </c>
      <c r="T3835" s="13">
        <f t="shared" si="298"/>
        <v>42233.677766203706</v>
      </c>
      <c r="U3835">
        <f t="shared" si="299"/>
        <v>2015</v>
      </c>
    </row>
    <row r="3836" spans="1:21" ht="48" x14ac:dyDescent="0.2">
      <c r="A3836">
        <v>3770</v>
      </c>
      <c r="B3836" s="3" t="s">
        <v>3767</v>
      </c>
      <c r="C3836" s="3" t="s">
        <v>7880</v>
      </c>
      <c r="D3836" s="6">
        <v>2000</v>
      </c>
      <c r="E3836" s="8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96"/>
        <v>100</v>
      </c>
      <c r="P3836">
        <f t="shared" si="300"/>
        <v>100</v>
      </c>
      <c r="Q3836" s="10" t="s">
        <v>8315</v>
      </c>
      <c r="R3836" t="s">
        <v>8340</v>
      </c>
      <c r="S3836" s="13">
        <f t="shared" si="297"/>
        <v>42138.930671296301</v>
      </c>
      <c r="T3836" s="13">
        <f t="shared" si="298"/>
        <v>42168.930671296301</v>
      </c>
      <c r="U3836">
        <f t="shared" si="299"/>
        <v>2015</v>
      </c>
    </row>
    <row r="3837" spans="1:21" ht="48" x14ac:dyDescent="0.2">
      <c r="A3837">
        <v>3774</v>
      </c>
      <c r="B3837" s="3" t="s">
        <v>3771</v>
      </c>
      <c r="C3837" s="3" t="s">
        <v>7884</v>
      </c>
      <c r="D3837" s="6">
        <v>2500</v>
      </c>
      <c r="E3837" s="8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96"/>
        <v>100</v>
      </c>
      <c r="P3837">
        <f t="shared" si="300"/>
        <v>100</v>
      </c>
      <c r="Q3837" s="10" t="s">
        <v>8315</v>
      </c>
      <c r="R3837" t="s">
        <v>8340</v>
      </c>
      <c r="S3837" s="13">
        <f t="shared" si="297"/>
        <v>42087.792303240742</v>
      </c>
      <c r="T3837" s="13">
        <f t="shared" si="298"/>
        <v>42103.792303240742</v>
      </c>
      <c r="U3837">
        <f t="shared" si="299"/>
        <v>2015</v>
      </c>
    </row>
    <row r="3838" spans="1:21" ht="48" x14ac:dyDescent="0.2">
      <c r="A3838">
        <v>3780</v>
      </c>
      <c r="B3838" s="3" t="s">
        <v>3777</v>
      </c>
      <c r="C3838" s="3" t="s">
        <v>7890</v>
      </c>
      <c r="D3838" s="6">
        <v>2500</v>
      </c>
      <c r="E3838" s="8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96"/>
        <v>120</v>
      </c>
      <c r="P3838">
        <f t="shared" si="300"/>
        <v>100</v>
      </c>
      <c r="Q3838" s="10" t="s">
        <v>8315</v>
      </c>
      <c r="R3838" t="s">
        <v>8340</v>
      </c>
      <c r="S3838" s="13">
        <f t="shared" si="297"/>
        <v>42166.219733796301</v>
      </c>
      <c r="T3838" s="13">
        <f t="shared" si="298"/>
        <v>42198.837499999994</v>
      </c>
      <c r="U3838">
        <f t="shared" si="299"/>
        <v>2015</v>
      </c>
    </row>
    <row r="3839" spans="1:21" ht="16" x14ac:dyDescent="0.2">
      <c r="A3839">
        <v>3861</v>
      </c>
      <c r="B3839" s="3" t="s">
        <v>3858</v>
      </c>
      <c r="C3839" s="3" t="s">
        <v>7970</v>
      </c>
      <c r="D3839" s="6">
        <v>2000</v>
      </c>
      <c r="E3839" s="8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 t="shared" si="296"/>
        <v>5</v>
      </c>
      <c r="P3839">
        <f t="shared" si="300"/>
        <v>100</v>
      </c>
      <c r="Q3839" s="10" t="s">
        <v>8315</v>
      </c>
      <c r="R3839" t="s">
        <v>8316</v>
      </c>
      <c r="S3839" s="13">
        <f t="shared" si="297"/>
        <v>41914.590011574073</v>
      </c>
      <c r="T3839" s="13">
        <f t="shared" si="298"/>
        <v>41955.907638888893</v>
      </c>
      <c r="U3839">
        <f t="shared" si="299"/>
        <v>2014</v>
      </c>
    </row>
    <row r="3840" spans="1:21" ht="32" x14ac:dyDescent="0.2">
      <c r="A3840">
        <v>3991</v>
      </c>
      <c r="B3840" s="3" t="s">
        <v>3987</v>
      </c>
      <c r="C3840" s="3" t="s">
        <v>8097</v>
      </c>
      <c r="D3840" s="6">
        <v>500</v>
      </c>
      <c r="E3840" s="8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 t="shared" si="296"/>
        <v>20</v>
      </c>
      <c r="P3840">
        <f t="shared" si="300"/>
        <v>100</v>
      </c>
      <c r="Q3840" s="10" t="s">
        <v>8315</v>
      </c>
      <c r="R3840" t="s">
        <v>8316</v>
      </c>
      <c r="S3840" s="13">
        <f t="shared" si="297"/>
        <v>42125.644467592589</v>
      </c>
      <c r="T3840" s="13">
        <f t="shared" si="298"/>
        <v>42155.644467592589</v>
      </c>
      <c r="U3840">
        <f t="shared" si="299"/>
        <v>2015</v>
      </c>
    </row>
    <row r="3841" spans="1:21" ht="48" x14ac:dyDescent="0.2">
      <c r="A3841">
        <v>4034</v>
      </c>
      <c r="B3841" s="3" t="s">
        <v>4030</v>
      </c>
      <c r="C3841" s="3" t="s">
        <v>8139</v>
      </c>
      <c r="D3841" s="6">
        <v>13500</v>
      </c>
      <c r="E3841" s="8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 t="shared" si="296"/>
        <v>1</v>
      </c>
      <c r="P3841">
        <f t="shared" si="300"/>
        <v>100</v>
      </c>
      <c r="Q3841" s="10" t="s">
        <v>8315</v>
      </c>
      <c r="R3841" t="s">
        <v>8316</v>
      </c>
      <c r="S3841" s="13">
        <f t="shared" si="297"/>
        <v>42067.947337962964</v>
      </c>
      <c r="T3841" s="13">
        <f t="shared" si="298"/>
        <v>42097.905671296292</v>
      </c>
      <c r="U3841">
        <f t="shared" si="299"/>
        <v>2015</v>
      </c>
    </row>
    <row r="3842" spans="1:21" ht="48" x14ac:dyDescent="0.2">
      <c r="A3842">
        <v>536</v>
      </c>
      <c r="B3842" s="3" t="s">
        <v>537</v>
      </c>
      <c r="C3842" s="3" t="s">
        <v>4646</v>
      </c>
      <c r="D3842" s="6">
        <v>3300</v>
      </c>
      <c r="E3842" s="8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 t="shared" ref="O3842:O3905" si="301">ROUND(E3842/D3842*100,0)</f>
        <v>118</v>
      </c>
      <c r="P3842">
        <f t="shared" si="300"/>
        <v>100.06</v>
      </c>
      <c r="Q3842" s="10" t="s">
        <v>8315</v>
      </c>
      <c r="R3842" t="s">
        <v>8316</v>
      </c>
      <c r="S3842" s="13">
        <f t="shared" si="297"/>
        <v>42179.344988425932</v>
      </c>
      <c r="T3842" s="13">
        <f t="shared" si="298"/>
        <v>42219.75</v>
      </c>
      <c r="U3842">
        <f t="shared" si="299"/>
        <v>2015</v>
      </c>
    </row>
    <row r="3843" spans="1:21" ht="48" x14ac:dyDescent="0.2">
      <c r="A3843">
        <v>3387</v>
      </c>
      <c r="B3843" s="3" t="s">
        <v>3386</v>
      </c>
      <c r="C3843" s="3" t="s">
        <v>7497</v>
      </c>
      <c r="D3843" s="6">
        <v>3000</v>
      </c>
      <c r="E3843" s="8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 t="shared" si="301"/>
        <v>117</v>
      </c>
      <c r="P3843">
        <f t="shared" si="300"/>
        <v>100.17</v>
      </c>
      <c r="Q3843" s="10" t="s">
        <v>8315</v>
      </c>
      <c r="R3843" t="s">
        <v>8316</v>
      </c>
      <c r="S3843" s="13">
        <f t="shared" ref="S3843:S3906" si="302">(((J3843/60)/60)/24)+DATE(1970,1,1)</f>
        <v>41947.762592592589</v>
      </c>
      <c r="T3843" s="13">
        <f t="shared" ref="T3843:T3906" si="303">(((I3843/60)/60)/24)+DATE(1970,1,1)</f>
        <v>41987.762592592597</v>
      </c>
      <c r="U3843">
        <f t="shared" ref="U3843:U3906" si="304">YEAR(S3843)</f>
        <v>2014</v>
      </c>
    </row>
    <row r="3844" spans="1:21" ht="48" x14ac:dyDescent="0.2">
      <c r="A3844">
        <v>3184</v>
      </c>
      <c r="B3844" s="3" t="s">
        <v>3184</v>
      </c>
      <c r="C3844" s="3" t="s">
        <v>7294</v>
      </c>
      <c r="D3844" s="6">
        <v>4300</v>
      </c>
      <c r="E3844" s="8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 t="shared" si="301"/>
        <v>107</v>
      </c>
      <c r="P3844">
        <f t="shared" si="300"/>
        <v>100.22</v>
      </c>
      <c r="Q3844" s="10" t="s">
        <v>8315</v>
      </c>
      <c r="R3844" t="s">
        <v>8316</v>
      </c>
      <c r="S3844" s="13">
        <f t="shared" si="302"/>
        <v>41791.993414351848</v>
      </c>
      <c r="T3844" s="13">
        <f t="shared" si="303"/>
        <v>41821.993414351848</v>
      </c>
      <c r="U3844">
        <f t="shared" si="304"/>
        <v>2014</v>
      </c>
    </row>
    <row r="3845" spans="1:21" ht="32" x14ac:dyDescent="0.2">
      <c r="A3845">
        <v>3169</v>
      </c>
      <c r="B3845" s="3" t="s">
        <v>3169</v>
      </c>
      <c r="C3845" s="3" t="s">
        <v>7279</v>
      </c>
      <c r="D3845" s="6">
        <v>8000</v>
      </c>
      <c r="E3845" s="8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 t="shared" si="301"/>
        <v>103</v>
      </c>
      <c r="P3845">
        <f t="shared" si="300"/>
        <v>100.5</v>
      </c>
      <c r="Q3845" s="10" t="s">
        <v>8315</v>
      </c>
      <c r="R3845" t="s">
        <v>8316</v>
      </c>
      <c r="S3845" s="13">
        <f t="shared" si="302"/>
        <v>41591.737974537034</v>
      </c>
      <c r="T3845" s="13">
        <f t="shared" si="303"/>
        <v>41621.207638888889</v>
      </c>
      <c r="U3845">
        <f t="shared" si="304"/>
        <v>2013</v>
      </c>
    </row>
    <row r="3846" spans="1:21" ht="48" x14ac:dyDescent="0.2">
      <c r="A3846">
        <v>3785</v>
      </c>
      <c r="B3846" s="3" t="s">
        <v>3782</v>
      </c>
      <c r="C3846" s="3" t="s">
        <v>7895</v>
      </c>
      <c r="D3846" s="6">
        <v>2000</v>
      </c>
      <c r="E3846" s="8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301"/>
        <v>151</v>
      </c>
      <c r="P3846">
        <f t="shared" si="300"/>
        <v>100.5</v>
      </c>
      <c r="Q3846" s="10" t="s">
        <v>8315</v>
      </c>
      <c r="R3846" t="s">
        <v>8340</v>
      </c>
      <c r="S3846" s="13">
        <f t="shared" si="302"/>
        <v>42548.63853009259</v>
      </c>
      <c r="T3846" s="13">
        <f t="shared" si="303"/>
        <v>42584.418749999997</v>
      </c>
      <c r="U3846">
        <f t="shared" si="304"/>
        <v>2016</v>
      </c>
    </row>
    <row r="3847" spans="1:21" ht="32" x14ac:dyDescent="0.2">
      <c r="A3847">
        <v>3799</v>
      </c>
      <c r="B3847" s="3" t="s">
        <v>3796</v>
      </c>
      <c r="C3847" s="3" t="s">
        <v>7909</v>
      </c>
      <c r="D3847" s="6">
        <v>10000</v>
      </c>
      <c r="E3847" s="8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301"/>
        <v>4</v>
      </c>
      <c r="P3847">
        <f t="shared" si="300"/>
        <v>100.5</v>
      </c>
      <c r="Q3847" s="10" t="s">
        <v>8315</v>
      </c>
      <c r="R3847" t="s">
        <v>8340</v>
      </c>
      <c r="S3847" s="13">
        <f t="shared" si="302"/>
        <v>42410.93105324074</v>
      </c>
      <c r="T3847" s="13">
        <f t="shared" si="303"/>
        <v>42440.93105324074</v>
      </c>
      <c r="U3847">
        <f t="shared" si="304"/>
        <v>2016</v>
      </c>
    </row>
    <row r="3848" spans="1:21" ht="48" x14ac:dyDescent="0.2">
      <c r="A3848">
        <v>4003</v>
      </c>
      <c r="B3848" s="3" t="s">
        <v>3999</v>
      </c>
      <c r="C3848" s="3" t="s">
        <v>8071</v>
      </c>
      <c r="D3848" s="6">
        <v>2000</v>
      </c>
      <c r="E3848" s="8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 t="shared" si="301"/>
        <v>10</v>
      </c>
      <c r="P3848">
        <f t="shared" si="300"/>
        <v>100.5</v>
      </c>
      <c r="Q3848" s="10" t="s">
        <v>8315</v>
      </c>
      <c r="R3848" t="s">
        <v>8316</v>
      </c>
      <c r="S3848" s="13">
        <f t="shared" si="302"/>
        <v>42020.587349537032</v>
      </c>
      <c r="T3848" s="13">
        <f t="shared" si="303"/>
        <v>42050.587349537032</v>
      </c>
      <c r="U3848">
        <f t="shared" si="304"/>
        <v>2015</v>
      </c>
    </row>
    <row r="3849" spans="1:21" ht="48" x14ac:dyDescent="0.2">
      <c r="A3849">
        <v>3739</v>
      </c>
      <c r="B3849" s="3" t="s">
        <v>3736</v>
      </c>
      <c r="C3849" s="3" t="s">
        <v>7849</v>
      </c>
      <c r="D3849" s="6">
        <v>4000</v>
      </c>
      <c r="E3849" s="8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 t="shared" si="301"/>
        <v>20</v>
      </c>
      <c r="P3849">
        <f t="shared" si="300"/>
        <v>100.63</v>
      </c>
      <c r="Q3849" s="10" t="s">
        <v>8315</v>
      </c>
      <c r="R3849" t="s">
        <v>8316</v>
      </c>
      <c r="S3849" s="13">
        <f t="shared" si="302"/>
        <v>42548.449861111112</v>
      </c>
      <c r="T3849" s="13">
        <f t="shared" si="303"/>
        <v>42568.449861111112</v>
      </c>
      <c r="U3849">
        <f t="shared" si="304"/>
        <v>2016</v>
      </c>
    </row>
    <row r="3850" spans="1:21" ht="32" x14ac:dyDescent="0.2">
      <c r="A3850">
        <v>2788</v>
      </c>
      <c r="B3850" s="3" t="s">
        <v>2788</v>
      </c>
      <c r="C3850" s="3" t="s">
        <v>6898</v>
      </c>
      <c r="D3850" s="6">
        <v>2000</v>
      </c>
      <c r="E3850" s="8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 t="shared" si="301"/>
        <v>103</v>
      </c>
      <c r="P3850">
        <f t="shared" ref="P3850:P3913" si="305">IFERROR(ROUND(E3850/L3850,2),0)</f>
        <v>102.5</v>
      </c>
      <c r="Q3850" s="10" t="s">
        <v>8315</v>
      </c>
      <c r="R3850" t="s">
        <v>8316</v>
      </c>
      <c r="S3850" s="13">
        <f t="shared" si="302"/>
        <v>42550.701886574068</v>
      </c>
      <c r="T3850" s="13">
        <f t="shared" si="303"/>
        <v>42580.701886574068</v>
      </c>
      <c r="U3850">
        <f t="shared" si="304"/>
        <v>2016</v>
      </c>
    </row>
    <row r="3851" spans="1:21" ht="48" x14ac:dyDescent="0.2">
      <c r="A3851">
        <v>3018</v>
      </c>
      <c r="B3851" s="3" t="s">
        <v>3018</v>
      </c>
      <c r="C3851" s="3" t="s">
        <v>7128</v>
      </c>
      <c r="D3851" s="6">
        <v>4200</v>
      </c>
      <c r="E3851" s="8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301"/>
        <v>101</v>
      </c>
      <c r="P3851">
        <f t="shared" si="305"/>
        <v>103.17</v>
      </c>
      <c r="Q3851" s="10" t="s">
        <v>8315</v>
      </c>
      <c r="R3851" t="s">
        <v>8317</v>
      </c>
      <c r="S3851" s="13">
        <f t="shared" si="302"/>
        <v>42163.29833333334</v>
      </c>
      <c r="T3851" s="13">
        <f t="shared" si="303"/>
        <v>42205.916666666672</v>
      </c>
      <c r="U3851">
        <f t="shared" si="304"/>
        <v>2015</v>
      </c>
    </row>
    <row r="3852" spans="1:21" ht="48" x14ac:dyDescent="0.2">
      <c r="A3852">
        <v>3421</v>
      </c>
      <c r="B3852" s="3" t="s">
        <v>3420</v>
      </c>
      <c r="C3852" s="3" t="s">
        <v>7531</v>
      </c>
      <c r="D3852" s="6">
        <v>10000</v>
      </c>
      <c r="E3852" s="8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 t="shared" si="301"/>
        <v>101</v>
      </c>
      <c r="P3852">
        <f t="shared" si="305"/>
        <v>103.21</v>
      </c>
      <c r="Q3852" s="10" t="s">
        <v>8315</v>
      </c>
      <c r="R3852" t="s">
        <v>8316</v>
      </c>
      <c r="S3852" s="13">
        <f t="shared" si="302"/>
        <v>42037.791238425925</v>
      </c>
      <c r="T3852" s="13">
        <f t="shared" si="303"/>
        <v>42067.791238425925</v>
      </c>
      <c r="U3852">
        <f t="shared" si="304"/>
        <v>2015</v>
      </c>
    </row>
    <row r="3853" spans="1:21" ht="32" x14ac:dyDescent="0.2">
      <c r="A3853">
        <v>3151</v>
      </c>
      <c r="B3853" s="3" t="s">
        <v>3151</v>
      </c>
      <c r="C3853" s="3" t="s">
        <v>7261</v>
      </c>
      <c r="D3853" s="6">
        <v>3500</v>
      </c>
      <c r="E3853" s="8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 t="shared" si="301"/>
        <v>100</v>
      </c>
      <c r="P3853">
        <f t="shared" si="305"/>
        <v>103.35</v>
      </c>
      <c r="Q3853" s="10" t="s">
        <v>8315</v>
      </c>
      <c r="R3853" t="s">
        <v>8316</v>
      </c>
      <c r="S3853" s="13">
        <f t="shared" si="302"/>
        <v>41862.83997685185</v>
      </c>
      <c r="T3853" s="13">
        <f t="shared" si="303"/>
        <v>41892.83997685185</v>
      </c>
      <c r="U3853">
        <f t="shared" si="304"/>
        <v>2014</v>
      </c>
    </row>
    <row r="3854" spans="1:21" ht="48" x14ac:dyDescent="0.2">
      <c r="A3854">
        <v>2818</v>
      </c>
      <c r="B3854" s="3" t="s">
        <v>2818</v>
      </c>
      <c r="C3854" s="3" t="s">
        <v>6928</v>
      </c>
      <c r="D3854" s="6">
        <v>10000</v>
      </c>
      <c r="E3854" s="8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 t="shared" si="301"/>
        <v>106</v>
      </c>
      <c r="P3854">
        <f t="shared" si="305"/>
        <v>103.95</v>
      </c>
      <c r="Q3854" s="10" t="s">
        <v>8315</v>
      </c>
      <c r="R3854" t="s">
        <v>8316</v>
      </c>
      <c r="S3854" s="13">
        <f t="shared" si="302"/>
        <v>42250.598217592589</v>
      </c>
      <c r="T3854" s="13">
        <f t="shared" si="303"/>
        <v>42270.598217592589</v>
      </c>
      <c r="U3854">
        <f t="shared" si="304"/>
        <v>2015</v>
      </c>
    </row>
    <row r="3855" spans="1:21" ht="48" x14ac:dyDescent="0.2">
      <c r="A3855">
        <v>1291</v>
      </c>
      <c r="B3855" s="3" t="s">
        <v>1292</v>
      </c>
      <c r="C3855" s="3" t="s">
        <v>5401</v>
      </c>
      <c r="D3855" s="6">
        <v>3000</v>
      </c>
      <c r="E3855" s="8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 t="shared" si="301"/>
        <v>146</v>
      </c>
      <c r="P3855">
        <f t="shared" si="305"/>
        <v>104.07</v>
      </c>
      <c r="Q3855" s="10" t="s">
        <v>8315</v>
      </c>
      <c r="R3855" t="s">
        <v>8316</v>
      </c>
      <c r="S3855" s="13">
        <f t="shared" si="302"/>
        <v>42064.652673611112</v>
      </c>
      <c r="T3855" s="13">
        <f t="shared" si="303"/>
        <v>42101.291666666672</v>
      </c>
      <c r="U3855">
        <f t="shared" si="304"/>
        <v>2015</v>
      </c>
    </row>
    <row r="3856" spans="1:21" ht="48" x14ac:dyDescent="0.2">
      <c r="A3856">
        <v>2987</v>
      </c>
      <c r="B3856" s="3" t="s">
        <v>2987</v>
      </c>
      <c r="C3856" s="3" t="s">
        <v>7097</v>
      </c>
      <c r="D3856" s="6">
        <v>25000</v>
      </c>
      <c r="E3856" s="8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301"/>
        <v>110</v>
      </c>
      <c r="P3856">
        <f t="shared" si="305"/>
        <v>104.15</v>
      </c>
      <c r="Q3856" s="10" t="s">
        <v>8315</v>
      </c>
      <c r="R3856" t="s">
        <v>8317</v>
      </c>
      <c r="S3856" s="13">
        <f t="shared" si="302"/>
        <v>42627.307303240741</v>
      </c>
      <c r="T3856" s="13">
        <f t="shared" si="303"/>
        <v>42656</v>
      </c>
      <c r="U3856">
        <f t="shared" si="304"/>
        <v>2016</v>
      </c>
    </row>
    <row r="3857" spans="1:21" ht="32" x14ac:dyDescent="0.2">
      <c r="A3857">
        <v>3544</v>
      </c>
      <c r="B3857" s="3" t="s">
        <v>3543</v>
      </c>
      <c r="C3857" s="3" t="s">
        <v>7654</v>
      </c>
      <c r="D3857" s="6">
        <v>2500</v>
      </c>
      <c r="E3857" s="8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 t="shared" si="301"/>
        <v>100</v>
      </c>
      <c r="P3857">
        <f t="shared" si="305"/>
        <v>104.17</v>
      </c>
      <c r="Q3857" s="10" t="s">
        <v>8315</v>
      </c>
      <c r="R3857" t="s">
        <v>8316</v>
      </c>
      <c r="S3857" s="13">
        <f t="shared" si="302"/>
        <v>42040.831678240742</v>
      </c>
      <c r="T3857" s="13">
        <f t="shared" si="303"/>
        <v>42070.831678240742</v>
      </c>
      <c r="U3857">
        <f t="shared" si="304"/>
        <v>2015</v>
      </c>
    </row>
    <row r="3858" spans="1:21" ht="48" x14ac:dyDescent="0.2">
      <c r="A3858">
        <v>2827</v>
      </c>
      <c r="B3858" s="3" t="s">
        <v>2827</v>
      </c>
      <c r="C3858" s="3" t="s">
        <v>6937</v>
      </c>
      <c r="D3858" s="6">
        <v>2000</v>
      </c>
      <c r="E3858" s="8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 t="shared" si="301"/>
        <v>120</v>
      </c>
      <c r="P3858">
        <f t="shared" si="305"/>
        <v>104.57</v>
      </c>
      <c r="Q3858" s="10" t="s">
        <v>8315</v>
      </c>
      <c r="R3858" t="s">
        <v>8316</v>
      </c>
      <c r="S3858" s="13">
        <f t="shared" si="302"/>
        <v>42494.683634259258</v>
      </c>
      <c r="T3858" s="13">
        <f t="shared" si="303"/>
        <v>42524.6875</v>
      </c>
      <c r="U3858">
        <f t="shared" si="304"/>
        <v>2016</v>
      </c>
    </row>
    <row r="3859" spans="1:21" ht="48" x14ac:dyDescent="0.2">
      <c r="A3859">
        <v>3377</v>
      </c>
      <c r="B3859" s="3" t="s">
        <v>3376</v>
      </c>
      <c r="C3859" s="3" t="s">
        <v>7487</v>
      </c>
      <c r="D3859" s="6">
        <v>8000</v>
      </c>
      <c r="E3859" s="8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 t="shared" si="301"/>
        <v>101</v>
      </c>
      <c r="P3859">
        <f t="shared" si="305"/>
        <v>104.99</v>
      </c>
      <c r="Q3859" s="10" t="s">
        <v>8315</v>
      </c>
      <c r="R3859" t="s">
        <v>8316</v>
      </c>
      <c r="S3859" s="13">
        <f t="shared" si="302"/>
        <v>42053.732627314821</v>
      </c>
      <c r="T3859" s="13">
        <f t="shared" si="303"/>
        <v>42083.705555555556</v>
      </c>
      <c r="U3859">
        <f t="shared" si="304"/>
        <v>2015</v>
      </c>
    </row>
    <row r="3860" spans="1:21" ht="48" x14ac:dyDescent="0.2">
      <c r="A3860">
        <v>3506</v>
      </c>
      <c r="B3860" s="3" t="s">
        <v>3505</v>
      </c>
      <c r="C3860" s="3" t="s">
        <v>7616</v>
      </c>
      <c r="D3860" s="6">
        <v>3000</v>
      </c>
      <c r="E3860" s="8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 t="shared" si="301"/>
        <v>102</v>
      </c>
      <c r="P3860">
        <f t="shared" si="305"/>
        <v>105</v>
      </c>
      <c r="Q3860" s="10" t="s">
        <v>8315</v>
      </c>
      <c r="R3860" t="s">
        <v>8316</v>
      </c>
      <c r="S3860" s="13">
        <f t="shared" si="302"/>
        <v>41829.734259259261</v>
      </c>
      <c r="T3860" s="13">
        <f t="shared" si="303"/>
        <v>41874.734259259261</v>
      </c>
      <c r="U3860">
        <f t="shared" si="304"/>
        <v>2014</v>
      </c>
    </row>
    <row r="3861" spans="1:21" ht="32" x14ac:dyDescent="0.2">
      <c r="A3861">
        <v>3719</v>
      </c>
      <c r="B3861" s="3" t="s">
        <v>3716</v>
      </c>
      <c r="C3861" s="3" t="s">
        <v>7829</v>
      </c>
      <c r="D3861" s="6">
        <v>200</v>
      </c>
      <c r="E3861" s="8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 t="shared" si="301"/>
        <v>210</v>
      </c>
      <c r="P3861">
        <f t="shared" si="305"/>
        <v>105</v>
      </c>
      <c r="Q3861" s="10" t="s">
        <v>8315</v>
      </c>
      <c r="R3861" t="s">
        <v>8316</v>
      </c>
      <c r="S3861" s="13">
        <f t="shared" si="302"/>
        <v>42147.729930555557</v>
      </c>
      <c r="T3861" s="13">
        <f t="shared" si="303"/>
        <v>42177.729930555557</v>
      </c>
      <c r="U3861">
        <f t="shared" si="304"/>
        <v>2015</v>
      </c>
    </row>
    <row r="3862" spans="1:21" ht="48" x14ac:dyDescent="0.2">
      <c r="A3862">
        <v>2868</v>
      </c>
      <c r="B3862" s="3" t="s">
        <v>2868</v>
      </c>
      <c r="C3862" s="3" t="s">
        <v>6978</v>
      </c>
      <c r="D3862" s="6">
        <v>15000</v>
      </c>
      <c r="E3862" s="8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 t="shared" si="301"/>
        <v>42</v>
      </c>
      <c r="P3862">
        <f t="shared" si="305"/>
        <v>105.03</v>
      </c>
      <c r="Q3862" s="10" t="s">
        <v>8315</v>
      </c>
      <c r="R3862" t="s">
        <v>8316</v>
      </c>
      <c r="S3862" s="13">
        <f t="shared" si="302"/>
        <v>42618.827013888891</v>
      </c>
      <c r="T3862" s="13">
        <f t="shared" si="303"/>
        <v>42648.827013888891</v>
      </c>
      <c r="U3862">
        <f t="shared" si="304"/>
        <v>2016</v>
      </c>
    </row>
    <row r="3863" spans="1:21" ht="48" x14ac:dyDescent="0.2">
      <c r="A3863">
        <v>3279</v>
      </c>
      <c r="B3863" s="3" t="s">
        <v>3279</v>
      </c>
      <c r="C3863" s="3" t="s">
        <v>7389</v>
      </c>
      <c r="D3863" s="6">
        <v>5800</v>
      </c>
      <c r="E3863" s="8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 t="shared" si="301"/>
        <v>114</v>
      </c>
      <c r="P3863">
        <f t="shared" si="305"/>
        <v>105.21</v>
      </c>
      <c r="Q3863" s="10" t="s">
        <v>8315</v>
      </c>
      <c r="R3863" t="s">
        <v>8316</v>
      </c>
      <c r="S3863" s="13">
        <f t="shared" si="302"/>
        <v>42431.102534722217</v>
      </c>
      <c r="T3863" s="13">
        <f t="shared" si="303"/>
        <v>42461.06086805556</v>
      </c>
      <c r="U3863">
        <f t="shared" si="304"/>
        <v>2016</v>
      </c>
    </row>
    <row r="3864" spans="1:21" ht="48" x14ac:dyDescent="0.2">
      <c r="A3864">
        <v>3714</v>
      </c>
      <c r="B3864" s="3" t="s">
        <v>3711</v>
      </c>
      <c r="C3864" s="3" t="s">
        <v>7824</v>
      </c>
      <c r="D3864" s="6">
        <v>10000</v>
      </c>
      <c r="E3864" s="8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301"/>
        <v>102</v>
      </c>
      <c r="P3864">
        <f t="shared" si="305"/>
        <v>105.52</v>
      </c>
      <c r="Q3864" s="10" t="s">
        <v>8315</v>
      </c>
      <c r="R3864" t="s">
        <v>8316</v>
      </c>
      <c r="S3864" s="13">
        <f t="shared" si="302"/>
        <v>42118.556331018524</v>
      </c>
      <c r="T3864" s="13">
        <f t="shared" si="303"/>
        <v>42150.165972222225</v>
      </c>
      <c r="U3864">
        <f t="shared" si="304"/>
        <v>2015</v>
      </c>
    </row>
    <row r="3865" spans="1:21" ht="48" x14ac:dyDescent="0.2">
      <c r="A3865">
        <v>3973</v>
      </c>
      <c r="B3865" s="3" t="s">
        <v>3970</v>
      </c>
      <c r="C3865" s="3" t="s">
        <v>8080</v>
      </c>
      <c r="D3865" s="6">
        <v>5000</v>
      </c>
      <c r="E3865" s="8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 t="shared" si="301"/>
        <v>78</v>
      </c>
      <c r="P3865">
        <f t="shared" si="305"/>
        <v>105.54</v>
      </c>
      <c r="Q3865" s="10" t="s">
        <v>8315</v>
      </c>
      <c r="R3865" t="s">
        <v>8316</v>
      </c>
      <c r="S3865" s="13">
        <f t="shared" si="302"/>
        <v>42469.68414351852</v>
      </c>
      <c r="T3865" s="13">
        <f t="shared" si="303"/>
        <v>42499.166666666672</v>
      </c>
      <c r="U3865">
        <f t="shared" si="304"/>
        <v>2016</v>
      </c>
    </row>
    <row r="3866" spans="1:21" ht="48" x14ac:dyDescent="0.2">
      <c r="A3866">
        <v>3272</v>
      </c>
      <c r="B3866" s="3" t="s">
        <v>3272</v>
      </c>
      <c r="C3866" s="3" t="s">
        <v>7382</v>
      </c>
      <c r="D3866" s="6">
        <v>10000</v>
      </c>
      <c r="E3866" s="8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 t="shared" si="301"/>
        <v>154</v>
      </c>
      <c r="P3866">
        <f t="shared" si="305"/>
        <v>106.5</v>
      </c>
      <c r="Q3866" s="10" t="s">
        <v>8315</v>
      </c>
      <c r="R3866" t="s">
        <v>8316</v>
      </c>
      <c r="S3866" s="13">
        <f t="shared" si="302"/>
        <v>42284.500104166669</v>
      </c>
      <c r="T3866" s="13">
        <f t="shared" si="303"/>
        <v>42314.541770833333</v>
      </c>
      <c r="U3866">
        <f t="shared" si="304"/>
        <v>2015</v>
      </c>
    </row>
    <row r="3867" spans="1:21" ht="48" x14ac:dyDescent="0.2">
      <c r="A3867">
        <v>3214</v>
      </c>
      <c r="B3867" s="3" t="s">
        <v>3214</v>
      </c>
      <c r="C3867" s="3" t="s">
        <v>7324</v>
      </c>
      <c r="D3867" s="6">
        <v>12000</v>
      </c>
      <c r="E3867" s="8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 t="shared" si="301"/>
        <v>102</v>
      </c>
      <c r="P3867">
        <f t="shared" si="305"/>
        <v>106.57</v>
      </c>
      <c r="Q3867" s="10" t="s">
        <v>8315</v>
      </c>
      <c r="R3867" t="s">
        <v>8316</v>
      </c>
      <c r="S3867" s="13">
        <f t="shared" si="302"/>
        <v>42337.792511574073</v>
      </c>
      <c r="T3867" s="13">
        <f t="shared" si="303"/>
        <v>42374.996527777781</v>
      </c>
      <c r="U3867">
        <f t="shared" si="304"/>
        <v>2015</v>
      </c>
    </row>
    <row r="3868" spans="1:21" ht="48" x14ac:dyDescent="0.2">
      <c r="A3868">
        <v>3229</v>
      </c>
      <c r="B3868" s="3" t="s">
        <v>3229</v>
      </c>
      <c r="C3868" s="3" t="s">
        <v>7339</v>
      </c>
      <c r="D3868" s="6">
        <v>20000</v>
      </c>
      <c r="E3868" s="8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301"/>
        <v>108</v>
      </c>
      <c r="P3868">
        <f t="shared" si="305"/>
        <v>106.8</v>
      </c>
      <c r="Q3868" s="10" t="s">
        <v>8315</v>
      </c>
      <c r="R3868" t="s">
        <v>8316</v>
      </c>
      <c r="S3868" s="13">
        <f t="shared" si="302"/>
        <v>41933.291643518518</v>
      </c>
      <c r="T3868" s="13">
        <f t="shared" si="303"/>
        <v>41963.333310185189</v>
      </c>
      <c r="U3868">
        <f t="shared" si="304"/>
        <v>2014</v>
      </c>
    </row>
    <row r="3869" spans="1:21" ht="48" x14ac:dyDescent="0.2">
      <c r="A3869">
        <v>3713</v>
      </c>
      <c r="B3869" s="3" t="s">
        <v>3710</v>
      </c>
      <c r="C3869" s="3" t="s">
        <v>7823</v>
      </c>
      <c r="D3869" s="6">
        <v>2000</v>
      </c>
      <c r="E3869" s="8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 t="shared" si="301"/>
        <v>102</v>
      </c>
      <c r="P3869">
        <f t="shared" si="305"/>
        <v>106.84</v>
      </c>
      <c r="Q3869" s="10" t="s">
        <v>8315</v>
      </c>
      <c r="R3869" t="s">
        <v>8316</v>
      </c>
      <c r="S3869" s="13">
        <f t="shared" si="302"/>
        <v>42505.738032407404</v>
      </c>
      <c r="T3869" s="13">
        <f t="shared" si="303"/>
        <v>42525.738032407404</v>
      </c>
      <c r="U3869">
        <f t="shared" si="304"/>
        <v>2016</v>
      </c>
    </row>
    <row r="3870" spans="1:21" ht="32" x14ac:dyDescent="0.2">
      <c r="A3870">
        <v>3766</v>
      </c>
      <c r="B3870" s="3" t="s">
        <v>3763</v>
      </c>
      <c r="C3870" s="3" t="s">
        <v>7876</v>
      </c>
      <c r="D3870" s="6">
        <v>10000</v>
      </c>
      <c r="E3870" s="8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301"/>
        <v>103</v>
      </c>
      <c r="P3870">
        <f t="shared" si="305"/>
        <v>106.93</v>
      </c>
      <c r="Q3870" s="10" t="s">
        <v>8315</v>
      </c>
      <c r="R3870" t="s">
        <v>8340</v>
      </c>
      <c r="S3870" s="13">
        <f t="shared" si="302"/>
        <v>41788.167187500003</v>
      </c>
      <c r="T3870" s="13">
        <f t="shared" si="303"/>
        <v>41823.167187500003</v>
      </c>
      <c r="U3870">
        <f t="shared" si="304"/>
        <v>2014</v>
      </c>
    </row>
    <row r="3871" spans="1:21" ht="48" x14ac:dyDescent="0.2">
      <c r="A3871">
        <v>4106</v>
      </c>
      <c r="B3871" s="3" t="s">
        <v>4102</v>
      </c>
      <c r="C3871" s="3" t="s">
        <v>8209</v>
      </c>
      <c r="D3871" s="6">
        <v>5000</v>
      </c>
      <c r="E3871" s="8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 t="shared" si="301"/>
        <v>71</v>
      </c>
      <c r="P3871">
        <f t="shared" si="305"/>
        <v>106.97</v>
      </c>
      <c r="Q3871" s="10" t="s">
        <v>8315</v>
      </c>
      <c r="R3871" t="s">
        <v>8316</v>
      </c>
      <c r="S3871" s="13">
        <f t="shared" si="302"/>
        <v>42053.049375000002</v>
      </c>
      <c r="T3871" s="13">
        <f t="shared" si="303"/>
        <v>42096.041666666672</v>
      </c>
      <c r="U3871">
        <f t="shared" si="304"/>
        <v>2015</v>
      </c>
    </row>
    <row r="3872" spans="1:21" ht="48" x14ac:dyDescent="0.2">
      <c r="A3872">
        <v>3554</v>
      </c>
      <c r="B3872" s="3" t="s">
        <v>3553</v>
      </c>
      <c r="C3872" s="3" t="s">
        <v>7664</v>
      </c>
      <c r="D3872" s="6">
        <v>5000</v>
      </c>
      <c r="E3872" s="8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 t="shared" si="301"/>
        <v>113</v>
      </c>
      <c r="P3872">
        <f t="shared" si="305"/>
        <v>107</v>
      </c>
      <c r="Q3872" s="10" t="s">
        <v>8315</v>
      </c>
      <c r="R3872" t="s">
        <v>8316</v>
      </c>
      <c r="S3872" s="13">
        <f t="shared" si="302"/>
        <v>42016.050451388888</v>
      </c>
      <c r="T3872" s="13">
        <f t="shared" si="303"/>
        <v>42046.708333333328</v>
      </c>
      <c r="U3872">
        <f t="shared" si="304"/>
        <v>2015</v>
      </c>
    </row>
    <row r="3873" spans="1:21" ht="48" x14ac:dyDescent="0.2">
      <c r="A3873">
        <v>3817</v>
      </c>
      <c r="B3873" s="3" t="s">
        <v>3814</v>
      </c>
      <c r="C3873" s="3" t="s">
        <v>7927</v>
      </c>
      <c r="D3873" s="6">
        <v>2000</v>
      </c>
      <c r="E3873" s="8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 t="shared" si="301"/>
        <v>107</v>
      </c>
      <c r="P3873">
        <f t="shared" si="305"/>
        <v>107.25</v>
      </c>
      <c r="Q3873" s="10" t="s">
        <v>8315</v>
      </c>
      <c r="R3873" t="s">
        <v>8316</v>
      </c>
      <c r="S3873" s="13">
        <f t="shared" si="302"/>
        <v>42284.69694444444</v>
      </c>
      <c r="T3873" s="13">
        <f t="shared" si="303"/>
        <v>42301.165972222225</v>
      </c>
      <c r="U3873">
        <f t="shared" si="304"/>
        <v>2015</v>
      </c>
    </row>
    <row r="3874" spans="1:21" ht="48" x14ac:dyDescent="0.2">
      <c r="A3874">
        <v>3825</v>
      </c>
      <c r="B3874" s="3" t="s">
        <v>3822</v>
      </c>
      <c r="C3874" s="3" t="s">
        <v>7934</v>
      </c>
      <c r="D3874" s="6">
        <v>5000</v>
      </c>
      <c r="E3874" s="8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 t="shared" si="301"/>
        <v>105</v>
      </c>
      <c r="P3874">
        <f t="shared" si="305"/>
        <v>107.57</v>
      </c>
      <c r="Q3874" s="10" t="s">
        <v>8315</v>
      </c>
      <c r="R3874" t="s">
        <v>8316</v>
      </c>
      <c r="S3874" s="13">
        <f t="shared" si="302"/>
        <v>42151.069606481484</v>
      </c>
      <c r="T3874" s="13">
        <f t="shared" si="303"/>
        <v>42172.069606481484</v>
      </c>
      <c r="U3874">
        <f t="shared" si="304"/>
        <v>2015</v>
      </c>
    </row>
    <row r="3875" spans="1:21" ht="48" x14ac:dyDescent="0.2">
      <c r="A3875">
        <v>2713</v>
      </c>
      <c r="B3875" s="3" t="s">
        <v>2713</v>
      </c>
      <c r="C3875" s="3" t="s">
        <v>6823</v>
      </c>
      <c r="D3875" s="6">
        <v>150000</v>
      </c>
      <c r="E3875" s="8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301"/>
        <v>102</v>
      </c>
      <c r="P3875">
        <f t="shared" si="305"/>
        <v>108</v>
      </c>
      <c r="Q3875" s="10" t="s">
        <v>8315</v>
      </c>
      <c r="R3875" t="s">
        <v>8317</v>
      </c>
      <c r="S3875" s="13">
        <f t="shared" si="302"/>
        <v>42322.653749999998</v>
      </c>
      <c r="T3875" s="13">
        <f t="shared" si="303"/>
        <v>42362.653749999998</v>
      </c>
      <c r="U3875">
        <f t="shared" si="304"/>
        <v>2015</v>
      </c>
    </row>
    <row r="3876" spans="1:21" ht="32" x14ac:dyDescent="0.2">
      <c r="A3876">
        <v>3638</v>
      </c>
      <c r="B3876" s="3" t="s">
        <v>3636</v>
      </c>
      <c r="C3876" s="3" t="s">
        <v>7748</v>
      </c>
      <c r="D3876" s="6">
        <v>3300</v>
      </c>
      <c r="E3876" s="8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301"/>
        <v>7</v>
      </c>
      <c r="P3876">
        <f t="shared" si="305"/>
        <v>108</v>
      </c>
      <c r="Q3876" s="10" t="s">
        <v>8315</v>
      </c>
      <c r="R3876" t="s">
        <v>8340</v>
      </c>
      <c r="S3876" s="13">
        <f t="shared" si="302"/>
        <v>42053.672824074078</v>
      </c>
      <c r="T3876" s="13">
        <f t="shared" si="303"/>
        <v>42113.631157407406</v>
      </c>
      <c r="U3876">
        <f t="shared" si="304"/>
        <v>2015</v>
      </c>
    </row>
    <row r="3877" spans="1:21" ht="48" x14ac:dyDescent="0.2">
      <c r="A3877">
        <v>3005</v>
      </c>
      <c r="B3877" s="3" t="s">
        <v>3005</v>
      </c>
      <c r="C3877" s="3" t="s">
        <v>7115</v>
      </c>
      <c r="D3877" s="6">
        <v>10600</v>
      </c>
      <c r="E3877" s="8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301"/>
        <v>120</v>
      </c>
      <c r="P3877">
        <f t="shared" si="305"/>
        <v>108.24</v>
      </c>
      <c r="Q3877" s="10" t="s">
        <v>8315</v>
      </c>
      <c r="R3877" t="s">
        <v>8317</v>
      </c>
      <c r="S3877" s="13">
        <f t="shared" si="302"/>
        <v>41888.674826388888</v>
      </c>
      <c r="T3877" s="13">
        <f t="shared" si="303"/>
        <v>41918.674826388888</v>
      </c>
      <c r="U3877">
        <f t="shared" si="304"/>
        <v>2014</v>
      </c>
    </row>
    <row r="3878" spans="1:21" ht="48" x14ac:dyDescent="0.2">
      <c r="A3878">
        <v>2877</v>
      </c>
      <c r="B3878" s="3" t="s">
        <v>2877</v>
      </c>
      <c r="C3878" s="3" t="s">
        <v>6987</v>
      </c>
      <c r="D3878" s="6">
        <v>6000</v>
      </c>
      <c r="E3878" s="8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 t="shared" si="301"/>
        <v>11</v>
      </c>
      <c r="P3878">
        <f t="shared" si="305"/>
        <v>108.33</v>
      </c>
      <c r="Q3878" s="10" t="s">
        <v>8315</v>
      </c>
      <c r="R3878" t="s">
        <v>8316</v>
      </c>
      <c r="S3878" s="13">
        <f t="shared" si="302"/>
        <v>42672.955138888887</v>
      </c>
      <c r="T3878" s="13">
        <f t="shared" si="303"/>
        <v>42704.708333333328</v>
      </c>
      <c r="U3878">
        <f t="shared" si="304"/>
        <v>2016</v>
      </c>
    </row>
    <row r="3879" spans="1:21" ht="48" x14ac:dyDescent="0.2">
      <c r="A3879">
        <v>3347</v>
      </c>
      <c r="B3879" s="3" t="s">
        <v>3347</v>
      </c>
      <c r="C3879" s="3" t="s">
        <v>7457</v>
      </c>
      <c r="D3879" s="6">
        <v>2000</v>
      </c>
      <c r="E3879" s="8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 t="shared" si="301"/>
        <v>119</v>
      </c>
      <c r="P3879">
        <f t="shared" si="305"/>
        <v>108.59</v>
      </c>
      <c r="Q3879" s="10" t="s">
        <v>8315</v>
      </c>
      <c r="R3879" t="s">
        <v>8316</v>
      </c>
      <c r="S3879" s="13">
        <f t="shared" si="302"/>
        <v>42484.551550925928</v>
      </c>
      <c r="T3879" s="13">
        <f t="shared" si="303"/>
        <v>42498.875</v>
      </c>
      <c r="U3879">
        <f t="shared" si="304"/>
        <v>2016</v>
      </c>
    </row>
    <row r="3880" spans="1:21" ht="64" x14ac:dyDescent="0.2">
      <c r="A3880">
        <v>2963</v>
      </c>
      <c r="B3880" s="3" t="s">
        <v>2963</v>
      </c>
      <c r="C3880" s="3" t="s">
        <v>7073</v>
      </c>
      <c r="D3880" s="6">
        <v>10000</v>
      </c>
      <c r="E3880" s="8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 t="shared" si="301"/>
        <v>107</v>
      </c>
      <c r="P3880">
        <f t="shared" si="305"/>
        <v>109.03</v>
      </c>
      <c r="Q3880" s="10" t="s">
        <v>8315</v>
      </c>
      <c r="R3880" t="s">
        <v>8316</v>
      </c>
      <c r="S3880" s="13">
        <f t="shared" si="302"/>
        <v>42157.470185185186</v>
      </c>
      <c r="T3880" s="13">
        <f t="shared" si="303"/>
        <v>42187.470185185186</v>
      </c>
      <c r="U3880">
        <f t="shared" si="304"/>
        <v>2015</v>
      </c>
    </row>
    <row r="3881" spans="1:21" ht="48" x14ac:dyDescent="0.2">
      <c r="A3881">
        <v>3202</v>
      </c>
      <c r="B3881" s="3" t="s">
        <v>3202</v>
      </c>
      <c r="C3881" s="3" t="s">
        <v>7312</v>
      </c>
      <c r="D3881" s="6">
        <v>5000</v>
      </c>
      <c r="E3881" s="8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301"/>
        <v>55</v>
      </c>
      <c r="P3881">
        <f t="shared" si="305"/>
        <v>109.04</v>
      </c>
      <c r="Q3881" s="10" t="s">
        <v>8315</v>
      </c>
      <c r="R3881" t="s">
        <v>8340</v>
      </c>
      <c r="S3881" s="13">
        <f t="shared" si="302"/>
        <v>42293.853541666671</v>
      </c>
      <c r="T3881" s="13">
        <f t="shared" si="303"/>
        <v>42352.249305555553</v>
      </c>
      <c r="U3881">
        <f t="shared" si="304"/>
        <v>2015</v>
      </c>
    </row>
    <row r="3882" spans="1:21" ht="48" x14ac:dyDescent="0.2">
      <c r="A3882">
        <v>3340</v>
      </c>
      <c r="B3882" s="3" t="s">
        <v>3340</v>
      </c>
      <c r="C3882" s="3" t="s">
        <v>7450</v>
      </c>
      <c r="D3882" s="6">
        <v>3000</v>
      </c>
      <c r="E3882" s="8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 t="shared" si="301"/>
        <v>138</v>
      </c>
      <c r="P3882">
        <f t="shared" si="305"/>
        <v>109.08</v>
      </c>
      <c r="Q3882" s="10" t="s">
        <v>8315</v>
      </c>
      <c r="R3882" t="s">
        <v>8316</v>
      </c>
      <c r="S3882" s="13">
        <f t="shared" si="302"/>
        <v>42685.974004629628</v>
      </c>
      <c r="T3882" s="13">
        <f t="shared" si="303"/>
        <v>42710.974004629628</v>
      </c>
      <c r="U3882">
        <f t="shared" si="304"/>
        <v>2016</v>
      </c>
    </row>
    <row r="3883" spans="1:21" ht="48" x14ac:dyDescent="0.2">
      <c r="A3883">
        <v>3349</v>
      </c>
      <c r="B3883" s="3" t="s">
        <v>3348</v>
      </c>
      <c r="C3883" s="3" t="s">
        <v>7459</v>
      </c>
      <c r="D3883" s="6">
        <v>1000</v>
      </c>
      <c r="E3883" s="8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 t="shared" si="301"/>
        <v>153</v>
      </c>
      <c r="P3883">
        <f t="shared" si="305"/>
        <v>109.57</v>
      </c>
      <c r="Q3883" s="10" t="s">
        <v>8315</v>
      </c>
      <c r="R3883" t="s">
        <v>8316</v>
      </c>
      <c r="S3883" s="13">
        <f t="shared" si="302"/>
        <v>42513.110787037032</v>
      </c>
      <c r="T3883" s="13">
        <f t="shared" si="303"/>
        <v>42534.708333333328</v>
      </c>
      <c r="U3883">
        <f t="shared" si="304"/>
        <v>2016</v>
      </c>
    </row>
    <row r="3884" spans="1:21" ht="48" x14ac:dyDescent="0.2">
      <c r="A3884">
        <v>2985</v>
      </c>
      <c r="B3884" s="3" t="s">
        <v>2985</v>
      </c>
      <c r="C3884" s="3" t="s">
        <v>7095</v>
      </c>
      <c r="D3884" s="6">
        <v>10000</v>
      </c>
      <c r="E3884" s="8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301"/>
        <v>122</v>
      </c>
      <c r="P3884">
        <f t="shared" si="305"/>
        <v>109.59</v>
      </c>
      <c r="Q3884" s="10" t="s">
        <v>8315</v>
      </c>
      <c r="R3884" t="s">
        <v>8317</v>
      </c>
      <c r="S3884" s="13">
        <f t="shared" si="302"/>
        <v>42654.973703703698</v>
      </c>
      <c r="T3884" s="13">
        <f t="shared" si="303"/>
        <v>42674.166666666672</v>
      </c>
      <c r="U3884">
        <f t="shared" si="304"/>
        <v>2016</v>
      </c>
    </row>
    <row r="3885" spans="1:21" ht="48" x14ac:dyDescent="0.2">
      <c r="A3885">
        <v>2979</v>
      </c>
      <c r="B3885" s="3" t="s">
        <v>2979</v>
      </c>
      <c r="C3885" s="3" t="s">
        <v>7089</v>
      </c>
      <c r="D3885" s="6">
        <v>5000</v>
      </c>
      <c r="E3885" s="8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 t="shared" si="301"/>
        <v>101</v>
      </c>
      <c r="P3885">
        <f t="shared" si="305"/>
        <v>110.22</v>
      </c>
      <c r="Q3885" s="10" t="s">
        <v>8315</v>
      </c>
      <c r="R3885" t="s">
        <v>8316</v>
      </c>
      <c r="S3885" s="13">
        <f t="shared" si="302"/>
        <v>41993.824340277773</v>
      </c>
      <c r="T3885" s="13">
        <f t="shared" si="303"/>
        <v>42010.25</v>
      </c>
      <c r="U3885">
        <f t="shared" si="304"/>
        <v>2014</v>
      </c>
    </row>
    <row r="3886" spans="1:21" ht="32" x14ac:dyDescent="0.2">
      <c r="A3886">
        <v>3406</v>
      </c>
      <c r="B3886" s="3" t="s">
        <v>3405</v>
      </c>
      <c r="C3886" s="3" t="s">
        <v>7516</v>
      </c>
      <c r="D3886" s="6">
        <v>10000</v>
      </c>
      <c r="E3886" s="8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 t="shared" si="301"/>
        <v>100</v>
      </c>
      <c r="P3886">
        <f t="shared" si="305"/>
        <v>110.23</v>
      </c>
      <c r="Q3886" s="10" t="s">
        <v>8315</v>
      </c>
      <c r="R3886" t="s">
        <v>8316</v>
      </c>
      <c r="S3886" s="13">
        <f t="shared" si="302"/>
        <v>41791.492777777778</v>
      </c>
      <c r="T3886" s="13">
        <f t="shared" si="303"/>
        <v>41836.492777777778</v>
      </c>
      <c r="U3886">
        <f t="shared" si="304"/>
        <v>2014</v>
      </c>
    </row>
    <row r="3887" spans="1:21" ht="48" x14ac:dyDescent="0.2">
      <c r="A3887">
        <v>3147</v>
      </c>
      <c r="B3887" s="3" t="s">
        <v>3147</v>
      </c>
      <c r="C3887" s="3" t="s">
        <v>7257</v>
      </c>
      <c r="D3887" s="6">
        <v>20000</v>
      </c>
      <c r="E3887" s="8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 t="shared" si="301"/>
        <v>118</v>
      </c>
      <c r="P3887">
        <f t="shared" si="305"/>
        <v>110.35</v>
      </c>
      <c r="Q3887" s="10" t="s">
        <v>8315</v>
      </c>
      <c r="R3887" t="s">
        <v>8316</v>
      </c>
      <c r="S3887" s="13">
        <f t="shared" si="302"/>
        <v>41909.969386574077</v>
      </c>
      <c r="T3887" s="13">
        <f t="shared" si="303"/>
        <v>41950.011053240742</v>
      </c>
      <c r="U3887">
        <f t="shared" si="304"/>
        <v>2014</v>
      </c>
    </row>
    <row r="3888" spans="1:21" ht="48" x14ac:dyDescent="0.2">
      <c r="A3888">
        <v>3556</v>
      </c>
      <c r="B3888" s="3" t="s">
        <v>3555</v>
      </c>
      <c r="C3888" s="3" t="s">
        <v>7666</v>
      </c>
      <c r="D3888" s="6">
        <v>2200</v>
      </c>
      <c r="E3888" s="8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 t="shared" si="301"/>
        <v>100</v>
      </c>
      <c r="P3888">
        <f t="shared" si="305"/>
        <v>110.5</v>
      </c>
      <c r="Q3888" s="10" t="s">
        <v>8315</v>
      </c>
      <c r="R3888" t="s">
        <v>8316</v>
      </c>
      <c r="S3888" s="13">
        <f t="shared" si="302"/>
        <v>41808.649583333332</v>
      </c>
      <c r="T3888" s="13">
        <f t="shared" si="303"/>
        <v>41868.649583333332</v>
      </c>
      <c r="U3888">
        <f t="shared" si="304"/>
        <v>2014</v>
      </c>
    </row>
    <row r="3889" spans="1:21" ht="48" x14ac:dyDescent="0.2">
      <c r="A3889">
        <v>3657</v>
      </c>
      <c r="B3889" s="3" t="s">
        <v>3654</v>
      </c>
      <c r="C3889" s="3" t="s">
        <v>7767</v>
      </c>
      <c r="D3889" s="6">
        <v>2000</v>
      </c>
      <c r="E3889" s="8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 t="shared" si="301"/>
        <v>111</v>
      </c>
      <c r="P3889">
        <f t="shared" si="305"/>
        <v>110.75</v>
      </c>
      <c r="Q3889" s="10" t="s">
        <v>8315</v>
      </c>
      <c r="R3889" t="s">
        <v>8316</v>
      </c>
      <c r="S3889" s="13">
        <f t="shared" si="302"/>
        <v>42499.629849537043</v>
      </c>
      <c r="T3889" s="13">
        <f t="shared" si="303"/>
        <v>42522.904166666667</v>
      </c>
      <c r="U3889">
        <f t="shared" si="304"/>
        <v>2016</v>
      </c>
    </row>
    <row r="3890" spans="1:21" ht="48" x14ac:dyDescent="0.2">
      <c r="A3890">
        <v>3712</v>
      </c>
      <c r="B3890" s="3" t="s">
        <v>3709</v>
      </c>
      <c r="C3890" s="3" t="s">
        <v>7822</v>
      </c>
      <c r="D3890" s="6">
        <v>7500</v>
      </c>
      <c r="E3890" s="8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 t="shared" si="301"/>
        <v>154</v>
      </c>
      <c r="P3890">
        <f t="shared" si="305"/>
        <v>110.87</v>
      </c>
      <c r="Q3890" s="10" t="s">
        <v>8315</v>
      </c>
      <c r="R3890" t="s">
        <v>8316</v>
      </c>
      <c r="S3890" s="13">
        <f t="shared" si="302"/>
        <v>42134.172071759262</v>
      </c>
      <c r="T3890" s="13">
        <f t="shared" si="303"/>
        <v>42155.290972222225</v>
      </c>
      <c r="U3890">
        <f t="shared" si="304"/>
        <v>2015</v>
      </c>
    </row>
    <row r="3891" spans="1:21" ht="48" x14ac:dyDescent="0.2">
      <c r="A3891">
        <v>522</v>
      </c>
      <c r="B3891" s="3" t="s">
        <v>523</v>
      </c>
      <c r="C3891" s="3" t="s">
        <v>4632</v>
      </c>
      <c r="D3891" s="6">
        <v>3000</v>
      </c>
      <c r="E3891" s="8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 t="shared" si="301"/>
        <v>115</v>
      </c>
      <c r="P3891">
        <f t="shared" si="305"/>
        <v>110.97</v>
      </c>
      <c r="Q3891" s="10" t="s">
        <v>8315</v>
      </c>
      <c r="R3891" t="s">
        <v>8316</v>
      </c>
      <c r="S3891" s="13">
        <f t="shared" si="302"/>
        <v>42430.040798611109</v>
      </c>
      <c r="T3891" s="13">
        <f t="shared" si="303"/>
        <v>42449.999131944445</v>
      </c>
      <c r="U3891">
        <f t="shared" si="304"/>
        <v>2016</v>
      </c>
    </row>
    <row r="3892" spans="1:21" ht="48" x14ac:dyDescent="0.2">
      <c r="A3892">
        <v>3754</v>
      </c>
      <c r="B3892" s="3" t="s">
        <v>3751</v>
      </c>
      <c r="C3892" s="3" t="s">
        <v>7864</v>
      </c>
      <c r="D3892" s="6">
        <v>2500</v>
      </c>
      <c r="E3892" s="8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301"/>
        <v>120</v>
      </c>
      <c r="P3892">
        <f t="shared" si="305"/>
        <v>111.11</v>
      </c>
      <c r="Q3892" s="10" t="s">
        <v>8315</v>
      </c>
      <c r="R3892" t="s">
        <v>8340</v>
      </c>
      <c r="S3892" s="13">
        <f t="shared" si="302"/>
        <v>41808.881215277775</v>
      </c>
      <c r="T3892" s="13">
        <f t="shared" si="303"/>
        <v>41846.207638888889</v>
      </c>
      <c r="U3892">
        <f t="shared" si="304"/>
        <v>2014</v>
      </c>
    </row>
    <row r="3893" spans="1:21" ht="48" x14ac:dyDescent="0.2">
      <c r="A3893">
        <v>3380</v>
      </c>
      <c r="B3893" s="3" t="s">
        <v>3379</v>
      </c>
      <c r="C3893" s="3" t="s">
        <v>7490</v>
      </c>
      <c r="D3893" s="6">
        <v>3000</v>
      </c>
      <c r="E3893" s="8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 t="shared" si="301"/>
        <v>104</v>
      </c>
      <c r="P3893">
        <f t="shared" si="305"/>
        <v>111.89</v>
      </c>
      <c r="Q3893" s="10" t="s">
        <v>8315</v>
      </c>
      <c r="R3893" t="s">
        <v>8316</v>
      </c>
      <c r="S3893" s="13">
        <f t="shared" si="302"/>
        <v>41937.95344907407</v>
      </c>
      <c r="T3893" s="13">
        <f t="shared" si="303"/>
        <v>41972.995115740734</v>
      </c>
      <c r="U3893">
        <f t="shared" si="304"/>
        <v>2014</v>
      </c>
    </row>
    <row r="3894" spans="1:21" ht="48" x14ac:dyDescent="0.2">
      <c r="A3894">
        <v>2927</v>
      </c>
      <c r="B3894" s="3" t="s">
        <v>2927</v>
      </c>
      <c r="C3894" s="3" t="s">
        <v>7037</v>
      </c>
      <c r="D3894" s="6">
        <v>1800</v>
      </c>
      <c r="E3894" s="8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301"/>
        <v>131</v>
      </c>
      <c r="P3894">
        <f t="shared" si="305"/>
        <v>112.14</v>
      </c>
      <c r="Q3894" s="10" t="s">
        <v>8315</v>
      </c>
      <c r="R3894" t="s">
        <v>8340</v>
      </c>
      <c r="S3894" s="13">
        <f t="shared" si="302"/>
        <v>41806.669317129628</v>
      </c>
      <c r="T3894" s="13">
        <f t="shared" si="303"/>
        <v>41835.208333333336</v>
      </c>
      <c r="U3894">
        <f t="shared" si="304"/>
        <v>2014</v>
      </c>
    </row>
    <row r="3895" spans="1:21" ht="48" x14ac:dyDescent="0.2">
      <c r="A3895">
        <v>2826</v>
      </c>
      <c r="B3895" s="3" t="s">
        <v>2826</v>
      </c>
      <c r="C3895" s="3" t="s">
        <v>6936</v>
      </c>
      <c r="D3895" s="6">
        <v>2000</v>
      </c>
      <c r="E3895" s="8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 t="shared" si="301"/>
        <v>108</v>
      </c>
      <c r="P3895">
        <f t="shared" si="305"/>
        <v>113.42</v>
      </c>
      <c r="Q3895" s="10" t="s">
        <v>8315</v>
      </c>
      <c r="R3895" t="s">
        <v>8316</v>
      </c>
      <c r="S3895" s="13">
        <f t="shared" si="302"/>
        <v>42171.034861111111</v>
      </c>
      <c r="T3895" s="13">
        <f t="shared" si="303"/>
        <v>42195.291666666672</v>
      </c>
      <c r="U3895">
        <f t="shared" si="304"/>
        <v>2015</v>
      </c>
    </row>
    <row r="3896" spans="1:21" ht="64" x14ac:dyDescent="0.2">
      <c r="A3896">
        <v>2977</v>
      </c>
      <c r="B3896" s="3" t="s">
        <v>2977</v>
      </c>
      <c r="C3896" s="3" t="s">
        <v>7087</v>
      </c>
      <c r="D3896" s="6">
        <v>3000</v>
      </c>
      <c r="E3896" s="8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 t="shared" si="301"/>
        <v>114</v>
      </c>
      <c r="P3896">
        <f t="shared" si="305"/>
        <v>113.57</v>
      </c>
      <c r="Q3896" s="10" t="s">
        <v>8315</v>
      </c>
      <c r="R3896" t="s">
        <v>8316</v>
      </c>
      <c r="S3896" s="13">
        <f t="shared" si="302"/>
        <v>42026.88118055556</v>
      </c>
      <c r="T3896" s="13">
        <f t="shared" si="303"/>
        <v>42086.093055555553</v>
      </c>
      <c r="U3896">
        <f t="shared" si="304"/>
        <v>2015</v>
      </c>
    </row>
    <row r="3897" spans="1:21" ht="48" x14ac:dyDescent="0.2">
      <c r="A3897">
        <v>3344</v>
      </c>
      <c r="B3897" s="3" t="s">
        <v>3344</v>
      </c>
      <c r="C3897" s="3" t="s">
        <v>7454</v>
      </c>
      <c r="D3897" s="6">
        <v>4500</v>
      </c>
      <c r="E3897" s="8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 t="shared" si="301"/>
        <v>101</v>
      </c>
      <c r="P3897">
        <f t="shared" si="305"/>
        <v>114.13</v>
      </c>
      <c r="Q3897" s="10" t="s">
        <v>8315</v>
      </c>
      <c r="R3897" t="s">
        <v>8316</v>
      </c>
      <c r="S3897" s="13">
        <f t="shared" si="302"/>
        <v>41851.200150462959</v>
      </c>
      <c r="T3897" s="13">
        <f t="shared" si="303"/>
        <v>41881.200150462959</v>
      </c>
      <c r="U3897">
        <f t="shared" si="304"/>
        <v>2014</v>
      </c>
    </row>
    <row r="3898" spans="1:21" ht="48" x14ac:dyDescent="0.2">
      <c r="A3898">
        <v>3492</v>
      </c>
      <c r="B3898" s="3" t="s">
        <v>3491</v>
      </c>
      <c r="C3898" s="3" t="s">
        <v>7602</v>
      </c>
      <c r="D3898" s="6">
        <v>3800</v>
      </c>
      <c r="E3898" s="8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 t="shared" si="301"/>
        <v>105</v>
      </c>
      <c r="P3898">
        <f t="shared" si="305"/>
        <v>114.29</v>
      </c>
      <c r="Q3898" s="10" t="s">
        <v>8315</v>
      </c>
      <c r="R3898" t="s">
        <v>8316</v>
      </c>
      <c r="S3898" s="13">
        <f t="shared" si="302"/>
        <v>42268.009224537032</v>
      </c>
      <c r="T3898" s="13">
        <f t="shared" si="303"/>
        <v>42303.009224537032</v>
      </c>
      <c r="U3898">
        <f t="shared" si="304"/>
        <v>2015</v>
      </c>
    </row>
    <row r="3899" spans="1:21" ht="48" x14ac:dyDescent="0.2">
      <c r="A3899">
        <v>3721</v>
      </c>
      <c r="B3899" s="3" t="s">
        <v>3718</v>
      </c>
      <c r="C3899" s="3" t="s">
        <v>7831</v>
      </c>
      <c r="D3899" s="6">
        <v>5000</v>
      </c>
      <c r="E3899" s="8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 t="shared" si="301"/>
        <v>101</v>
      </c>
      <c r="P3899">
        <f t="shared" si="305"/>
        <v>114.55</v>
      </c>
      <c r="Q3899" s="10" t="s">
        <v>8315</v>
      </c>
      <c r="R3899" t="s">
        <v>8316</v>
      </c>
      <c r="S3899" s="13">
        <f t="shared" si="302"/>
        <v>41927.936157407406</v>
      </c>
      <c r="T3899" s="13">
        <f t="shared" si="303"/>
        <v>41948.977824074071</v>
      </c>
      <c r="U3899">
        <f t="shared" si="304"/>
        <v>2014</v>
      </c>
    </row>
    <row r="3900" spans="1:21" ht="48" x14ac:dyDescent="0.2">
      <c r="A3900">
        <v>3784</v>
      </c>
      <c r="B3900" s="3" t="s">
        <v>3781</v>
      </c>
      <c r="C3900" s="3" t="s">
        <v>7894</v>
      </c>
      <c r="D3900" s="6">
        <v>1000</v>
      </c>
      <c r="E3900" s="8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301"/>
        <v>115</v>
      </c>
      <c r="P3900">
        <f t="shared" si="305"/>
        <v>115</v>
      </c>
      <c r="Q3900" s="10" t="s">
        <v>8315</v>
      </c>
      <c r="R3900" t="s">
        <v>8340</v>
      </c>
      <c r="S3900" s="13">
        <f t="shared" si="302"/>
        <v>42531.980694444443</v>
      </c>
      <c r="T3900" s="13">
        <f t="shared" si="303"/>
        <v>42561.980694444443</v>
      </c>
      <c r="U3900">
        <f t="shared" si="304"/>
        <v>2016</v>
      </c>
    </row>
    <row r="3901" spans="1:21" ht="48" x14ac:dyDescent="0.2">
      <c r="A3901">
        <v>3656</v>
      </c>
      <c r="B3901" s="3" t="s">
        <v>3653</v>
      </c>
      <c r="C3901" s="3" t="s">
        <v>7766</v>
      </c>
      <c r="D3901" s="6">
        <v>5000</v>
      </c>
      <c r="E3901" s="8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 t="shared" si="301"/>
        <v>106</v>
      </c>
      <c r="P3901">
        <f t="shared" si="305"/>
        <v>115.02</v>
      </c>
      <c r="Q3901" s="10" t="s">
        <v>8315</v>
      </c>
      <c r="R3901" t="s">
        <v>8316</v>
      </c>
      <c r="S3901" s="13">
        <f t="shared" si="302"/>
        <v>42737.910138888896</v>
      </c>
      <c r="T3901" s="13">
        <f t="shared" si="303"/>
        <v>42767.957638888889</v>
      </c>
      <c r="U3901">
        <f t="shared" si="304"/>
        <v>2017</v>
      </c>
    </row>
    <row r="3902" spans="1:21" ht="48" x14ac:dyDescent="0.2">
      <c r="A3902">
        <v>2984</v>
      </c>
      <c r="B3902" s="3" t="s">
        <v>2984</v>
      </c>
      <c r="C3902" s="3" t="s">
        <v>7094</v>
      </c>
      <c r="D3902" s="6">
        <v>25000</v>
      </c>
      <c r="E3902" s="8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301"/>
        <v>100</v>
      </c>
      <c r="P3902">
        <f t="shared" si="305"/>
        <v>115.08</v>
      </c>
      <c r="Q3902" s="10" t="s">
        <v>8315</v>
      </c>
      <c r="R3902" t="s">
        <v>8317</v>
      </c>
      <c r="S3902" s="13">
        <f t="shared" si="302"/>
        <v>42576.278715277775</v>
      </c>
      <c r="T3902" s="13">
        <f t="shared" si="303"/>
        <v>42606.278715277775</v>
      </c>
      <c r="U3902">
        <f t="shared" si="304"/>
        <v>2016</v>
      </c>
    </row>
    <row r="3903" spans="1:21" ht="48" x14ac:dyDescent="0.2">
      <c r="A3903">
        <v>3412</v>
      </c>
      <c r="B3903" s="3" t="s">
        <v>3411</v>
      </c>
      <c r="C3903" s="3" t="s">
        <v>7522</v>
      </c>
      <c r="D3903" s="6">
        <v>3000</v>
      </c>
      <c r="E3903" s="8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 t="shared" si="301"/>
        <v>100</v>
      </c>
      <c r="P3903">
        <f t="shared" si="305"/>
        <v>115.38</v>
      </c>
      <c r="Q3903" s="10" t="s">
        <v>8315</v>
      </c>
      <c r="R3903" t="s">
        <v>8316</v>
      </c>
      <c r="S3903" s="13">
        <f t="shared" si="302"/>
        <v>41879.959050925929</v>
      </c>
      <c r="T3903" s="13">
        <f t="shared" si="303"/>
        <v>41909.959050925929</v>
      </c>
      <c r="U3903">
        <f t="shared" si="304"/>
        <v>2014</v>
      </c>
    </row>
    <row r="3904" spans="1:21" ht="48" x14ac:dyDescent="0.2">
      <c r="A3904">
        <v>3243</v>
      </c>
      <c r="B3904" s="3" t="s">
        <v>3243</v>
      </c>
      <c r="C3904" s="3" t="s">
        <v>7353</v>
      </c>
      <c r="D3904" s="6">
        <v>8000</v>
      </c>
      <c r="E3904" s="8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 t="shared" si="301"/>
        <v>103</v>
      </c>
      <c r="P3904">
        <f t="shared" si="305"/>
        <v>115.87</v>
      </c>
      <c r="Q3904" s="10" t="s">
        <v>8315</v>
      </c>
      <c r="R3904" t="s">
        <v>8316</v>
      </c>
      <c r="S3904" s="13">
        <f t="shared" si="302"/>
        <v>42262.096782407403</v>
      </c>
      <c r="T3904" s="13">
        <f t="shared" si="303"/>
        <v>42286</v>
      </c>
      <c r="U3904">
        <f t="shared" si="304"/>
        <v>2015</v>
      </c>
    </row>
    <row r="3905" spans="1:21" ht="48" x14ac:dyDescent="0.2">
      <c r="A3905">
        <v>3269</v>
      </c>
      <c r="B3905" s="3" t="s">
        <v>3269</v>
      </c>
      <c r="C3905" s="3" t="s">
        <v>7379</v>
      </c>
      <c r="D3905" s="6">
        <v>8000</v>
      </c>
      <c r="E3905" s="8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 t="shared" si="301"/>
        <v>102</v>
      </c>
      <c r="P3905">
        <f t="shared" si="305"/>
        <v>116</v>
      </c>
      <c r="Q3905" s="10" t="s">
        <v>8315</v>
      </c>
      <c r="R3905" t="s">
        <v>8316</v>
      </c>
      <c r="S3905" s="13">
        <f t="shared" si="302"/>
        <v>42137.395798611105</v>
      </c>
      <c r="T3905" s="13">
        <f t="shared" si="303"/>
        <v>42171.458333333328</v>
      </c>
      <c r="U3905">
        <f t="shared" si="304"/>
        <v>2015</v>
      </c>
    </row>
    <row r="3906" spans="1:21" ht="32" x14ac:dyDescent="0.2">
      <c r="A3906">
        <v>3334</v>
      </c>
      <c r="B3906" s="3" t="s">
        <v>3334</v>
      </c>
      <c r="C3906" s="3" t="s">
        <v>7444</v>
      </c>
      <c r="D3906" s="6">
        <v>3871</v>
      </c>
      <c r="E3906" s="8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 t="shared" ref="O3906:O3969" si="306">ROUND(E3906/D3906*100,0)</f>
        <v>139</v>
      </c>
      <c r="P3906">
        <f t="shared" si="305"/>
        <v>116.65</v>
      </c>
      <c r="Q3906" s="10" t="s">
        <v>8315</v>
      </c>
      <c r="R3906" t="s">
        <v>8316</v>
      </c>
      <c r="S3906" s="13">
        <f t="shared" si="302"/>
        <v>42185.521087962959</v>
      </c>
      <c r="T3906" s="13">
        <f t="shared" si="303"/>
        <v>42215.521087962959</v>
      </c>
      <c r="U3906">
        <f t="shared" si="304"/>
        <v>2015</v>
      </c>
    </row>
    <row r="3907" spans="1:21" ht="48" x14ac:dyDescent="0.2">
      <c r="A3907">
        <v>3008</v>
      </c>
      <c r="B3907" s="3" t="s">
        <v>3008</v>
      </c>
      <c r="C3907" s="3" t="s">
        <v>7118</v>
      </c>
      <c r="D3907" s="6">
        <v>3000</v>
      </c>
      <c r="E3907" s="8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306"/>
        <v>101</v>
      </c>
      <c r="P3907">
        <f t="shared" si="305"/>
        <v>116.73</v>
      </c>
      <c r="Q3907" s="10" t="s">
        <v>8315</v>
      </c>
      <c r="R3907" t="s">
        <v>8317</v>
      </c>
      <c r="S3907" s="13">
        <f t="shared" ref="S3907:S3970" si="307">(((J3907/60)/60)/24)+DATE(1970,1,1)</f>
        <v>42360.212025462963</v>
      </c>
      <c r="T3907" s="13">
        <f t="shared" ref="T3907:T3970" si="308">(((I3907/60)/60)/24)+DATE(1970,1,1)</f>
        <v>42390.212025462963</v>
      </c>
      <c r="U3907">
        <f t="shared" ref="U3907:U3970" si="309">YEAR(S3907)</f>
        <v>2015</v>
      </c>
    </row>
    <row r="3908" spans="1:21" ht="32" x14ac:dyDescent="0.2">
      <c r="A3908">
        <v>3064</v>
      </c>
      <c r="B3908" s="3" t="s">
        <v>3064</v>
      </c>
      <c r="C3908" s="3" t="s">
        <v>7174</v>
      </c>
      <c r="D3908" s="6">
        <v>75000</v>
      </c>
      <c r="E3908" s="8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306"/>
        <v>11</v>
      </c>
      <c r="P3908">
        <f t="shared" si="305"/>
        <v>117.65</v>
      </c>
      <c r="Q3908" s="10" t="s">
        <v>8315</v>
      </c>
      <c r="R3908" t="s">
        <v>8317</v>
      </c>
      <c r="S3908" s="13">
        <f t="shared" si="307"/>
        <v>42299.130162037036</v>
      </c>
      <c r="T3908" s="13">
        <f t="shared" si="308"/>
        <v>42330.290972222225</v>
      </c>
      <c r="U3908">
        <f t="shared" si="309"/>
        <v>2015</v>
      </c>
    </row>
    <row r="3909" spans="1:21" ht="48" x14ac:dyDescent="0.2">
      <c r="A3909">
        <v>3403</v>
      </c>
      <c r="B3909" s="3" t="s">
        <v>3402</v>
      </c>
      <c r="C3909" s="3" t="s">
        <v>7513</v>
      </c>
      <c r="D3909" s="6">
        <v>2000</v>
      </c>
      <c r="E3909" s="8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 t="shared" si="306"/>
        <v>100</v>
      </c>
      <c r="P3909">
        <f t="shared" si="305"/>
        <v>117.65</v>
      </c>
      <c r="Q3909" s="10" t="s">
        <v>8315</v>
      </c>
      <c r="R3909" t="s">
        <v>8316</v>
      </c>
      <c r="S3909" s="13">
        <f t="shared" si="307"/>
        <v>42150.462083333332</v>
      </c>
      <c r="T3909" s="13">
        <f t="shared" si="308"/>
        <v>42180.462083333332</v>
      </c>
      <c r="U3909">
        <f t="shared" si="309"/>
        <v>2015</v>
      </c>
    </row>
    <row r="3910" spans="1:21" ht="48" x14ac:dyDescent="0.2">
      <c r="A3910">
        <v>533</v>
      </c>
      <c r="B3910" s="3" t="s">
        <v>534</v>
      </c>
      <c r="C3910" s="3" t="s">
        <v>4643</v>
      </c>
      <c r="D3910" s="6">
        <v>2000</v>
      </c>
      <c r="E3910" s="8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 t="shared" si="306"/>
        <v>100</v>
      </c>
      <c r="P3910">
        <f t="shared" si="305"/>
        <v>117.88</v>
      </c>
      <c r="Q3910" s="10" t="s">
        <v>8315</v>
      </c>
      <c r="R3910" t="s">
        <v>8316</v>
      </c>
      <c r="S3910" s="13">
        <f t="shared" si="307"/>
        <v>42482.43478009259</v>
      </c>
      <c r="T3910" s="13">
        <f t="shared" si="308"/>
        <v>42506.43478009259</v>
      </c>
      <c r="U3910">
        <f t="shared" si="309"/>
        <v>2016</v>
      </c>
    </row>
    <row r="3911" spans="1:21" ht="48" x14ac:dyDescent="0.2">
      <c r="A3911">
        <v>3400</v>
      </c>
      <c r="B3911" s="3" t="s">
        <v>3399</v>
      </c>
      <c r="C3911" s="3" t="s">
        <v>7510</v>
      </c>
      <c r="D3911" s="6">
        <v>10000</v>
      </c>
      <c r="E3911" s="8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 t="shared" si="306"/>
        <v>100</v>
      </c>
      <c r="P3911">
        <f t="shared" si="305"/>
        <v>118.13</v>
      </c>
      <c r="Q3911" s="10" t="s">
        <v>8315</v>
      </c>
      <c r="R3911" t="s">
        <v>8316</v>
      </c>
      <c r="S3911" s="13">
        <f t="shared" si="307"/>
        <v>41834.953865740739</v>
      </c>
      <c r="T3911" s="13">
        <f t="shared" si="308"/>
        <v>41879.953865740739</v>
      </c>
      <c r="U3911">
        <f t="shared" si="309"/>
        <v>2014</v>
      </c>
    </row>
    <row r="3912" spans="1:21" ht="48" x14ac:dyDescent="0.2">
      <c r="A3912">
        <v>2998</v>
      </c>
      <c r="B3912" s="3" t="s">
        <v>2998</v>
      </c>
      <c r="C3912" s="3" t="s">
        <v>7108</v>
      </c>
      <c r="D3912" s="6">
        <v>50000</v>
      </c>
      <c r="E3912" s="8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306"/>
        <v>103</v>
      </c>
      <c r="P3912">
        <f t="shared" si="305"/>
        <v>118.97</v>
      </c>
      <c r="Q3912" s="10" t="s">
        <v>8315</v>
      </c>
      <c r="R3912" t="s">
        <v>8317</v>
      </c>
      <c r="S3912" s="13">
        <f t="shared" si="307"/>
        <v>41778.193622685183</v>
      </c>
      <c r="T3912" s="13">
        <f t="shared" si="308"/>
        <v>41806.184027777781</v>
      </c>
      <c r="U3912">
        <f t="shared" si="309"/>
        <v>2014</v>
      </c>
    </row>
    <row r="3913" spans="1:21" ht="48" x14ac:dyDescent="0.2">
      <c r="A3913">
        <v>2873</v>
      </c>
      <c r="B3913" s="3" t="s">
        <v>2873</v>
      </c>
      <c r="C3913" s="3" t="s">
        <v>6983</v>
      </c>
      <c r="D3913" s="6">
        <v>2500</v>
      </c>
      <c r="E3913" s="8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 t="shared" si="306"/>
        <v>38</v>
      </c>
      <c r="P3913">
        <f t="shared" si="305"/>
        <v>119.13</v>
      </c>
      <c r="Q3913" s="10" t="s">
        <v>8315</v>
      </c>
      <c r="R3913" t="s">
        <v>8316</v>
      </c>
      <c r="S3913" s="13">
        <f t="shared" si="307"/>
        <v>42002.817488425921</v>
      </c>
      <c r="T3913" s="13">
        <f t="shared" si="308"/>
        <v>42032.817488425921</v>
      </c>
      <c r="U3913">
        <f t="shared" si="309"/>
        <v>2014</v>
      </c>
    </row>
    <row r="3914" spans="1:21" ht="48" x14ac:dyDescent="0.2">
      <c r="A3914">
        <v>3547</v>
      </c>
      <c r="B3914" s="3" t="s">
        <v>3546</v>
      </c>
      <c r="C3914" s="3" t="s">
        <v>7657</v>
      </c>
      <c r="D3914" s="6">
        <v>35000</v>
      </c>
      <c r="E3914" s="8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 t="shared" si="306"/>
        <v>114</v>
      </c>
      <c r="P3914">
        <f t="shared" ref="P3914:P3977" si="310">IFERROR(ROUND(E3914/L3914,2),0)</f>
        <v>119.18</v>
      </c>
      <c r="Q3914" s="10" t="s">
        <v>8315</v>
      </c>
      <c r="R3914" t="s">
        <v>8316</v>
      </c>
      <c r="S3914" s="13">
        <f t="shared" si="307"/>
        <v>42480.078715277778</v>
      </c>
      <c r="T3914" s="13">
        <f t="shared" si="308"/>
        <v>42504.165972222225</v>
      </c>
      <c r="U3914">
        <f t="shared" si="309"/>
        <v>2016</v>
      </c>
    </row>
    <row r="3915" spans="1:21" ht="48" x14ac:dyDescent="0.2">
      <c r="A3915">
        <v>3250</v>
      </c>
      <c r="B3915" s="3" t="s">
        <v>3250</v>
      </c>
      <c r="C3915" s="3" t="s">
        <v>7360</v>
      </c>
      <c r="D3915" s="6">
        <v>25000</v>
      </c>
      <c r="E3915" s="8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 t="shared" si="306"/>
        <v>102</v>
      </c>
      <c r="P3915">
        <f t="shared" si="310"/>
        <v>119.19</v>
      </c>
      <c r="Q3915" s="10" t="s">
        <v>8315</v>
      </c>
      <c r="R3915" t="s">
        <v>8316</v>
      </c>
      <c r="S3915" s="13">
        <f t="shared" si="307"/>
        <v>41918.742175925923</v>
      </c>
      <c r="T3915" s="13">
        <f t="shared" si="308"/>
        <v>41948.783842592595</v>
      </c>
      <c r="U3915">
        <f t="shared" si="309"/>
        <v>2014</v>
      </c>
    </row>
    <row r="3916" spans="1:21" ht="48" x14ac:dyDescent="0.2">
      <c r="A3916">
        <v>3341</v>
      </c>
      <c r="B3916" s="3" t="s">
        <v>3341</v>
      </c>
      <c r="C3916" s="3" t="s">
        <v>7451</v>
      </c>
      <c r="D3916" s="6">
        <v>3350</v>
      </c>
      <c r="E3916" s="8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 t="shared" si="306"/>
        <v>100</v>
      </c>
      <c r="P3916">
        <f t="shared" si="310"/>
        <v>119.64</v>
      </c>
      <c r="Q3916" s="10" t="s">
        <v>8315</v>
      </c>
      <c r="R3916" t="s">
        <v>8316</v>
      </c>
      <c r="S3916" s="13">
        <f t="shared" si="307"/>
        <v>42510.798854166671</v>
      </c>
      <c r="T3916" s="13">
        <f t="shared" si="308"/>
        <v>42533.708333333328</v>
      </c>
      <c r="U3916">
        <f t="shared" si="309"/>
        <v>2016</v>
      </c>
    </row>
    <row r="3917" spans="1:21" ht="32" x14ac:dyDescent="0.2">
      <c r="A3917">
        <v>3837</v>
      </c>
      <c r="B3917" s="3" t="s">
        <v>3834</v>
      </c>
      <c r="C3917" s="3" t="s">
        <v>7946</v>
      </c>
      <c r="D3917" s="6">
        <v>2000</v>
      </c>
      <c r="E3917" s="8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 t="shared" si="306"/>
        <v>102</v>
      </c>
      <c r="P3917">
        <f t="shared" si="310"/>
        <v>120.12</v>
      </c>
      <c r="Q3917" s="10" t="s">
        <v>8315</v>
      </c>
      <c r="R3917" t="s">
        <v>8316</v>
      </c>
      <c r="S3917" s="13">
        <f t="shared" si="307"/>
        <v>42152.765717592592</v>
      </c>
      <c r="T3917" s="13">
        <f t="shared" si="308"/>
        <v>42188.765717592592</v>
      </c>
      <c r="U3917">
        <f t="shared" si="309"/>
        <v>2015</v>
      </c>
    </row>
    <row r="3918" spans="1:21" ht="48" x14ac:dyDescent="0.2">
      <c r="A3918">
        <v>3023</v>
      </c>
      <c r="B3918" s="3" t="s">
        <v>3023</v>
      </c>
      <c r="C3918" s="3" t="s">
        <v>7133</v>
      </c>
      <c r="D3918" s="6">
        <v>700</v>
      </c>
      <c r="E3918" s="8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306"/>
        <v>103</v>
      </c>
      <c r="P3918">
        <f t="shared" si="310"/>
        <v>120.17</v>
      </c>
      <c r="Q3918" s="10" t="s">
        <v>8315</v>
      </c>
      <c r="R3918" t="s">
        <v>8317</v>
      </c>
      <c r="S3918" s="13">
        <f t="shared" si="307"/>
        <v>42121.675763888896</v>
      </c>
      <c r="T3918" s="13">
        <f t="shared" si="308"/>
        <v>42166.675763888896</v>
      </c>
      <c r="U3918">
        <f t="shared" si="309"/>
        <v>2015</v>
      </c>
    </row>
    <row r="3919" spans="1:21" ht="48" x14ac:dyDescent="0.2">
      <c r="A3919">
        <v>3751</v>
      </c>
      <c r="B3919" s="3" t="s">
        <v>3748</v>
      </c>
      <c r="C3919" s="3" t="s">
        <v>7861</v>
      </c>
      <c r="D3919" s="6">
        <v>1000</v>
      </c>
      <c r="E3919" s="8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306"/>
        <v>133</v>
      </c>
      <c r="P3919">
        <f t="shared" si="310"/>
        <v>120.55</v>
      </c>
      <c r="Q3919" s="10" t="s">
        <v>8315</v>
      </c>
      <c r="R3919" t="s">
        <v>8340</v>
      </c>
      <c r="S3919" s="13">
        <f t="shared" si="307"/>
        <v>42403.035567129627</v>
      </c>
      <c r="T3919" s="13">
        <f t="shared" si="308"/>
        <v>42462.993900462956</v>
      </c>
      <c r="U3919">
        <f t="shared" si="309"/>
        <v>2016</v>
      </c>
    </row>
    <row r="3920" spans="1:21" ht="64" x14ac:dyDescent="0.2">
      <c r="A3920">
        <v>3695</v>
      </c>
      <c r="B3920" s="3" t="s">
        <v>3692</v>
      </c>
      <c r="C3920" s="3" t="s">
        <v>7805</v>
      </c>
      <c r="D3920" s="6">
        <v>4000</v>
      </c>
      <c r="E3920" s="8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 t="shared" si="306"/>
        <v>100</v>
      </c>
      <c r="P3920">
        <f t="shared" si="310"/>
        <v>121.36</v>
      </c>
      <c r="Q3920" s="10" t="s">
        <v>8315</v>
      </c>
      <c r="R3920" t="s">
        <v>8316</v>
      </c>
      <c r="S3920" s="13">
        <f t="shared" si="307"/>
        <v>41995.870486111111</v>
      </c>
      <c r="T3920" s="13">
        <f t="shared" si="308"/>
        <v>42015.870486111111</v>
      </c>
      <c r="U3920">
        <f t="shared" si="309"/>
        <v>2014</v>
      </c>
    </row>
    <row r="3921" spans="1:21" ht="48" x14ac:dyDescent="0.2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306"/>
        <v>102</v>
      </c>
      <c r="P3921">
        <f t="shared" si="310"/>
        <v>121.9</v>
      </c>
      <c r="Q3921" s="10" t="s">
        <v>8315</v>
      </c>
      <c r="R3921" t="s">
        <v>8316</v>
      </c>
      <c r="S3921" s="13">
        <f t="shared" si="307"/>
        <v>42451.496817129635</v>
      </c>
      <c r="T3921" s="13">
        <f t="shared" si="308"/>
        <v>42459.610416666663</v>
      </c>
      <c r="U3921">
        <f t="shared" si="309"/>
        <v>2016</v>
      </c>
    </row>
    <row r="3922" spans="1:21" ht="48" x14ac:dyDescent="0.2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306"/>
        <v>100</v>
      </c>
      <c r="P3922">
        <f t="shared" si="310"/>
        <v>122.54</v>
      </c>
      <c r="Q3922" s="10" t="s">
        <v>8315</v>
      </c>
      <c r="R3922" t="s">
        <v>8316</v>
      </c>
      <c r="S3922" s="13">
        <f t="shared" si="307"/>
        <v>41982.688611111109</v>
      </c>
      <c r="T3922" s="13">
        <f t="shared" si="308"/>
        <v>42012.688611111109</v>
      </c>
      <c r="U3922">
        <f t="shared" si="309"/>
        <v>2014</v>
      </c>
    </row>
    <row r="3923" spans="1:21" ht="32" x14ac:dyDescent="0.2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306"/>
        <v>105</v>
      </c>
      <c r="P3923">
        <f t="shared" si="310"/>
        <v>123.94</v>
      </c>
      <c r="Q3923" s="10" t="s">
        <v>8315</v>
      </c>
      <c r="R3923" t="s">
        <v>8316</v>
      </c>
      <c r="S3923" s="13">
        <f t="shared" si="307"/>
        <v>42694.110185185185</v>
      </c>
      <c r="T3923" s="13">
        <f t="shared" si="308"/>
        <v>42709.041666666672</v>
      </c>
      <c r="U3923">
        <f t="shared" si="309"/>
        <v>2016</v>
      </c>
    </row>
    <row r="3924" spans="1:21" ht="48" x14ac:dyDescent="0.2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306"/>
        <v>100</v>
      </c>
      <c r="P3924">
        <f t="shared" si="310"/>
        <v>125</v>
      </c>
      <c r="Q3924" s="10" t="s">
        <v>8315</v>
      </c>
      <c r="R3924" t="s">
        <v>8316</v>
      </c>
      <c r="S3924" s="13">
        <f t="shared" si="307"/>
        <v>42297.748738425929</v>
      </c>
      <c r="T3924" s="13">
        <f t="shared" si="308"/>
        <v>42327.790405092594</v>
      </c>
      <c r="U3924">
        <f t="shared" si="309"/>
        <v>2015</v>
      </c>
    </row>
    <row r="3925" spans="1:21" ht="48" x14ac:dyDescent="0.2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306"/>
        <v>100</v>
      </c>
      <c r="P3925">
        <f t="shared" si="310"/>
        <v>125</v>
      </c>
      <c r="Q3925" s="10" t="s">
        <v>8315</v>
      </c>
      <c r="R3925" t="s">
        <v>8316</v>
      </c>
      <c r="S3925" s="13">
        <f t="shared" si="307"/>
        <v>42442.623344907406</v>
      </c>
      <c r="T3925" s="13">
        <f t="shared" si="308"/>
        <v>42470.833333333328</v>
      </c>
      <c r="U3925">
        <f t="shared" si="309"/>
        <v>2016</v>
      </c>
    </row>
    <row r="3926" spans="1:21" ht="48" x14ac:dyDescent="0.2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306"/>
        <v>119</v>
      </c>
      <c r="P3926">
        <f t="shared" si="310"/>
        <v>125.05</v>
      </c>
      <c r="Q3926" s="10" t="s">
        <v>8315</v>
      </c>
      <c r="R3926" t="s">
        <v>8316</v>
      </c>
      <c r="S3926" s="13">
        <f t="shared" si="307"/>
        <v>41989.24754629629</v>
      </c>
      <c r="T3926" s="13">
        <f t="shared" si="308"/>
        <v>42006.24754629629</v>
      </c>
      <c r="U3926">
        <f t="shared" si="309"/>
        <v>2014</v>
      </c>
    </row>
    <row r="3927" spans="1:21" ht="48" x14ac:dyDescent="0.2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306"/>
        <v>100</v>
      </c>
      <c r="P3927">
        <f t="shared" si="310"/>
        <v>125.09</v>
      </c>
      <c r="Q3927" s="10" t="s">
        <v>8315</v>
      </c>
      <c r="R3927" t="s">
        <v>8316</v>
      </c>
      <c r="S3927" s="13">
        <f t="shared" si="307"/>
        <v>42193.771481481483</v>
      </c>
      <c r="T3927" s="13">
        <f t="shared" si="308"/>
        <v>42212.957638888889</v>
      </c>
      <c r="U3927">
        <f t="shared" si="309"/>
        <v>2015</v>
      </c>
    </row>
    <row r="3928" spans="1:21" ht="48" x14ac:dyDescent="0.2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306"/>
        <v>102</v>
      </c>
      <c r="P3928">
        <f t="shared" si="310"/>
        <v>125.12</v>
      </c>
      <c r="Q3928" s="10" t="s">
        <v>8315</v>
      </c>
      <c r="R3928" t="s">
        <v>8316</v>
      </c>
      <c r="S3928" s="13">
        <f t="shared" si="307"/>
        <v>42567.840069444443</v>
      </c>
      <c r="T3928" s="13">
        <f t="shared" si="308"/>
        <v>42597.840069444443</v>
      </c>
      <c r="U3928">
        <f t="shared" si="309"/>
        <v>2016</v>
      </c>
    </row>
    <row r="3929" spans="1:21" ht="48" x14ac:dyDescent="0.2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306"/>
        <v>4</v>
      </c>
      <c r="P3929">
        <f t="shared" si="310"/>
        <v>125.27</v>
      </c>
      <c r="Q3929" s="10" t="s">
        <v>8315</v>
      </c>
      <c r="R3929" t="s">
        <v>8317</v>
      </c>
      <c r="S3929" s="13">
        <f t="shared" si="307"/>
        <v>42081.731273148151</v>
      </c>
      <c r="T3929" s="13">
        <f t="shared" si="308"/>
        <v>42111.731273148151</v>
      </c>
      <c r="U3929">
        <f t="shared" si="309"/>
        <v>2015</v>
      </c>
    </row>
    <row r="3930" spans="1:21" ht="48" x14ac:dyDescent="0.2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306"/>
        <v>121</v>
      </c>
      <c r="P3930">
        <f t="shared" si="310"/>
        <v>125.38</v>
      </c>
      <c r="Q3930" s="10" t="s">
        <v>8315</v>
      </c>
      <c r="R3930" t="s">
        <v>8316</v>
      </c>
      <c r="S3930" s="13">
        <f t="shared" si="307"/>
        <v>42087.768055555556</v>
      </c>
      <c r="T3930" s="13">
        <f t="shared" si="308"/>
        <v>42111.666666666672</v>
      </c>
      <c r="U3930">
        <f t="shared" si="309"/>
        <v>2015</v>
      </c>
    </row>
    <row r="3931" spans="1:21" ht="48" x14ac:dyDescent="0.2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306"/>
        <v>111</v>
      </c>
      <c r="P3931">
        <f t="shared" si="310"/>
        <v>125.81</v>
      </c>
      <c r="Q3931" s="10" t="s">
        <v>8315</v>
      </c>
      <c r="R3931" t="s">
        <v>8316</v>
      </c>
      <c r="S3931" s="13">
        <f t="shared" si="307"/>
        <v>41853.240208333329</v>
      </c>
      <c r="T3931" s="13">
        <f t="shared" si="308"/>
        <v>41876.207638888889</v>
      </c>
      <c r="U3931">
        <f t="shared" si="309"/>
        <v>2014</v>
      </c>
    </row>
    <row r="3932" spans="1:21" ht="48" x14ac:dyDescent="0.2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306"/>
        <v>104</v>
      </c>
      <c r="P3932">
        <f t="shared" si="310"/>
        <v>125.98</v>
      </c>
      <c r="Q3932" s="10" t="s">
        <v>8315</v>
      </c>
      <c r="R3932" t="s">
        <v>8317</v>
      </c>
      <c r="S3932" s="13">
        <f t="shared" si="307"/>
        <v>42465.596585648149</v>
      </c>
      <c r="T3932" s="13">
        <f t="shared" si="308"/>
        <v>42493.958333333328</v>
      </c>
      <c r="U3932">
        <f t="shared" si="309"/>
        <v>2016</v>
      </c>
    </row>
    <row r="3933" spans="1:21" ht="32" x14ac:dyDescent="0.2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306"/>
        <v>101</v>
      </c>
      <c r="P3933">
        <f t="shared" si="310"/>
        <v>126.46</v>
      </c>
      <c r="Q3933" s="10" t="s">
        <v>8315</v>
      </c>
      <c r="R3933" t="s">
        <v>8316</v>
      </c>
      <c r="S3933" s="13">
        <f t="shared" si="307"/>
        <v>42056.013124999998</v>
      </c>
      <c r="T3933" s="13">
        <f t="shared" si="308"/>
        <v>42075.166666666672</v>
      </c>
      <c r="U3933">
        <f t="shared" si="309"/>
        <v>2015</v>
      </c>
    </row>
    <row r="3934" spans="1:21" ht="48" x14ac:dyDescent="0.2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306"/>
        <v>22</v>
      </c>
      <c r="P3934">
        <f t="shared" si="310"/>
        <v>126.5</v>
      </c>
      <c r="Q3934" s="10" t="s">
        <v>8315</v>
      </c>
      <c r="R3934" t="s">
        <v>8316</v>
      </c>
      <c r="S3934" s="13">
        <f t="shared" si="307"/>
        <v>42353.761759259258</v>
      </c>
      <c r="T3934" s="13">
        <f t="shared" si="308"/>
        <v>42383.761759259258</v>
      </c>
      <c r="U3934">
        <f t="shared" si="309"/>
        <v>2015</v>
      </c>
    </row>
    <row r="3935" spans="1:21" ht="48" x14ac:dyDescent="0.2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306"/>
        <v>108</v>
      </c>
      <c r="P3935">
        <f t="shared" si="310"/>
        <v>126.55</v>
      </c>
      <c r="Q3935" s="10" t="s">
        <v>8315</v>
      </c>
      <c r="R3935" t="s">
        <v>8316</v>
      </c>
      <c r="S3935" s="13">
        <f t="shared" si="307"/>
        <v>42157.591064814813</v>
      </c>
      <c r="T3935" s="13">
        <f t="shared" si="308"/>
        <v>42179.083333333328</v>
      </c>
      <c r="U3935">
        <f t="shared" si="309"/>
        <v>2015</v>
      </c>
    </row>
    <row r="3936" spans="1:21" ht="48" x14ac:dyDescent="0.2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306"/>
        <v>144</v>
      </c>
      <c r="P3936">
        <f t="shared" si="310"/>
        <v>126.67</v>
      </c>
      <c r="Q3936" s="10" t="s">
        <v>8315</v>
      </c>
      <c r="R3936" t="s">
        <v>8316</v>
      </c>
      <c r="S3936" s="13">
        <f t="shared" si="307"/>
        <v>41789.726979166669</v>
      </c>
      <c r="T3936" s="13">
        <f t="shared" si="308"/>
        <v>41799.726979166669</v>
      </c>
      <c r="U3936">
        <f t="shared" si="309"/>
        <v>2014</v>
      </c>
    </row>
    <row r="3937" spans="1:21" ht="48" x14ac:dyDescent="0.2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306"/>
        <v>101</v>
      </c>
      <c r="P3937">
        <f t="shared" si="310"/>
        <v>126.72</v>
      </c>
      <c r="Q3937" s="10" t="s">
        <v>8315</v>
      </c>
      <c r="R3937" t="s">
        <v>8340</v>
      </c>
      <c r="S3937" s="13">
        <f t="shared" si="307"/>
        <v>42004.703865740739</v>
      </c>
      <c r="T3937" s="13">
        <f t="shared" si="308"/>
        <v>42034.703865740739</v>
      </c>
      <c r="U3937">
        <f t="shared" si="309"/>
        <v>2014</v>
      </c>
    </row>
    <row r="3938" spans="1:21" ht="32" x14ac:dyDescent="0.2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306"/>
        <v>101</v>
      </c>
      <c r="P3938">
        <f t="shared" si="310"/>
        <v>126.72</v>
      </c>
      <c r="Q3938" s="10" t="s">
        <v>8315</v>
      </c>
      <c r="R3938" t="s">
        <v>8316</v>
      </c>
      <c r="S3938" s="13">
        <f t="shared" si="307"/>
        <v>42697.082673611112</v>
      </c>
      <c r="T3938" s="13">
        <f t="shared" si="308"/>
        <v>42718.665972222225</v>
      </c>
      <c r="U3938">
        <f t="shared" si="309"/>
        <v>2016</v>
      </c>
    </row>
    <row r="3939" spans="1:21" ht="32" x14ac:dyDescent="0.2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306"/>
        <v>36</v>
      </c>
      <c r="P3939">
        <f t="shared" si="310"/>
        <v>127.6</v>
      </c>
      <c r="Q3939" s="10" t="s">
        <v>8315</v>
      </c>
      <c r="R3939" t="s">
        <v>8340</v>
      </c>
      <c r="S3939" s="13">
        <f t="shared" si="307"/>
        <v>42450.88282407407</v>
      </c>
      <c r="T3939" s="13">
        <f t="shared" si="308"/>
        <v>42480.88282407407</v>
      </c>
      <c r="U3939">
        <f t="shared" si="309"/>
        <v>2016</v>
      </c>
    </row>
    <row r="3940" spans="1:21" ht="48" x14ac:dyDescent="0.2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306"/>
        <v>102</v>
      </c>
      <c r="P3940">
        <f t="shared" si="310"/>
        <v>127.79</v>
      </c>
      <c r="Q3940" s="10" t="s">
        <v>8315</v>
      </c>
      <c r="R3940" t="s">
        <v>8316</v>
      </c>
      <c r="S3940" s="13">
        <f t="shared" si="307"/>
        <v>42292.701053240744</v>
      </c>
      <c r="T3940" s="13">
        <f t="shared" si="308"/>
        <v>42322.742719907401</v>
      </c>
      <c r="U3940">
        <f t="shared" si="309"/>
        <v>2015</v>
      </c>
    </row>
    <row r="3941" spans="1:21" ht="48" x14ac:dyDescent="0.2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306"/>
        <v>100</v>
      </c>
      <c r="P3941">
        <f t="shared" si="310"/>
        <v>127.81</v>
      </c>
      <c r="Q3941" s="10" t="s">
        <v>8315</v>
      </c>
      <c r="R3941" t="s">
        <v>8316</v>
      </c>
      <c r="S3941" s="13">
        <f t="shared" si="307"/>
        <v>42171.763414351852</v>
      </c>
      <c r="T3941" s="13">
        <f t="shared" si="308"/>
        <v>42211.763414351852</v>
      </c>
      <c r="U3941">
        <f t="shared" si="309"/>
        <v>2015</v>
      </c>
    </row>
    <row r="3942" spans="1:21" ht="48" x14ac:dyDescent="0.2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306"/>
        <v>22</v>
      </c>
      <c r="P3942">
        <f t="shared" si="310"/>
        <v>128.27000000000001</v>
      </c>
      <c r="Q3942" s="10" t="s">
        <v>8315</v>
      </c>
      <c r="R3942" t="s">
        <v>8316</v>
      </c>
      <c r="S3942" s="13">
        <f t="shared" si="307"/>
        <v>41779.657870370371</v>
      </c>
      <c r="T3942" s="13">
        <f t="shared" si="308"/>
        <v>41821.25</v>
      </c>
      <c r="U3942">
        <f t="shared" si="309"/>
        <v>2014</v>
      </c>
    </row>
    <row r="3943" spans="1:21" ht="48" x14ac:dyDescent="0.2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306"/>
        <v>110</v>
      </c>
      <c r="P3943">
        <f t="shared" si="310"/>
        <v>128.91</v>
      </c>
      <c r="Q3943" s="10" t="s">
        <v>8315</v>
      </c>
      <c r="R3943" t="s">
        <v>8317</v>
      </c>
      <c r="S3943" s="13">
        <f t="shared" si="307"/>
        <v>42083.070590277777</v>
      </c>
      <c r="T3943" s="13">
        <f t="shared" si="308"/>
        <v>42110.118055555555</v>
      </c>
      <c r="U3943">
        <f t="shared" si="309"/>
        <v>2015</v>
      </c>
    </row>
    <row r="3944" spans="1:21" ht="48" x14ac:dyDescent="0.2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100</v>
      </c>
      <c r="P3944">
        <f t="shared" si="310"/>
        <v>129.03</v>
      </c>
      <c r="Q3944" s="10" t="s">
        <v>8315</v>
      </c>
      <c r="R3944" t="s">
        <v>8316</v>
      </c>
      <c r="S3944" s="13">
        <f t="shared" si="307"/>
        <v>42676.065150462964</v>
      </c>
      <c r="T3944" s="13">
        <f t="shared" si="308"/>
        <v>42721.290972222225</v>
      </c>
      <c r="U3944">
        <f t="shared" si="309"/>
        <v>2016</v>
      </c>
    </row>
    <row r="3945" spans="1:21" ht="48" x14ac:dyDescent="0.2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306"/>
        <v>22</v>
      </c>
      <c r="P3945">
        <f t="shared" si="310"/>
        <v>129.16999999999999</v>
      </c>
      <c r="Q3945" s="10" t="s">
        <v>8315</v>
      </c>
      <c r="R3945" t="s">
        <v>8316</v>
      </c>
      <c r="S3945" s="13">
        <f t="shared" si="307"/>
        <v>42310.968518518523</v>
      </c>
      <c r="T3945" s="13">
        <f t="shared" si="308"/>
        <v>42333.958333333328</v>
      </c>
      <c r="U3945">
        <f t="shared" si="309"/>
        <v>2015</v>
      </c>
    </row>
    <row r="3946" spans="1:21" ht="32" x14ac:dyDescent="0.2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306"/>
        <v>122</v>
      </c>
      <c r="P3946">
        <f t="shared" si="310"/>
        <v>129.36000000000001</v>
      </c>
      <c r="Q3946" s="10" t="s">
        <v>8315</v>
      </c>
      <c r="R3946" t="s">
        <v>8316</v>
      </c>
      <c r="S3946" s="13">
        <f t="shared" si="307"/>
        <v>42219.019733796296</v>
      </c>
      <c r="T3946" s="13">
        <f t="shared" si="308"/>
        <v>42249.019733796296</v>
      </c>
      <c r="U3946">
        <f t="shared" si="309"/>
        <v>2015</v>
      </c>
    </row>
    <row r="3947" spans="1:21" ht="32" x14ac:dyDescent="0.2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306"/>
        <v>23</v>
      </c>
      <c r="P3947">
        <f t="shared" si="310"/>
        <v>130.09</v>
      </c>
      <c r="Q3947" s="10" t="s">
        <v>8315</v>
      </c>
      <c r="R3947" t="s">
        <v>8317</v>
      </c>
      <c r="S3947" s="13">
        <f t="shared" si="307"/>
        <v>42528.542627314819</v>
      </c>
      <c r="T3947" s="13">
        <f t="shared" si="308"/>
        <v>42560.082638888889</v>
      </c>
      <c r="U3947">
        <f t="shared" si="309"/>
        <v>2016</v>
      </c>
    </row>
    <row r="3948" spans="1:21" ht="32" x14ac:dyDescent="0.2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306"/>
        <v>101</v>
      </c>
      <c r="P3948">
        <f t="shared" si="310"/>
        <v>131.13999999999999</v>
      </c>
      <c r="Q3948" s="10" t="s">
        <v>8315</v>
      </c>
      <c r="R3948" t="s">
        <v>8316</v>
      </c>
      <c r="S3948" s="13">
        <f t="shared" si="307"/>
        <v>42252.474351851852</v>
      </c>
      <c r="T3948" s="13">
        <f t="shared" si="308"/>
        <v>42276.165972222225</v>
      </c>
      <c r="U3948">
        <f t="shared" si="309"/>
        <v>2015</v>
      </c>
    </row>
    <row r="3949" spans="1:21" ht="48" x14ac:dyDescent="0.2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306"/>
        <v>319</v>
      </c>
      <c r="P3949">
        <f t="shared" si="310"/>
        <v>131.38</v>
      </c>
      <c r="Q3949" s="10" t="s">
        <v>8315</v>
      </c>
      <c r="R3949" t="s">
        <v>8317</v>
      </c>
      <c r="S3949" s="13">
        <f t="shared" si="307"/>
        <v>42534.895625000005</v>
      </c>
      <c r="T3949" s="13">
        <f t="shared" si="308"/>
        <v>42564.895625000005</v>
      </c>
      <c r="U3949">
        <f t="shared" si="309"/>
        <v>2016</v>
      </c>
    </row>
    <row r="3950" spans="1:21" ht="48" x14ac:dyDescent="0.2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306"/>
        <v>101</v>
      </c>
      <c r="P3950">
        <f t="shared" si="310"/>
        <v>131.91</v>
      </c>
      <c r="Q3950" s="10" t="s">
        <v>8315</v>
      </c>
      <c r="R3950" t="s">
        <v>8316</v>
      </c>
      <c r="S3950" s="13">
        <f t="shared" si="307"/>
        <v>41862.864675925928</v>
      </c>
      <c r="T3950" s="13">
        <f t="shared" si="308"/>
        <v>41876.864675925928</v>
      </c>
      <c r="U3950">
        <f t="shared" si="309"/>
        <v>2014</v>
      </c>
    </row>
    <row r="3951" spans="1:21" ht="48" x14ac:dyDescent="0.2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306"/>
        <v>34</v>
      </c>
      <c r="P3951">
        <f t="shared" si="310"/>
        <v>132.35</v>
      </c>
      <c r="Q3951" s="10" t="s">
        <v>8315</v>
      </c>
      <c r="R3951" t="s">
        <v>8317</v>
      </c>
      <c r="S3951" s="13">
        <f t="shared" si="307"/>
        <v>42800.801817129628</v>
      </c>
      <c r="T3951" s="13">
        <f t="shared" si="308"/>
        <v>42830.760150462964</v>
      </c>
      <c r="U3951">
        <f t="shared" si="309"/>
        <v>2017</v>
      </c>
    </row>
    <row r="3952" spans="1:21" ht="48" x14ac:dyDescent="0.2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306"/>
        <v>103</v>
      </c>
      <c r="P3952">
        <f t="shared" si="310"/>
        <v>132.96</v>
      </c>
      <c r="Q3952" s="10" t="s">
        <v>8315</v>
      </c>
      <c r="R3952" t="s">
        <v>8316</v>
      </c>
      <c r="S3952" s="13">
        <f t="shared" si="307"/>
        <v>42036.995590277773</v>
      </c>
      <c r="T3952" s="13">
        <f t="shared" si="308"/>
        <v>42094.536111111112</v>
      </c>
      <c r="U3952">
        <f t="shared" si="309"/>
        <v>2015</v>
      </c>
    </row>
    <row r="3953" spans="1:21" ht="48" x14ac:dyDescent="0.2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306"/>
        <v>100</v>
      </c>
      <c r="P3953">
        <f t="shared" si="310"/>
        <v>133.33000000000001</v>
      </c>
      <c r="Q3953" s="10" t="s">
        <v>8315</v>
      </c>
      <c r="R3953" t="s">
        <v>8316</v>
      </c>
      <c r="S3953" s="13">
        <f t="shared" si="307"/>
        <v>41953.8675</v>
      </c>
      <c r="T3953" s="13">
        <f t="shared" si="308"/>
        <v>41983.8675</v>
      </c>
      <c r="U3953">
        <f t="shared" si="309"/>
        <v>2014</v>
      </c>
    </row>
    <row r="3954" spans="1:21" ht="48" x14ac:dyDescent="0.2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306"/>
        <v>100</v>
      </c>
      <c r="P3954">
        <f t="shared" si="310"/>
        <v>134.15</v>
      </c>
      <c r="Q3954" s="10" t="s">
        <v>8315</v>
      </c>
      <c r="R3954" t="s">
        <v>8316</v>
      </c>
      <c r="S3954" s="13">
        <f t="shared" si="307"/>
        <v>41776.063136574077</v>
      </c>
      <c r="T3954" s="13">
        <f t="shared" si="308"/>
        <v>41807.125</v>
      </c>
      <c r="U3954">
        <f t="shared" si="309"/>
        <v>2014</v>
      </c>
    </row>
    <row r="3955" spans="1:21" ht="48" x14ac:dyDescent="0.2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306"/>
        <v>103</v>
      </c>
      <c r="P3955">
        <f t="shared" si="310"/>
        <v>134.26</v>
      </c>
      <c r="Q3955" s="10" t="s">
        <v>8315</v>
      </c>
      <c r="R3955" t="s">
        <v>8316</v>
      </c>
      <c r="S3955" s="13">
        <f t="shared" si="307"/>
        <v>42445.19430555556</v>
      </c>
      <c r="T3955" s="13">
        <f t="shared" si="308"/>
        <v>42489.19430555556</v>
      </c>
      <c r="U3955">
        <f t="shared" si="309"/>
        <v>2016</v>
      </c>
    </row>
    <row r="3956" spans="1:21" ht="48" x14ac:dyDescent="0.2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306"/>
        <v>124</v>
      </c>
      <c r="P3956">
        <f t="shared" si="310"/>
        <v>135.63</v>
      </c>
      <c r="Q3956" s="10" t="s">
        <v>8315</v>
      </c>
      <c r="R3956" t="s">
        <v>8316</v>
      </c>
      <c r="S3956" s="13">
        <f t="shared" si="307"/>
        <v>42169.814340277779</v>
      </c>
      <c r="T3956" s="13">
        <f t="shared" si="308"/>
        <v>42199.814340277779</v>
      </c>
      <c r="U3956">
        <f t="shared" si="309"/>
        <v>2015</v>
      </c>
    </row>
    <row r="3957" spans="1:21" ht="48" x14ac:dyDescent="0.2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306"/>
        <v>109</v>
      </c>
      <c r="P3957">
        <f t="shared" si="310"/>
        <v>135.63</v>
      </c>
      <c r="Q3957" s="10" t="s">
        <v>8315</v>
      </c>
      <c r="R3957" t="s">
        <v>8316</v>
      </c>
      <c r="S3957" s="13">
        <f t="shared" si="307"/>
        <v>42418.425983796296</v>
      </c>
      <c r="T3957" s="13">
        <f t="shared" si="308"/>
        <v>42478.384317129632</v>
      </c>
      <c r="U3957">
        <f t="shared" si="309"/>
        <v>2016</v>
      </c>
    </row>
    <row r="3958" spans="1:21" ht="32" x14ac:dyDescent="0.2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306"/>
        <v>104</v>
      </c>
      <c r="P3958">
        <f t="shared" si="310"/>
        <v>135.63</v>
      </c>
      <c r="Q3958" s="10" t="s">
        <v>8315</v>
      </c>
      <c r="R3958" t="s">
        <v>8340</v>
      </c>
      <c r="S3958" s="13">
        <f t="shared" si="307"/>
        <v>42425.735416666663</v>
      </c>
      <c r="T3958" s="13">
        <f t="shared" si="308"/>
        <v>42455.693750000006</v>
      </c>
      <c r="U3958">
        <f t="shared" si="309"/>
        <v>2016</v>
      </c>
    </row>
    <row r="3959" spans="1:21" ht="48" x14ac:dyDescent="0.2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306"/>
        <v>105</v>
      </c>
      <c r="P3959">
        <f t="shared" si="310"/>
        <v>136</v>
      </c>
      <c r="Q3959" s="10" t="s">
        <v>8315</v>
      </c>
      <c r="R3959" t="s">
        <v>8316</v>
      </c>
      <c r="S3959" s="13">
        <f t="shared" si="307"/>
        <v>42430.839398148149</v>
      </c>
      <c r="T3959" s="13">
        <f t="shared" si="308"/>
        <v>42445.165972222225</v>
      </c>
      <c r="U3959">
        <f t="shared" si="309"/>
        <v>2016</v>
      </c>
    </row>
    <row r="3960" spans="1:21" ht="48" x14ac:dyDescent="0.2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306"/>
        <v>109</v>
      </c>
      <c r="P3960">
        <f t="shared" si="310"/>
        <v>136.46</v>
      </c>
      <c r="Q3960" s="10" t="s">
        <v>8315</v>
      </c>
      <c r="R3960" t="s">
        <v>8316</v>
      </c>
      <c r="S3960" s="13">
        <f t="shared" si="307"/>
        <v>42219.915856481486</v>
      </c>
      <c r="T3960" s="13">
        <f t="shared" si="308"/>
        <v>42240.083333333328</v>
      </c>
      <c r="U3960">
        <f t="shared" si="309"/>
        <v>2015</v>
      </c>
    </row>
    <row r="3961" spans="1:21" ht="48" x14ac:dyDescent="0.2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306"/>
        <v>106</v>
      </c>
      <c r="P3961">
        <f t="shared" si="310"/>
        <v>136.78</v>
      </c>
      <c r="Q3961" s="10" t="s">
        <v>8315</v>
      </c>
      <c r="R3961" t="s">
        <v>8316</v>
      </c>
      <c r="S3961" s="13">
        <f t="shared" si="307"/>
        <v>41926.942685185182</v>
      </c>
      <c r="T3961" s="13">
        <f t="shared" si="308"/>
        <v>41956.984351851846</v>
      </c>
      <c r="U3961">
        <f t="shared" si="309"/>
        <v>2014</v>
      </c>
    </row>
    <row r="3962" spans="1:21" ht="32" x14ac:dyDescent="0.2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306"/>
        <v>102</v>
      </c>
      <c r="P3962">
        <f t="shared" si="310"/>
        <v>136.85</v>
      </c>
      <c r="Q3962" s="10" t="s">
        <v>8315</v>
      </c>
      <c r="R3962" t="s">
        <v>8316</v>
      </c>
      <c r="S3962" s="13">
        <f t="shared" si="307"/>
        <v>42769.574999999997</v>
      </c>
      <c r="T3962" s="13">
        <f t="shared" si="308"/>
        <v>42790.574999999997</v>
      </c>
      <c r="U3962">
        <f t="shared" si="309"/>
        <v>2017</v>
      </c>
    </row>
    <row r="3963" spans="1:21" ht="48" x14ac:dyDescent="0.2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306"/>
        <v>36</v>
      </c>
      <c r="P3963">
        <f t="shared" si="310"/>
        <v>137.08000000000001</v>
      </c>
      <c r="Q3963" s="10" t="s">
        <v>8315</v>
      </c>
      <c r="R3963" t="s">
        <v>8316</v>
      </c>
      <c r="S3963" s="13">
        <f t="shared" si="307"/>
        <v>42279.778564814813</v>
      </c>
      <c r="T3963" s="13">
        <f t="shared" si="308"/>
        <v>42310.701388888891</v>
      </c>
      <c r="U3963">
        <f t="shared" si="309"/>
        <v>2015</v>
      </c>
    </row>
    <row r="3964" spans="1:21" ht="48" x14ac:dyDescent="0.2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306"/>
        <v>102</v>
      </c>
      <c r="P3964">
        <f t="shared" si="310"/>
        <v>137.24</v>
      </c>
      <c r="Q3964" s="10" t="s">
        <v>8315</v>
      </c>
      <c r="R3964" t="s">
        <v>8316</v>
      </c>
      <c r="S3964" s="13">
        <f t="shared" si="307"/>
        <v>41880.76357638889</v>
      </c>
      <c r="T3964" s="13">
        <f t="shared" si="308"/>
        <v>41895.166666666664</v>
      </c>
      <c r="U3964">
        <f t="shared" si="309"/>
        <v>2014</v>
      </c>
    </row>
    <row r="3965" spans="1:21" ht="48" x14ac:dyDescent="0.2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306"/>
        <v>103</v>
      </c>
      <c r="P3965">
        <f t="shared" si="310"/>
        <v>139.19</v>
      </c>
      <c r="Q3965" s="10" t="s">
        <v>8315</v>
      </c>
      <c r="R3965" t="s">
        <v>8316</v>
      </c>
      <c r="S3965" s="13">
        <f t="shared" si="307"/>
        <v>41878.878379629627</v>
      </c>
      <c r="T3965" s="13">
        <f t="shared" si="308"/>
        <v>41908.878379629627</v>
      </c>
      <c r="U3965">
        <f t="shared" si="309"/>
        <v>2014</v>
      </c>
    </row>
    <row r="3966" spans="1:21" ht="48" x14ac:dyDescent="0.2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306"/>
        <v>109</v>
      </c>
      <c r="P3966">
        <f t="shared" si="310"/>
        <v>139.24</v>
      </c>
      <c r="Q3966" s="10" t="s">
        <v>8315</v>
      </c>
      <c r="R3966" t="s">
        <v>8316</v>
      </c>
      <c r="S3966" s="13">
        <f t="shared" si="307"/>
        <v>42780.825706018513</v>
      </c>
      <c r="T3966" s="13">
        <f t="shared" si="308"/>
        <v>42810.784039351856</v>
      </c>
      <c r="U3966">
        <f t="shared" si="309"/>
        <v>2017</v>
      </c>
    </row>
    <row r="3967" spans="1:21" ht="48" x14ac:dyDescent="0.2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306"/>
        <v>105</v>
      </c>
      <c r="P3967">
        <f t="shared" si="310"/>
        <v>139.56</v>
      </c>
      <c r="Q3967" s="10" t="s">
        <v>8315</v>
      </c>
      <c r="R3967" t="s">
        <v>8316</v>
      </c>
      <c r="S3967" s="13">
        <f t="shared" si="307"/>
        <v>42375.114988425921</v>
      </c>
      <c r="T3967" s="13">
        <f t="shared" si="308"/>
        <v>42420.114988425921</v>
      </c>
      <c r="U3967">
        <f t="shared" si="309"/>
        <v>2016</v>
      </c>
    </row>
    <row r="3968" spans="1:21" ht="48" x14ac:dyDescent="0.2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306"/>
        <v>121</v>
      </c>
      <c r="P3968">
        <f t="shared" si="310"/>
        <v>140</v>
      </c>
      <c r="Q3968" s="10" t="s">
        <v>8315</v>
      </c>
      <c r="R3968" t="s">
        <v>8316</v>
      </c>
      <c r="S3968" s="13">
        <f t="shared" si="307"/>
        <v>41879.913761574076</v>
      </c>
      <c r="T3968" s="13">
        <f t="shared" si="308"/>
        <v>41894.913761574076</v>
      </c>
      <c r="U3968">
        <f t="shared" si="309"/>
        <v>2014</v>
      </c>
    </row>
    <row r="3969" spans="1:21" ht="48" x14ac:dyDescent="0.2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306"/>
        <v>15</v>
      </c>
      <c r="P3969">
        <f t="shared" si="310"/>
        <v>140.54</v>
      </c>
      <c r="Q3969" s="10" t="s">
        <v>8315</v>
      </c>
      <c r="R3969" t="s">
        <v>8317</v>
      </c>
      <c r="S3969" s="13">
        <f t="shared" si="307"/>
        <v>41902.622395833336</v>
      </c>
      <c r="T3969" s="13">
        <f t="shared" si="308"/>
        <v>41932.622395833336</v>
      </c>
      <c r="U3969">
        <f t="shared" si="309"/>
        <v>2014</v>
      </c>
    </row>
    <row r="3970" spans="1:21" ht="48" x14ac:dyDescent="0.2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311">ROUND(E3970/D3970*100,0)</f>
        <v>102</v>
      </c>
      <c r="P3970">
        <f t="shared" si="310"/>
        <v>141.29</v>
      </c>
      <c r="Q3970" s="10" t="s">
        <v>8315</v>
      </c>
      <c r="R3970" t="s">
        <v>8316</v>
      </c>
      <c r="S3970" s="13">
        <f t="shared" si="307"/>
        <v>42239.957962962959</v>
      </c>
      <c r="T3970" s="13">
        <f t="shared" si="308"/>
        <v>42260</v>
      </c>
      <c r="U3970">
        <f t="shared" si="309"/>
        <v>2015</v>
      </c>
    </row>
    <row r="3971" spans="1:21" ht="48" x14ac:dyDescent="0.2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311"/>
        <v>102</v>
      </c>
      <c r="P3971">
        <f t="shared" si="310"/>
        <v>141.71</v>
      </c>
      <c r="Q3971" s="10" t="s">
        <v>8315</v>
      </c>
      <c r="R3971" t="s">
        <v>8316</v>
      </c>
      <c r="S3971" s="13">
        <f t="shared" ref="S3971:S4034" si="312">(((J3971/60)/60)/24)+DATE(1970,1,1)</f>
        <v>42697.850844907407</v>
      </c>
      <c r="T3971" s="13">
        <f t="shared" ref="T3971:T4034" si="313">(((I3971/60)/60)/24)+DATE(1970,1,1)</f>
        <v>42745.208333333328</v>
      </c>
      <c r="U3971">
        <f t="shared" ref="U3971:U4034" si="314">YEAR(S3971)</f>
        <v>2016</v>
      </c>
    </row>
    <row r="3972" spans="1:21" ht="48" x14ac:dyDescent="0.2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311"/>
        <v>101</v>
      </c>
      <c r="P3972">
        <f t="shared" si="310"/>
        <v>142.28</v>
      </c>
      <c r="Q3972" s="10" t="s">
        <v>8315</v>
      </c>
      <c r="R3972" t="s">
        <v>8316</v>
      </c>
      <c r="S3972" s="13">
        <f t="shared" si="312"/>
        <v>42041.714178240742</v>
      </c>
      <c r="T3972" s="13">
        <f t="shared" si="313"/>
        <v>42071.67251157407</v>
      </c>
      <c r="U3972">
        <f t="shared" si="314"/>
        <v>2015</v>
      </c>
    </row>
    <row r="3973" spans="1:21" ht="48" x14ac:dyDescent="0.2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311"/>
        <v>10</v>
      </c>
      <c r="P3973">
        <f t="shared" si="310"/>
        <v>142.86000000000001</v>
      </c>
      <c r="Q3973" s="10" t="s">
        <v>8315</v>
      </c>
      <c r="R3973" t="s">
        <v>8316</v>
      </c>
      <c r="S3973" s="13">
        <f t="shared" si="312"/>
        <v>42308.211215277777</v>
      </c>
      <c r="T3973" s="13">
        <f t="shared" si="313"/>
        <v>42338.252881944441</v>
      </c>
      <c r="U3973">
        <f t="shared" si="314"/>
        <v>2015</v>
      </c>
    </row>
    <row r="3974" spans="1:21" ht="48" x14ac:dyDescent="0.2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311"/>
        <v>153</v>
      </c>
      <c r="P3974">
        <f t="shared" si="310"/>
        <v>143.1</v>
      </c>
      <c r="Q3974" s="10" t="s">
        <v>8315</v>
      </c>
      <c r="R3974" t="s">
        <v>8316</v>
      </c>
      <c r="S3974" s="13">
        <f t="shared" si="312"/>
        <v>42429.991724537031</v>
      </c>
      <c r="T3974" s="13">
        <f t="shared" si="313"/>
        <v>42459.950057870374</v>
      </c>
      <c r="U3974">
        <f t="shared" si="314"/>
        <v>2016</v>
      </c>
    </row>
    <row r="3975" spans="1:21" ht="48" x14ac:dyDescent="0.2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311"/>
        <v>106</v>
      </c>
      <c r="P3975">
        <f t="shared" si="310"/>
        <v>143.11000000000001</v>
      </c>
      <c r="Q3975" s="10" t="s">
        <v>8315</v>
      </c>
      <c r="R3975" t="s">
        <v>8316</v>
      </c>
      <c r="S3975" s="13">
        <f t="shared" si="312"/>
        <v>41851.541585648149</v>
      </c>
      <c r="T3975" s="13">
        <f t="shared" si="313"/>
        <v>41872.686111111114</v>
      </c>
      <c r="U3975">
        <f t="shared" si="314"/>
        <v>2014</v>
      </c>
    </row>
    <row r="3976" spans="1:21" ht="48" x14ac:dyDescent="0.2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311"/>
        <v>100</v>
      </c>
      <c r="P3976">
        <f t="shared" si="310"/>
        <v>143.21</v>
      </c>
      <c r="Q3976" s="10" t="s">
        <v>8315</v>
      </c>
      <c r="R3976" t="s">
        <v>8340</v>
      </c>
      <c r="S3976" s="13">
        <f t="shared" si="312"/>
        <v>42075.942627314813</v>
      </c>
      <c r="T3976" s="13">
        <f t="shared" si="313"/>
        <v>42103.166666666672</v>
      </c>
      <c r="U3976">
        <f t="shared" si="314"/>
        <v>2015</v>
      </c>
    </row>
    <row r="3977" spans="1:21" ht="32" x14ac:dyDescent="0.2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311"/>
        <v>104</v>
      </c>
      <c r="P3977">
        <f t="shared" si="310"/>
        <v>145</v>
      </c>
      <c r="Q3977" s="10" t="s">
        <v>8315</v>
      </c>
      <c r="R3977" t="s">
        <v>8316</v>
      </c>
      <c r="S3977" s="13">
        <f t="shared" si="312"/>
        <v>42491.92288194444</v>
      </c>
      <c r="T3977" s="13">
        <f t="shared" si="313"/>
        <v>42521.92288194444</v>
      </c>
      <c r="U3977">
        <f t="shared" si="314"/>
        <v>2016</v>
      </c>
    </row>
    <row r="3978" spans="1:21" ht="48" x14ac:dyDescent="0.2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311"/>
        <v>100</v>
      </c>
      <c r="P3978">
        <f t="shared" ref="P3978:P4041" si="315">IFERROR(ROUND(E3978/L3978,2),0)</f>
        <v>145.16</v>
      </c>
      <c r="Q3978" s="10" t="s">
        <v>8315</v>
      </c>
      <c r="R3978" t="s">
        <v>8316</v>
      </c>
      <c r="S3978" s="13">
        <f t="shared" si="312"/>
        <v>42556.873020833329</v>
      </c>
      <c r="T3978" s="13">
        <f t="shared" si="313"/>
        <v>42616.873020833329</v>
      </c>
      <c r="U3978">
        <f t="shared" si="314"/>
        <v>2016</v>
      </c>
    </row>
    <row r="3979" spans="1:21" ht="48" x14ac:dyDescent="0.2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311"/>
        <v>90</v>
      </c>
      <c r="P3979">
        <f t="shared" si="315"/>
        <v>145.41</v>
      </c>
      <c r="Q3979" s="10" t="s">
        <v>8315</v>
      </c>
      <c r="R3979" t="s">
        <v>8340</v>
      </c>
      <c r="S3979" s="13">
        <f t="shared" si="312"/>
        <v>42084.881539351853</v>
      </c>
      <c r="T3979" s="13">
        <f t="shared" si="313"/>
        <v>42114.881539351853</v>
      </c>
      <c r="U3979">
        <f t="shared" si="314"/>
        <v>2015</v>
      </c>
    </row>
    <row r="3980" spans="1:21" ht="48" x14ac:dyDescent="0.2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311"/>
        <v>102</v>
      </c>
      <c r="P3980">
        <f t="shared" si="315"/>
        <v>145.65</v>
      </c>
      <c r="Q3980" s="10" t="s">
        <v>8315</v>
      </c>
      <c r="R3980" t="s">
        <v>8316</v>
      </c>
      <c r="S3980" s="13">
        <f t="shared" si="312"/>
        <v>42521.010370370372</v>
      </c>
      <c r="T3980" s="13">
        <f t="shared" si="313"/>
        <v>42543.163194444445</v>
      </c>
      <c r="U3980">
        <f t="shared" si="314"/>
        <v>2016</v>
      </c>
    </row>
    <row r="3981" spans="1:21" ht="48" x14ac:dyDescent="0.2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311"/>
        <v>101</v>
      </c>
      <c r="P3981">
        <f t="shared" si="315"/>
        <v>145.87</v>
      </c>
      <c r="Q3981" s="10" t="s">
        <v>8315</v>
      </c>
      <c r="R3981" t="s">
        <v>8316</v>
      </c>
      <c r="S3981" s="13">
        <f t="shared" si="312"/>
        <v>42626.7503125</v>
      </c>
      <c r="T3981" s="13">
        <f t="shared" si="313"/>
        <v>42656.7503125</v>
      </c>
      <c r="U3981">
        <f t="shared" si="314"/>
        <v>2016</v>
      </c>
    </row>
    <row r="3982" spans="1:21" ht="48" x14ac:dyDescent="0.2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311"/>
        <v>106</v>
      </c>
      <c r="P3982">
        <f t="shared" si="315"/>
        <v>146.44999999999999</v>
      </c>
      <c r="Q3982" s="10" t="s">
        <v>8315</v>
      </c>
      <c r="R3982" t="s">
        <v>8317</v>
      </c>
      <c r="S3982" s="13">
        <f t="shared" si="312"/>
        <v>41841.850034722222</v>
      </c>
      <c r="T3982" s="13">
        <f t="shared" si="313"/>
        <v>41871.850034722222</v>
      </c>
      <c r="U3982">
        <f t="shared" si="314"/>
        <v>2014</v>
      </c>
    </row>
    <row r="3983" spans="1:21" ht="48" x14ac:dyDescent="0.2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311"/>
        <v>157</v>
      </c>
      <c r="P3983">
        <f t="shared" si="315"/>
        <v>146.69</v>
      </c>
      <c r="Q3983" s="10" t="s">
        <v>8315</v>
      </c>
      <c r="R3983" t="s">
        <v>8317</v>
      </c>
      <c r="S3983" s="13">
        <f t="shared" si="312"/>
        <v>42146.836215277777</v>
      </c>
      <c r="T3983" s="13">
        <f t="shared" si="313"/>
        <v>42176.836215277777</v>
      </c>
      <c r="U3983">
        <f t="shared" si="314"/>
        <v>2015</v>
      </c>
    </row>
    <row r="3984" spans="1:21" ht="48" x14ac:dyDescent="0.2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311"/>
        <v>126</v>
      </c>
      <c r="P3984">
        <f t="shared" si="315"/>
        <v>147.33000000000001</v>
      </c>
      <c r="Q3984" s="10" t="s">
        <v>8315</v>
      </c>
      <c r="R3984" t="s">
        <v>8316</v>
      </c>
      <c r="S3984" s="13">
        <f t="shared" si="312"/>
        <v>42489.619525462964</v>
      </c>
      <c r="T3984" s="13">
        <f t="shared" si="313"/>
        <v>42500.470138888893</v>
      </c>
      <c r="U3984">
        <f t="shared" si="314"/>
        <v>2016</v>
      </c>
    </row>
    <row r="3985" spans="1:21" ht="32" x14ac:dyDescent="0.2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311"/>
        <v>37</v>
      </c>
      <c r="P3985">
        <f t="shared" si="315"/>
        <v>147.4</v>
      </c>
      <c r="Q3985" s="10" t="s">
        <v>8315</v>
      </c>
      <c r="R3985" t="s">
        <v>8316</v>
      </c>
      <c r="S3985" s="13">
        <f t="shared" si="312"/>
        <v>41903.882951388885</v>
      </c>
      <c r="T3985" s="13">
        <f t="shared" si="313"/>
        <v>41933.882951388885</v>
      </c>
      <c r="U3985">
        <f t="shared" si="314"/>
        <v>2014</v>
      </c>
    </row>
    <row r="3986" spans="1:21" ht="48" x14ac:dyDescent="0.2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311"/>
        <v>51</v>
      </c>
      <c r="P3986">
        <f t="shared" si="315"/>
        <v>147.88</v>
      </c>
      <c r="Q3986" s="10" t="s">
        <v>8315</v>
      </c>
      <c r="R3986" t="s">
        <v>8340</v>
      </c>
      <c r="S3986" s="13">
        <f t="shared" si="312"/>
        <v>41880.753437499996</v>
      </c>
      <c r="T3986" s="13">
        <f t="shared" si="313"/>
        <v>41905.165972222225</v>
      </c>
      <c r="U3986">
        <f t="shared" si="314"/>
        <v>2014</v>
      </c>
    </row>
    <row r="3987" spans="1:21" ht="48" x14ac:dyDescent="0.2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311"/>
        <v>100</v>
      </c>
      <c r="P3987">
        <f t="shared" si="315"/>
        <v>148.47999999999999</v>
      </c>
      <c r="Q3987" s="10" t="s">
        <v>8315</v>
      </c>
      <c r="R3987" t="s">
        <v>8316</v>
      </c>
      <c r="S3987" s="13">
        <f t="shared" si="312"/>
        <v>42062.834444444445</v>
      </c>
      <c r="T3987" s="13">
        <f t="shared" si="313"/>
        <v>42083.852083333331</v>
      </c>
      <c r="U3987">
        <f t="shared" si="314"/>
        <v>2015</v>
      </c>
    </row>
    <row r="3988" spans="1:21" ht="48" x14ac:dyDescent="0.2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311"/>
        <v>112</v>
      </c>
      <c r="P3988">
        <f t="shared" si="315"/>
        <v>149.44</v>
      </c>
      <c r="Q3988" s="10" t="s">
        <v>8315</v>
      </c>
      <c r="R3988" t="s">
        <v>8317</v>
      </c>
      <c r="S3988" s="13">
        <f t="shared" si="312"/>
        <v>41899.294942129629</v>
      </c>
      <c r="T3988" s="13">
        <f t="shared" si="313"/>
        <v>41928.290972222225</v>
      </c>
      <c r="U3988">
        <f t="shared" si="314"/>
        <v>2014</v>
      </c>
    </row>
    <row r="3989" spans="1:21" ht="48" x14ac:dyDescent="0.2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311"/>
        <v>15</v>
      </c>
      <c r="P3989">
        <f t="shared" si="315"/>
        <v>150</v>
      </c>
      <c r="Q3989" s="10" t="s">
        <v>8315</v>
      </c>
      <c r="R3989" t="s">
        <v>8340</v>
      </c>
      <c r="S3989" s="13">
        <f t="shared" si="312"/>
        <v>41793.17219907407</v>
      </c>
      <c r="T3989" s="13">
        <f t="shared" si="313"/>
        <v>41823.17219907407</v>
      </c>
      <c r="U3989">
        <f t="shared" si="314"/>
        <v>2014</v>
      </c>
    </row>
    <row r="3990" spans="1:21" ht="48" x14ac:dyDescent="0.2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311"/>
        <v>102</v>
      </c>
      <c r="P3990">
        <f t="shared" si="315"/>
        <v>150.15</v>
      </c>
      <c r="Q3990" s="10" t="s">
        <v>8315</v>
      </c>
      <c r="R3990" t="s">
        <v>8316</v>
      </c>
      <c r="S3990" s="13">
        <f t="shared" si="312"/>
        <v>42318.702094907407</v>
      </c>
      <c r="T3990" s="13">
        <f t="shared" si="313"/>
        <v>42348.702094907407</v>
      </c>
      <c r="U3990">
        <f t="shared" si="314"/>
        <v>2015</v>
      </c>
    </row>
    <row r="3991" spans="1:21" ht="48" x14ac:dyDescent="0.2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311"/>
        <v>100</v>
      </c>
      <c r="P3991">
        <f t="shared" si="315"/>
        <v>150.41999999999999</v>
      </c>
      <c r="Q3991" s="10" t="s">
        <v>8315</v>
      </c>
      <c r="R3991" t="s">
        <v>8316</v>
      </c>
      <c r="S3991" s="13">
        <f t="shared" si="312"/>
        <v>42017.88045138889</v>
      </c>
      <c r="T3991" s="13">
        <f t="shared" si="313"/>
        <v>42044.1875</v>
      </c>
      <c r="U3991">
        <f t="shared" si="314"/>
        <v>2015</v>
      </c>
    </row>
    <row r="3992" spans="1:21" ht="64" x14ac:dyDescent="0.2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311"/>
        <v>111</v>
      </c>
      <c r="P3992">
        <f t="shared" si="315"/>
        <v>151.46</v>
      </c>
      <c r="Q3992" s="10" t="s">
        <v>8315</v>
      </c>
      <c r="R3992" t="s">
        <v>8316</v>
      </c>
      <c r="S3992" s="13">
        <f t="shared" si="312"/>
        <v>42176.419039351851</v>
      </c>
      <c r="T3992" s="13">
        <f t="shared" si="313"/>
        <v>42206.419039351851</v>
      </c>
      <c r="U3992">
        <f t="shared" si="314"/>
        <v>2015</v>
      </c>
    </row>
    <row r="3993" spans="1:21" ht="16" x14ac:dyDescent="0.2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311"/>
        <v>109</v>
      </c>
      <c r="P3993">
        <f t="shared" si="315"/>
        <v>151.97999999999999</v>
      </c>
      <c r="Q3993" s="10" t="s">
        <v>8315</v>
      </c>
      <c r="R3993" t="s">
        <v>8316</v>
      </c>
      <c r="S3993" s="13">
        <f t="shared" si="312"/>
        <v>42576.697569444441</v>
      </c>
      <c r="T3993" s="13">
        <f t="shared" si="313"/>
        <v>42636.697569444441</v>
      </c>
      <c r="U3993">
        <f t="shared" si="314"/>
        <v>2016</v>
      </c>
    </row>
    <row r="3994" spans="1:21" ht="32" x14ac:dyDescent="0.2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311"/>
        <v>102</v>
      </c>
      <c r="P3994">
        <f t="shared" si="315"/>
        <v>152.5</v>
      </c>
      <c r="Q3994" s="10" t="s">
        <v>8315</v>
      </c>
      <c r="R3994" t="s">
        <v>8316</v>
      </c>
      <c r="S3994" s="13">
        <f t="shared" si="312"/>
        <v>42512.58321759259</v>
      </c>
      <c r="T3994" s="13">
        <f t="shared" si="313"/>
        <v>42526.58321759259</v>
      </c>
      <c r="U3994">
        <f t="shared" si="314"/>
        <v>2016</v>
      </c>
    </row>
    <row r="3995" spans="1:21" ht="32" x14ac:dyDescent="0.2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311"/>
        <v>172</v>
      </c>
      <c r="P3995">
        <f t="shared" si="315"/>
        <v>153.52000000000001</v>
      </c>
      <c r="Q3995" s="10" t="s">
        <v>8315</v>
      </c>
      <c r="R3995" t="s">
        <v>8317</v>
      </c>
      <c r="S3995" s="13">
        <f t="shared" si="312"/>
        <v>42090.912500000006</v>
      </c>
      <c r="T3995" s="13">
        <f t="shared" si="313"/>
        <v>42150.912500000006</v>
      </c>
      <c r="U3995">
        <f t="shared" si="314"/>
        <v>2015</v>
      </c>
    </row>
    <row r="3996" spans="1:21" ht="48" x14ac:dyDescent="0.2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311"/>
        <v>147</v>
      </c>
      <c r="P3996">
        <f t="shared" si="315"/>
        <v>155.24</v>
      </c>
      <c r="Q3996" s="10" t="s">
        <v>8315</v>
      </c>
      <c r="R3996" t="s">
        <v>8317</v>
      </c>
      <c r="S3996" s="13">
        <f t="shared" si="312"/>
        <v>41894.632361111115</v>
      </c>
      <c r="T3996" s="13">
        <f t="shared" si="313"/>
        <v>41954.674027777779</v>
      </c>
      <c r="U3996">
        <f t="shared" si="314"/>
        <v>2014</v>
      </c>
    </row>
    <row r="3997" spans="1:21" ht="48" x14ac:dyDescent="0.2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311"/>
        <v>109</v>
      </c>
      <c r="P3997">
        <f t="shared" si="315"/>
        <v>155.94999999999999</v>
      </c>
      <c r="Q3997" s="10" t="s">
        <v>8315</v>
      </c>
      <c r="R3997" t="s">
        <v>8316</v>
      </c>
      <c r="S3997" s="13">
        <f t="shared" si="312"/>
        <v>42524.53800925926</v>
      </c>
      <c r="T3997" s="13">
        <f t="shared" si="313"/>
        <v>42561.957638888889</v>
      </c>
      <c r="U3997">
        <f t="shared" si="314"/>
        <v>2016</v>
      </c>
    </row>
    <row r="3998" spans="1:21" ht="48" x14ac:dyDescent="0.2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311"/>
        <v>158</v>
      </c>
      <c r="P3998">
        <f t="shared" si="315"/>
        <v>158</v>
      </c>
      <c r="Q3998" s="10" t="s">
        <v>8315</v>
      </c>
      <c r="R3998" t="s">
        <v>8317</v>
      </c>
      <c r="S3998" s="13">
        <f t="shared" si="312"/>
        <v>41996.832395833335</v>
      </c>
      <c r="T3998" s="13">
        <f t="shared" si="313"/>
        <v>42056.832395833335</v>
      </c>
      <c r="U3998">
        <f t="shared" si="314"/>
        <v>2014</v>
      </c>
    </row>
    <row r="3999" spans="1:21" ht="48" x14ac:dyDescent="0.2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311"/>
        <v>120</v>
      </c>
      <c r="P3999">
        <f t="shared" si="315"/>
        <v>159.47</v>
      </c>
      <c r="Q3999" s="10" t="s">
        <v>8315</v>
      </c>
      <c r="R3999" t="s">
        <v>8316</v>
      </c>
      <c r="S3999" s="13">
        <f t="shared" si="312"/>
        <v>42089.412557870368</v>
      </c>
      <c r="T3999" s="13">
        <f t="shared" si="313"/>
        <v>42117.770833333328</v>
      </c>
      <c r="U3999">
        <f t="shared" si="314"/>
        <v>2015</v>
      </c>
    </row>
    <row r="4000" spans="1:21" ht="48" x14ac:dyDescent="0.2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311"/>
        <v>101</v>
      </c>
      <c r="P4000">
        <f t="shared" si="315"/>
        <v>162.71</v>
      </c>
      <c r="Q4000" s="10" t="s">
        <v>8315</v>
      </c>
      <c r="R4000" t="s">
        <v>8317</v>
      </c>
      <c r="S4000" s="13">
        <f t="shared" si="312"/>
        <v>42564.95380787037</v>
      </c>
      <c r="T4000" s="13">
        <f t="shared" si="313"/>
        <v>42609.95380787037</v>
      </c>
      <c r="U4000">
        <f t="shared" si="314"/>
        <v>2016</v>
      </c>
    </row>
    <row r="4001" spans="1:21" ht="48" x14ac:dyDescent="0.2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311"/>
        <v>101</v>
      </c>
      <c r="P4001">
        <f t="shared" si="315"/>
        <v>162.77000000000001</v>
      </c>
      <c r="Q4001" s="10" t="s">
        <v>8315</v>
      </c>
      <c r="R4001" t="s">
        <v>8340</v>
      </c>
      <c r="S4001" s="13">
        <f t="shared" si="312"/>
        <v>42101.584074074075</v>
      </c>
      <c r="T4001" s="13">
        <f t="shared" si="313"/>
        <v>42131.584074074075</v>
      </c>
      <c r="U4001">
        <f t="shared" si="314"/>
        <v>2015</v>
      </c>
    </row>
    <row r="4002" spans="1:21" ht="48" x14ac:dyDescent="0.2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311"/>
        <v>113</v>
      </c>
      <c r="P4002">
        <f t="shared" si="315"/>
        <v>162.91</v>
      </c>
      <c r="Q4002" s="10" t="s">
        <v>8315</v>
      </c>
      <c r="R4002" t="s">
        <v>8317</v>
      </c>
      <c r="S4002" s="13">
        <f t="shared" si="312"/>
        <v>41928.881064814814</v>
      </c>
      <c r="T4002" s="13">
        <f t="shared" si="313"/>
        <v>41958.922731481478</v>
      </c>
      <c r="U4002">
        <f t="shared" si="314"/>
        <v>2014</v>
      </c>
    </row>
    <row r="4003" spans="1:21" ht="48" x14ac:dyDescent="0.2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311"/>
        <v>2</v>
      </c>
      <c r="P4003">
        <f t="shared" si="315"/>
        <v>163.33000000000001</v>
      </c>
      <c r="Q4003" s="10" t="s">
        <v>8315</v>
      </c>
      <c r="R4003" t="s">
        <v>8316</v>
      </c>
      <c r="S4003" s="13">
        <f t="shared" si="312"/>
        <v>42523.739212962959</v>
      </c>
      <c r="T4003" s="13">
        <f t="shared" si="313"/>
        <v>42553.739212962959</v>
      </c>
      <c r="U4003">
        <f t="shared" si="314"/>
        <v>2016</v>
      </c>
    </row>
    <row r="4004" spans="1:21" ht="48" x14ac:dyDescent="0.2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311"/>
        <v>6</v>
      </c>
      <c r="P4004">
        <f t="shared" si="315"/>
        <v>163.57</v>
      </c>
      <c r="Q4004" s="10" t="s">
        <v>8315</v>
      </c>
      <c r="R4004" t="s">
        <v>8317</v>
      </c>
      <c r="S4004" s="13">
        <f t="shared" si="312"/>
        <v>42787.862430555557</v>
      </c>
      <c r="T4004" s="13">
        <f t="shared" si="313"/>
        <v>42830.820763888885</v>
      </c>
      <c r="U4004">
        <f t="shared" si="314"/>
        <v>2017</v>
      </c>
    </row>
    <row r="4005" spans="1:21" ht="32" x14ac:dyDescent="0.2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311"/>
        <v>131</v>
      </c>
      <c r="P4005">
        <f t="shared" si="315"/>
        <v>164.3</v>
      </c>
      <c r="Q4005" s="10" t="s">
        <v>8315</v>
      </c>
      <c r="R4005" t="s">
        <v>8317</v>
      </c>
      <c r="S4005" s="13">
        <f t="shared" si="312"/>
        <v>42053.704293981486</v>
      </c>
      <c r="T4005" s="13">
        <f t="shared" si="313"/>
        <v>42083.662627314814</v>
      </c>
      <c r="U4005">
        <f t="shared" si="314"/>
        <v>2015</v>
      </c>
    </row>
    <row r="4006" spans="1:21" ht="48" x14ac:dyDescent="0.2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311"/>
        <v>143</v>
      </c>
      <c r="P4006">
        <f t="shared" si="315"/>
        <v>164.62</v>
      </c>
      <c r="Q4006" s="10" t="s">
        <v>8315</v>
      </c>
      <c r="R4006" t="s">
        <v>8316</v>
      </c>
      <c r="S4006" s="13">
        <f t="shared" si="312"/>
        <v>42171.317442129628</v>
      </c>
      <c r="T4006" s="13">
        <f t="shared" si="313"/>
        <v>42195.875</v>
      </c>
      <c r="U4006">
        <f t="shared" si="314"/>
        <v>2015</v>
      </c>
    </row>
    <row r="4007" spans="1:21" ht="48" x14ac:dyDescent="0.2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311"/>
        <v>102</v>
      </c>
      <c r="P4007">
        <f t="shared" si="315"/>
        <v>164.62</v>
      </c>
      <c r="Q4007" s="10" t="s">
        <v>8315</v>
      </c>
      <c r="R4007" t="s">
        <v>8316</v>
      </c>
      <c r="S4007" s="13">
        <f t="shared" si="312"/>
        <v>42411.942291666666</v>
      </c>
      <c r="T4007" s="13">
        <f t="shared" si="313"/>
        <v>42434.041666666672</v>
      </c>
      <c r="U4007">
        <f t="shared" si="314"/>
        <v>2016</v>
      </c>
    </row>
    <row r="4008" spans="1:21" ht="48" x14ac:dyDescent="0.2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311"/>
        <v>102</v>
      </c>
      <c r="P4008">
        <f t="shared" si="315"/>
        <v>164.94</v>
      </c>
      <c r="Q4008" s="10" t="s">
        <v>8315</v>
      </c>
      <c r="R4008" t="s">
        <v>8317</v>
      </c>
      <c r="S4008" s="13">
        <f t="shared" si="312"/>
        <v>42612.149780092594</v>
      </c>
      <c r="T4008" s="13">
        <f t="shared" si="313"/>
        <v>42647.165972222225</v>
      </c>
      <c r="U4008">
        <f t="shared" si="314"/>
        <v>2016</v>
      </c>
    </row>
    <row r="4009" spans="1:21" ht="48" x14ac:dyDescent="0.2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311"/>
        <v>47</v>
      </c>
      <c r="P4009">
        <f t="shared" si="315"/>
        <v>166.06</v>
      </c>
      <c r="Q4009" s="10" t="s">
        <v>8315</v>
      </c>
      <c r="R4009" t="s">
        <v>8316</v>
      </c>
      <c r="S4009" s="13">
        <f t="shared" si="312"/>
        <v>41804.937083333331</v>
      </c>
      <c r="T4009" s="13">
        <f t="shared" si="313"/>
        <v>41821.9375</v>
      </c>
      <c r="U4009">
        <f t="shared" si="314"/>
        <v>2014</v>
      </c>
    </row>
    <row r="4010" spans="1:21" ht="48" x14ac:dyDescent="0.2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311"/>
        <v>100</v>
      </c>
      <c r="P4010">
        <f t="shared" si="315"/>
        <v>166.67</v>
      </c>
      <c r="Q4010" s="10" t="s">
        <v>8315</v>
      </c>
      <c r="R4010" t="s">
        <v>8340</v>
      </c>
      <c r="S4010" s="13">
        <f t="shared" si="312"/>
        <v>42173.466863425929</v>
      </c>
      <c r="T4010" s="13">
        <f t="shared" si="313"/>
        <v>42226.958333333328</v>
      </c>
      <c r="U4010">
        <f t="shared" si="314"/>
        <v>2015</v>
      </c>
    </row>
    <row r="4011" spans="1:21" ht="48" x14ac:dyDescent="0.2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311"/>
        <v>110</v>
      </c>
      <c r="P4011">
        <f t="shared" si="315"/>
        <v>166.97</v>
      </c>
      <c r="Q4011" s="10" t="s">
        <v>8315</v>
      </c>
      <c r="R4011" t="s">
        <v>8340</v>
      </c>
      <c r="S4011" s="13">
        <f t="shared" si="312"/>
        <v>42682.616967592592</v>
      </c>
      <c r="T4011" s="13">
        <f t="shared" si="313"/>
        <v>42703.25</v>
      </c>
      <c r="U4011">
        <f t="shared" si="314"/>
        <v>2016</v>
      </c>
    </row>
    <row r="4012" spans="1:21" ht="32" x14ac:dyDescent="0.2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311"/>
        <v>100</v>
      </c>
      <c r="P4012">
        <f t="shared" si="315"/>
        <v>168.25</v>
      </c>
      <c r="Q4012" s="10" t="s">
        <v>8315</v>
      </c>
      <c r="R4012" t="s">
        <v>8316</v>
      </c>
      <c r="S4012" s="13">
        <f t="shared" si="312"/>
        <v>42050.983182870375</v>
      </c>
      <c r="T4012" s="13">
        <f t="shared" si="313"/>
        <v>42085.941516203704</v>
      </c>
      <c r="U4012">
        <f t="shared" si="314"/>
        <v>2015</v>
      </c>
    </row>
    <row r="4013" spans="1:21" ht="48" x14ac:dyDescent="0.2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311"/>
        <v>135</v>
      </c>
      <c r="P4013">
        <f t="shared" si="315"/>
        <v>168.75</v>
      </c>
      <c r="Q4013" s="10" t="s">
        <v>8315</v>
      </c>
      <c r="R4013" t="s">
        <v>8316</v>
      </c>
      <c r="S4013" s="13">
        <f t="shared" si="312"/>
        <v>42483.675208333334</v>
      </c>
      <c r="T4013" s="13">
        <f t="shared" si="313"/>
        <v>42522.789583333331</v>
      </c>
      <c r="U4013">
        <f t="shared" si="314"/>
        <v>2016</v>
      </c>
    </row>
    <row r="4014" spans="1:21" ht="48" x14ac:dyDescent="0.2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311"/>
        <v>118</v>
      </c>
      <c r="P4014">
        <f t="shared" si="315"/>
        <v>170.7</v>
      </c>
      <c r="Q4014" s="10" t="s">
        <v>8315</v>
      </c>
      <c r="R4014" t="s">
        <v>8317</v>
      </c>
      <c r="S4014" s="13">
        <f t="shared" si="312"/>
        <v>42655.465891203698</v>
      </c>
      <c r="T4014" s="13">
        <f t="shared" si="313"/>
        <v>42685.507557870369</v>
      </c>
      <c r="U4014">
        <f t="shared" si="314"/>
        <v>2016</v>
      </c>
    </row>
    <row r="4015" spans="1:21" ht="48" x14ac:dyDescent="0.2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311"/>
        <v>100</v>
      </c>
      <c r="P4015">
        <f t="shared" si="315"/>
        <v>171.43</v>
      </c>
      <c r="Q4015" s="10" t="s">
        <v>8315</v>
      </c>
      <c r="R4015" t="s">
        <v>8316</v>
      </c>
      <c r="S4015" s="13">
        <f t="shared" si="312"/>
        <v>42661.442060185189</v>
      </c>
      <c r="T4015" s="13">
        <f t="shared" si="313"/>
        <v>42691.483726851846</v>
      </c>
      <c r="U4015">
        <f t="shared" si="314"/>
        <v>2016</v>
      </c>
    </row>
    <row r="4016" spans="1:21" ht="48" x14ac:dyDescent="0.2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311"/>
        <v>103</v>
      </c>
      <c r="P4016">
        <f t="shared" si="315"/>
        <v>172.23</v>
      </c>
      <c r="Q4016" s="10" t="s">
        <v>8315</v>
      </c>
      <c r="R4016" t="s">
        <v>8340</v>
      </c>
      <c r="S4016" s="13">
        <f t="shared" si="312"/>
        <v>42128.824074074073</v>
      </c>
      <c r="T4016" s="13">
        <f t="shared" si="313"/>
        <v>42158</v>
      </c>
      <c r="U4016">
        <f t="shared" si="314"/>
        <v>2015</v>
      </c>
    </row>
    <row r="4017" spans="1:21" ht="16" x14ac:dyDescent="0.2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311"/>
        <v>103</v>
      </c>
      <c r="P4017">
        <f t="shared" si="315"/>
        <v>173.7</v>
      </c>
      <c r="Q4017" s="10" t="s">
        <v>8315</v>
      </c>
      <c r="R4017" t="s">
        <v>8316</v>
      </c>
      <c r="S4017" s="13">
        <f t="shared" si="312"/>
        <v>42681.35157407407</v>
      </c>
      <c r="T4017" s="13">
        <f t="shared" si="313"/>
        <v>42711.35157407407</v>
      </c>
      <c r="U4017">
        <f t="shared" si="314"/>
        <v>2016</v>
      </c>
    </row>
    <row r="4018" spans="1:21" ht="48" x14ac:dyDescent="0.2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311"/>
        <v>60</v>
      </c>
      <c r="P4018">
        <f t="shared" si="315"/>
        <v>174</v>
      </c>
      <c r="Q4018" s="10" t="s">
        <v>8315</v>
      </c>
      <c r="R4018" t="s">
        <v>8340</v>
      </c>
      <c r="S4018" s="13">
        <f t="shared" si="312"/>
        <v>41968.938993055555</v>
      </c>
      <c r="T4018" s="13">
        <f t="shared" si="313"/>
        <v>41989.938993055555</v>
      </c>
      <c r="U4018">
        <f t="shared" si="314"/>
        <v>2014</v>
      </c>
    </row>
    <row r="4019" spans="1:21" ht="32" x14ac:dyDescent="0.2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311"/>
        <v>4</v>
      </c>
      <c r="P4019">
        <f t="shared" si="315"/>
        <v>175</v>
      </c>
      <c r="Q4019" s="10" t="s">
        <v>8315</v>
      </c>
      <c r="R4019" t="s">
        <v>8316</v>
      </c>
      <c r="S4019" s="13">
        <f t="shared" si="312"/>
        <v>42508.179965277777</v>
      </c>
      <c r="T4019" s="13">
        <f t="shared" si="313"/>
        <v>42568.179965277777</v>
      </c>
      <c r="U4019">
        <f t="shared" si="314"/>
        <v>2016</v>
      </c>
    </row>
    <row r="4020" spans="1:21" ht="48" x14ac:dyDescent="0.2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311"/>
        <v>103</v>
      </c>
      <c r="P4020">
        <f t="shared" si="315"/>
        <v>175.51</v>
      </c>
      <c r="Q4020" s="10" t="s">
        <v>8315</v>
      </c>
      <c r="R4020" t="s">
        <v>8340</v>
      </c>
      <c r="S4020" s="13">
        <f t="shared" si="312"/>
        <v>42103.556828703702</v>
      </c>
      <c r="T4020" s="13">
        <f t="shared" si="313"/>
        <v>42133.165972222225</v>
      </c>
      <c r="U4020">
        <f t="shared" si="314"/>
        <v>2015</v>
      </c>
    </row>
    <row r="4021" spans="1:21" ht="48" x14ac:dyDescent="0.2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311"/>
        <v>119</v>
      </c>
      <c r="P4021">
        <f t="shared" si="315"/>
        <v>176.09</v>
      </c>
      <c r="Q4021" s="10" t="s">
        <v>8315</v>
      </c>
      <c r="R4021" t="s">
        <v>8316</v>
      </c>
      <c r="S4021" s="13">
        <f t="shared" si="312"/>
        <v>41964.716319444444</v>
      </c>
      <c r="T4021" s="13">
        <f t="shared" si="313"/>
        <v>41994.716319444444</v>
      </c>
      <c r="U4021">
        <f t="shared" si="314"/>
        <v>2014</v>
      </c>
    </row>
    <row r="4022" spans="1:21" ht="48" x14ac:dyDescent="0.2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311"/>
        <v>100</v>
      </c>
      <c r="P4022">
        <f t="shared" si="315"/>
        <v>176.47</v>
      </c>
      <c r="Q4022" s="10" t="s">
        <v>8315</v>
      </c>
      <c r="R4022" t="s">
        <v>8316</v>
      </c>
      <c r="S4022" s="13">
        <f t="shared" si="312"/>
        <v>41765.610798611109</v>
      </c>
      <c r="T4022" s="13">
        <f t="shared" si="313"/>
        <v>41777.610798611109</v>
      </c>
      <c r="U4022">
        <f t="shared" si="314"/>
        <v>2014</v>
      </c>
    </row>
    <row r="4023" spans="1:21" ht="48" x14ac:dyDescent="0.2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311"/>
        <v>4</v>
      </c>
      <c r="P4023">
        <f t="shared" si="315"/>
        <v>176.94</v>
      </c>
      <c r="Q4023" s="10" t="s">
        <v>8315</v>
      </c>
      <c r="R4023" t="s">
        <v>8340</v>
      </c>
      <c r="S4023" s="13">
        <f t="shared" si="312"/>
        <v>42701.166365740741</v>
      </c>
      <c r="T4023" s="13">
        <f t="shared" si="313"/>
        <v>42749.165972222225</v>
      </c>
      <c r="U4023">
        <f t="shared" si="314"/>
        <v>2016</v>
      </c>
    </row>
    <row r="4024" spans="1:21" ht="48" x14ac:dyDescent="0.2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311"/>
        <v>166</v>
      </c>
      <c r="P4024">
        <f t="shared" si="315"/>
        <v>177.02</v>
      </c>
      <c r="Q4024" s="10" t="s">
        <v>8315</v>
      </c>
      <c r="R4024" t="s">
        <v>8317</v>
      </c>
      <c r="S4024" s="13">
        <f t="shared" si="312"/>
        <v>41975.901180555549</v>
      </c>
      <c r="T4024" s="13">
        <f t="shared" si="313"/>
        <v>42004.890277777777</v>
      </c>
      <c r="U4024">
        <f t="shared" si="314"/>
        <v>2014</v>
      </c>
    </row>
    <row r="4025" spans="1:21" ht="48" x14ac:dyDescent="0.2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311"/>
        <v>102</v>
      </c>
      <c r="P4025">
        <f t="shared" si="315"/>
        <v>177.09</v>
      </c>
      <c r="Q4025" s="10" t="s">
        <v>8315</v>
      </c>
      <c r="R4025" t="s">
        <v>8316</v>
      </c>
      <c r="S4025" s="13">
        <f t="shared" si="312"/>
        <v>42602.576712962968</v>
      </c>
      <c r="T4025" s="13">
        <f t="shared" si="313"/>
        <v>42621.15625</v>
      </c>
      <c r="U4025">
        <f t="shared" si="314"/>
        <v>2016</v>
      </c>
    </row>
    <row r="4026" spans="1:21" ht="32" x14ac:dyDescent="0.2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311"/>
        <v>104</v>
      </c>
      <c r="P4026">
        <f t="shared" si="315"/>
        <v>177.62</v>
      </c>
      <c r="Q4026" s="10" t="s">
        <v>8315</v>
      </c>
      <c r="R4026" t="s">
        <v>8316</v>
      </c>
      <c r="S4026" s="13">
        <f t="shared" si="312"/>
        <v>42549.665717592594</v>
      </c>
      <c r="T4026" s="13">
        <f t="shared" si="313"/>
        <v>42579.665717592594</v>
      </c>
      <c r="U4026">
        <f t="shared" si="314"/>
        <v>2016</v>
      </c>
    </row>
    <row r="4027" spans="1:21" ht="48" x14ac:dyDescent="0.2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311"/>
        <v>101</v>
      </c>
      <c r="P4027">
        <f t="shared" si="315"/>
        <v>178.53</v>
      </c>
      <c r="Q4027" s="10" t="s">
        <v>8315</v>
      </c>
      <c r="R4027" t="s">
        <v>8317</v>
      </c>
      <c r="S4027" s="13">
        <f t="shared" si="312"/>
        <v>42398.849259259259</v>
      </c>
      <c r="T4027" s="13">
        <f t="shared" si="313"/>
        <v>42430.249305555553</v>
      </c>
      <c r="U4027">
        <f t="shared" si="314"/>
        <v>2016</v>
      </c>
    </row>
    <row r="4028" spans="1:21" ht="48" x14ac:dyDescent="0.2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311"/>
        <v>100</v>
      </c>
      <c r="P4028">
        <f t="shared" si="315"/>
        <v>178.57</v>
      </c>
      <c r="Q4028" s="10" t="s">
        <v>8315</v>
      </c>
      <c r="R4028" t="s">
        <v>8316</v>
      </c>
      <c r="S4028" s="13">
        <f t="shared" si="312"/>
        <v>41944.527627314819</v>
      </c>
      <c r="T4028" s="13">
        <f t="shared" si="313"/>
        <v>42004.569293981483</v>
      </c>
      <c r="U4028">
        <f t="shared" si="314"/>
        <v>2014</v>
      </c>
    </row>
    <row r="4029" spans="1:21" ht="48" x14ac:dyDescent="0.2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311"/>
        <v>61</v>
      </c>
      <c r="P4029">
        <f t="shared" si="315"/>
        <v>179.12</v>
      </c>
      <c r="Q4029" s="10" t="s">
        <v>8315</v>
      </c>
      <c r="R4029" t="s">
        <v>8316</v>
      </c>
      <c r="S4029" s="13">
        <f t="shared" si="312"/>
        <v>42235.117476851854</v>
      </c>
      <c r="T4029" s="13">
        <f t="shared" si="313"/>
        <v>42275.117476851854</v>
      </c>
      <c r="U4029">
        <f t="shared" si="314"/>
        <v>2015</v>
      </c>
    </row>
    <row r="4030" spans="1:21" ht="48" x14ac:dyDescent="0.2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311"/>
        <v>100</v>
      </c>
      <c r="P4030">
        <f t="shared" si="315"/>
        <v>179.28</v>
      </c>
      <c r="Q4030" s="10" t="s">
        <v>8315</v>
      </c>
      <c r="R4030" t="s">
        <v>8316</v>
      </c>
      <c r="S4030" s="13">
        <f t="shared" si="312"/>
        <v>41730.276747685188</v>
      </c>
      <c r="T4030" s="13">
        <f t="shared" si="313"/>
        <v>41764.276747685188</v>
      </c>
      <c r="U4030">
        <f t="shared" si="314"/>
        <v>2014</v>
      </c>
    </row>
    <row r="4031" spans="1:21" ht="48" x14ac:dyDescent="0.2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311"/>
        <v>101</v>
      </c>
      <c r="P4031">
        <f t="shared" si="315"/>
        <v>182.91</v>
      </c>
      <c r="Q4031" s="10" t="s">
        <v>8315</v>
      </c>
      <c r="R4031" t="s">
        <v>8316</v>
      </c>
      <c r="S4031" s="13">
        <f t="shared" si="312"/>
        <v>42702.917048611111</v>
      </c>
      <c r="T4031" s="13">
        <f t="shared" si="313"/>
        <v>42732.917048611111</v>
      </c>
      <c r="U4031">
        <f t="shared" si="314"/>
        <v>2016</v>
      </c>
    </row>
    <row r="4032" spans="1:21" ht="48" x14ac:dyDescent="0.2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311"/>
        <v>5</v>
      </c>
      <c r="P4032">
        <f t="shared" si="315"/>
        <v>183.33</v>
      </c>
      <c r="Q4032" s="10" t="s">
        <v>8315</v>
      </c>
      <c r="R4032" t="s">
        <v>8316</v>
      </c>
      <c r="S4032" s="13">
        <f t="shared" si="312"/>
        <v>42258.646504629629</v>
      </c>
      <c r="T4032" s="13">
        <f t="shared" si="313"/>
        <v>42288.645196759258</v>
      </c>
      <c r="U4032">
        <f t="shared" si="314"/>
        <v>2015</v>
      </c>
    </row>
    <row r="4033" spans="1:21" ht="48" x14ac:dyDescent="0.2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115</v>
      </c>
      <c r="P4033">
        <f t="shared" si="315"/>
        <v>184.68</v>
      </c>
      <c r="Q4033" s="10" t="s">
        <v>8315</v>
      </c>
      <c r="R4033" t="s">
        <v>8316</v>
      </c>
      <c r="S4033" s="13">
        <f t="shared" si="312"/>
        <v>42494.563449074078</v>
      </c>
      <c r="T4033" s="13">
        <f t="shared" si="313"/>
        <v>42524.563449074078</v>
      </c>
      <c r="U4033">
        <f t="shared" si="314"/>
        <v>2016</v>
      </c>
    </row>
    <row r="4034" spans="1:21" ht="32" x14ac:dyDescent="0.2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316">ROUND(E4034/D4034*100,0)</f>
        <v>106</v>
      </c>
      <c r="P4034">
        <f t="shared" si="315"/>
        <v>184.78</v>
      </c>
      <c r="Q4034" s="10" t="s">
        <v>8315</v>
      </c>
      <c r="R4034" t="s">
        <v>8316</v>
      </c>
      <c r="S4034" s="13">
        <f t="shared" si="312"/>
        <v>42746.057106481487</v>
      </c>
      <c r="T4034" s="13">
        <f t="shared" si="313"/>
        <v>42791.057106481487</v>
      </c>
      <c r="U4034">
        <f t="shared" si="314"/>
        <v>2017</v>
      </c>
    </row>
    <row r="4035" spans="1:21" ht="48" x14ac:dyDescent="0.2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316"/>
        <v>104</v>
      </c>
      <c r="P4035">
        <f t="shared" si="315"/>
        <v>186.07</v>
      </c>
      <c r="Q4035" s="10" t="s">
        <v>8315</v>
      </c>
      <c r="R4035" t="s">
        <v>8316</v>
      </c>
      <c r="S4035" s="13">
        <f t="shared" ref="S4035:S4098" si="317">(((J4035/60)/60)/24)+DATE(1970,1,1)</f>
        <v>42100.927858796291</v>
      </c>
      <c r="T4035" s="13">
        <f t="shared" ref="T4035:T4098" si="318">(((I4035/60)/60)/24)+DATE(1970,1,1)</f>
        <v>42126.875</v>
      </c>
      <c r="U4035">
        <f t="shared" ref="U4035:U4098" si="319">YEAR(S4035)</f>
        <v>2015</v>
      </c>
    </row>
    <row r="4036" spans="1:21" ht="32" x14ac:dyDescent="0.2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316"/>
        <v>128</v>
      </c>
      <c r="P4036">
        <f t="shared" si="315"/>
        <v>186.8</v>
      </c>
      <c r="Q4036" s="10" t="s">
        <v>8315</v>
      </c>
      <c r="R4036" t="s">
        <v>8316</v>
      </c>
      <c r="S4036" s="13">
        <f t="shared" si="317"/>
        <v>42020.700567129628</v>
      </c>
      <c r="T4036" s="13">
        <f t="shared" si="318"/>
        <v>42065.207638888889</v>
      </c>
      <c r="U4036">
        <f t="shared" si="319"/>
        <v>2015</v>
      </c>
    </row>
    <row r="4037" spans="1:21" ht="48" x14ac:dyDescent="0.2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316"/>
        <v>16</v>
      </c>
      <c r="P4037">
        <f t="shared" si="315"/>
        <v>188.56</v>
      </c>
      <c r="Q4037" s="10" t="s">
        <v>8315</v>
      </c>
      <c r="R4037" t="s">
        <v>8316</v>
      </c>
      <c r="S4037" s="13">
        <f t="shared" si="317"/>
        <v>42159.224432870367</v>
      </c>
      <c r="T4037" s="13">
        <f t="shared" si="318"/>
        <v>42204.224432870367</v>
      </c>
      <c r="U4037">
        <f t="shared" si="319"/>
        <v>2015</v>
      </c>
    </row>
    <row r="4038" spans="1:21" ht="48" x14ac:dyDescent="0.2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316"/>
        <v>147</v>
      </c>
      <c r="P4038">
        <f t="shared" si="315"/>
        <v>191.13</v>
      </c>
      <c r="Q4038" s="10" t="s">
        <v>8315</v>
      </c>
      <c r="R4038" t="s">
        <v>8317</v>
      </c>
      <c r="S4038" s="13">
        <f t="shared" si="317"/>
        <v>42570.110243055555</v>
      </c>
      <c r="T4038" s="13">
        <f t="shared" si="318"/>
        <v>42600.110243055555</v>
      </c>
      <c r="U4038">
        <f t="shared" si="319"/>
        <v>2016</v>
      </c>
    </row>
    <row r="4039" spans="1:21" ht="16" x14ac:dyDescent="0.2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316"/>
        <v>102</v>
      </c>
      <c r="P4039">
        <f t="shared" si="315"/>
        <v>193.62</v>
      </c>
      <c r="Q4039" s="10" t="s">
        <v>8315</v>
      </c>
      <c r="R4039" t="s">
        <v>8316</v>
      </c>
      <c r="S4039" s="13">
        <f t="shared" si="317"/>
        <v>42323.70930555556</v>
      </c>
      <c r="T4039" s="13">
        <f t="shared" si="318"/>
        <v>42355.207638888889</v>
      </c>
      <c r="U4039">
        <f t="shared" si="319"/>
        <v>2015</v>
      </c>
    </row>
    <row r="4040" spans="1:21" ht="48" x14ac:dyDescent="0.2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316"/>
        <v>104</v>
      </c>
      <c r="P4040">
        <f t="shared" si="315"/>
        <v>199.17</v>
      </c>
      <c r="Q4040" s="10" t="s">
        <v>8315</v>
      </c>
      <c r="R4040" t="s">
        <v>8316</v>
      </c>
      <c r="S4040" s="13">
        <f t="shared" si="317"/>
        <v>42265.022824074069</v>
      </c>
      <c r="T4040" s="13">
        <f t="shared" si="318"/>
        <v>42285.022824074069</v>
      </c>
      <c r="U4040">
        <f t="shared" si="319"/>
        <v>2015</v>
      </c>
    </row>
    <row r="4041" spans="1:21" ht="48" x14ac:dyDescent="0.2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316"/>
        <v>110</v>
      </c>
      <c r="P4041">
        <f t="shared" si="315"/>
        <v>199.18</v>
      </c>
      <c r="Q4041" s="10" t="s">
        <v>8315</v>
      </c>
      <c r="R4041" t="s">
        <v>8316</v>
      </c>
      <c r="S4041" s="13">
        <f t="shared" si="317"/>
        <v>42109.751250000001</v>
      </c>
      <c r="T4041" s="13">
        <f t="shared" si="318"/>
        <v>42156.165972222225</v>
      </c>
      <c r="U4041">
        <f t="shared" si="319"/>
        <v>2015</v>
      </c>
    </row>
    <row r="4042" spans="1:21" ht="48" x14ac:dyDescent="0.2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316"/>
        <v>3</v>
      </c>
      <c r="P4042">
        <f t="shared" ref="P4042:P4105" si="320">IFERROR(ROUND(E4042/L4042,2),0)</f>
        <v>200</v>
      </c>
      <c r="Q4042" s="10" t="s">
        <v>8315</v>
      </c>
      <c r="R4042" t="s">
        <v>8317</v>
      </c>
      <c r="S4042" s="13">
        <f t="shared" si="317"/>
        <v>42226.938414351855</v>
      </c>
      <c r="T4042" s="13">
        <f t="shared" si="318"/>
        <v>42256.938414351855</v>
      </c>
      <c r="U4042">
        <f t="shared" si="319"/>
        <v>2015</v>
      </c>
    </row>
    <row r="4043" spans="1:21" ht="48" x14ac:dyDescent="0.2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316"/>
        <v>100</v>
      </c>
      <c r="P4043">
        <f t="shared" si="320"/>
        <v>200.49</v>
      </c>
      <c r="Q4043" s="10" t="s">
        <v>8315</v>
      </c>
      <c r="R4043" t="s">
        <v>8316</v>
      </c>
      <c r="S4043" s="13">
        <f t="shared" si="317"/>
        <v>41787.218229166669</v>
      </c>
      <c r="T4043" s="13">
        <f t="shared" si="318"/>
        <v>41817.218229166669</v>
      </c>
      <c r="U4043">
        <f t="shared" si="319"/>
        <v>2014</v>
      </c>
    </row>
    <row r="4044" spans="1:21" ht="48" x14ac:dyDescent="0.2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316"/>
        <v>8</v>
      </c>
      <c r="P4044">
        <f t="shared" si="320"/>
        <v>200.63</v>
      </c>
      <c r="Q4044" s="10" t="s">
        <v>8315</v>
      </c>
      <c r="R4044" t="s">
        <v>8317</v>
      </c>
      <c r="S4044" s="13">
        <f t="shared" si="317"/>
        <v>42628.690266203703</v>
      </c>
      <c r="T4044" s="13">
        <f t="shared" si="318"/>
        <v>42660.166666666672</v>
      </c>
      <c r="U4044">
        <f t="shared" si="319"/>
        <v>2016</v>
      </c>
    </row>
    <row r="4045" spans="1:21" ht="48" x14ac:dyDescent="0.2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316"/>
        <v>111</v>
      </c>
      <c r="P4045">
        <f t="shared" si="320"/>
        <v>200.69</v>
      </c>
      <c r="Q4045" s="10" t="s">
        <v>8315</v>
      </c>
      <c r="R4045" t="s">
        <v>8316</v>
      </c>
      <c r="S4045" s="13">
        <f t="shared" si="317"/>
        <v>41775.753761574073</v>
      </c>
      <c r="T4045" s="13">
        <f t="shared" si="318"/>
        <v>41805.753761574073</v>
      </c>
      <c r="U4045">
        <f t="shared" si="319"/>
        <v>2014</v>
      </c>
    </row>
    <row r="4046" spans="1:21" ht="48" x14ac:dyDescent="0.2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316"/>
        <v>0</v>
      </c>
      <c r="P4046">
        <f t="shared" si="320"/>
        <v>201.67</v>
      </c>
      <c r="Q4046" s="10" t="s">
        <v>8315</v>
      </c>
      <c r="R4046" t="s">
        <v>8317</v>
      </c>
      <c r="S4046" s="13">
        <f t="shared" si="317"/>
        <v>42255.791909722218</v>
      </c>
      <c r="T4046" s="13">
        <f t="shared" si="318"/>
        <v>42285.791909722218</v>
      </c>
      <c r="U4046">
        <f t="shared" si="319"/>
        <v>2015</v>
      </c>
    </row>
    <row r="4047" spans="1:21" ht="16" x14ac:dyDescent="0.2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2</v>
      </c>
      <c r="P4047">
        <f t="shared" si="320"/>
        <v>202</v>
      </c>
      <c r="Q4047" s="10" t="s">
        <v>8315</v>
      </c>
      <c r="R4047" t="s">
        <v>8316</v>
      </c>
      <c r="S4047" s="13">
        <f t="shared" si="317"/>
        <v>42621.389340277776</v>
      </c>
      <c r="T4047" s="13">
        <f t="shared" si="318"/>
        <v>42651.389340277776</v>
      </c>
      <c r="U4047">
        <f t="shared" si="319"/>
        <v>2016</v>
      </c>
    </row>
    <row r="4048" spans="1:21" ht="48" x14ac:dyDescent="0.2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316"/>
        <v>20</v>
      </c>
      <c r="P4048">
        <f t="shared" si="320"/>
        <v>202.23</v>
      </c>
      <c r="Q4048" s="10" t="s">
        <v>8315</v>
      </c>
      <c r="R4048" t="s">
        <v>8317</v>
      </c>
      <c r="S4048" s="13">
        <f t="shared" si="317"/>
        <v>42334.803923611107</v>
      </c>
      <c r="T4048" s="13">
        <f t="shared" si="318"/>
        <v>42354.845833333333</v>
      </c>
      <c r="U4048">
        <f t="shared" si="319"/>
        <v>2015</v>
      </c>
    </row>
    <row r="4049" spans="1:21" ht="48" x14ac:dyDescent="0.2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316"/>
        <v>101</v>
      </c>
      <c r="P4049">
        <f t="shared" si="320"/>
        <v>202.85</v>
      </c>
      <c r="Q4049" s="10" t="s">
        <v>8315</v>
      </c>
      <c r="R4049" t="s">
        <v>8316</v>
      </c>
      <c r="S4049" s="13">
        <f t="shared" si="317"/>
        <v>42064.220069444447</v>
      </c>
      <c r="T4049" s="13">
        <f t="shared" si="318"/>
        <v>42094.178402777776</v>
      </c>
      <c r="U4049">
        <f t="shared" si="319"/>
        <v>2015</v>
      </c>
    </row>
    <row r="4050" spans="1:21" ht="48" x14ac:dyDescent="0.2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316"/>
        <v>102</v>
      </c>
      <c r="P4050">
        <f t="shared" si="320"/>
        <v>203.2</v>
      </c>
      <c r="Q4050" s="10" t="s">
        <v>8315</v>
      </c>
      <c r="R4050" t="s">
        <v>8316</v>
      </c>
      <c r="S4050" s="13">
        <f t="shared" si="317"/>
        <v>42380.884872685187</v>
      </c>
      <c r="T4050" s="13">
        <f t="shared" si="318"/>
        <v>42398.249305555553</v>
      </c>
      <c r="U4050">
        <f t="shared" si="319"/>
        <v>2016</v>
      </c>
    </row>
    <row r="4051" spans="1:21" ht="48" x14ac:dyDescent="0.2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316"/>
        <v>122</v>
      </c>
      <c r="P4051">
        <f t="shared" si="320"/>
        <v>203.33</v>
      </c>
      <c r="Q4051" s="10" t="s">
        <v>8315</v>
      </c>
      <c r="R4051" t="s">
        <v>8316</v>
      </c>
      <c r="S4051" s="13">
        <f t="shared" si="317"/>
        <v>42152.503495370373</v>
      </c>
      <c r="T4051" s="13">
        <f t="shared" si="318"/>
        <v>42172.503495370373</v>
      </c>
      <c r="U4051">
        <f t="shared" si="319"/>
        <v>2015</v>
      </c>
    </row>
    <row r="4052" spans="1:21" ht="48" x14ac:dyDescent="0.2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316"/>
        <v>61</v>
      </c>
      <c r="P4052">
        <f t="shared" si="320"/>
        <v>203.67</v>
      </c>
      <c r="Q4052" s="10" t="s">
        <v>8315</v>
      </c>
      <c r="R4052" t="s">
        <v>8316</v>
      </c>
      <c r="S4052" s="13">
        <f t="shared" si="317"/>
        <v>42415.398032407407</v>
      </c>
      <c r="T4052" s="13">
        <f t="shared" si="318"/>
        <v>42445.356365740736</v>
      </c>
      <c r="U4052">
        <f t="shared" si="319"/>
        <v>2016</v>
      </c>
    </row>
    <row r="4053" spans="1:21" ht="48" x14ac:dyDescent="0.2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316"/>
        <v>102</v>
      </c>
      <c r="P4053">
        <f t="shared" si="320"/>
        <v>204.05</v>
      </c>
      <c r="Q4053" s="10" t="s">
        <v>8315</v>
      </c>
      <c r="R4053" t="s">
        <v>8316</v>
      </c>
      <c r="S4053" s="13">
        <f t="shared" si="317"/>
        <v>42186.855879629627</v>
      </c>
      <c r="T4053" s="13">
        <f t="shared" si="318"/>
        <v>42216.855879629627</v>
      </c>
      <c r="U4053">
        <f t="shared" si="319"/>
        <v>2015</v>
      </c>
    </row>
    <row r="4054" spans="1:21" ht="48" x14ac:dyDescent="0.2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316"/>
        <v>107</v>
      </c>
      <c r="P4054">
        <f t="shared" si="320"/>
        <v>204.57</v>
      </c>
      <c r="Q4054" s="10" t="s">
        <v>8315</v>
      </c>
      <c r="R4054" t="s">
        <v>8316</v>
      </c>
      <c r="S4054" s="13">
        <f t="shared" si="317"/>
        <v>42611.801412037035</v>
      </c>
      <c r="T4054" s="13">
        <f t="shared" si="318"/>
        <v>42627.791666666672</v>
      </c>
      <c r="U4054">
        <f t="shared" si="319"/>
        <v>2016</v>
      </c>
    </row>
    <row r="4055" spans="1:21" ht="48" x14ac:dyDescent="0.2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316"/>
        <v>1</v>
      </c>
      <c r="P4055">
        <f t="shared" si="320"/>
        <v>205</v>
      </c>
      <c r="Q4055" s="10" t="s">
        <v>8315</v>
      </c>
      <c r="R4055" t="s">
        <v>8340</v>
      </c>
      <c r="S4055" s="13">
        <f t="shared" si="317"/>
        <v>41831.722777777781</v>
      </c>
      <c r="T4055" s="13">
        <f t="shared" si="318"/>
        <v>41861.722777777781</v>
      </c>
      <c r="U4055">
        <f t="shared" si="319"/>
        <v>2014</v>
      </c>
    </row>
    <row r="4056" spans="1:21" ht="32" x14ac:dyDescent="0.2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316"/>
        <v>100</v>
      </c>
      <c r="P4056">
        <f t="shared" si="320"/>
        <v>209.84</v>
      </c>
      <c r="Q4056" s="10" t="s">
        <v>8315</v>
      </c>
      <c r="R4056" t="s">
        <v>8316</v>
      </c>
      <c r="S4056" s="13">
        <f t="shared" si="317"/>
        <v>42253.928530092591</v>
      </c>
      <c r="T4056" s="13">
        <f t="shared" si="318"/>
        <v>42283.928530092591</v>
      </c>
      <c r="U4056">
        <f t="shared" si="319"/>
        <v>2015</v>
      </c>
    </row>
    <row r="4057" spans="1:21" ht="96" x14ac:dyDescent="0.2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316"/>
        <v>100</v>
      </c>
      <c r="P4057">
        <f t="shared" si="320"/>
        <v>215.25</v>
      </c>
      <c r="Q4057" s="10" t="s">
        <v>8315</v>
      </c>
      <c r="R4057" t="s">
        <v>8340</v>
      </c>
      <c r="S4057" s="13">
        <f t="shared" si="317"/>
        <v>42016.981574074074</v>
      </c>
      <c r="T4057" s="13">
        <f t="shared" si="318"/>
        <v>42045.332638888889</v>
      </c>
      <c r="U4057">
        <f t="shared" si="319"/>
        <v>2015</v>
      </c>
    </row>
    <row r="4058" spans="1:21" ht="32" x14ac:dyDescent="0.2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316"/>
        <v>11</v>
      </c>
      <c r="P4058">
        <f t="shared" si="320"/>
        <v>217.38</v>
      </c>
      <c r="Q4058" s="10" t="s">
        <v>8315</v>
      </c>
      <c r="R4058" t="s">
        <v>8317</v>
      </c>
      <c r="S4058" s="13">
        <f t="shared" si="317"/>
        <v>42773.916180555556</v>
      </c>
      <c r="T4058" s="13">
        <f t="shared" si="318"/>
        <v>42818.874513888892</v>
      </c>
      <c r="U4058">
        <f t="shared" si="319"/>
        <v>2017</v>
      </c>
    </row>
    <row r="4059" spans="1:21" ht="48" x14ac:dyDescent="0.2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1</v>
      </c>
      <c r="P4059">
        <f t="shared" si="320"/>
        <v>217.5</v>
      </c>
      <c r="Q4059" s="10" t="s">
        <v>8315</v>
      </c>
      <c r="R4059" t="s">
        <v>8316</v>
      </c>
      <c r="S4059" s="13">
        <f t="shared" si="317"/>
        <v>42543.788564814815</v>
      </c>
      <c r="T4059" s="13">
        <f t="shared" si="318"/>
        <v>42573.788564814815</v>
      </c>
      <c r="U4059">
        <f t="shared" si="319"/>
        <v>2016</v>
      </c>
    </row>
    <row r="4060" spans="1:21" ht="48" x14ac:dyDescent="0.2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316"/>
        <v>9</v>
      </c>
      <c r="P4060">
        <f t="shared" si="320"/>
        <v>222.5</v>
      </c>
      <c r="Q4060" s="10" t="s">
        <v>8315</v>
      </c>
      <c r="R4060" t="s">
        <v>8316</v>
      </c>
      <c r="S4060" s="13">
        <f t="shared" si="317"/>
        <v>42695.7105787037</v>
      </c>
      <c r="T4060" s="13">
        <f t="shared" si="318"/>
        <v>42725.7105787037</v>
      </c>
      <c r="U4060">
        <f t="shared" si="319"/>
        <v>2016</v>
      </c>
    </row>
    <row r="4061" spans="1:21" ht="48" x14ac:dyDescent="0.2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316"/>
        <v>100</v>
      </c>
      <c r="P4061">
        <f t="shared" si="320"/>
        <v>227.27</v>
      </c>
      <c r="Q4061" s="10" t="s">
        <v>8315</v>
      </c>
      <c r="R4061" t="s">
        <v>8316</v>
      </c>
      <c r="S4061" s="13">
        <f t="shared" si="317"/>
        <v>41856.010069444441</v>
      </c>
      <c r="T4061" s="13">
        <f t="shared" si="318"/>
        <v>41890.125</v>
      </c>
      <c r="U4061">
        <f t="shared" si="319"/>
        <v>2014</v>
      </c>
    </row>
    <row r="4062" spans="1:21" ht="48" x14ac:dyDescent="0.2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316"/>
        <v>102</v>
      </c>
      <c r="P4062">
        <f t="shared" si="320"/>
        <v>231.66</v>
      </c>
      <c r="Q4062" s="10" t="s">
        <v>8315</v>
      </c>
      <c r="R4062" t="s">
        <v>8340</v>
      </c>
      <c r="S4062" s="13">
        <f t="shared" si="317"/>
        <v>41863.584120370368</v>
      </c>
      <c r="T4062" s="13">
        <f t="shared" si="318"/>
        <v>41893.584120370368</v>
      </c>
      <c r="U4062">
        <f t="shared" si="319"/>
        <v>2014</v>
      </c>
    </row>
    <row r="4063" spans="1:21" ht="48" x14ac:dyDescent="0.2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316"/>
        <v>120</v>
      </c>
      <c r="P4063">
        <f t="shared" si="320"/>
        <v>233.9</v>
      </c>
      <c r="Q4063" s="10" t="s">
        <v>8315</v>
      </c>
      <c r="R4063" t="s">
        <v>8317</v>
      </c>
      <c r="S4063" s="13">
        <f t="shared" si="317"/>
        <v>41939.569907407407</v>
      </c>
      <c r="T4063" s="13">
        <f t="shared" si="318"/>
        <v>41969.611574074079</v>
      </c>
      <c r="U4063">
        <f t="shared" si="319"/>
        <v>2014</v>
      </c>
    </row>
    <row r="4064" spans="1:21" ht="48" x14ac:dyDescent="0.2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316"/>
        <v>101</v>
      </c>
      <c r="P4064">
        <f t="shared" si="320"/>
        <v>234.67</v>
      </c>
      <c r="Q4064" s="10" t="s">
        <v>8315</v>
      </c>
      <c r="R4064" t="s">
        <v>8317</v>
      </c>
      <c r="S4064" s="13">
        <f t="shared" si="317"/>
        <v>42170.846446759257</v>
      </c>
      <c r="T4064" s="13">
        <f t="shared" si="318"/>
        <v>42230.846446759257</v>
      </c>
      <c r="U4064">
        <f t="shared" si="319"/>
        <v>2015</v>
      </c>
    </row>
    <row r="4065" spans="1:21" ht="48" x14ac:dyDescent="0.2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316"/>
        <v>102</v>
      </c>
      <c r="P4065">
        <f t="shared" si="320"/>
        <v>235.46</v>
      </c>
      <c r="Q4065" s="10" t="s">
        <v>8315</v>
      </c>
      <c r="R4065" t="s">
        <v>8316</v>
      </c>
      <c r="S4065" s="13">
        <f t="shared" si="317"/>
        <v>42055.277199074073</v>
      </c>
      <c r="T4065" s="13">
        <f t="shared" si="318"/>
        <v>42082.610416666663</v>
      </c>
      <c r="U4065">
        <f t="shared" si="319"/>
        <v>2015</v>
      </c>
    </row>
    <row r="4066" spans="1:21" ht="48" x14ac:dyDescent="0.2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316"/>
        <v>30</v>
      </c>
      <c r="P4066">
        <f t="shared" si="320"/>
        <v>237</v>
      </c>
      <c r="Q4066" s="10" t="s">
        <v>8315</v>
      </c>
      <c r="R4066" t="s">
        <v>8317</v>
      </c>
      <c r="S4066" s="13">
        <f t="shared" si="317"/>
        <v>42006.908692129626</v>
      </c>
      <c r="T4066" s="13">
        <f t="shared" si="318"/>
        <v>42038.083333333328</v>
      </c>
      <c r="U4066">
        <f t="shared" si="319"/>
        <v>2015</v>
      </c>
    </row>
    <row r="4067" spans="1:21" ht="48" x14ac:dyDescent="0.2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316"/>
        <v>103</v>
      </c>
      <c r="P4067">
        <f t="shared" si="320"/>
        <v>242.28</v>
      </c>
      <c r="Q4067" s="10" t="s">
        <v>8315</v>
      </c>
      <c r="R4067" t="s">
        <v>8317</v>
      </c>
      <c r="S4067" s="13">
        <f t="shared" si="317"/>
        <v>41778.548055555555</v>
      </c>
      <c r="T4067" s="13">
        <f t="shared" si="318"/>
        <v>41838.548055555555</v>
      </c>
      <c r="U4067">
        <f t="shared" si="319"/>
        <v>2014</v>
      </c>
    </row>
    <row r="4068" spans="1:21" ht="48" x14ac:dyDescent="0.2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316"/>
        <v>68</v>
      </c>
      <c r="P4068">
        <f t="shared" si="320"/>
        <v>244.8</v>
      </c>
      <c r="Q4068" s="10" t="s">
        <v>8315</v>
      </c>
      <c r="R4068" t="s">
        <v>8317</v>
      </c>
      <c r="S4068" s="13">
        <f t="shared" si="317"/>
        <v>42530.993032407408</v>
      </c>
      <c r="T4068" s="13">
        <f t="shared" si="318"/>
        <v>42560.993032407408</v>
      </c>
      <c r="U4068">
        <f t="shared" si="319"/>
        <v>2016</v>
      </c>
    </row>
    <row r="4069" spans="1:21" ht="48" x14ac:dyDescent="0.2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316"/>
        <v>86</v>
      </c>
      <c r="P4069">
        <f t="shared" si="320"/>
        <v>248.5</v>
      </c>
      <c r="Q4069" s="10" t="s">
        <v>8315</v>
      </c>
      <c r="R4069" t="s">
        <v>8316</v>
      </c>
      <c r="S4069" s="13">
        <f t="shared" si="317"/>
        <v>42534.631481481483</v>
      </c>
      <c r="T4069" s="13">
        <f t="shared" si="318"/>
        <v>42562.631481481483</v>
      </c>
      <c r="U4069">
        <f t="shared" si="319"/>
        <v>2016</v>
      </c>
    </row>
    <row r="4070" spans="1:21" ht="64" x14ac:dyDescent="0.2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316"/>
        <v>75</v>
      </c>
      <c r="P4070">
        <f t="shared" si="320"/>
        <v>251.33</v>
      </c>
      <c r="Q4070" s="10" t="s">
        <v>8315</v>
      </c>
      <c r="R4070" t="s">
        <v>8316</v>
      </c>
      <c r="S4070" s="13">
        <f t="shared" si="317"/>
        <v>42796.538275462968</v>
      </c>
      <c r="T4070" s="13">
        <f t="shared" si="318"/>
        <v>42813.25</v>
      </c>
      <c r="U4070">
        <f t="shared" si="319"/>
        <v>2017</v>
      </c>
    </row>
    <row r="4071" spans="1:21" ht="48" x14ac:dyDescent="0.2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6"/>
        <v>106</v>
      </c>
      <c r="P4071">
        <f t="shared" si="320"/>
        <v>251.74</v>
      </c>
      <c r="Q4071" s="10" t="s">
        <v>8315</v>
      </c>
      <c r="R4071" t="s">
        <v>8316</v>
      </c>
      <c r="S4071" s="13">
        <f t="shared" si="317"/>
        <v>42614.760937500003</v>
      </c>
      <c r="T4071" s="13">
        <f t="shared" si="318"/>
        <v>42644.165972222225</v>
      </c>
      <c r="U4071">
        <f t="shared" si="319"/>
        <v>2016</v>
      </c>
    </row>
    <row r="4072" spans="1:21" ht="48" x14ac:dyDescent="0.2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316"/>
        <v>302</v>
      </c>
      <c r="P4072">
        <f t="shared" si="320"/>
        <v>252.02</v>
      </c>
      <c r="Q4072" s="10" t="s">
        <v>8315</v>
      </c>
      <c r="R4072" t="s">
        <v>8316</v>
      </c>
      <c r="S4072" s="13">
        <f t="shared" si="317"/>
        <v>42473.794710648144</v>
      </c>
      <c r="T4072" s="13">
        <f t="shared" si="318"/>
        <v>42503.794710648144</v>
      </c>
      <c r="U4072">
        <f t="shared" si="319"/>
        <v>2016</v>
      </c>
    </row>
    <row r="4073" spans="1:21" ht="48" x14ac:dyDescent="0.2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316"/>
        <v>102</v>
      </c>
      <c r="P4073">
        <f t="shared" si="320"/>
        <v>255.17</v>
      </c>
      <c r="Q4073" s="10" t="s">
        <v>8315</v>
      </c>
      <c r="R4073" t="s">
        <v>8340</v>
      </c>
      <c r="S4073" s="13">
        <f t="shared" si="317"/>
        <v>41754.564328703702</v>
      </c>
      <c r="T4073" s="13">
        <f t="shared" si="318"/>
        <v>41784.564328703702</v>
      </c>
      <c r="U4073">
        <f t="shared" si="319"/>
        <v>2014</v>
      </c>
    </row>
    <row r="4074" spans="1:21" ht="32" x14ac:dyDescent="0.2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316"/>
        <v>101</v>
      </c>
      <c r="P4074">
        <f t="shared" si="320"/>
        <v>256.37</v>
      </c>
      <c r="Q4074" s="10" t="s">
        <v>8315</v>
      </c>
      <c r="R4074" t="s">
        <v>8316</v>
      </c>
      <c r="S4074" s="13">
        <f t="shared" si="317"/>
        <v>42772.833379629628</v>
      </c>
      <c r="T4074" s="13">
        <f t="shared" si="318"/>
        <v>42806.875</v>
      </c>
      <c r="U4074">
        <f t="shared" si="319"/>
        <v>2017</v>
      </c>
    </row>
    <row r="4075" spans="1:21" ht="48" x14ac:dyDescent="0.2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316"/>
        <v>191</v>
      </c>
      <c r="P4075">
        <f t="shared" si="320"/>
        <v>259.95</v>
      </c>
      <c r="Q4075" s="10" t="s">
        <v>8315</v>
      </c>
      <c r="R4075" t="s">
        <v>8317</v>
      </c>
      <c r="S4075" s="13">
        <f t="shared" si="317"/>
        <v>41862.803078703706</v>
      </c>
      <c r="T4075" s="13">
        <f t="shared" si="318"/>
        <v>41892.202777777777</v>
      </c>
      <c r="U4075">
        <f t="shared" si="319"/>
        <v>2014</v>
      </c>
    </row>
    <row r="4076" spans="1:21" ht="64" x14ac:dyDescent="0.2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316"/>
        <v>100</v>
      </c>
      <c r="P4076">
        <f t="shared" si="320"/>
        <v>262.11</v>
      </c>
      <c r="Q4076" s="10" t="s">
        <v>8315</v>
      </c>
      <c r="R4076" t="s">
        <v>8316</v>
      </c>
      <c r="S4076" s="13">
        <f t="shared" si="317"/>
        <v>42219.665173611109</v>
      </c>
      <c r="T4076" s="13">
        <f t="shared" si="318"/>
        <v>42257.165972222225</v>
      </c>
      <c r="U4076">
        <f t="shared" si="319"/>
        <v>2015</v>
      </c>
    </row>
    <row r="4077" spans="1:21" ht="48" x14ac:dyDescent="0.2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316"/>
        <v>175</v>
      </c>
      <c r="P4077">
        <f t="shared" si="320"/>
        <v>264.85000000000002</v>
      </c>
      <c r="Q4077" s="10" t="s">
        <v>8315</v>
      </c>
      <c r="R4077" t="s">
        <v>8316</v>
      </c>
      <c r="S4077" s="13">
        <f t="shared" si="317"/>
        <v>42341.818379629629</v>
      </c>
      <c r="T4077" s="13">
        <f t="shared" si="318"/>
        <v>42370.166666666672</v>
      </c>
      <c r="U4077">
        <f t="shared" si="319"/>
        <v>2015</v>
      </c>
    </row>
    <row r="4078" spans="1:21" ht="48" x14ac:dyDescent="0.2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316"/>
        <v>101</v>
      </c>
      <c r="P4078">
        <f t="shared" si="320"/>
        <v>267.64999999999998</v>
      </c>
      <c r="Q4078" s="10" t="s">
        <v>8315</v>
      </c>
      <c r="R4078" t="s">
        <v>8340</v>
      </c>
      <c r="S4078" s="13">
        <f t="shared" si="317"/>
        <v>41771.814791666664</v>
      </c>
      <c r="T4078" s="13">
        <f t="shared" si="318"/>
        <v>41801.814791666664</v>
      </c>
      <c r="U4078">
        <f t="shared" si="319"/>
        <v>2014</v>
      </c>
    </row>
    <row r="4079" spans="1:21" ht="48" x14ac:dyDescent="0.2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316"/>
        <v>20</v>
      </c>
      <c r="P4079">
        <f t="shared" si="320"/>
        <v>272.58999999999997</v>
      </c>
      <c r="Q4079" s="10" t="s">
        <v>8315</v>
      </c>
      <c r="R4079" t="s">
        <v>8317</v>
      </c>
      <c r="S4079" s="13">
        <f t="shared" si="317"/>
        <v>42128.814247685179</v>
      </c>
      <c r="T4079" s="13">
        <f t="shared" si="318"/>
        <v>42135.814247685179</v>
      </c>
      <c r="U4079">
        <f t="shared" si="319"/>
        <v>2015</v>
      </c>
    </row>
    <row r="4080" spans="1:21" ht="32" x14ac:dyDescent="0.2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316"/>
        <v>100</v>
      </c>
      <c r="P4080">
        <f t="shared" si="320"/>
        <v>272.73</v>
      </c>
      <c r="Q4080" s="10" t="s">
        <v>8315</v>
      </c>
      <c r="R4080" t="s">
        <v>8316</v>
      </c>
      <c r="S4080" s="13">
        <f t="shared" si="317"/>
        <v>41758.839675925927</v>
      </c>
      <c r="T4080" s="13">
        <f t="shared" si="318"/>
        <v>41771.165972222225</v>
      </c>
      <c r="U4080">
        <f t="shared" si="319"/>
        <v>2014</v>
      </c>
    </row>
    <row r="4081" spans="1:21" ht="32" x14ac:dyDescent="0.2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316"/>
        <v>11</v>
      </c>
      <c r="P4081">
        <f t="shared" si="320"/>
        <v>286.25</v>
      </c>
      <c r="Q4081" s="10" t="s">
        <v>8315</v>
      </c>
      <c r="R4081" t="s">
        <v>8340</v>
      </c>
      <c r="S4081" s="13">
        <f t="shared" si="317"/>
        <v>42009.493263888886</v>
      </c>
      <c r="T4081" s="13">
        <f t="shared" si="318"/>
        <v>42039.493263888886</v>
      </c>
      <c r="U4081">
        <f t="shared" si="319"/>
        <v>2015</v>
      </c>
    </row>
    <row r="4082" spans="1:21" ht="48" x14ac:dyDescent="0.2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316"/>
        <v>146</v>
      </c>
      <c r="P4082">
        <f t="shared" si="320"/>
        <v>292.77999999999997</v>
      </c>
      <c r="Q4082" s="10" t="s">
        <v>8315</v>
      </c>
      <c r="R4082" t="s">
        <v>8316</v>
      </c>
      <c r="S4082" s="13">
        <f t="shared" si="317"/>
        <v>41822.57503472222</v>
      </c>
      <c r="T4082" s="13">
        <f t="shared" si="318"/>
        <v>41825.041666666664</v>
      </c>
      <c r="U4082">
        <f t="shared" si="319"/>
        <v>2014</v>
      </c>
    </row>
    <row r="4083" spans="1:21" ht="48" x14ac:dyDescent="0.2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316"/>
        <v>103</v>
      </c>
      <c r="P4083">
        <f t="shared" si="320"/>
        <v>297.02999999999997</v>
      </c>
      <c r="Q4083" s="10" t="s">
        <v>8315</v>
      </c>
      <c r="R4083" t="s">
        <v>8316</v>
      </c>
      <c r="S4083" s="13">
        <f t="shared" si="317"/>
        <v>41884.617314814815</v>
      </c>
      <c r="T4083" s="13">
        <f t="shared" si="318"/>
        <v>41916.617314814815</v>
      </c>
      <c r="U4083">
        <f t="shared" si="319"/>
        <v>2014</v>
      </c>
    </row>
    <row r="4084" spans="1:21" ht="48" x14ac:dyDescent="0.2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316"/>
        <v>3</v>
      </c>
      <c r="P4084">
        <f t="shared" si="320"/>
        <v>300</v>
      </c>
      <c r="Q4084" s="10" t="s">
        <v>8315</v>
      </c>
      <c r="R4084" t="s">
        <v>8317</v>
      </c>
      <c r="S4084" s="13">
        <f t="shared" si="317"/>
        <v>42496.447071759263</v>
      </c>
      <c r="T4084" s="13">
        <f t="shared" si="318"/>
        <v>42526.447071759263</v>
      </c>
      <c r="U4084">
        <f t="shared" si="319"/>
        <v>2016</v>
      </c>
    </row>
    <row r="4085" spans="1:21" ht="48" x14ac:dyDescent="0.2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316"/>
        <v>0</v>
      </c>
      <c r="P4085">
        <f t="shared" si="320"/>
        <v>300</v>
      </c>
      <c r="Q4085" s="10" t="s">
        <v>8315</v>
      </c>
      <c r="R4085" t="s">
        <v>8340</v>
      </c>
      <c r="S4085" s="13">
        <f t="shared" si="317"/>
        <v>42157.598090277781</v>
      </c>
      <c r="T4085" s="13">
        <f t="shared" si="318"/>
        <v>42217.583333333328</v>
      </c>
      <c r="U4085">
        <f t="shared" si="319"/>
        <v>2015</v>
      </c>
    </row>
    <row r="4086" spans="1:21" ht="48" x14ac:dyDescent="0.2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316"/>
        <v>101</v>
      </c>
      <c r="P4086">
        <f t="shared" si="320"/>
        <v>302.31</v>
      </c>
      <c r="Q4086" s="10" t="s">
        <v>8315</v>
      </c>
      <c r="R4086" t="s">
        <v>8316</v>
      </c>
      <c r="S4086" s="13">
        <f t="shared" si="317"/>
        <v>41851.771354166667</v>
      </c>
      <c r="T4086" s="13">
        <f t="shared" si="318"/>
        <v>41870.666666666664</v>
      </c>
      <c r="U4086">
        <f t="shared" si="319"/>
        <v>2014</v>
      </c>
    </row>
    <row r="4087" spans="1:21" ht="48" x14ac:dyDescent="0.2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316"/>
        <v>100</v>
      </c>
      <c r="P4087">
        <f t="shared" si="320"/>
        <v>307.69</v>
      </c>
      <c r="Q4087" s="10" t="s">
        <v>8315</v>
      </c>
      <c r="R4087" t="s">
        <v>8316</v>
      </c>
      <c r="S4087" s="13">
        <f t="shared" si="317"/>
        <v>41794.817523148151</v>
      </c>
      <c r="T4087" s="13">
        <f t="shared" si="318"/>
        <v>41824.458333333336</v>
      </c>
      <c r="U4087">
        <f t="shared" si="319"/>
        <v>2014</v>
      </c>
    </row>
    <row r="4088" spans="1:21" ht="48" x14ac:dyDescent="0.2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316"/>
        <v>101</v>
      </c>
      <c r="P4088">
        <f t="shared" si="320"/>
        <v>310</v>
      </c>
      <c r="Q4088" s="10" t="s">
        <v>8315</v>
      </c>
      <c r="R4088" t="s">
        <v>8316</v>
      </c>
      <c r="S4088" s="13">
        <f t="shared" si="317"/>
        <v>42102.866307870368</v>
      </c>
      <c r="T4088" s="13">
        <f t="shared" si="318"/>
        <v>42133.866307870368</v>
      </c>
      <c r="U4088">
        <f t="shared" si="319"/>
        <v>2015</v>
      </c>
    </row>
    <row r="4089" spans="1:21" ht="48" x14ac:dyDescent="0.2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316"/>
        <v>17</v>
      </c>
      <c r="P4089">
        <f t="shared" si="320"/>
        <v>315.5</v>
      </c>
      <c r="Q4089" s="10" t="s">
        <v>8315</v>
      </c>
      <c r="R4089" t="s">
        <v>8316</v>
      </c>
      <c r="S4089" s="13">
        <f t="shared" si="317"/>
        <v>42171.758611111116</v>
      </c>
      <c r="T4089" s="13">
        <f t="shared" si="318"/>
        <v>42231.758611111116</v>
      </c>
      <c r="U4089">
        <f t="shared" si="319"/>
        <v>2015</v>
      </c>
    </row>
    <row r="4090" spans="1:21" ht="48" x14ac:dyDescent="0.2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316"/>
        <v>105</v>
      </c>
      <c r="P4090">
        <f t="shared" si="320"/>
        <v>327.08</v>
      </c>
      <c r="Q4090" s="10" t="s">
        <v>8315</v>
      </c>
      <c r="R4090" t="s">
        <v>8316</v>
      </c>
      <c r="S4090" s="13">
        <f t="shared" si="317"/>
        <v>42270.810995370368</v>
      </c>
      <c r="T4090" s="13">
        <f t="shared" si="318"/>
        <v>42309.958333333328</v>
      </c>
      <c r="U4090">
        <f t="shared" si="319"/>
        <v>2015</v>
      </c>
    </row>
    <row r="4091" spans="1:21" ht="48" x14ac:dyDescent="0.2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316"/>
        <v>103</v>
      </c>
      <c r="P4091">
        <f t="shared" si="320"/>
        <v>329.2</v>
      </c>
      <c r="Q4091" s="10" t="s">
        <v>8315</v>
      </c>
      <c r="R4091" t="s">
        <v>8340</v>
      </c>
      <c r="S4091" s="13">
        <f t="shared" si="317"/>
        <v>41845.809166666666</v>
      </c>
      <c r="T4091" s="13">
        <f t="shared" si="318"/>
        <v>41879.041666666664</v>
      </c>
      <c r="U4091">
        <f t="shared" si="319"/>
        <v>2014</v>
      </c>
    </row>
    <row r="4092" spans="1:21" ht="48" x14ac:dyDescent="0.2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316"/>
        <v>12</v>
      </c>
      <c r="P4092">
        <f t="shared" si="320"/>
        <v>356.84</v>
      </c>
      <c r="Q4092" s="10" t="s">
        <v>8315</v>
      </c>
      <c r="R4092" t="s">
        <v>8340</v>
      </c>
      <c r="S4092" s="13">
        <f t="shared" si="317"/>
        <v>42118.346435185187</v>
      </c>
      <c r="T4092" s="13">
        <f t="shared" si="318"/>
        <v>42148.346435185187</v>
      </c>
      <c r="U4092">
        <f t="shared" si="319"/>
        <v>2015</v>
      </c>
    </row>
    <row r="4093" spans="1:21" ht="48" x14ac:dyDescent="0.2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316"/>
        <v>191</v>
      </c>
      <c r="P4093">
        <f t="shared" si="320"/>
        <v>358.69</v>
      </c>
      <c r="Q4093" s="10" t="s">
        <v>8315</v>
      </c>
      <c r="R4093" t="s">
        <v>8316</v>
      </c>
      <c r="S4093" s="13">
        <f t="shared" si="317"/>
        <v>41821.205636574072</v>
      </c>
      <c r="T4093" s="13">
        <f t="shared" si="318"/>
        <v>41852.290972222225</v>
      </c>
      <c r="U4093">
        <f t="shared" si="319"/>
        <v>2014</v>
      </c>
    </row>
    <row r="4094" spans="1:21" ht="48" x14ac:dyDescent="0.2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316"/>
        <v>100</v>
      </c>
      <c r="P4094">
        <f t="shared" si="320"/>
        <v>370.37</v>
      </c>
      <c r="Q4094" s="10" t="s">
        <v>8315</v>
      </c>
      <c r="R4094" t="s">
        <v>8317</v>
      </c>
      <c r="S4094" s="13">
        <f t="shared" si="317"/>
        <v>42341.57430555555</v>
      </c>
      <c r="T4094" s="13">
        <f t="shared" si="318"/>
        <v>42376.57430555555</v>
      </c>
      <c r="U4094">
        <f t="shared" si="319"/>
        <v>2015</v>
      </c>
    </row>
    <row r="4095" spans="1:21" ht="48" x14ac:dyDescent="0.2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316"/>
        <v>19</v>
      </c>
      <c r="P4095">
        <f t="shared" si="320"/>
        <v>381.6</v>
      </c>
      <c r="Q4095" s="10" t="s">
        <v>8315</v>
      </c>
      <c r="R4095" t="s">
        <v>8316</v>
      </c>
      <c r="S4095" s="13">
        <f t="shared" si="317"/>
        <v>42370.90320601852</v>
      </c>
      <c r="T4095" s="13">
        <f t="shared" si="318"/>
        <v>42406.207638888889</v>
      </c>
      <c r="U4095">
        <f t="shared" si="319"/>
        <v>2016</v>
      </c>
    </row>
    <row r="4096" spans="1:21" ht="48" x14ac:dyDescent="0.2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316"/>
        <v>7</v>
      </c>
      <c r="P4096">
        <f t="shared" si="320"/>
        <v>383.33</v>
      </c>
      <c r="Q4096" s="10" t="s">
        <v>8315</v>
      </c>
      <c r="R4096" t="s">
        <v>8316</v>
      </c>
      <c r="S4096" s="13">
        <f t="shared" si="317"/>
        <v>42697.010520833333</v>
      </c>
      <c r="T4096" s="13">
        <f t="shared" si="318"/>
        <v>42730.010520833333</v>
      </c>
      <c r="U4096">
        <f t="shared" si="319"/>
        <v>2016</v>
      </c>
    </row>
    <row r="4097" spans="1:21" ht="48" x14ac:dyDescent="0.2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316"/>
        <v>1</v>
      </c>
      <c r="P4097">
        <f t="shared" si="320"/>
        <v>415.78</v>
      </c>
      <c r="Q4097" s="10" t="s">
        <v>8315</v>
      </c>
      <c r="R4097" t="s">
        <v>8317</v>
      </c>
      <c r="S4097" s="13">
        <f t="shared" si="317"/>
        <v>42055.713368055556</v>
      </c>
      <c r="T4097" s="13">
        <f t="shared" si="318"/>
        <v>42085.671701388885</v>
      </c>
      <c r="U4097">
        <f t="shared" si="319"/>
        <v>2015</v>
      </c>
    </row>
    <row r="4098" spans="1:21" ht="48" x14ac:dyDescent="0.2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321">ROUND(E4098/D4098*100,0)</f>
        <v>0</v>
      </c>
      <c r="P4098">
        <f t="shared" si="320"/>
        <v>420.6</v>
      </c>
      <c r="Q4098" s="10" t="s">
        <v>8315</v>
      </c>
      <c r="R4098" t="s">
        <v>8317</v>
      </c>
      <c r="S4098" s="13">
        <f t="shared" si="317"/>
        <v>42237.181608796294</v>
      </c>
      <c r="T4098" s="13">
        <f t="shared" si="318"/>
        <v>42267.181608796294</v>
      </c>
      <c r="U4098">
        <f t="shared" si="319"/>
        <v>2015</v>
      </c>
    </row>
    <row r="4099" spans="1:21" ht="48" x14ac:dyDescent="0.2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321"/>
        <v>100</v>
      </c>
      <c r="P4099">
        <f t="shared" si="320"/>
        <v>421.11</v>
      </c>
      <c r="Q4099" s="10" t="s">
        <v>8315</v>
      </c>
      <c r="R4099" t="s">
        <v>8316</v>
      </c>
      <c r="S4099" s="13">
        <f t="shared" ref="S4099:S4115" si="322">(((J4099/60)/60)/24)+DATE(1970,1,1)</f>
        <v>42059.701319444444</v>
      </c>
      <c r="T4099" s="13">
        <f t="shared" ref="T4099:T4115" si="323">(((I4099/60)/60)/24)+DATE(1970,1,1)</f>
        <v>42119.659652777773</v>
      </c>
      <c r="U4099">
        <f t="shared" ref="U4099:U4115" si="324">YEAR(S4099)</f>
        <v>2015</v>
      </c>
    </row>
    <row r="4100" spans="1:21" ht="32" x14ac:dyDescent="0.2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321"/>
        <v>11</v>
      </c>
      <c r="P4100">
        <f t="shared" si="320"/>
        <v>437.5</v>
      </c>
      <c r="Q4100" s="10" t="s">
        <v>8315</v>
      </c>
      <c r="R4100" t="s">
        <v>8316</v>
      </c>
      <c r="S4100" s="13">
        <f t="shared" si="322"/>
        <v>42796.682476851856</v>
      </c>
      <c r="T4100" s="13">
        <f t="shared" si="323"/>
        <v>42841.640810185185</v>
      </c>
      <c r="U4100">
        <f t="shared" si="324"/>
        <v>2017</v>
      </c>
    </row>
    <row r="4101" spans="1:21" ht="48" x14ac:dyDescent="0.2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321"/>
        <v>5</v>
      </c>
      <c r="P4101">
        <f t="shared" si="320"/>
        <v>450</v>
      </c>
      <c r="Q4101" s="10" t="s">
        <v>8315</v>
      </c>
      <c r="R4101" t="s">
        <v>8316</v>
      </c>
      <c r="S4101" s="13">
        <f t="shared" si="322"/>
        <v>42785.270370370374</v>
      </c>
      <c r="T4101" s="13">
        <f t="shared" si="323"/>
        <v>42819.189583333333</v>
      </c>
      <c r="U4101">
        <f t="shared" si="324"/>
        <v>2017</v>
      </c>
    </row>
    <row r="4102" spans="1:21" ht="48" x14ac:dyDescent="0.2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321"/>
        <v>62</v>
      </c>
      <c r="P4102">
        <f t="shared" si="320"/>
        <v>486.43</v>
      </c>
      <c r="Q4102" s="10" t="s">
        <v>8315</v>
      </c>
      <c r="R4102" t="s">
        <v>8316</v>
      </c>
      <c r="S4102" s="13">
        <f t="shared" si="322"/>
        <v>41830.234166666669</v>
      </c>
      <c r="T4102" s="13">
        <f t="shared" si="323"/>
        <v>41860.234166666669</v>
      </c>
      <c r="U4102">
        <f t="shared" si="324"/>
        <v>2014</v>
      </c>
    </row>
    <row r="4103" spans="1:21" ht="64" x14ac:dyDescent="0.2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321"/>
        <v>20</v>
      </c>
      <c r="P4103">
        <f t="shared" si="320"/>
        <v>500</v>
      </c>
      <c r="Q4103" s="10" t="s">
        <v>8315</v>
      </c>
      <c r="R4103" t="s">
        <v>8316</v>
      </c>
      <c r="S4103" s="13">
        <f t="shared" si="322"/>
        <v>42726.920081018514</v>
      </c>
      <c r="T4103" s="13">
        <f t="shared" si="323"/>
        <v>42786.75</v>
      </c>
      <c r="U4103">
        <f t="shared" si="324"/>
        <v>2016</v>
      </c>
    </row>
    <row r="4104" spans="1:21" ht="80" x14ac:dyDescent="0.2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321"/>
        <v>1</v>
      </c>
      <c r="P4104">
        <f t="shared" si="320"/>
        <v>500</v>
      </c>
      <c r="Q4104" s="10" t="s">
        <v>8315</v>
      </c>
      <c r="R4104" t="s">
        <v>8340</v>
      </c>
      <c r="S4104" s="13">
        <f t="shared" si="322"/>
        <v>42333.695821759262</v>
      </c>
      <c r="T4104" s="13">
        <f t="shared" si="323"/>
        <v>42361.679166666669</v>
      </c>
      <c r="U4104">
        <f t="shared" si="324"/>
        <v>2015</v>
      </c>
    </row>
    <row r="4105" spans="1:21" ht="32" x14ac:dyDescent="0.2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321"/>
        <v>100</v>
      </c>
      <c r="P4105">
        <f t="shared" si="320"/>
        <v>550.04</v>
      </c>
      <c r="Q4105" s="10" t="s">
        <v>8315</v>
      </c>
      <c r="R4105" t="s">
        <v>8316</v>
      </c>
      <c r="S4105" s="13">
        <f t="shared" si="322"/>
        <v>41887.292187500003</v>
      </c>
      <c r="T4105" s="13">
        <f t="shared" si="323"/>
        <v>41917.292187500003</v>
      </c>
      <c r="U4105">
        <f t="shared" si="324"/>
        <v>2014</v>
      </c>
    </row>
    <row r="4106" spans="1:21" ht="48" x14ac:dyDescent="0.2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321"/>
        <v>122</v>
      </c>
      <c r="P4106">
        <f t="shared" ref="P4106:P4115" si="325">IFERROR(ROUND(E4106/L4106,2),0)</f>
        <v>716.35</v>
      </c>
      <c r="Q4106" s="10" t="s">
        <v>8315</v>
      </c>
      <c r="R4106" t="s">
        <v>8316</v>
      </c>
      <c r="S4106" s="13">
        <f t="shared" si="322"/>
        <v>42605.765381944439</v>
      </c>
      <c r="T4106" s="13">
        <f t="shared" si="323"/>
        <v>42634.125</v>
      </c>
      <c r="U4106">
        <f t="shared" si="324"/>
        <v>2016</v>
      </c>
    </row>
    <row r="4107" spans="1:21" ht="32" x14ac:dyDescent="0.2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321"/>
        <v>0</v>
      </c>
      <c r="P4107">
        <f t="shared" si="325"/>
        <v>775</v>
      </c>
      <c r="Q4107" s="10" t="s">
        <v>8315</v>
      </c>
      <c r="R4107" t="s">
        <v>8317</v>
      </c>
      <c r="S4107" s="13">
        <f t="shared" si="322"/>
        <v>42534.649571759262</v>
      </c>
      <c r="T4107" s="13">
        <f t="shared" si="323"/>
        <v>42553.649571759262</v>
      </c>
      <c r="U4107">
        <f t="shared" si="324"/>
        <v>2016</v>
      </c>
    </row>
    <row r="4108" spans="1:21" ht="32" x14ac:dyDescent="0.2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3</v>
      </c>
      <c r="P4108">
        <f t="shared" si="325"/>
        <v>800</v>
      </c>
      <c r="Q4108" s="10" t="s">
        <v>8315</v>
      </c>
      <c r="R4108" t="s">
        <v>8316</v>
      </c>
      <c r="S4108" s="13">
        <f t="shared" si="322"/>
        <v>42693.031828703708</v>
      </c>
      <c r="T4108" s="13">
        <f t="shared" si="323"/>
        <v>42723.031828703708</v>
      </c>
      <c r="U4108">
        <f t="shared" si="324"/>
        <v>2016</v>
      </c>
    </row>
    <row r="4109" spans="1:21" ht="48" x14ac:dyDescent="0.2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321"/>
        <v>104</v>
      </c>
      <c r="P4109">
        <f t="shared" si="325"/>
        <v>866.67</v>
      </c>
      <c r="Q4109" s="10" t="s">
        <v>8315</v>
      </c>
      <c r="R4109" t="s">
        <v>8316</v>
      </c>
      <c r="S4109" s="13">
        <f t="shared" si="322"/>
        <v>42321.101759259262</v>
      </c>
      <c r="T4109" s="13">
        <f t="shared" si="323"/>
        <v>42351.101759259262</v>
      </c>
      <c r="U4109">
        <f t="shared" si="324"/>
        <v>2015</v>
      </c>
    </row>
    <row r="4110" spans="1:21" ht="32" x14ac:dyDescent="0.2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321"/>
        <v>104</v>
      </c>
      <c r="P4110">
        <f t="shared" si="325"/>
        <v>922.22</v>
      </c>
      <c r="Q4110" s="10" t="s">
        <v>8315</v>
      </c>
      <c r="R4110" t="s">
        <v>8317</v>
      </c>
      <c r="S4110" s="13">
        <f t="shared" si="322"/>
        <v>42756.690162037034</v>
      </c>
      <c r="T4110" s="13">
        <f t="shared" si="323"/>
        <v>42816.648495370369</v>
      </c>
      <c r="U4110">
        <f t="shared" si="324"/>
        <v>2017</v>
      </c>
    </row>
    <row r="4111" spans="1:21" ht="48" x14ac:dyDescent="0.2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321"/>
        <v>100</v>
      </c>
      <c r="P4111">
        <f t="shared" si="325"/>
        <v>1000</v>
      </c>
      <c r="Q4111" s="10" t="s">
        <v>8315</v>
      </c>
      <c r="R4111" t="s">
        <v>8316</v>
      </c>
      <c r="S4111" s="13">
        <f t="shared" si="322"/>
        <v>41850.400937500002</v>
      </c>
      <c r="T4111" s="13">
        <f t="shared" si="323"/>
        <v>41895.400937500002</v>
      </c>
      <c r="U4111">
        <f t="shared" si="324"/>
        <v>2014</v>
      </c>
    </row>
    <row r="4112" spans="1:21" ht="48" x14ac:dyDescent="0.2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321"/>
        <v>101</v>
      </c>
      <c r="P4112">
        <f t="shared" si="325"/>
        <v>1008.24</v>
      </c>
      <c r="Q4112" s="10" t="s">
        <v>8315</v>
      </c>
      <c r="R4112" t="s">
        <v>8316</v>
      </c>
      <c r="S4112" s="13">
        <f t="shared" si="322"/>
        <v>42116.710752314815</v>
      </c>
      <c r="T4112" s="13">
        <f t="shared" si="323"/>
        <v>42146.710752314815</v>
      </c>
      <c r="U4112">
        <f t="shared" si="324"/>
        <v>2015</v>
      </c>
    </row>
    <row r="4113" spans="1:21" ht="48" x14ac:dyDescent="0.2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321"/>
        <v>31</v>
      </c>
      <c r="P4113">
        <f t="shared" si="325"/>
        <v>1250</v>
      </c>
      <c r="Q4113" s="10" t="s">
        <v>8315</v>
      </c>
      <c r="R4113" t="s">
        <v>8316</v>
      </c>
      <c r="S4113" s="13">
        <f t="shared" si="322"/>
        <v>42144.231527777782</v>
      </c>
      <c r="T4113" s="13">
        <f t="shared" si="323"/>
        <v>42203.125</v>
      </c>
      <c r="U4113">
        <f t="shared" si="324"/>
        <v>2015</v>
      </c>
    </row>
    <row r="4114" spans="1:21" ht="48" x14ac:dyDescent="0.2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321"/>
        <v>5</v>
      </c>
      <c r="P4114">
        <f t="shared" si="325"/>
        <v>1270.22</v>
      </c>
      <c r="Q4114" s="10" t="s">
        <v>8315</v>
      </c>
      <c r="R4114" t="s">
        <v>8317</v>
      </c>
      <c r="S4114" s="13">
        <f t="shared" si="322"/>
        <v>42065.818807870368</v>
      </c>
      <c r="T4114" s="13">
        <f t="shared" si="323"/>
        <v>42125.777141203704</v>
      </c>
      <c r="U4114">
        <f t="shared" si="324"/>
        <v>2015</v>
      </c>
    </row>
    <row r="4115" spans="1:21" ht="48" x14ac:dyDescent="0.2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321"/>
        <v>12</v>
      </c>
      <c r="P4115">
        <f t="shared" si="325"/>
        <v>2796.67</v>
      </c>
      <c r="Q4115" s="10" t="s">
        <v>8315</v>
      </c>
      <c r="R4115" t="s">
        <v>8317</v>
      </c>
      <c r="S4115" s="13">
        <f t="shared" si="322"/>
        <v>42531.228437500002</v>
      </c>
      <c r="T4115" s="13">
        <f t="shared" si="323"/>
        <v>42561.228437500002</v>
      </c>
      <c r="U4115">
        <f t="shared" si="324"/>
        <v>2016</v>
      </c>
    </row>
  </sheetData>
  <sortState xmlns:xlrd2="http://schemas.microsoft.com/office/spreadsheetml/2017/richdata2" ref="A522:P4115">
    <sortCondition ref="P1:P4116"/>
  </sortState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26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4347-A15D-A84D-BF7D-E5EA650C867C}">
  <sheetPr codeName="Sheet2"/>
  <dimension ref="A2:H19"/>
  <sheetViews>
    <sheetView tabSelected="1" workbookViewId="0">
      <selection activeCell="H9" sqref="H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8" x14ac:dyDescent="0.2">
      <c r="A2" s="12" t="s">
        <v>8358</v>
      </c>
      <c r="B2" t="s">
        <v>8315</v>
      </c>
    </row>
    <row r="3" spans="1:8" x14ac:dyDescent="0.2">
      <c r="A3" s="12" t="s">
        <v>8379</v>
      </c>
      <c r="B3" t="s">
        <v>8364</v>
      </c>
    </row>
    <row r="5" spans="1:8" x14ac:dyDescent="0.2">
      <c r="A5" s="12" t="s">
        <v>8360</v>
      </c>
      <c r="B5" s="12" t="s">
        <v>8361</v>
      </c>
    </row>
    <row r="6" spans="1:8" x14ac:dyDescent="0.2">
      <c r="A6" s="12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8" x14ac:dyDescent="0.2">
      <c r="A7" s="14" t="s">
        <v>8373</v>
      </c>
      <c r="B7" s="11">
        <v>56</v>
      </c>
      <c r="C7" s="11">
        <v>33</v>
      </c>
      <c r="D7" s="11">
        <v>7</v>
      </c>
      <c r="E7" s="11">
        <v>96</v>
      </c>
      <c r="G7">
        <f>B7-C7</f>
        <v>23</v>
      </c>
      <c r="H7">
        <f>AVERAGE(G7:G18)</f>
        <v>28.833333333333332</v>
      </c>
    </row>
    <row r="8" spans="1:8" x14ac:dyDescent="0.2">
      <c r="A8" s="14" t="s">
        <v>8374</v>
      </c>
      <c r="B8" s="11">
        <v>71</v>
      </c>
      <c r="C8" s="11">
        <v>39</v>
      </c>
      <c r="D8" s="11">
        <v>3</v>
      </c>
      <c r="E8" s="11">
        <v>113</v>
      </c>
      <c r="G8">
        <f t="shared" ref="G8:G18" si="0">B8-C8</f>
        <v>32</v>
      </c>
      <c r="H8">
        <f>AVERAGE(G7:G17)</f>
        <v>31.272727272727273</v>
      </c>
    </row>
    <row r="9" spans="1:8" x14ac:dyDescent="0.2">
      <c r="A9" s="14" t="s">
        <v>8375</v>
      </c>
      <c r="B9" s="11">
        <v>56</v>
      </c>
      <c r="C9" s="11">
        <v>33</v>
      </c>
      <c r="D9" s="11">
        <v>3</v>
      </c>
      <c r="E9" s="11">
        <v>92</v>
      </c>
      <c r="G9">
        <f t="shared" si="0"/>
        <v>23</v>
      </c>
    </row>
    <row r="10" spans="1:8" x14ac:dyDescent="0.2">
      <c r="A10" s="14" t="s">
        <v>8376</v>
      </c>
      <c r="B10" s="11">
        <v>71</v>
      </c>
      <c r="C10" s="11">
        <v>40</v>
      </c>
      <c r="D10" s="11">
        <v>2</v>
      </c>
      <c r="E10" s="11">
        <v>113</v>
      </c>
      <c r="G10">
        <f t="shared" si="0"/>
        <v>31</v>
      </c>
    </row>
    <row r="11" spans="1:8" x14ac:dyDescent="0.2">
      <c r="A11" s="14" t="s">
        <v>8367</v>
      </c>
      <c r="B11" s="11">
        <v>111</v>
      </c>
      <c r="C11" s="11">
        <v>52</v>
      </c>
      <c r="D11" s="11">
        <v>3</v>
      </c>
      <c r="E11" s="11">
        <v>166</v>
      </c>
      <c r="G11">
        <f t="shared" si="0"/>
        <v>59</v>
      </c>
    </row>
    <row r="12" spans="1:8" x14ac:dyDescent="0.2">
      <c r="A12" s="14" t="s">
        <v>8377</v>
      </c>
      <c r="B12" s="11">
        <v>100</v>
      </c>
      <c r="C12" s="11">
        <v>49</v>
      </c>
      <c r="D12" s="11">
        <v>4</v>
      </c>
      <c r="E12" s="11">
        <v>153</v>
      </c>
      <c r="G12">
        <f t="shared" si="0"/>
        <v>51</v>
      </c>
    </row>
    <row r="13" spans="1:8" x14ac:dyDescent="0.2">
      <c r="A13" s="14" t="s">
        <v>8368</v>
      </c>
      <c r="B13" s="11">
        <v>87</v>
      </c>
      <c r="C13" s="11">
        <v>50</v>
      </c>
      <c r="D13" s="11">
        <v>1</v>
      </c>
      <c r="E13" s="11">
        <v>138</v>
      </c>
      <c r="G13">
        <f t="shared" si="0"/>
        <v>37</v>
      </c>
    </row>
    <row r="14" spans="1:8" x14ac:dyDescent="0.2">
      <c r="A14" s="14" t="s">
        <v>8369</v>
      </c>
      <c r="B14" s="11">
        <v>72</v>
      </c>
      <c r="C14" s="11">
        <v>47</v>
      </c>
      <c r="D14" s="11">
        <v>4</v>
      </c>
      <c r="E14" s="11">
        <v>123</v>
      </c>
      <c r="G14">
        <f t="shared" si="0"/>
        <v>25</v>
      </c>
    </row>
    <row r="15" spans="1:8" x14ac:dyDescent="0.2">
      <c r="A15" s="14" t="s">
        <v>8370</v>
      </c>
      <c r="B15" s="11">
        <v>59</v>
      </c>
      <c r="C15" s="11">
        <v>34</v>
      </c>
      <c r="D15" s="11">
        <v>4</v>
      </c>
      <c r="E15" s="11">
        <v>97</v>
      </c>
      <c r="G15">
        <f t="shared" si="0"/>
        <v>25</v>
      </c>
    </row>
    <row r="16" spans="1:8" x14ac:dyDescent="0.2">
      <c r="A16" s="14" t="s">
        <v>8371</v>
      </c>
      <c r="B16" s="11">
        <v>65</v>
      </c>
      <c r="C16" s="11">
        <v>50</v>
      </c>
      <c r="D16" s="11"/>
      <c r="E16" s="11">
        <v>115</v>
      </c>
      <c r="G16">
        <f t="shared" si="0"/>
        <v>15</v>
      </c>
    </row>
    <row r="17" spans="1:7" x14ac:dyDescent="0.2">
      <c r="A17" s="14" t="s">
        <v>8372</v>
      </c>
      <c r="B17" s="11">
        <v>54</v>
      </c>
      <c r="C17" s="11">
        <v>31</v>
      </c>
      <c r="D17" s="11">
        <v>3</v>
      </c>
      <c r="E17" s="11">
        <v>88</v>
      </c>
      <c r="G17">
        <f t="shared" si="0"/>
        <v>23</v>
      </c>
    </row>
    <row r="18" spans="1:7" x14ac:dyDescent="0.2">
      <c r="A18" s="14" t="s">
        <v>8378</v>
      </c>
      <c r="B18" s="11">
        <v>37</v>
      </c>
      <c r="C18" s="11">
        <v>35</v>
      </c>
      <c r="D18" s="11">
        <v>3</v>
      </c>
      <c r="E18" s="11">
        <v>75</v>
      </c>
      <c r="G18">
        <f t="shared" si="0"/>
        <v>2</v>
      </c>
    </row>
    <row r="19" spans="1:7" x14ac:dyDescent="0.2">
      <c r="A19" s="14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85A4F-8B3D-0A4D-879D-92347DBB97C4}">
  <sheetPr codeName="Sheet3"/>
  <dimension ref="A1:H15"/>
  <sheetViews>
    <sheetView workbookViewId="0">
      <selection activeCell="O35" sqref="O35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5">
        <f>(B2/E2)</f>
        <v>0.75806451612903225</v>
      </c>
      <c r="G2" s="15">
        <f>(C2/E2)</f>
        <v>0.24193548387096775</v>
      </c>
      <c r="H2" s="15">
        <f>(D2/E2)</f>
        <v>0</v>
      </c>
    </row>
    <row r="3" spans="1:8" x14ac:dyDescent="0.2">
      <c r="A3" t="s">
        <v>8389</v>
      </c>
      <c r="B3">
        <f>COUNTIFS(Kickstarter!$D:$D,"&gt;=1000",Kickstarter!$F:$F,"successful",Kickstarter!$D:$D, "&lt;=4999", Kickstarter!$R:$R,"plays")</f>
        <v>388</v>
      </c>
      <c r="C3">
        <f>COUNTIFS(Kickstarter!$D:$D,"&gt;=1000",Kickstarter!$F:$F,"failed",Kickstarter!$D:$D, "&lt;=4999", Kickstarter!$R:$R,"plays")</f>
        <v>146</v>
      </c>
      <c r="D3">
        <f>COUNTIFS(Kickstarter!$D:$D,"&gt;=1000",Kickstarter!$F:$F,"canceled",Kickstarter!$D:$D, "&lt;=4999", Kickstarter!$R:$R,"plays")</f>
        <v>0</v>
      </c>
      <c r="E3">
        <f t="shared" ref="E3:E13" si="0">SUM(B3:D3)</f>
        <v>534</v>
      </c>
      <c r="F3" s="15">
        <f t="shared" ref="F3:F13" si="1">(B3/E3)</f>
        <v>0.72659176029962547</v>
      </c>
      <c r="G3" s="15">
        <f t="shared" ref="G3:G13" si="2">(C3/E3)</f>
        <v>0.27340823970037453</v>
      </c>
      <c r="H3" s="15">
        <f t="shared" ref="H3:H13" si="3">(D3/E3)</f>
        <v>0</v>
      </c>
    </row>
    <row r="4" spans="1:8" x14ac:dyDescent="0.2">
      <c r="A4" t="s">
        <v>8390</v>
      </c>
      <c r="B4">
        <f>COUNTIFS(Kickstarter!$D:$D,"&gt;=5000",Kickstarter!$F:$F,"successful",Kickstarter!$D:$D, "&lt;=9999", Kickstarter!$R:$R,"plays")</f>
        <v>93</v>
      </c>
      <c r="C4">
        <f>COUNTIFS(Kickstarter!$D:$D,"&gt;=5000",Kickstarter!$F:$F,"failed",Kickstarter!$D:$D, "&lt;=9999", Kickstarter!$R:$R,"plays")</f>
        <v>76</v>
      </c>
      <c r="D4">
        <f>COUNTIFS(Kickstarter!$D:$D,"&gt;=5000",Kickstarter!$F:$F,"canceled",Kickstarter!$D:$D, "&lt;=9999", Kickstarter!$R:$R,"plays")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8391</v>
      </c>
      <c r="B5">
        <f>COUNTIFS(Kickstarter!$D:$D,"&gt;=10000",Kickstarter!$F:$F,"successful",Kickstarter!$D:$D, "&lt;=14999", Kickstarter!$R:$R,"plays")</f>
        <v>39</v>
      </c>
      <c r="C5">
        <f>COUNTIFS(Kickstarter!$D:$D,"&gt;=10000",Kickstarter!$F:$F,"failed",Kickstarter!$D:$D, "&lt;=14999", Kickstarter!$R:$R,"plays")</f>
        <v>33</v>
      </c>
      <c r="D5">
        <f>COUNTIFS(Kickstarter!$D:$D,"&gt;=10000",Kickstarter!$F:$F,"canceled",Kickstarter!$D:$D, "&lt;=14999", Kickstarter!$R:$R,"plays")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8392</v>
      </c>
      <c r="B6">
        <f>COUNTIFS(Kickstarter!$D:$D,"&gt;=15000",Kickstarter!$F:$F,"successful",Kickstarter!$D:$D, "&lt;=19999", Kickstarter!$R:$R,"plays")</f>
        <v>12</v>
      </c>
      <c r="C6">
        <f>COUNTIFS(Kickstarter!$D:$D,"&gt;=15000",Kickstarter!$F:$F,"failed",Kickstarter!$D:$D, "&lt;=19999", Kickstarter!$R:$R,"plays")</f>
        <v>12</v>
      </c>
      <c r="D6">
        <f>COUNTIFS(Kickstarter!$D:$D,"&gt;=15000",Kickstarter!$F:$F,"canceled",Kickstarter!$D:$D, "&lt;=19999", Kickstarter!$R:$R,"plays")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8393</v>
      </c>
      <c r="B7">
        <f>COUNTIFS(Kickstarter!$D:$D,"&gt;=20000",Kickstarter!$F:$F,"successful",Kickstarter!$D:$D, "&lt;=24999", Kickstarter!$R:$R,"plays")</f>
        <v>9</v>
      </c>
      <c r="C7">
        <f>COUNTIFS(Kickstarter!$D:$D,"&gt;=20000",Kickstarter!$F:$F,"failed",Kickstarter!$D:$D, "&lt;=24999", Kickstarter!$R:$R,"plays")</f>
        <v>11</v>
      </c>
      <c r="D7">
        <f>COUNTIFS(Kickstarter!$D:$D,"&gt;=20000",Kickstarter!$F:$F,"canceled",Kickstarter!$D:$D, "&lt;=24999", Kickstarter!$R:$R,"plays")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8394</v>
      </c>
      <c r="B8">
        <f>COUNTIFS(Kickstarter!$D:$D,"&gt;=25000",Kickstarter!$F:$F,"successful",Kickstarter!$D:$D, "&lt;=29999", Kickstarter!$R:$R,"plays")</f>
        <v>1</v>
      </c>
      <c r="C8">
        <f>COUNTIFS(Kickstarter!$D:$D,"&gt;=25000",Kickstarter!$F:$F,"failed",Kickstarter!$D:$D, "&lt;=29999", Kickstarter!$R:$R,"plays")</f>
        <v>4</v>
      </c>
      <c r="D8">
        <f>COUNTIFS(Kickstarter!$D:$D,"&gt;=25000",Kickstarter!$F:$F,"canceled",Kickstarter!$D:$D, "&lt;=29999", Kickstarter!$R:$R,"plays")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8395</v>
      </c>
      <c r="B9">
        <f>COUNTIFS(Kickstarter!$D:$D,"&gt;=30000",Kickstarter!$F:$F,"successful",Kickstarter!$D:$D, "&lt;=34999", Kickstarter!$R:$R,"plays")</f>
        <v>3</v>
      </c>
      <c r="C9">
        <f>COUNTIFS(Kickstarter!$D:$D,"&gt;=30000",Kickstarter!$F:$F,"failed",Kickstarter!$D:$D, "&lt;=34999", Kickstarter!$R:$R,"plays")</f>
        <v>8</v>
      </c>
      <c r="D9">
        <f>COUNTIFS(Kickstarter!$D:$D,"&gt;=30000",Kickstarter!$F:$F,"canceld",Kickstarter!$D:$D, "&lt;=34999", Kickstarter!$R:$R,"plays")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8396</v>
      </c>
      <c r="B10">
        <f>COUNTIFS(Kickstarter!$D:$D,"&gt;=35000",Kickstarter!$F:$F,"successful",Kickstarter!$D:$D, "&lt;=39999", Kickstarter!$R:$R,"plays")</f>
        <v>4</v>
      </c>
      <c r="C10">
        <f>COUNTIFS(Kickstarter!$D:$D,"&gt;=35000",Kickstarter!$F:$F,"failed",Kickstarter!$D:$D, "&lt;=39999", Kickstarter!$R:$R,"plays")</f>
        <v>2</v>
      </c>
      <c r="D10">
        <f>COUNTIFS(Kickstarter!$D:$D,"&gt;=35000",Kickstarter!$F:$F,"canceld",Kickstarter!$D:$D, "&lt;=39999", Kickstarter!$R:$R,"plays")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8397</v>
      </c>
      <c r="B11">
        <f>COUNTIFS(Kickstarter!$D:$D,"&gt;=40000",Kickstarter!$F:$F,"successful",Kickstarter!$D:$D, "&lt;=44999", Kickstarter!$R:$R,"plays")</f>
        <v>2</v>
      </c>
      <c r="C11">
        <f>COUNTIFS(Kickstarter!$D:$D,"&gt;=40000",Kickstarter!$F:$F,"failed",Kickstarter!$D:$D, "&lt;=44999", Kickstarter!$R:$R,"plays")</f>
        <v>1</v>
      </c>
      <c r="D11">
        <f>COUNTIFS(Kickstarter!$D:$D,"&gt;=40000",Kickstarter!$F:$F,"canceled",Kickstarter!$D:$D, "&lt;=44999", Kickstarter!$R:$R,"plays")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8398</v>
      </c>
      <c r="B12">
        <f>COUNTIFS(Kickstarter!$D:$D,"&gt;=45000",Kickstarter!$F:$F,"successful",Kickstarter!$D:$D, "&lt;=49999", Kickstarter!$R:$R,"plays")</f>
        <v>0</v>
      </c>
      <c r="C12">
        <f>COUNTIFS(Kickstarter!$D:$D,"&gt;=45000",Kickstarter!$F:$F,"failed",Kickstarter!$D:$D, "&lt;=49999", Kickstarter!$R:$R,"plays")</f>
        <v>1</v>
      </c>
      <c r="D12">
        <f>COUNTIFS(Kickstarter!$D:$D,"&gt;=45000",Kickstarter!$F:$F,"canceled",Kickstarter!$D:$D, "&lt;=49999", Kickstarter!$R:$R,"plays")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8399</v>
      </c>
      <c r="B13">
        <f>COUNTIFS(Kickstarter!$D:$D,"&gt;=50000",Kickstarter!$F:$F,"successful", Kickstarter!$R:$R,"plays")</f>
        <v>2</v>
      </c>
      <c r="C13">
        <f>COUNTIFS(Kickstarter!$D:$D,"&gt;=50000",Kickstarter!$F:$F,"failed", Kickstarter!$R:$R,"plays")</f>
        <v>14</v>
      </c>
      <c r="D13">
        <f>COUNTIFS(Kickstarter!$D:$D,"&gt;=50000",Kickstarter!$F:$F,"canceled", Kickstarter!$R:$R,"plays")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4" spans="1:8" x14ac:dyDescent="0.2">
      <c r="G14" s="15"/>
    </row>
    <row r="15" spans="1:8" x14ac:dyDescent="0.2">
      <c r="G15" s="15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3650-DA13-8542-A0BC-D8B3B2CA0801}">
  <sheetPr codeName="Sheet7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2022-08-31T16:18:11Z</dcterms:modified>
</cp:coreProperties>
</file>