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ghnesh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definedNames>
    <definedName name="dayend">Sheet1!$E$3:$E$5</definedName>
    <definedName name="daystart">Sheet1!$D$3:$D$5</definedName>
    <definedName name="fairday">Sheet1!$G$9:$G$14</definedName>
    <definedName name="fairend">Sheet1!$K$9:$K$14</definedName>
    <definedName name="fairstart">Sheet1!$J$9:$J$14</definedName>
    <definedName name="goodday">Sheet1!$A$9:$A$15</definedName>
    <definedName name="goodend">Sheet1!$E$9:$E$15</definedName>
    <definedName name="goodstart">Sheet1!$D$9:$D$15</definedName>
    <definedName name="poorday">Sheet1!$M$9:$M$13</definedName>
    <definedName name="poorend">Sheet1!$Q$9:$Q$13</definedName>
    <definedName name="poorstart">Sheet1!$P$9:$P$13</definedName>
    <definedName name="typeofday">Sheet1!$A$3:$A$5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Q9" i="1"/>
  <c r="P10" i="1" s="1"/>
  <c r="O10" i="1"/>
  <c r="O11" i="1" s="1"/>
  <c r="Q10" i="1"/>
  <c r="P11" i="1" s="1"/>
  <c r="C20" i="2"/>
  <c r="E20" i="2" s="1"/>
  <c r="C16" i="2"/>
  <c r="E16" i="2" s="1"/>
  <c r="C12" i="2"/>
  <c r="E12" i="2" s="1"/>
  <c r="C8" i="2"/>
  <c r="E8" i="2" s="1"/>
  <c r="C4" i="2"/>
  <c r="E4" i="2" s="1"/>
  <c r="K13" i="1"/>
  <c r="J14" i="1" s="1"/>
  <c r="K12" i="1"/>
  <c r="J13" i="1" s="1"/>
  <c r="K11" i="1"/>
  <c r="J12" i="1" s="1"/>
  <c r="K10" i="1"/>
  <c r="J11" i="1" s="1"/>
  <c r="K9" i="1"/>
  <c r="J10" i="1" s="1"/>
  <c r="E9" i="1"/>
  <c r="D10" i="1" s="1"/>
  <c r="C10" i="1"/>
  <c r="C11" i="1" s="1"/>
  <c r="C4" i="1"/>
  <c r="C5" i="1" s="1"/>
  <c r="D5" i="1"/>
  <c r="E3" i="1"/>
  <c r="D4" i="1" s="1"/>
  <c r="C23" i="2" s="1"/>
  <c r="E23" i="2" s="1"/>
  <c r="Q11" i="1" l="1"/>
  <c r="P12" i="1" s="1"/>
  <c r="O12" i="1"/>
  <c r="C5" i="2"/>
  <c r="E5" i="2" s="1"/>
  <c r="C13" i="2"/>
  <c r="E13" i="2" s="1"/>
  <c r="C21" i="2"/>
  <c r="E21" i="2" s="1"/>
  <c r="C6" i="2"/>
  <c r="E6" i="2" s="1"/>
  <c r="C10" i="2"/>
  <c r="E10" i="2" s="1"/>
  <c r="C14" i="2"/>
  <c r="E14" i="2" s="1"/>
  <c r="C18" i="2"/>
  <c r="E18" i="2" s="1"/>
  <c r="C22" i="2"/>
  <c r="E22" i="2" s="1"/>
  <c r="C9" i="2"/>
  <c r="E9" i="2" s="1"/>
  <c r="C17" i="2"/>
  <c r="E17" i="2" s="1"/>
  <c r="C7" i="2"/>
  <c r="E7" i="2" s="1"/>
  <c r="C11" i="2"/>
  <c r="E11" i="2" s="1"/>
  <c r="C15" i="2"/>
  <c r="E15" i="2" s="1"/>
  <c r="C19" i="2"/>
  <c r="E19" i="2" s="1"/>
  <c r="C12" i="1"/>
  <c r="E11" i="1"/>
  <c r="D12" i="1" s="1"/>
  <c r="E10" i="1"/>
  <c r="D11" i="1" s="1"/>
  <c r="Q12" i="1" l="1"/>
  <c r="P13" i="1" s="1"/>
  <c r="O13" i="1"/>
  <c r="C13" i="1"/>
  <c r="E12" i="1"/>
  <c r="D13" i="1" s="1"/>
  <c r="C14" i="1" l="1"/>
  <c r="E13" i="1"/>
  <c r="D14" i="1" s="1"/>
  <c r="E14" i="1" l="1"/>
  <c r="D15" i="1" s="1"/>
  <c r="C15" i="1"/>
</calcChain>
</file>

<file path=xl/sharedStrings.xml><?xml version="1.0" encoding="utf-8"?>
<sst xmlns="http://schemas.openxmlformats.org/spreadsheetml/2006/main" count="30" uniqueCount="24">
  <si>
    <t>Types of news days</t>
  </si>
  <si>
    <t>Probability</t>
  </si>
  <si>
    <t>Cumulative Probability</t>
  </si>
  <si>
    <t>Random Digit Assignment</t>
  </si>
  <si>
    <t>Good</t>
  </si>
  <si>
    <t xml:space="preserve">Fair </t>
  </si>
  <si>
    <t>Poor</t>
  </si>
  <si>
    <t>Good News Days</t>
  </si>
  <si>
    <t>Fair News Days</t>
  </si>
  <si>
    <t>Poor News Days</t>
  </si>
  <si>
    <t>Good Type Probability</t>
  </si>
  <si>
    <t xml:space="preserve">Cumulative Probability </t>
  </si>
  <si>
    <t>Fair Type Probability</t>
  </si>
  <si>
    <t>Poor Type Probability</t>
  </si>
  <si>
    <t>Simulation Table:</t>
  </si>
  <si>
    <t>Days</t>
  </si>
  <si>
    <t>Random Digits for types of newsdays</t>
  </si>
  <si>
    <t>Types of newsdays</t>
  </si>
  <si>
    <t>Random Digits for demand</t>
  </si>
  <si>
    <t>Demand</t>
  </si>
  <si>
    <t>Revenue from sales
(in $)</t>
  </si>
  <si>
    <r>
      <t xml:space="preserve">Lost profit from excess demand
(in </t>
    </r>
    <r>
      <rPr>
        <b/>
        <sz val="11"/>
        <color rgb="FF000000"/>
        <rFont val="Calibri"/>
        <family val="2"/>
      </rPr>
      <t>$)</t>
    </r>
  </si>
  <si>
    <t>Salvage sales from scrap
(in $)</t>
  </si>
  <si>
    <t>Daily Profit
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</si>
</sst>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4">
    <xf numFmtId="0" fontId="0" fillId="0" borderId="0" xfId="0"/>
    <xf numFmtId="49" fontId="1" fillId="0" borderId="0" xfId="1" applyNumberFormat="1" applyFont="1" applyAlignment="1">
      <alignment wrapText="1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wrapText="1"/>
    </xf>
    <xf numFmtId="49" fontId="1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wrapText="1"/>
    </xf>
    <xf numFmtId="49" fontId="2" fillId="0" borderId="0" xfId="1" applyNumberFormat="1" applyFont="1" applyAlignment="1">
      <alignment horizontal="left" vertical="center" wrapText="1"/>
    </xf>
    <xf numFmtId="0" fontId="1" fillId="0" borderId="0" xfId="1" applyFont="1" applyAlignment="1"/>
    <xf numFmtId="49" fontId="2" fillId="0" borderId="0" xfId="1" applyNumberFormat="1" applyFont="1" applyAlignment="1">
      <alignment horizontal="left" wrapText="1"/>
    </xf>
    <xf numFmtId="2" fontId="1" fillId="0" borderId="1" xfId="1" applyNumberFormat="1" applyFont="1" applyBorder="1" applyAlignment="1">
      <alignment wrapText="1"/>
    </xf>
    <xf numFmtId="2" fontId="1" fillId="0" borderId="0" xfId="1" applyNumberFormat="1" applyFont="1" applyAlignment="1">
      <alignment wrapText="1"/>
    </xf>
    <xf numFmtId="2" fontId="4" fillId="0" borderId="1" xfId="1" applyNumberFormat="1" applyFont="1" applyBorder="1" applyAlignment="1">
      <alignment wrapText="1"/>
    </xf>
    <xf numFmtId="0" fontId="4" fillId="0" borderId="1" xfId="1" applyNumberFormat="1" applyFont="1" applyBorder="1" applyAlignment="1">
      <alignment wrapText="1"/>
    </xf>
    <xf numFmtId="0" fontId="4" fillId="0" borderId="0" xfId="1" applyNumberFormat="1" applyFont="1" applyAlignment="1">
      <alignment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0" xfId="1" applyNumberFormat="1" applyFont="1" applyAlignment="1">
      <alignment horizontal="center" wrapText="1"/>
    </xf>
    <xf numFmtId="0" fontId="4" fillId="0" borderId="0" xfId="2" applyFont="1" applyAlignment="1">
      <alignment wrapText="1"/>
    </xf>
    <xf numFmtId="0" fontId="6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0" xfId="2" applyFont="1" applyAlignment="1">
      <alignment horizontal="left" wrapText="1"/>
    </xf>
    <xf numFmtId="0" fontId="4" fillId="0" borderId="0" xfId="2" applyFont="1" applyAlignment="1"/>
    <xf numFmtId="0" fontId="4" fillId="0" borderId="1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selection activeCell="O18" sqref="O18"/>
    </sheetView>
  </sheetViews>
  <sheetFormatPr defaultRowHeight="15" x14ac:dyDescent="0.25"/>
  <sheetData>
    <row r="1" spans="1:17" x14ac:dyDescent="0.25">
      <c r="A1" s="7" t="s">
        <v>0</v>
      </c>
      <c r="B1" s="8"/>
      <c r="C1" s="8"/>
      <c r="D1" s="1"/>
      <c r="E1" s="1"/>
      <c r="F1" s="1"/>
      <c r="G1" s="1"/>
      <c r="H1" s="1"/>
      <c r="I1" s="1"/>
      <c r="J1" s="1"/>
      <c r="K1" s="1"/>
    </row>
    <row r="2" spans="1:17" ht="60" x14ac:dyDescent="0.25">
      <c r="A2" s="2" t="s">
        <v>0</v>
      </c>
      <c r="B2" s="2" t="s">
        <v>1</v>
      </c>
      <c r="C2" s="2" t="s">
        <v>2</v>
      </c>
      <c r="D2" s="3" t="s">
        <v>3</v>
      </c>
      <c r="E2" s="1"/>
      <c r="F2" s="1"/>
      <c r="G2" s="1"/>
      <c r="H2" s="1"/>
      <c r="I2" s="1"/>
      <c r="J2" s="1"/>
      <c r="K2" s="1"/>
    </row>
    <row r="3" spans="1:17" x14ac:dyDescent="0.25">
      <c r="A3" s="4" t="s">
        <v>4</v>
      </c>
      <c r="B3" s="4">
        <v>0.35</v>
      </c>
      <c r="C3" s="4">
        <v>0.35</v>
      </c>
      <c r="D3" s="13">
        <v>1</v>
      </c>
      <c r="E3" s="10">
        <f>C3*100</f>
        <v>35</v>
      </c>
      <c r="F3" s="1"/>
      <c r="G3" s="1"/>
      <c r="H3" s="1"/>
      <c r="I3" s="1"/>
      <c r="J3" s="1"/>
      <c r="K3" s="1"/>
    </row>
    <row r="4" spans="1:17" x14ac:dyDescent="0.25">
      <c r="A4" s="4" t="s">
        <v>5</v>
      </c>
      <c r="B4" s="4">
        <v>0.45</v>
      </c>
      <c r="C4" s="15">
        <f>C3+B4</f>
        <v>0.8</v>
      </c>
      <c r="D4" s="12">
        <f>E3+1</f>
        <v>36</v>
      </c>
      <c r="E4" s="11">
        <v>80</v>
      </c>
      <c r="F4" s="1"/>
      <c r="G4" s="1"/>
      <c r="H4" s="1"/>
      <c r="I4" s="1"/>
      <c r="J4" s="1"/>
      <c r="K4" s="1"/>
    </row>
    <row r="5" spans="1:17" x14ac:dyDescent="0.25">
      <c r="A5" s="4" t="s">
        <v>6</v>
      </c>
      <c r="B5" s="4">
        <v>0.2</v>
      </c>
      <c r="C5" s="15">
        <f>C4+B5</f>
        <v>1</v>
      </c>
      <c r="D5" s="12">
        <f>E4+1</f>
        <v>81</v>
      </c>
      <c r="E5" s="14">
        <v>0</v>
      </c>
      <c r="F5" s="1"/>
      <c r="G5" s="1"/>
      <c r="H5" s="1"/>
      <c r="I5" s="1"/>
      <c r="J5" s="1"/>
      <c r="K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7" x14ac:dyDescent="0.25">
      <c r="B7" s="9" t="s">
        <v>7</v>
      </c>
      <c r="C7" s="8"/>
      <c r="D7" s="1"/>
      <c r="E7" s="1"/>
      <c r="H7" s="9" t="s">
        <v>8</v>
      </c>
      <c r="I7" s="8"/>
      <c r="J7" s="1"/>
      <c r="K7" s="1"/>
      <c r="N7" s="9" t="s">
        <v>9</v>
      </c>
      <c r="O7" s="8"/>
      <c r="P7" s="1"/>
    </row>
    <row r="8" spans="1:17" ht="60" x14ac:dyDescent="0.25">
      <c r="B8" s="2" t="s">
        <v>10</v>
      </c>
      <c r="C8" s="2" t="s">
        <v>11</v>
      </c>
      <c r="D8" s="2" t="s">
        <v>3</v>
      </c>
      <c r="E8" s="6"/>
      <c r="H8" s="2" t="s">
        <v>12</v>
      </c>
      <c r="I8" s="2" t="s">
        <v>11</v>
      </c>
      <c r="J8" s="2" t="s">
        <v>3</v>
      </c>
      <c r="K8" s="6"/>
      <c r="N8" s="2" t="s">
        <v>13</v>
      </c>
      <c r="O8" s="2" t="s">
        <v>11</v>
      </c>
      <c r="P8" s="2" t="s">
        <v>3</v>
      </c>
    </row>
    <row r="9" spans="1:17" x14ac:dyDescent="0.25">
      <c r="A9">
        <v>40</v>
      </c>
      <c r="B9" s="5">
        <v>0.03</v>
      </c>
      <c r="C9" s="5">
        <v>0.03</v>
      </c>
      <c r="D9" s="16">
        <v>1</v>
      </c>
      <c r="E9" s="16">
        <f>C9*100</f>
        <v>3</v>
      </c>
      <c r="G9">
        <v>40</v>
      </c>
      <c r="H9" s="5">
        <v>0.1</v>
      </c>
      <c r="I9" s="5">
        <v>0.1</v>
      </c>
      <c r="J9" s="16">
        <v>1</v>
      </c>
      <c r="K9" s="16">
        <f>I9*100</f>
        <v>10</v>
      </c>
      <c r="M9">
        <v>40</v>
      </c>
      <c r="N9" s="5">
        <v>0.44</v>
      </c>
      <c r="O9" s="5">
        <v>0.44</v>
      </c>
      <c r="P9" s="16">
        <v>1</v>
      </c>
      <c r="Q9" s="16">
        <f>O9*100</f>
        <v>44</v>
      </c>
    </row>
    <row r="10" spans="1:17" x14ac:dyDescent="0.25">
      <c r="A10">
        <v>50</v>
      </c>
      <c r="B10" s="5">
        <v>0.05</v>
      </c>
      <c r="C10" s="5">
        <f>C9+B10</f>
        <v>0.08</v>
      </c>
      <c r="D10" s="16">
        <f>E9+1</f>
        <v>4</v>
      </c>
      <c r="E10" s="16">
        <f>C10*100</f>
        <v>8</v>
      </c>
      <c r="G10">
        <v>50</v>
      </c>
      <c r="H10" s="5">
        <v>0.18</v>
      </c>
      <c r="I10" s="5">
        <v>0.28000000000000003</v>
      </c>
      <c r="J10" s="16">
        <f>K9+1</f>
        <v>11</v>
      </c>
      <c r="K10" s="16">
        <f>I10*100</f>
        <v>28.000000000000004</v>
      </c>
      <c r="M10">
        <v>50</v>
      </c>
      <c r="N10" s="5">
        <v>0.22</v>
      </c>
      <c r="O10" s="5">
        <f>O9+N10</f>
        <v>0.66</v>
      </c>
      <c r="P10" s="16">
        <f>Q9+1</f>
        <v>45</v>
      </c>
      <c r="Q10" s="16">
        <f>O10*100</f>
        <v>66</v>
      </c>
    </row>
    <row r="11" spans="1:17" x14ac:dyDescent="0.25">
      <c r="A11">
        <v>60</v>
      </c>
      <c r="B11" s="5">
        <v>0.15</v>
      </c>
      <c r="C11" s="5">
        <f t="shared" ref="C11:C15" si="0">C10+B11</f>
        <v>0.22999999999999998</v>
      </c>
      <c r="D11" s="16">
        <f>E10+1</f>
        <v>9</v>
      </c>
      <c r="E11" s="16">
        <f>C11*100</f>
        <v>23</v>
      </c>
      <c r="G11">
        <v>60</v>
      </c>
      <c r="H11" s="5">
        <v>0.4</v>
      </c>
      <c r="I11" s="5">
        <v>0.68</v>
      </c>
      <c r="J11" s="16">
        <f>K10+1</f>
        <v>29.000000000000004</v>
      </c>
      <c r="K11" s="16">
        <f>I11*100</f>
        <v>68</v>
      </c>
      <c r="M11">
        <v>60</v>
      </c>
      <c r="N11" s="5">
        <v>0.16</v>
      </c>
      <c r="O11" s="5">
        <f>O10+N11</f>
        <v>0.82000000000000006</v>
      </c>
      <c r="P11" s="16">
        <f>Q10+1</f>
        <v>67</v>
      </c>
      <c r="Q11" s="16">
        <f>O11*100</f>
        <v>82</v>
      </c>
    </row>
    <row r="12" spans="1:17" x14ac:dyDescent="0.25">
      <c r="A12">
        <v>70</v>
      </c>
      <c r="B12" s="5">
        <v>0.2</v>
      </c>
      <c r="C12" s="5">
        <f t="shared" si="0"/>
        <v>0.43</v>
      </c>
      <c r="D12" s="16">
        <f>E11+1</f>
        <v>24</v>
      </c>
      <c r="E12" s="16">
        <f>C12*100</f>
        <v>43</v>
      </c>
      <c r="G12">
        <v>70</v>
      </c>
      <c r="H12" s="5">
        <v>0.2</v>
      </c>
      <c r="I12" s="5">
        <v>0.88</v>
      </c>
      <c r="J12" s="16">
        <f>K11+1</f>
        <v>69</v>
      </c>
      <c r="K12" s="16">
        <f>I12*100</f>
        <v>88</v>
      </c>
      <c r="M12">
        <v>70</v>
      </c>
      <c r="N12" s="5">
        <v>0.12</v>
      </c>
      <c r="O12" s="5">
        <f>O11+N12</f>
        <v>0.94000000000000006</v>
      </c>
      <c r="P12" s="16">
        <f>Q11+1</f>
        <v>83</v>
      </c>
      <c r="Q12" s="16">
        <f>O12*100</f>
        <v>94</v>
      </c>
    </row>
    <row r="13" spans="1:17" x14ac:dyDescent="0.25">
      <c r="A13">
        <v>80</v>
      </c>
      <c r="B13" s="5">
        <v>0.35</v>
      </c>
      <c r="C13" s="5">
        <f t="shared" si="0"/>
        <v>0.78</v>
      </c>
      <c r="D13" s="16">
        <f>E12+1</f>
        <v>44</v>
      </c>
      <c r="E13" s="16">
        <f>C13*100</f>
        <v>78</v>
      </c>
      <c r="G13">
        <v>80</v>
      </c>
      <c r="H13" s="5">
        <v>0.08</v>
      </c>
      <c r="I13" s="5">
        <v>0.96</v>
      </c>
      <c r="J13" s="16">
        <f>K12+1</f>
        <v>89</v>
      </c>
      <c r="K13" s="16">
        <f>I13*100</f>
        <v>96</v>
      </c>
      <c r="M13">
        <v>80</v>
      </c>
      <c r="N13" s="5">
        <v>0.06</v>
      </c>
      <c r="O13" s="5">
        <f>O12+N13</f>
        <v>1</v>
      </c>
      <c r="P13" s="16">
        <f>Q12+1</f>
        <v>95</v>
      </c>
      <c r="Q13">
        <v>0</v>
      </c>
    </row>
    <row r="14" spans="1:17" x14ac:dyDescent="0.25">
      <c r="A14">
        <v>90</v>
      </c>
      <c r="B14" s="5">
        <v>0.15</v>
      </c>
      <c r="C14" s="5">
        <f t="shared" si="0"/>
        <v>0.93</v>
      </c>
      <c r="D14" s="16">
        <f>E13+1</f>
        <v>79</v>
      </c>
      <c r="E14" s="16">
        <f>C14*100</f>
        <v>93</v>
      </c>
      <c r="G14">
        <v>90</v>
      </c>
      <c r="H14" s="5">
        <v>0.04</v>
      </c>
      <c r="I14" s="5">
        <v>1</v>
      </c>
      <c r="J14" s="16">
        <f>K13+1</f>
        <v>97</v>
      </c>
      <c r="K14" s="16">
        <v>0</v>
      </c>
    </row>
    <row r="15" spans="1:17" x14ac:dyDescent="0.25">
      <c r="A15">
        <v>100</v>
      </c>
      <c r="B15" s="5">
        <v>7.0000000000000007E-2</v>
      </c>
      <c r="C15" s="5">
        <f t="shared" si="0"/>
        <v>1</v>
      </c>
      <c r="D15" s="16">
        <f>E14+1</f>
        <v>94</v>
      </c>
      <c r="E15" s="17">
        <v>0</v>
      </c>
      <c r="H15" s="5"/>
      <c r="I15" s="5"/>
      <c r="J15" s="16"/>
      <c r="K15" s="16"/>
    </row>
    <row r="16" spans="1:17" x14ac:dyDescent="0.25">
      <c r="A16" s="1"/>
      <c r="B16" s="1"/>
      <c r="C16" s="1"/>
      <c r="D16" s="1"/>
      <c r="E16" s="1"/>
    </row>
    <row r="29" spans="13:15" x14ac:dyDescent="0.25">
      <c r="M29" s="5"/>
      <c r="N29" s="5"/>
      <c r="O29" s="16"/>
    </row>
    <row r="30" spans="13:15" x14ac:dyDescent="0.25">
      <c r="M30" s="5"/>
      <c r="N30" s="5"/>
      <c r="O30" s="4"/>
    </row>
    <row r="1048576" spans="8:8" x14ac:dyDescent="0.25">
      <c r="H1048576" s="16"/>
    </row>
  </sheetData>
  <mergeCells count="4">
    <mergeCell ref="A1:C1"/>
    <mergeCell ref="B7:C7"/>
    <mergeCell ref="H7:I7"/>
    <mergeCell ref="N7:O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3" zoomScale="85" zoomScaleNormal="85" workbookViewId="0">
      <selection activeCell="I4" sqref="I4:I23"/>
    </sheetView>
  </sheetViews>
  <sheetFormatPr defaultRowHeight="15" x14ac:dyDescent="0.25"/>
  <sheetData>
    <row r="1" spans="1:9" x14ac:dyDescent="0.25">
      <c r="A1" s="21" t="s">
        <v>14</v>
      </c>
      <c r="B1" s="22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90" x14ac:dyDescent="0.25">
      <c r="A3" s="19" t="s">
        <v>15</v>
      </c>
      <c r="B3" s="19" t="s">
        <v>16</v>
      </c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19" t="s">
        <v>22</v>
      </c>
      <c r="I3" s="19" t="s">
        <v>23</v>
      </c>
    </row>
    <row r="4" spans="1:9" x14ac:dyDescent="0.25">
      <c r="A4" s="20">
        <v>1</v>
      </c>
      <c r="B4" s="20">
        <v>94</v>
      </c>
      <c r="C4" s="23" t="str">
        <f>LOOKUP(B4,daystart:dayend,typeofday)</f>
        <v>Poor</v>
      </c>
      <c r="D4" s="20">
        <v>80</v>
      </c>
      <c r="E4" s="23">
        <f>IF(C4="Poor",LOOKUP(D4,poorstart:poorend,poorday),IF(C4="Good",LOOKUP(D4,goodstart:goodend,goodday),LOOKUP(D4,fairstart:fairend,fairday)))</f>
        <v>60</v>
      </c>
      <c r="F4" s="20">
        <f>IF(E4&gt;=70,35,E4*0.5)</f>
        <v>30</v>
      </c>
      <c r="G4" s="20">
        <f>IF(E4&gt;70,(E4-70)*0.17,0)</f>
        <v>0</v>
      </c>
      <c r="H4" s="20">
        <f>IF(E4&lt;70,(70-E4)*0.05,0)</f>
        <v>0.5</v>
      </c>
      <c r="I4" s="20">
        <f>F4-(70*0.33)-G4+H4</f>
        <v>7.3999999999999986</v>
      </c>
    </row>
    <row r="5" spans="1:9" x14ac:dyDescent="0.25">
      <c r="A5" s="20">
        <v>2</v>
      </c>
      <c r="B5" s="20">
        <v>77</v>
      </c>
      <c r="C5" s="23" t="str">
        <f>LOOKUP(B5,daystart:dayend,typeofday)</f>
        <v xml:space="preserve">Fair </v>
      </c>
      <c r="D5" s="20">
        <v>20</v>
      </c>
      <c r="E5" s="23">
        <f>IF(C5="Poor",LOOKUP(D5,poorstart:poorend,poorday),IF(C5="Good",LOOKUP(D5,goodstart:goodend,goodday),LOOKUP(D5,fairstart:fairend,fairday)))</f>
        <v>50</v>
      </c>
      <c r="F5" s="20">
        <f t="shared" ref="F5:F23" si="0">IF(E5&gt;=70,35,E5*0.5)</f>
        <v>25</v>
      </c>
      <c r="G5" s="20">
        <f t="shared" ref="G5:G23" si="1">IF(E5&gt;70,(E5-70)*0.17,0)</f>
        <v>0</v>
      </c>
      <c r="H5" s="20">
        <f t="shared" ref="H5:H23" si="2">IF(E5&lt;70,(70-E5)*0.05,0)</f>
        <v>1</v>
      </c>
      <c r="I5" s="20">
        <f t="shared" ref="I5:I23" si="3">F5-(70*0.33)-G5+H5</f>
        <v>2.8999999999999986</v>
      </c>
    </row>
    <row r="6" spans="1:9" x14ac:dyDescent="0.25">
      <c r="A6" s="20">
        <v>3</v>
      </c>
      <c r="B6" s="20">
        <v>49</v>
      </c>
      <c r="C6" s="23" t="str">
        <f>LOOKUP(B6,daystart:dayend,typeofday)</f>
        <v xml:space="preserve">Fair </v>
      </c>
      <c r="D6" s="20">
        <v>15</v>
      </c>
      <c r="E6" s="23">
        <f>IF(C6="Poor",LOOKUP(D6,poorstart:poorend,poorday),IF(C6="Good",LOOKUP(D6,goodstart:goodend,goodday),LOOKUP(D6,fairstart:fairend,fairday)))</f>
        <v>50</v>
      </c>
      <c r="F6" s="20">
        <f t="shared" si="0"/>
        <v>25</v>
      </c>
      <c r="G6" s="20">
        <f t="shared" si="1"/>
        <v>0</v>
      </c>
      <c r="H6" s="20">
        <f t="shared" si="2"/>
        <v>1</v>
      </c>
      <c r="I6" s="20">
        <f t="shared" si="3"/>
        <v>2.8999999999999986</v>
      </c>
    </row>
    <row r="7" spans="1:9" x14ac:dyDescent="0.25">
      <c r="A7" s="20">
        <v>4</v>
      </c>
      <c r="B7" s="20">
        <v>45</v>
      </c>
      <c r="C7" s="23" t="str">
        <f>LOOKUP(B7,daystart:dayend,typeofday)</f>
        <v xml:space="preserve">Fair </v>
      </c>
      <c r="D7" s="20">
        <v>88</v>
      </c>
      <c r="E7" s="23">
        <f>IF(C7="Poor",LOOKUP(D7,poorstart:poorend,poorday),IF(C7="Good",LOOKUP(D7,goodstart:goodend,goodday),LOOKUP(D7,fairstart:fairend,fairday)))</f>
        <v>70</v>
      </c>
      <c r="F7" s="20">
        <f t="shared" si="0"/>
        <v>35</v>
      </c>
      <c r="G7" s="20">
        <f t="shared" si="1"/>
        <v>0</v>
      </c>
      <c r="H7" s="20">
        <f t="shared" si="2"/>
        <v>0</v>
      </c>
      <c r="I7" s="20">
        <f t="shared" si="3"/>
        <v>11.899999999999999</v>
      </c>
    </row>
    <row r="8" spans="1:9" x14ac:dyDescent="0.25">
      <c r="A8" s="20">
        <v>5</v>
      </c>
      <c r="B8" s="20">
        <v>43</v>
      </c>
      <c r="C8" s="23" t="str">
        <f>LOOKUP(B8,daystart:dayend,typeofday)</f>
        <v xml:space="preserve">Fair </v>
      </c>
      <c r="D8" s="20">
        <v>98</v>
      </c>
      <c r="E8" s="23">
        <f>IF(C8="Poor",LOOKUP(D8,poorstart:poorend,poorday),IF(C8="Good",LOOKUP(D8,goodstart:goodend,goodday),LOOKUP(D8,fairstart:fairend,fairday)))</f>
        <v>90</v>
      </c>
      <c r="F8" s="20">
        <f t="shared" si="0"/>
        <v>35</v>
      </c>
      <c r="G8" s="20">
        <f t="shared" si="1"/>
        <v>3.4000000000000004</v>
      </c>
      <c r="H8" s="20">
        <f t="shared" si="2"/>
        <v>0</v>
      </c>
      <c r="I8" s="20">
        <f t="shared" si="3"/>
        <v>8.4999999999999982</v>
      </c>
    </row>
    <row r="9" spans="1:9" x14ac:dyDescent="0.25">
      <c r="A9" s="20">
        <v>6</v>
      </c>
      <c r="B9" s="20">
        <v>32</v>
      </c>
      <c r="C9" s="23" t="str">
        <f>LOOKUP(B9,daystart:dayend,typeofday)</f>
        <v>Good</v>
      </c>
      <c r="D9" s="20">
        <v>65</v>
      </c>
      <c r="E9" s="23">
        <f>IF(C9="Poor",LOOKUP(D9,poorstart:poorend,poorday),IF(C9="Good",LOOKUP(D9,goodstart:goodend,goodday),LOOKUP(D9,fairstart:fairend,fairday)))</f>
        <v>80</v>
      </c>
      <c r="F9" s="20">
        <f t="shared" si="0"/>
        <v>35</v>
      </c>
      <c r="G9" s="20">
        <f t="shared" si="1"/>
        <v>1.7000000000000002</v>
      </c>
      <c r="H9" s="20">
        <f t="shared" si="2"/>
        <v>0</v>
      </c>
      <c r="I9" s="20">
        <f t="shared" si="3"/>
        <v>10.199999999999999</v>
      </c>
    </row>
    <row r="10" spans="1:9" x14ac:dyDescent="0.25">
      <c r="A10" s="20">
        <v>7</v>
      </c>
      <c r="B10" s="20">
        <v>49</v>
      </c>
      <c r="C10" s="23" t="str">
        <f>LOOKUP(B10,daystart:dayend,typeofday)</f>
        <v xml:space="preserve">Fair </v>
      </c>
      <c r="D10" s="20">
        <v>86</v>
      </c>
      <c r="E10" s="23">
        <f>IF(C10="Poor",LOOKUP(D10,poorstart:poorend,poorday),IF(C10="Good",LOOKUP(D10,goodstart:goodend,goodday),LOOKUP(D10,fairstart:fairend,fairday)))</f>
        <v>70</v>
      </c>
      <c r="F10" s="20">
        <f t="shared" si="0"/>
        <v>35</v>
      </c>
      <c r="G10" s="20">
        <f t="shared" si="1"/>
        <v>0</v>
      </c>
      <c r="H10" s="20">
        <f t="shared" si="2"/>
        <v>0</v>
      </c>
      <c r="I10" s="20">
        <f t="shared" si="3"/>
        <v>11.899999999999999</v>
      </c>
    </row>
    <row r="11" spans="1:9" x14ac:dyDescent="0.25">
      <c r="A11" s="20">
        <v>8</v>
      </c>
      <c r="B11" s="20">
        <v>100</v>
      </c>
      <c r="C11" s="23" t="str">
        <f>LOOKUP(B11,daystart:dayend,typeofday)</f>
        <v>Poor</v>
      </c>
      <c r="D11" s="20">
        <v>73</v>
      </c>
      <c r="E11" s="23">
        <f>IF(C11="Poor",LOOKUP(D11,poorstart:poorend,poorday),IF(C11="Good",LOOKUP(D11,goodstart:goodend,goodday),LOOKUP(D11,fairstart:fairend,fairday)))</f>
        <v>60</v>
      </c>
      <c r="F11" s="20">
        <f t="shared" si="0"/>
        <v>30</v>
      </c>
      <c r="G11" s="20">
        <f t="shared" si="1"/>
        <v>0</v>
      </c>
      <c r="H11" s="20">
        <f t="shared" si="2"/>
        <v>0.5</v>
      </c>
      <c r="I11" s="20">
        <f t="shared" si="3"/>
        <v>7.3999999999999986</v>
      </c>
    </row>
    <row r="12" spans="1:9" x14ac:dyDescent="0.25">
      <c r="A12" s="20">
        <v>9</v>
      </c>
      <c r="B12" s="20">
        <v>16</v>
      </c>
      <c r="C12" s="23" t="str">
        <f>LOOKUP(B12,daystart:dayend,typeofday)</f>
        <v>Good</v>
      </c>
      <c r="D12" s="20">
        <v>24</v>
      </c>
      <c r="E12" s="23">
        <f>IF(C12="Poor",LOOKUP(D12,poorstart:poorend,poorday),IF(C12="Good",LOOKUP(D12,goodstart:goodend,goodday),LOOKUP(D12,fairstart:fairend,fairday)))</f>
        <v>70</v>
      </c>
      <c r="F12" s="20">
        <f t="shared" si="0"/>
        <v>35</v>
      </c>
      <c r="G12" s="20">
        <f t="shared" si="1"/>
        <v>0</v>
      </c>
      <c r="H12" s="20">
        <f t="shared" si="2"/>
        <v>0</v>
      </c>
      <c r="I12" s="20">
        <f t="shared" si="3"/>
        <v>11.899999999999999</v>
      </c>
    </row>
    <row r="13" spans="1:9" x14ac:dyDescent="0.25">
      <c r="A13" s="20">
        <v>10</v>
      </c>
      <c r="B13" s="20">
        <v>24</v>
      </c>
      <c r="C13" s="23" t="str">
        <f>LOOKUP(B13,daystart:dayend,typeofday)</f>
        <v>Good</v>
      </c>
      <c r="D13" s="20">
        <v>60</v>
      </c>
      <c r="E13" s="23">
        <f>IF(C13="Poor",LOOKUP(D13,poorstart:poorend,poorday),IF(C13="Good",LOOKUP(D13,goodstart:goodend,goodday),LOOKUP(D13,fairstart:fairend,fairday)))</f>
        <v>80</v>
      </c>
      <c r="F13" s="20">
        <f t="shared" si="0"/>
        <v>35</v>
      </c>
      <c r="G13" s="20">
        <f t="shared" si="1"/>
        <v>1.7000000000000002</v>
      </c>
      <c r="H13" s="20">
        <f t="shared" si="2"/>
        <v>0</v>
      </c>
      <c r="I13" s="20">
        <f t="shared" si="3"/>
        <v>10.199999999999999</v>
      </c>
    </row>
    <row r="14" spans="1:9" x14ac:dyDescent="0.25">
      <c r="A14" s="20">
        <v>11</v>
      </c>
      <c r="B14" s="20">
        <v>31</v>
      </c>
      <c r="C14" s="23" t="str">
        <f>LOOKUP(B14,daystart:dayend,typeofday)</f>
        <v>Good</v>
      </c>
      <c r="D14" s="20">
        <v>60</v>
      </c>
      <c r="E14" s="23">
        <f>IF(C14="Poor",LOOKUP(D14,poorstart:poorend,poorday),IF(C14="Good",LOOKUP(D14,goodstart:goodend,goodday),LOOKUP(D14,fairstart:fairend,fairday)))</f>
        <v>80</v>
      </c>
      <c r="F14" s="20">
        <f t="shared" si="0"/>
        <v>35</v>
      </c>
      <c r="G14" s="20">
        <f t="shared" si="1"/>
        <v>1.7000000000000002</v>
      </c>
      <c r="H14" s="20">
        <f t="shared" si="2"/>
        <v>0</v>
      </c>
      <c r="I14" s="20">
        <f t="shared" si="3"/>
        <v>10.199999999999999</v>
      </c>
    </row>
    <row r="15" spans="1:9" x14ac:dyDescent="0.25">
      <c r="A15" s="20">
        <v>12</v>
      </c>
      <c r="B15" s="20">
        <v>14</v>
      </c>
      <c r="C15" s="23" t="str">
        <f>LOOKUP(B15,daystart:dayend,typeofday)</f>
        <v>Good</v>
      </c>
      <c r="D15" s="20">
        <v>29</v>
      </c>
      <c r="E15" s="23">
        <f>IF(C15="Poor",LOOKUP(D15,poorstart:poorend,poorday),IF(C15="Good",LOOKUP(D15,goodstart:goodend,goodday),LOOKUP(D15,fairstart:fairend,fairday)))</f>
        <v>70</v>
      </c>
      <c r="F15" s="20">
        <f t="shared" si="0"/>
        <v>35</v>
      </c>
      <c r="G15" s="20">
        <f t="shared" si="1"/>
        <v>0</v>
      </c>
      <c r="H15" s="20">
        <f t="shared" si="2"/>
        <v>0</v>
      </c>
      <c r="I15" s="20">
        <f t="shared" si="3"/>
        <v>11.899999999999999</v>
      </c>
    </row>
    <row r="16" spans="1:9" x14ac:dyDescent="0.25">
      <c r="A16" s="20">
        <v>13</v>
      </c>
      <c r="B16" s="20">
        <v>41</v>
      </c>
      <c r="C16" s="23" t="str">
        <f>LOOKUP(B16,daystart:dayend,typeofday)</f>
        <v xml:space="preserve">Fair </v>
      </c>
      <c r="D16" s="20">
        <v>18</v>
      </c>
      <c r="E16" s="23">
        <f>IF(C16="Poor",LOOKUP(D16,poorstart:poorend,poorday),IF(C16="Good",LOOKUP(D16,goodstart:goodend,goodday),LOOKUP(D16,fairstart:fairend,fairday)))</f>
        <v>50</v>
      </c>
      <c r="F16" s="20">
        <f t="shared" si="0"/>
        <v>25</v>
      </c>
      <c r="G16" s="20">
        <f t="shared" si="1"/>
        <v>0</v>
      </c>
      <c r="H16" s="20">
        <f t="shared" si="2"/>
        <v>1</v>
      </c>
      <c r="I16" s="20">
        <f t="shared" si="3"/>
        <v>2.8999999999999986</v>
      </c>
    </row>
    <row r="17" spans="1:9" x14ac:dyDescent="0.25">
      <c r="A17" s="20">
        <v>14</v>
      </c>
      <c r="B17" s="20">
        <v>61</v>
      </c>
      <c r="C17" s="23" t="str">
        <f>LOOKUP(B17,daystart:dayend,typeofday)</f>
        <v xml:space="preserve">Fair </v>
      </c>
      <c r="D17" s="20">
        <v>90</v>
      </c>
      <c r="E17" s="23">
        <f>IF(C17="Poor",LOOKUP(D17,poorstart:poorend,poorday),IF(C17="Good",LOOKUP(D17,goodstart:goodend,goodday),LOOKUP(D17,fairstart:fairend,fairday)))</f>
        <v>80</v>
      </c>
      <c r="F17" s="20">
        <f t="shared" si="0"/>
        <v>35</v>
      </c>
      <c r="G17" s="20">
        <f t="shared" si="1"/>
        <v>1.7000000000000002</v>
      </c>
      <c r="H17" s="20">
        <f t="shared" si="2"/>
        <v>0</v>
      </c>
      <c r="I17" s="20">
        <f t="shared" si="3"/>
        <v>10.199999999999999</v>
      </c>
    </row>
    <row r="18" spans="1:9" x14ac:dyDescent="0.25">
      <c r="A18" s="20">
        <v>15</v>
      </c>
      <c r="B18" s="20">
        <v>85</v>
      </c>
      <c r="C18" s="23" t="str">
        <f>LOOKUP(B18,daystart:dayend,typeofday)</f>
        <v>Poor</v>
      </c>
      <c r="D18" s="20">
        <v>93</v>
      </c>
      <c r="E18" s="23">
        <f>IF(C18="Poor",LOOKUP(D18,poorstart:poorend,poorday),IF(C18="Good",LOOKUP(D18,goodstart:goodend,goodday),LOOKUP(D18,fairstart:fairend,fairday)))</f>
        <v>70</v>
      </c>
      <c r="F18" s="20">
        <f t="shared" si="0"/>
        <v>35</v>
      </c>
      <c r="G18" s="20">
        <f t="shared" si="1"/>
        <v>0</v>
      </c>
      <c r="H18" s="20">
        <f t="shared" si="2"/>
        <v>0</v>
      </c>
      <c r="I18" s="20">
        <f t="shared" si="3"/>
        <v>11.899999999999999</v>
      </c>
    </row>
    <row r="19" spans="1:9" x14ac:dyDescent="0.25">
      <c r="A19" s="20">
        <v>16</v>
      </c>
      <c r="B19" s="20">
        <v>8</v>
      </c>
      <c r="C19" s="23" t="str">
        <f>LOOKUP(B19,daystart:dayend,typeofday)</f>
        <v>Good</v>
      </c>
      <c r="D19" s="20">
        <v>73</v>
      </c>
      <c r="E19" s="23">
        <f>IF(C19="Poor",LOOKUP(D19,poorstart:poorend,poorday),IF(C19="Good",LOOKUP(D19,goodstart:goodend,goodday),LOOKUP(D19,fairstart:fairend,fairday)))</f>
        <v>80</v>
      </c>
      <c r="F19" s="20">
        <f t="shared" si="0"/>
        <v>35</v>
      </c>
      <c r="G19" s="20">
        <f t="shared" si="1"/>
        <v>1.7000000000000002</v>
      </c>
      <c r="H19" s="20">
        <f t="shared" si="2"/>
        <v>0</v>
      </c>
      <c r="I19" s="20">
        <f t="shared" si="3"/>
        <v>10.199999999999999</v>
      </c>
    </row>
    <row r="20" spans="1:9" x14ac:dyDescent="0.25">
      <c r="A20" s="20">
        <v>17</v>
      </c>
      <c r="B20" s="20">
        <v>15</v>
      </c>
      <c r="C20" s="23" t="str">
        <f>LOOKUP(B20,daystart:dayend,typeofday)</f>
        <v>Good</v>
      </c>
      <c r="D20" s="20">
        <v>21</v>
      </c>
      <c r="E20" s="23">
        <f>IF(C20="Poor",LOOKUP(D20,poorstart:poorend,poorday),IF(C20="Good",LOOKUP(D20,goodstart:goodend,goodday),LOOKUP(D20,fairstart:fairend,fairday)))</f>
        <v>60</v>
      </c>
      <c r="F20" s="20">
        <f t="shared" si="0"/>
        <v>30</v>
      </c>
      <c r="G20" s="20">
        <f t="shared" si="1"/>
        <v>0</v>
      </c>
      <c r="H20" s="20">
        <f t="shared" si="2"/>
        <v>0.5</v>
      </c>
      <c r="I20" s="20">
        <f t="shared" si="3"/>
        <v>7.3999999999999986</v>
      </c>
    </row>
    <row r="21" spans="1:9" x14ac:dyDescent="0.25">
      <c r="A21" s="20">
        <v>18</v>
      </c>
      <c r="B21" s="20">
        <v>97</v>
      </c>
      <c r="C21" s="23" t="str">
        <f>LOOKUP(B21,daystart:dayend,typeofday)</f>
        <v>Poor</v>
      </c>
      <c r="D21" s="20">
        <v>45</v>
      </c>
      <c r="E21" s="23">
        <f>IF(C21="Poor",LOOKUP(D21,poorstart:poorend,poorday),IF(C21="Good",LOOKUP(D21,goodstart:goodend,goodday),LOOKUP(D21,fairstart:fairend,fairday)))</f>
        <v>50</v>
      </c>
      <c r="F21" s="20">
        <f t="shared" si="0"/>
        <v>25</v>
      </c>
      <c r="G21" s="20">
        <f t="shared" si="1"/>
        <v>0</v>
      </c>
      <c r="H21" s="20">
        <f t="shared" si="2"/>
        <v>1</v>
      </c>
      <c r="I21" s="20">
        <f t="shared" si="3"/>
        <v>2.8999999999999986</v>
      </c>
    </row>
    <row r="22" spans="1:9" x14ac:dyDescent="0.25">
      <c r="A22" s="20">
        <v>19</v>
      </c>
      <c r="B22" s="20">
        <v>52</v>
      </c>
      <c r="C22" s="23" t="str">
        <f>LOOKUP(B22,daystart:dayend,typeofday)</f>
        <v xml:space="preserve">Fair </v>
      </c>
      <c r="D22" s="20">
        <v>76</v>
      </c>
      <c r="E22" s="23">
        <f>IF(C22="Poor",LOOKUP(D22,poorstart:poorend,poorday),IF(C22="Good",LOOKUP(D22,goodstart:goodend,goodday),LOOKUP(D22,fairstart:fairend,fairday)))</f>
        <v>70</v>
      </c>
      <c r="F22" s="20">
        <f t="shared" si="0"/>
        <v>35</v>
      </c>
      <c r="G22" s="20">
        <f t="shared" si="1"/>
        <v>0</v>
      </c>
      <c r="H22" s="20">
        <f t="shared" si="2"/>
        <v>0</v>
      </c>
      <c r="I22" s="20">
        <f t="shared" si="3"/>
        <v>11.899999999999999</v>
      </c>
    </row>
    <row r="23" spans="1:9" x14ac:dyDescent="0.25">
      <c r="A23" s="20">
        <v>20</v>
      </c>
      <c r="B23" s="20">
        <v>78</v>
      </c>
      <c r="C23" s="23" t="str">
        <f>LOOKUP(B23,daystart:dayend,typeofday)</f>
        <v xml:space="preserve">Fair </v>
      </c>
      <c r="D23" s="20">
        <v>90</v>
      </c>
      <c r="E23" s="23">
        <f>IF(C23="Poor",LOOKUP(D23,poorstart:poorend,poorday),IF(C23="Good",LOOKUP(D23,goodstart:goodend,goodday),LOOKUP(D23,fairstart:fairend,fairday)))</f>
        <v>80</v>
      </c>
      <c r="F23" s="20">
        <f t="shared" si="0"/>
        <v>35</v>
      </c>
      <c r="G23" s="20">
        <f t="shared" si="1"/>
        <v>1.7000000000000002</v>
      </c>
      <c r="H23" s="20">
        <f t="shared" si="2"/>
        <v>0</v>
      </c>
      <c r="I23" s="20">
        <f t="shared" si="3"/>
        <v>10.199999999999999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Sheet2</vt:lpstr>
      <vt:lpstr>dayend</vt:lpstr>
      <vt:lpstr>daystart</vt:lpstr>
      <vt:lpstr>fairday</vt:lpstr>
      <vt:lpstr>fairend</vt:lpstr>
      <vt:lpstr>fairstart</vt:lpstr>
      <vt:lpstr>goodday</vt:lpstr>
      <vt:lpstr>goodend</vt:lpstr>
      <vt:lpstr>goodstart</vt:lpstr>
      <vt:lpstr>poorday</vt:lpstr>
      <vt:lpstr>poorend</vt:lpstr>
      <vt:lpstr>poorstart</vt:lpstr>
      <vt:lpstr>typeofday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2018-04-25T11:52:12Z</dcterms:created>
  <dcterms:modified xsi:type="dcterms:W3CDTF">2018-04-25T12:41:23Z</dcterms:modified>
</cp:coreProperties>
</file>