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diaw\Desktop\S2I\"/>
    </mc:Choice>
  </mc:AlternateContent>
  <xr:revisionPtr revIDLastSave="0" documentId="13_ncr:1_{7C9BAF44-BD40-494D-AC61-0ABA23852D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od E-commerce Plant Based  PO" sheetId="1" r:id="rId1"/>
    <sheet name="Città" sheetId="2" r:id="rId2"/>
    <sheet name="Tabella Pivo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7" i="1"/>
  <c r="J15" i="1"/>
  <c r="J16" i="1"/>
  <c r="J14" i="1"/>
  <c r="J13" i="1"/>
  <c r="J12" i="1"/>
  <c r="J11" i="1"/>
  <c r="J6" i="1"/>
</calcChain>
</file>

<file path=xl/sharedStrings.xml><?xml version="1.0" encoding="utf-8"?>
<sst xmlns="http://schemas.openxmlformats.org/spreadsheetml/2006/main" count="156" uniqueCount="62">
  <si>
    <t># Scontrino</t>
  </si>
  <si>
    <t>Provincia</t>
  </si>
  <si>
    <t>Mese</t>
  </si>
  <si>
    <t>Importo Scontrino</t>
  </si>
  <si>
    <t>Reparto</t>
  </si>
  <si>
    <t>Città</t>
  </si>
  <si>
    <t>Domanda</t>
  </si>
  <si>
    <t>Risposta</t>
  </si>
  <si>
    <t>Roma</t>
  </si>
  <si>
    <t>gennaio</t>
  </si>
  <si>
    <t>Dispensa</t>
  </si>
  <si>
    <t>Come si chiama questo foglio?</t>
  </si>
  <si>
    <t>Bevande</t>
  </si>
  <si>
    <t>Qual è una qualunque colonna non vuota in questo foglio?</t>
  </si>
  <si>
    <t>Qual è una qualunque riga non vuota in questo foglio?</t>
  </si>
  <si>
    <t>febbraio</t>
  </si>
  <si>
    <t>Banco frigo</t>
  </si>
  <si>
    <t>Qual è una qualunque cella non vuota in questo foglio?</t>
  </si>
  <si>
    <t>Rieti</t>
  </si>
  <si>
    <t>Vitamine e integratori</t>
  </si>
  <si>
    <t>Qual è il totale delle vendite considerando tutti i mesi? (usa una funzione per stabilirlo)</t>
  </si>
  <si>
    <t>marzo</t>
  </si>
  <si>
    <t>Qual è il totale delle vendite per il mese di giugno? (anche qui usa una funzione)</t>
  </si>
  <si>
    <t>Ordinate le righe in ordine dall’importo più alto al più basso. Qual è la provincia alla riga 15?</t>
  </si>
  <si>
    <t>aprile</t>
  </si>
  <si>
    <t>Usa la formattazione condizionale ed evidenzia tutti i valori maggiori di 100 nella colonna degli importi.</t>
  </si>
  <si>
    <t>Ortofrutticolo</t>
  </si>
  <si>
    <t>Quanti sono i valori evidenziati?</t>
  </si>
  <si>
    <t>Quante vendite sono state fatte a Latina? (numero delle vendite) (usa una funzione)</t>
  </si>
  <si>
    <t>Quante vendite sono state fatte a Roma ad aprile? (numero delle vendite) (usa una formula simile ma un po’ più complessa)</t>
  </si>
  <si>
    <t>Quanti prodotti da Dispensa (somma dell'importo) sono stati venduti a gennaio?</t>
  </si>
  <si>
    <t>Qual è l'importo medio di uno scontrino? (usa una funzione per calcolarlo)</t>
  </si>
  <si>
    <t>maggio</t>
  </si>
  <si>
    <t>Qual è l'importo medio di uno scontrino se consideriamo soltanto gli scontrini maggiori di €20? (puoi arrotondare il risultato a due cifre decimali)</t>
  </si>
  <si>
    <t>Qual è l'importo medio di uno scontrino se consideriamo soltanto gli scontrini minori di €106? (puoi arrotondare il risultato a due cifre decimali)</t>
  </si>
  <si>
    <t>giugno</t>
  </si>
  <si>
    <t>Come vedrai, la colonna Città è vuota. Abbiamo però aggiunto i dati relativi alle città nel secondo foglio. Usa una funzione per popolare la colonna Città con i dati provenienti dal secondo foglio.</t>
  </si>
  <si>
    <t>Latina</t>
  </si>
  <si>
    <t>Aggiungi una colonna a destra di Città e chiamala Importo. Aggiungi poi una funzione che ci dia un risultato per ogni riga così che ogni importo maggiore di €63,91 ci restituisca il valore “Alto”, e ciascun importo minore di questa cifra ci restituisca il valore “Basso”.</t>
  </si>
  <si>
    <t>Crea una Tabella Pivot ed aggiungila in un terzo foglio. Aggiungi i mesi nelle righe, i reparti nelle colonne e l’importo scontrino nei valori. Qual è il reparto che ha avuto più vendite? (lascia la tabella qui così saremo in grado di vederla)</t>
  </si>
  <si>
    <t>luglio</t>
  </si>
  <si>
    <t>Inserisci un grafico (quello che riteni più adatto) per visualizzare le vendite su base mensile</t>
  </si>
  <si>
    <t>Viterbo</t>
  </si>
  <si>
    <t>agosto</t>
  </si>
  <si>
    <t>Cereali</t>
  </si>
  <si>
    <t>Guardando il grafico, sai dire durante quale mese ci sono state più vendite?</t>
  </si>
  <si>
    <t>settembre</t>
  </si>
  <si>
    <t>Frosinone</t>
  </si>
  <si>
    <t>novembre</t>
  </si>
  <si>
    <t>dicembre</t>
  </si>
  <si>
    <t>Gaeta</t>
  </si>
  <si>
    <t>Tarquinia</t>
  </si>
  <si>
    <t>Food E-commerce Plant Based  PO</t>
  </si>
  <si>
    <t>A</t>
  </si>
  <si>
    <t>A1</t>
  </si>
  <si>
    <t>Importi</t>
  </si>
  <si>
    <t>Etichette di riga</t>
  </si>
  <si>
    <t>Totale complessivo</t>
  </si>
  <si>
    <t>Etichette di colonna</t>
  </si>
  <si>
    <t>Somma di Importo Scontrino</t>
  </si>
  <si>
    <t>Aprile</t>
  </si>
  <si>
    <t xml:space="preserve">Nel mio percorso di acquisizione di nuove competenze, il corso di Data Analytics mi porterà, credo, ad arricchire le mie conoscenze e a pensare come impiegarle in ambiti professionali differenti e per scopi diversi.
Ritengo che per contrastare la naturale tendenza della mente umana ad assecondare i bias cognitivi può essere veramente efficace partire dai dati a disposizione per prendere decisioni consapevoli. Che sia l'analisi delle spese mensili o l'andamento del peso corporeo in risposta ad una dieta, oppure la contabilità dell'associazione di divulgazione scientifica che dirigo, organizzare i dati in modo organico ed estrarre informazioni può far fare il salto di qualità verso una gestione più attenta e professionale.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</si>
</sst>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&quot;€&quot;\ #,##0.00"/>
  </numFmts>
  <fonts count="6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rgb="FF202124"/>
      <name val="Robot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165" fontId="0" fillId="0" borderId="0" xfId="0" applyNumberFormat="1"/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Vendite mensili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'Tabella Pivot'!$J$4:$J$14</c:f>
              <c:strCache>
                <c:ptCount val="11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novembre</c:v>
                </c:pt>
                <c:pt idx="10">
                  <c:v>dicembre</c:v>
                </c:pt>
              </c:strCache>
            </c:strRef>
          </c:cat>
          <c:val>
            <c:numRef>
              <c:f>'Tabella Pivot'!$K$4:$K$14</c:f>
              <c:numCache>
                <c:formatCode>"€"\ #,##0.00</c:formatCode>
                <c:ptCount val="11"/>
                <c:pt idx="0">
                  <c:v>288.89</c:v>
                </c:pt>
                <c:pt idx="1">
                  <c:v>84.62</c:v>
                </c:pt>
                <c:pt idx="2">
                  <c:v>41.41</c:v>
                </c:pt>
                <c:pt idx="3">
                  <c:v>327.25</c:v>
                </c:pt>
                <c:pt idx="4">
                  <c:v>163.43</c:v>
                </c:pt>
                <c:pt idx="5">
                  <c:v>179.77</c:v>
                </c:pt>
                <c:pt idx="6">
                  <c:v>35.71</c:v>
                </c:pt>
                <c:pt idx="7">
                  <c:v>168.2</c:v>
                </c:pt>
                <c:pt idx="8">
                  <c:v>102.28</c:v>
                </c:pt>
                <c:pt idx="9">
                  <c:v>66.98</c:v>
                </c:pt>
                <c:pt idx="10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392-AA1A-06A55913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432168"/>
        <c:axId val="924427248"/>
      </c:barChart>
      <c:catAx>
        <c:axId val="92443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427248"/>
        <c:crosses val="autoZero"/>
        <c:auto val="1"/>
        <c:lblAlgn val="ctr"/>
        <c:lblOffset val="100"/>
        <c:noMultiLvlLbl val="0"/>
      </c:catAx>
      <c:valAx>
        <c:axId val="924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43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9</xdr:col>
      <xdr:colOff>1628775</xdr:colOff>
      <xdr:row>25</xdr:row>
      <xdr:rowOff>285750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7F1AAB-F8CC-49CA-A121-B72061C1D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ko Rossi" refreshedDate="44903.70426608796" createdVersion="8" refreshedVersion="8" minRefreshableVersion="3" recordCount="25" xr:uid="{0D0D73A2-5C48-474D-BFCD-ACD092DF72DC}">
  <cacheSource type="worksheet">
    <worksheetSource ref="C1:G26" sheet="Food E-commerce Plant Based  PO"/>
  </cacheSource>
  <cacheFields count="5"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Scontrino" numFmtId="164">
      <sharedItems containsSemiMixedTypes="0" containsString="0" containsNumber="1" minValue="2.64" maxValue="140.69999999999999"/>
    </cacheField>
    <cacheField name="Reparto" numFmtId="0">
      <sharedItems count="6">
        <s v="Dispensa"/>
        <s v="Bevande"/>
        <s v="Banco frigo"/>
        <s v="Vitamine e integratori"/>
        <s v="Ortofrutticolo"/>
        <s v="Cereali"/>
      </sharedItems>
    </cacheField>
    <cacheField name="Città" numFmtId="0">
      <sharedItems/>
    </cacheField>
    <cacheField name="Import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10.15"/>
    <x v="0"/>
    <s v="Roma"/>
    <s v="Alto"/>
  </r>
  <r>
    <x v="0"/>
    <n v="38.04"/>
    <x v="1"/>
    <s v="Roma"/>
    <s v="Basso"/>
  </r>
  <r>
    <x v="0"/>
    <n v="140.69999999999999"/>
    <x v="0"/>
    <s v="Roma"/>
    <s v="Alto"/>
  </r>
  <r>
    <x v="1"/>
    <n v="32.15"/>
    <x v="2"/>
    <s v="Roma"/>
    <s v="Basso"/>
  </r>
  <r>
    <x v="1"/>
    <n v="52.47"/>
    <x v="3"/>
    <s v="Rieti"/>
    <s v="Basso"/>
  </r>
  <r>
    <x v="2"/>
    <n v="31.11"/>
    <x v="2"/>
    <s v="Roma"/>
    <s v="Basso"/>
  </r>
  <r>
    <x v="2"/>
    <n v="10.3"/>
    <x v="3"/>
    <s v="Roma"/>
    <s v="Basso"/>
  </r>
  <r>
    <x v="3"/>
    <n v="14.03"/>
    <x v="3"/>
    <s v="Roma"/>
    <s v="Basso"/>
  </r>
  <r>
    <x v="3"/>
    <n v="47.7"/>
    <x v="4"/>
    <s v="Roma"/>
    <s v="Basso"/>
  </r>
  <r>
    <x v="3"/>
    <n v="108"/>
    <x v="0"/>
    <s v="Roma"/>
    <s v="Alto"/>
  </r>
  <r>
    <x v="3"/>
    <n v="53.1"/>
    <x v="2"/>
    <s v="Roma"/>
    <s v="Basso"/>
  </r>
  <r>
    <x v="3"/>
    <n v="92.42"/>
    <x v="1"/>
    <s v="Roma"/>
    <s v="Alto"/>
  </r>
  <r>
    <x v="3"/>
    <n v="12"/>
    <x v="3"/>
    <s v="Roma"/>
    <s v="Basso"/>
  </r>
  <r>
    <x v="4"/>
    <n v="140.12"/>
    <x v="0"/>
    <s v="Roma"/>
    <s v="Alto"/>
  </r>
  <r>
    <x v="4"/>
    <n v="23.31"/>
    <x v="1"/>
    <s v="Roma"/>
    <s v="Basso"/>
  </r>
  <r>
    <x v="5"/>
    <n v="92.48"/>
    <x v="2"/>
    <s v="Roma"/>
    <s v="Alto"/>
  </r>
  <r>
    <x v="5"/>
    <n v="35.130000000000003"/>
    <x v="1"/>
    <s v="Gaeta"/>
    <s v="Basso"/>
  </r>
  <r>
    <x v="5"/>
    <n v="52.16"/>
    <x v="0"/>
    <s v="Gaeta"/>
    <s v="Basso"/>
  </r>
  <r>
    <x v="6"/>
    <n v="35.71"/>
    <x v="2"/>
    <s v="Roma"/>
    <s v="Basso"/>
  </r>
  <r>
    <x v="7"/>
    <n v="113.1"/>
    <x v="5"/>
    <s v="Tarquinia"/>
    <s v="Alto"/>
  </r>
  <r>
    <x v="7"/>
    <n v="55.1"/>
    <x v="3"/>
    <s v="Roma"/>
    <s v="Basso"/>
  </r>
  <r>
    <x v="8"/>
    <n v="2.64"/>
    <x v="2"/>
    <s v="Roma"/>
    <s v="Basso"/>
  </r>
  <r>
    <x v="8"/>
    <n v="99.64"/>
    <x v="5"/>
    <s v="Frosinone"/>
    <s v="Alto"/>
  </r>
  <r>
    <x v="9"/>
    <n v="66.98"/>
    <x v="4"/>
    <s v="Roma"/>
    <s v="Alto"/>
  </r>
  <r>
    <x v="10"/>
    <n v="139.11000000000001"/>
    <x v="5"/>
    <s v="Frosinone"/>
    <s v="Al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65700-158E-4580-B4A5-314E6A72BCB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2:H15" firstHeaderRow="1" firstDataRow="2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  <pivotField axis="axisCol" showAll="0">
      <items count="7">
        <item x="2"/>
        <item x="1"/>
        <item x="5"/>
        <item x="0"/>
        <item x="4"/>
        <item x="3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rto Scontrino" fld="1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21" zoomScale="70" zoomScaleNormal="70" workbookViewId="0">
      <selection activeCell="J4" sqref="J4"/>
    </sheetView>
  </sheetViews>
  <sheetFormatPr defaultColWidth="14.42578125" defaultRowHeight="15" customHeight="1" x14ac:dyDescent="0.2"/>
  <cols>
    <col min="1" max="1" width="13" customWidth="1"/>
    <col min="2" max="2" width="9.7109375" style="35" customWidth="1"/>
    <col min="3" max="3" width="9.5703125" style="35" customWidth="1"/>
    <col min="4" max="4" width="21.140625" style="35" customWidth="1"/>
    <col min="5" max="5" width="19.140625" style="35" customWidth="1"/>
    <col min="6" max="7" width="9.5703125" style="35" customWidth="1"/>
    <col min="8" max="8" width="3.28515625" style="35" customWidth="1"/>
    <col min="9" max="9" width="71.42578125" style="18" customWidth="1"/>
    <col min="10" max="10" width="34" style="7" customWidth="1"/>
  </cols>
  <sheetData>
    <row r="1" spans="1:30" ht="15.75" customHeight="1" x14ac:dyDescent="0.2">
      <c r="A1" s="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55</v>
      </c>
      <c r="H1" s="32"/>
      <c r="I1" s="15" t="s">
        <v>6</v>
      </c>
      <c r="J1" s="5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13" customFormat="1" ht="47.25" customHeight="1" x14ac:dyDescent="0.2">
      <c r="A2" s="31">
        <v>1</v>
      </c>
      <c r="B2" s="31" t="s">
        <v>8</v>
      </c>
      <c r="C2" s="31" t="s">
        <v>9</v>
      </c>
      <c r="D2" s="33">
        <v>110.15</v>
      </c>
      <c r="E2" s="31" t="s">
        <v>10</v>
      </c>
      <c r="F2" s="31" t="str">
        <f>VLOOKUP(B2,Città!$A$1:$B$6,2,FALSE)</f>
        <v>Roma</v>
      </c>
      <c r="G2" s="31" t="str">
        <f>IF(D2&gt;63.91,"Alto","Basso")</f>
        <v>Alto</v>
      </c>
      <c r="H2" s="31">
        <v>1</v>
      </c>
      <c r="I2" s="16" t="s">
        <v>11</v>
      </c>
      <c r="J2" s="11" t="s">
        <v>52</v>
      </c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s="13" customFormat="1" ht="47.25" customHeight="1" x14ac:dyDescent="0.2">
      <c r="A3" s="31">
        <v>2</v>
      </c>
      <c r="B3" s="31" t="s">
        <v>8</v>
      </c>
      <c r="C3" s="31" t="s">
        <v>9</v>
      </c>
      <c r="D3" s="33">
        <v>38.04</v>
      </c>
      <c r="E3" s="31" t="s">
        <v>12</v>
      </c>
      <c r="F3" s="31" t="str">
        <f>VLOOKUP(B3,Città!$A$1:$B$6,2,FALSE)</f>
        <v>Roma</v>
      </c>
      <c r="G3" s="31" t="str">
        <f t="shared" ref="G3:G26" si="0">IF(D3&gt;63.91,"Alto","Basso")</f>
        <v>Basso</v>
      </c>
      <c r="H3" s="31">
        <v>2</v>
      </c>
      <c r="I3" s="16" t="s">
        <v>13</v>
      </c>
      <c r="J3" s="11" t="s">
        <v>53</v>
      </c>
      <c r="K3" s="12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13" customFormat="1" ht="47.25" customHeight="1" x14ac:dyDescent="0.2">
      <c r="A4" s="31">
        <v>3</v>
      </c>
      <c r="B4" s="31" t="s">
        <v>8</v>
      </c>
      <c r="C4" s="31" t="s">
        <v>9</v>
      </c>
      <c r="D4" s="33">
        <v>140.69999999999999</v>
      </c>
      <c r="E4" s="31" t="s">
        <v>10</v>
      </c>
      <c r="F4" s="31" t="str">
        <f>VLOOKUP(B4,Città!$A$1:$B$6,2,FALSE)</f>
        <v>Roma</v>
      </c>
      <c r="G4" s="31" t="str">
        <f t="shared" si="0"/>
        <v>Alto</v>
      </c>
      <c r="H4" s="31">
        <v>3</v>
      </c>
      <c r="I4" s="16" t="s">
        <v>14</v>
      </c>
      <c r="J4" s="11">
        <v>1</v>
      </c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s="13" customFormat="1" ht="47.25" customHeight="1" x14ac:dyDescent="0.2">
      <c r="A5" s="31">
        <v>4</v>
      </c>
      <c r="B5" s="31" t="s">
        <v>8</v>
      </c>
      <c r="C5" s="36" t="s">
        <v>15</v>
      </c>
      <c r="D5" s="33">
        <v>32.15</v>
      </c>
      <c r="E5" s="33" t="s">
        <v>16</v>
      </c>
      <c r="F5" s="31" t="str">
        <f>VLOOKUP(B5,Città!$A$1:$B$6,2,FALSE)</f>
        <v>Roma</v>
      </c>
      <c r="G5" s="31" t="str">
        <f t="shared" si="0"/>
        <v>Basso</v>
      </c>
      <c r="H5" s="31">
        <v>4</v>
      </c>
      <c r="I5" s="16" t="s">
        <v>17</v>
      </c>
      <c r="J5" s="11" t="s">
        <v>54</v>
      </c>
      <c r="K5" s="12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s="13" customFormat="1" ht="47.25" customHeight="1" x14ac:dyDescent="0.2">
      <c r="A6" s="31">
        <v>5</v>
      </c>
      <c r="B6" s="31" t="s">
        <v>18</v>
      </c>
      <c r="C6" s="36" t="s">
        <v>15</v>
      </c>
      <c r="D6" s="33">
        <v>52.47</v>
      </c>
      <c r="E6" s="31" t="s">
        <v>19</v>
      </c>
      <c r="F6" s="31" t="str">
        <f>VLOOKUP(B6,Città!$A$1:$B$6,2,FALSE)</f>
        <v>Rieti</v>
      </c>
      <c r="G6" s="31" t="str">
        <f t="shared" si="0"/>
        <v>Basso</v>
      </c>
      <c r="H6" s="31">
        <v>5</v>
      </c>
      <c r="I6" s="16" t="s">
        <v>20</v>
      </c>
      <c r="J6" s="14">
        <f>SUM(D2:D26)</f>
        <v>1597.65</v>
      </c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s="13" customFormat="1" ht="47.25" customHeight="1" x14ac:dyDescent="0.2">
      <c r="A7" s="31">
        <v>6</v>
      </c>
      <c r="B7" s="31" t="s">
        <v>8</v>
      </c>
      <c r="C7" s="36" t="s">
        <v>21</v>
      </c>
      <c r="D7" s="33">
        <v>31.11</v>
      </c>
      <c r="E7" s="31" t="s">
        <v>16</v>
      </c>
      <c r="F7" s="31" t="str">
        <f>VLOOKUP(B7,Città!$A$1:$B$6,2,FALSE)</f>
        <v>Roma</v>
      </c>
      <c r="G7" s="31" t="str">
        <f t="shared" si="0"/>
        <v>Basso</v>
      </c>
      <c r="H7" s="31">
        <v>6</v>
      </c>
      <c r="I7" s="16" t="s">
        <v>22</v>
      </c>
      <c r="J7" s="14">
        <f>SUMIF(C2:C26, "giugno", D2:D26)</f>
        <v>179.77</v>
      </c>
      <c r="K7" s="1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3" customFormat="1" ht="47.25" customHeight="1" x14ac:dyDescent="0.2">
      <c r="A8" s="31">
        <v>7</v>
      </c>
      <c r="B8" s="31" t="s">
        <v>8</v>
      </c>
      <c r="C8" s="36" t="s">
        <v>21</v>
      </c>
      <c r="D8" s="33">
        <v>10.3</v>
      </c>
      <c r="E8" s="31" t="s">
        <v>19</v>
      </c>
      <c r="F8" s="31" t="str">
        <f>VLOOKUP(B8,Città!$A$1:$B$6,2,FALSE)</f>
        <v>Roma</v>
      </c>
      <c r="G8" s="31" t="str">
        <f t="shared" si="0"/>
        <v>Basso</v>
      </c>
      <c r="H8" s="31">
        <v>7</v>
      </c>
      <c r="I8" s="16" t="s">
        <v>23</v>
      </c>
      <c r="J8" s="11" t="s">
        <v>37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s="13" customFormat="1" ht="47.25" customHeight="1" x14ac:dyDescent="0.2">
      <c r="A9" s="31">
        <v>8</v>
      </c>
      <c r="B9" s="31" t="s">
        <v>8</v>
      </c>
      <c r="C9" s="36" t="s">
        <v>24</v>
      </c>
      <c r="D9" s="33">
        <v>14.03</v>
      </c>
      <c r="E9" s="31" t="s">
        <v>19</v>
      </c>
      <c r="F9" s="31" t="str">
        <f>VLOOKUP(B9,Città!$A$1:$B$6,2,FALSE)</f>
        <v>Roma</v>
      </c>
      <c r="G9" s="31" t="str">
        <f t="shared" si="0"/>
        <v>Basso</v>
      </c>
      <c r="H9" s="31">
        <v>8</v>
      </c>
      <c r="I9" s="16" t="s">
        <v>25</v>
      </c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s="13" customFormat="1" ht="47.25" customHeight="1" x14ac:dyDescent="0.2">
      <c r="A10" s="31">
        <v>9</v>
      </c>
      <c r="B10" s="31" t="s">
        <v>8</v>
      </c>
      <c r="C10" s="36" t="s">
        <v>24</v>
      </c>
      <c r="D10" s="33">
        <v>47.7</v>
      </c>
      <c r="E10" s="31" t="s">
        <v>26</v>
      </c>
      <c r="F10" s="31" t="str">
        <f>VLOOKUP(B10,Città!$A$1:$B$6,2,FALSE)</f>
        <v>Roma</v>
      </c>
      <c r="G10" s="31" t="str">
        <f t="shared" si="0"/>
        <v>Basso</v>
      </c>
      <c r="H10" s="31">
        <v>9</v>
      </c>
      <c r="I10" s="16" t="s">
        <v>27</v>
      </c>
      <c r="J10" s="11">
        <v>6</v>
      </c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s="13" customFormat="1" ht="47.25" customHeight="1" x14ac:dyDescent="0.2">
      <c r="A11" s="31">
        <v>10</v>
      </c>
      <c r="B11" s="31" t="s">
        <v>8</v>
      </c>
      <c r="C11" s="36" t="s">
        <v>24</v>
      </c>
      <c r="D11" s="33">
        <v>108</v>
      </c>
      <c r="E11" s="31" t="s">
        <v>10</v>
      </c>
      <c r="F11" s="31" t="str">
        <f>VLOOKUP(B11,Città!$A$1:$B$6,2,FALSE)</f>
        <v>Roma</v>
      </c>
      <c r="G11" s="31" t="str">
        <f t="shared" si="0"/>
        <v>Alto</v>
      </c>
      <c r="H11" s="31">
        <v>10</v>
      </c>
      <c r="I11" s="16" t="s">
        <v>28</v>
      </c>
      <c r="J11" s="11">
        <f>COUNTIF(B2:B26, "latina")</f>
        <v>2</v>
      </c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s="13" customFormat="1" ht="47.25" customHeight="1" x14ac:dyDescent="0.2">
      <c r="A12" s="31">
        <v>11</v>
      </c>
      <c r="B12" s="31" t="s">
        <v>8</v>
      </c>
      <c r="C12" s="36" t="s">
        <v>24</v>
      </c>
      <c r="D12" s="33">
        <v>53.1</v>
      </c>
      <c r="E12" s="31" t="s">
        <v>16</v>
      </c>
      <c r="F12" s="31" t="str">
        <f>VLOOKUP(B12,Città!$A$1:$B$6,2,FALSE)</f>
        <v>Roma</v>
      </c>
      <c r="G12" s="31" t="str">
        <f t="shared" si="0"/>
        <v>Basso</v>
      </c>
      <c r="H12" s="31">
        <v>11</v>
      </c>
      <c r="I12" s="16" t="s">
        <v>29</v>
      </c>
      <c r="J12" s="11">
        <f>COUNTIFS(B1:B26, "Roma", C1:C26, "aprile")</f>
        <v>6</v>
      </c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13" customFormat="1" ht="47.25" customHeight="1" x14ac:dyDescent="0.2">
      <c r="A13" s="31">
        <v>12</v>
      </c>
      <c r="B13" s="31" t="s">
        <v>8</v>
      </c>
      <c r="C13" s="36" t="s">
        <v>24</v>
      </c>
      <c r="D13" s="33">
        <v>92.42</v>
      </c>
      <c r="E13" s="31" t="s">
        <v>12</v>
      </c>
      <c r="F13" s="31" t="str">
        <f>VLOOKUP(B13,Città!$A$1:$B$6,2,FALSE)</f>
        <v>Roma</v>
      </c>
      <c r="G13" s="31" t="str">
        <f t="shared" si="0"/>
        <v>Alto</v>
      </c>
      <c r="H13" s="31">
        <v>12</v>
      </c>
      <c r="I13" s="16" t="s">
        <v>30</v>
      </c>
      <c r="J13" s="14">
        <f>SUMIFS(D2:D26, C2:C26, "gennaio", E2:E26, "Dispensa")</f>
        <v>250.85</v>
      </c>
      <c r="K13" s="1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s="13" customFormat="1" ht="47.25" customHeight="1" x14ac:dyDescent="0.2">
      <c r="A14" s="31">
        <v>13</v>
      </c>
      <c r="B14" s="31" t="s">
        <v>8</v>
      </c>
      <c r="C14" s="36" t="s">
        <v>24</v>
      </c>
      <c r="D14" s="33">
        <v>12</v>
      </c>
      <c r="E14" s="31" t="s">
        <v>19</v>
      </c>
      <c r="F14" s="31" t="str">
        <f>VLOOKUP(B14,Città!$A$1:$B$6,2,FALSE)</f>
        <v>Roma</v>
      </c>
      <c r="G14" s="31" t="str">
        <f t="shared" si="0"/>
        <v>Basso</v>
      </c>
      <c r="H14" s="31">
        <v>13</v>
      </c>
      <c r="I14" s="16" t="s">
        <v>31</v>
      </c>
      <c r="J14" s="14">
        <f>AVERAGE(D1:D26)</f>
        <v>63.906000000000006</v>
      </c>
      <c r="K14" s="8"/>
      <c r="L14" s="8"/>
      <c r="M14" s="8"/>
      <c r="N14" s="9"/>
      <c r="O14" s="10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s="13" customFormat="1" ht="47.25" customHeight="1" x14ac:dyDescent="0.2">
      <c r="A15" s="31">
        <v>14</v>
      </c>
      <c r="B15" s="31" t="s">
        <v>8</v>
      </c>
      <c r="C15" s="36" t="s">
        <v>32</v>
      </c>
      <c r="D15" s="33">
        <v>140.12</v>
      </c>
      <c r="E15" s="31" t="s">
        <v>10</v>
      </c>
      <c r="F15" s="31" t="str">
        <f>VLOOKUP(B15,Città!$A$1:$B$6,2,FALSE)</f>
        <v>Roma</v>
      </c>
      <c r="G15" s="31" t="str">
        <f t="shared" si="0"/>
        <v>Alto</v>
      </c>
      <c r="H15" s="31">
        <v>14</v>
      </c>
      <c r="I15" s="16" t="s">
        <v>33</v>
      </c>
      <c r="J15" s="14">
        <f>AVERAGEIF(D2:D26, "&gt;20")</f>
        <v>74.222857142857137</v>
      </c>
      <c r="K15" s="8"/>
      <c r="L15" s="8"/>
      <c r="M15" s="8"/>
      <c r="N15" s="9"/>
      <c r="O15" s="10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s="13" customFormat="1" ht="47.25" customHeight="1" x14ac:dyDescent="0.2">
      <c r="A16" s="31">
        <v>15</v>
      </c>
      <c r="B16" s="31" t="s">
        <v>8</v>
      </c>
      <c r="C16" s="36" t="s">
        <v>32</v>
      </c>
      <c r="D16" s="33">
        <v>23.31</v>
      </c>
      <c r="E16" s="31" t="s">
        <v>12</v>
      </c>
      <c r="F16" s="31" t="str">
        <f>VLOOKUP(B16,Città!$A$1:$B$6,2,FALSE)</f>
        <v>Roma</v>
      </c>
      <c r="G16" s="31" t="str">
        <f t="shared" si="0"/>
        <v>Basso</v>
      </c>
      <c r="H16" s="31">
        <v>15</v>
      </c>
      <c r="I16" s="16" t="s">
        <v>34</v>
      </c>
      <c r="J16" s="14">
        <f>AVERAGEIF(D2:D26, "&lt; 106")</f>
        <v>44.551052631578955</v>
      </c>
      <c r="K16" s="8"/>
      <c r="L16" s="8"/>
      <c r="M16" s="8"/>
      <c r="N16" s="9"/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13" customFormat="1" ht="47.25" customHeight="1" x14ac:dyDescent="0.2">
      <c r="A17" s="31">
        <v>16</v>
      </c>
      <c r="B17" s="31" t="s">
        <v>8</v>
      </c>
      <c r="C17" s="36" t="s">
        <v>35</v>
      </c>
      <c r="D17" s="33">
        <v>92.48</v>
      </c>
      <c r="E17" s="31" t="s">
        <v>16</v>
      </c>
      <c r="F17" s="31" t="str">
        <f>VLOOKUP(B17,Città!$A$1:$B$6,2,FALSE)</f>
        <v>Roma</v>
      </c>
      <c r="G17" s="31" t="str">
        <f t="shared" si="0"/>
        <v>Alto</v>
      </c>
      <c r="H17" s="31">
        <v>16</v>
      </c>
      <c r="I17" s="16" t="s">
        <v>36</v>
      </c>
      <c r="J17" s="11"/>
      <c r="K17" s="9"/>
      <c r="L17" s="9"/>
      <c r="M17" s="9"/>
      <c r="N17" s="9"/>
      <c r="O17" s="10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s="13" customFormat="1" ht="47.25" customHeight="1" x14ac:dyDescent="0.2">
      <c r="A18" s="31">
        <v>17</v>
      </c>
      <c r="B18" s="31" t="s">
        <v>37</v>
      </c>
      <c r="C18" s="36" t="s">
        <v>35</v>
      </c>
      <c r="D18" s="33">
        <v>35.130000000000003</v>
      </c>
      <c r="E18" s="31" t="s">
        <v>12</v>
      </c>
      <c r="F18" s="31" t="str">
        <f>VLOOKUP(B18,Città!$A$1:$B$6,2,FALSE)</f>
        <v>Gaeta</v>
      </c>
      <c r="G18" s="31" t="str">
        <f t="shared" si="0"/>
        <v>Basso</v>
      </c>
      <c r="H18" s="31">
        <v>17</v>
      </c>
      <c r="I18" s="16" t="s">
        <v>38</v>
      </c>
      <c r="J18" s="11"/>
      <c r="K18" s="9"/>
      <c r="L18" s="9"/>
      <c r="M18" s="9"/>
      <c r="N18" s="9"/>
      <c r="O18" s="10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s="13" customFormat="1" ht="47.25" customHeight="1" x14ac:dyDescent="0.2">
      <c r="A19" s="31">
        <v>18</v>
      </c>
      <c r="B19" s="31" t="s">
        <v>37</v>
      </c>
      <c r="C19" s="36" t="s">
        <v>35</v>
      </c>
      <c r="D19" s="33">
        <v>52.16</v>
      </c>
      <c r="E19" s="31" t="s">
        <v>10</v>
      </c>
      <c r="F19" s="31" t="str">
        <f>VLOOKUP(B19,Città!$A$1:$B$6,2,FALSE)</f>
        <v>Gaeta</v>
      </c>
      <c r="G19" s="31" t="str">
        <f t="shared" si="0"/>
        <v>Basso</v>
      </c>
      <c r="H19" s="31">
        <v>18</v>
      </c>
      <c r="I19" s="16" t="s">
        <v>39</v>
      </c>
      <c r="J19" s="11" t="s">
        <v>10</v>
      </c>
      <c r="K19" s="9"/>
      <c r="L19" s="9"/>
      <c r="M19" s="9"/>
      <c r="N19" s="9"/>
      <c r="O19" s="10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13" customFormat="1" ht="47.25" customHeight="1" x14ac:dyDescent="0.2">
      <c r="A20" s="31">
        <v>19</v>
      </c>
      <c r="B20" s="31" t="s">
        <v>8</v>
      </c>
      <c r="C20" s="36" t="s">
        <v>40</v>
      </c>
      <c r="D20" s="33">
        <v>35.71</v>
      </c>
      <c r="E20" s="31" t="s">
        <v>16</v>
      </c>
      <c r="F20" s="31" t="str">
        <f>VLOOKUP(B20,Città!$A$1:$B$6,2,FALSE)</f>
        <v>Roma</v>
      </c>
      <c r="G20" s="31" t="str">
        <f t="shared" si="0"/>
        <v>Basso</v>
      </c>
      <c r="H20" s="31">
        <v>19</v>
      </c>
      <c r="I20" s="16" t="s">
        <v>41</v>
      </c>
      <c r="J20" s="11"/>
      <c r="K20" s="9"/>
      <c r="L20" s="9"/>
      <c r="M20" s="9"/>
      <c r="N20" s="9"/>
      <c r="O20" s="10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13" customFormat="1" ht="47.25" customHeight="1" x14ac:dyDescent="0.2">
      <c r="A21" s="31">
        <v>20</v>
      </c>
      <c r="B21" s="31" t="s">
        <v>42</v>
      </c>
      <c r="C21" s="36" t="s">
        <v>43</v>
      </c>
      <c r="D21" s="33">
        <v>113.1</v>
      </c>
      <c r="E21" s="31" t="s">
        <v>44</v>
      </c>
      <c r="F21" s="31" t="str">
        <f>VLOOKUP(B21,Città!$A$1:$B$6,2,FALSE)</f>
        <v>Tarquinia</v>
      </c>
      <c r="G21" s="31" t="str">
        <f t="shared" si="0"/>
        <v>Alto</v>
      </c>
      <c r="H21" s="31">
        <v>20</v>
      </c>
      <c r="I21" s="16" t="s">
        <v>45</v>
      </c>
      <c r="J21" s="21" t="s">
        <v>60</v>
      </c>
      <c r="K21" s="9"/>
      <c r="L21" s="9"/>
      <c r="M21" s="9"/>
      <c r="N21" s="9"/>
      <c r="O21" s="10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s="13" customFormat="1" ht="47.25" customHeight="1" x14ac:dyDescent="0.2">
      <c r="A22" s="31">
        <v>21</v>
      </c>
      <c r="B22" s="31" t="s">
        <v>8</v>
      </c>
      <c r="C22" s="36" t="s">
        <v>43</v>
      </c>
      <c r="D22" s="33">
        <v>55.1</v>
      </c>
      <c r="E22" s="31" t="s">
        <v>19</v>
      </c>
      <c r="F22" s="31" t="str">
        <f>VLOOKUP(B22,Città!$A$1:$B$6,2,FALSE)</f>
        <v>Roma</v>
      </c>
      <c r="G22" s="31" t="str">
        <f t="shared" si="0"/>
        <v>Basso</v>
      </c>
      <c r="H22" s="31"/>
      <c r="I22" s="16"/>
      <c r="J22" s="11"/>
      <c r="K22" s="9"/>
      <c r="L22" s="9"/>
      <c r="M22" s="9"/>
      <c r="N22" s="9"/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s="13" customFormat="1" ht="47.25" customHeight="1" x14ac:dyDescent="0.2">
      <c r="A23" s="31">
        <v>22</v>
      </c>
      <c r="B23" s="31" t="s">
        <v>8</v>
      </c>
      <c r="C23" s="36" t="s">
        <v>46</v>
      </c>
      <c r="D23" s="33">
        <v>2.64</v>
      </c>
      <c r="E23" s="31" t="s">
        <v>16</v>
      </c>
      <c r="F23" s="31" t="str">
        <f>VLOOKUP(B23,Città!$A$1:$B$6,2,FALSE)</f>
        <v>Roma</v>
      </c>
      <c r="G23" s="31" t="str">
        <f t="shared" si="0"/>
        <v>Basso</v>
      </c>
      <c r="H23" s="31"/>
      <c r="I23" s="16"/>
      <c r="J23" s="11"/>
      <c r="K23" s="9"/>
      <c r="L23" s="9"/>
      <c r="M23" s="9"/>
      <c r="N23" s="9"/>
      <c r="O23" s="10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s="13" customFormat="1" ht="47.25" customHeight="1" x14ac:dyDescent="0.2">
      <c r="A24" s="31">
        <v>23</v>
      </c>
      <c r="B24" s="31" t="s">
        <v>47</v>
      </c>
      <c r="C24" s="36" t="s">
        <v>46</v>
      </c>
      <c r="D24" s="33">
        <v>99.64</v>
      </c>
      <c r="E24" s="31" t="s">
        <v>44</v>
      </c>
      <c r="F24" s="31" t="str">
        <f>VLOOKUP(B24,Città!$A$1:$B$6,2,FALSE)</f>
        <v>Frosinone</v>
      </c>
      <c r="G24" s="31" t="str">
        <f t="shared" si="0"/>
        <v>Alto</v>
      </c>
      <c r="H24" s="31"/>
      <c r="I24" s="16"/>
      <c r="J24" s="11"/>
      <c r="K24" s="9"/>
      <c r="L24" s="9"/>
      <c r="M24" s="9"/>
      <c r="N24" s="9"/>
      <c r="O24" s="10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13" customFormat="1" ht="47.25" customHeight="1" x14ac:dyDescent="0.2">
      <c r="A25" s="31">
        <v>24</v>
      </c>
      <c r="B25" s="31" t="s">
        <v>8</v>
      </c>
      <c r="C25" s="36" t="s">
        <v>48</v>
      </c>
      <c r="D25" s="33">
        <v>66.98</v>
      </c>
      <c r="E25" s="31" t="s">
        <v>26</v>
      </c>
      <c r="F25" s="31" t="str">
        <f>VLOOKUP(B25,Città!$A$1:$B$6,2,FALSE)</f>
        <v>Roma</v>
      </c>
      <c r="G25" s="31" t="str">
        <f t="shared" si="0"/>
        <v>Alto</v>
      </c>
      <c r="H25" s="31"/>
      <c r="I25" s="16"/>
      <c r="J25" s="11"/>
      <c r="K25" s="9"/>
      <c r="L25" s="9"/>
      <c r="M25" s="9"/>
      <c r="N25" s="9"/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s="13" customFormat="1" ht="47.25" customHeight="1" x14ac:dyDescent="0.2">
      <c r="A26" s="31">
        <v>25</v>
      </c>
      <c r="B26" s="31" t="s">
        <v>47</v>
      </c>
      <c r="C26" s="36" t="s">
        <v>49</v>
      </c>
      <c r="D26" s="33">
        <v>139.11000000000001</v>
      </c>
      <c r="E26" s="31" t="s">
        <v>44</v>
      </c>
      <c r="F26" s="31" t="str">
        <f>VLOOKUP(B26,Città!$A$1:$B$6,2,FALSE)</f>
        <v>Frosinone</v>
      </c>
      <c r="G26" s="31" t="str">
        <f t="shared" si="0"/>
        <v>Alto</v>
      </c>
      <c r="H26" s="31"/>
      <c r="I26" s="16"/>
      <c r="J26" s="11"/>
      <c r="K26" s="9"/>
      <c r="L26" s="9"/>
      <c r="M26" s="9"/>
      <c r="N26" s="9"/>
      <c r="O26" s="1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5.75" customHeight="1" thickBot="1" x14ac:dyDescent="0.25">
      <c r="A27" s="2"/>
      <c r="B27" s="34"/>
      <c r="C27" s="34"/>
      <c r="D27" s="34"/>
      <c r="E27" s="34"/>
      <c r="F27" s="34"/>
      <c r="G27" s="34"/>
      <c r="H27" s="34"/>
      <c r="I27" s="17"/>
      <c r="J27" s="6"/>
      <c r="K27" s="2"/>
      <c r="L27" s="2"/>
      <c r="M27" s="2"/>
      <c r="N27" s="2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 x14ac:dyDescent="0.2">
      <c r="A28" s="2"/>
      <c r="B28" s="22" t="s">
        <v>61</v>
      </c>
      <c r="C28" s="23"/>
      <c r="D28" s="23"/>
      <c r="E28" s="23"/>
      <c r="F28" s="23"/>
      <c r="G28" s="23"/>
      <c r="H28" s="23"/>
      <c r="I28" s="23"/>
      <c r="J28" s="24"/>
      <c r="K28" s="2"/>
      <c r="L28" s="2"/>
      <c r="M28" s="2"/>
      <c r="N28" s="2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 x14ac:dyDescent="0.2">
      <c r="A29" s="2"/>
      <c r="B29" s="25"/>
      <c r="C29" s="26"/>
      <c r="D29" s="26"/>
      <c r="E29" s="26"/>
      <c r="F29" s="26"/>
      <c r="G29" s="26"/>
      <c r="H29" s="26"/>
      <c r="I29" s="26"/>
      <c r="J29" s="27"/>
      <c r="K29" s="2"/>
      <c r="L29" s="2"/>
      <c r="M29" s="2"/>
      <c r="N29" s="2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customHeight="1" x14ac:dyDescent="0.2">
      <c r="A30" s="2"/>
      <c r="B30" s="25"/>
      <c r="C30" s="26"/>
      <c r="D30" s="26"/>
      <c r="E30" s="26"/>
      <c r="F30" s="26"/>
      <c r="G30" s="26"/>
      <c r="H30" s="26"/>
      <c r="I30" s="26"/>
      <c r="J30" s="27"/>
      <c r="K30" s="2"/>
      <c r="L30" s="2"/>
      <c r="M30" s="2"/>
      <c r="N30" s="2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 x14ac:dyDescent="0.2">
      <c r="A31" s="2"/>
      <c r="B31" s="25"/>
      <c r="C31" s="26"/>
      <c r="D31" s="26"/>
      <c r="E31" s="26"/>
      <c r="F31" s="26"/>
      <c r="G31" s="26"/>
      <c r="H31" s="26"/>
      <c r="I31" s="26"/>
      <c r="J31" s="27"/>
      <c r="K31" s="2"/>
      <c r="L31" s="2"/>
      <c r="M31" s="2"/>
      <c r="N31" s="2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customHeight="1" thickBot="1" x14ac:dyDescent="0.25">
      <c r="A32" s="2"/>
      <c r="B32" s="28"/>
      <c r="C32" s="29"/>
      <c r="D32" s="29"/>
      <c r="E32" s="29"/>
      <c r="F32" s="29"/>
      <c r="G32" s="29"/>
      <c r="H32" s="29"/>
      <c r="I32" s="29"/>
      <c r="J32" s="30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 x14ac:dyDescent="0.2">
      <c r="A33" s="2"/>
      <c r="B33" s="34"/>
      <c r="C33" s="34"/>
      <c r="D33" s="34"/>
      <c r="E33" s="34"/>
      <c r="F33" s="34"/>
      <c r="G33" s="34"/>
      <c r="H33" s="34"/>
      <c r="I33" s="17"/>
      <c r="J33" s="6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 x14ac:dyDescent="0.2">
      <c r="A34" s="2"/>
      <c r="B34" s="34"/>
      <c r="C34" s="34"/>
      <c r="D34" s="34"/>
      <c r="E34" s="34"/>
      <c r="F34" s="34"/>
      <c r="G34" s="34"/>
      <c r="H34" s="34"/>
      <c r="I34" s="17"/>
      <c r="J34" s="6"/>
      <c r="K34" s="2"/>
      <c r="L34" s="2"/>
      <c r="M34" s="2"/>
      <c r="N34" s="2"/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 x14ac:dyDescent="0.2">
      <c r="A35" s="2"/>
      <c r="B35" s="34"/>
      <c r="C35" s="37"/>
      <c r="D35" s="34"/>
      <c r="E35" s="34"/>
      <c r="F35" s="34"/>
      <c r="G35" s="34"/>
      <c r="H35" s="34"/>
      <c r="I35" s="17"/>
      <c r="J35" s="6"/>
      <c r="K35" s="2"/>
      <c r="L35" s="2"/>
      <c r="M35" s="2"/>
      <c r="N35" s="2"/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 x14ac:dyDescent="0.2">
      <c r="A36" s="2"/>
      <c r="B36" s="34"/>
      <c r="C36" s="34"/>
      <c r="D36" s="34"/>
      <c r="E36" s="34"/>
      <c r="F36" s="34"/>
      <c r="G36" s="34"/>
      <c r="H36" s="34"/>
      <c r="I36" s="17"/>
      <c r="J36" s="6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 x14ac:dyDescent="0.2">
      <c r="A37" s="2"/>
      <c r="B37" s="34"/>
      <c r="C37" s="34"/>
      <c r="D37" s="34"/>
      <c r="E37" s="34"/>
      <c r="F37" s="34"/>
      <c r="G37" s="34"/>
      <c r="H37" s="34"/>
      <c r="I37" s="17"/>
      <c r="J37" s="6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 x14ac:dyDescent="0.2">
      <c r="A38" s="2"/>
      <c r="B38" s="34"/>
      <c r="C38" s="34"/>
      <c r="D38" s="34"/>
      <c r="E38" s="34"/>
      <c r="F38" s="34"/>
      <c r="G38" s="34"/>
      <c r="H38" s="34"/>
      <c r="I38" s="17"/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2">
      <c r="A39" s="2"/>
      <c r="B39" s="34"/>
      <c r="C39" s="34"/>
      <c r="D39" s="34"/>
      <c r="E39" s="34"/>
      <c r="F39" s="34"/>
      <c r="G39" s="34"/>
      <c r="H39" s="34"/>
      <c r="I39" s="17"/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 x14ac:dyDescent="0.2">
      <c r="A40" s="2"/>
      <c r="B40" s="34"/>
      <c r="C40" s="34"/>
      <c r="D40" s="34"/>
      <c r="E40" s="34"/>
      <c r="F40" s="34"/>
      <c r="G40" s="34"/>
      <c r="H40" s="34"/>
      <c r="I40" s="17"/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 x14ac:dyDescent="0.2">
      <c r="A41" s="2"/>
      <c r="B41" s="34"/>
      <c r="C41" s="34"/>
      <c r="D41" s="34"/>
      <c r="E41" s="34"/>
      <c r="F41" s="34"/>
      <c r="G41" s="34"/>
      <c r="H41" s="34"/>
      <c r="I41" s="17"/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 x14ac:dyDescent="0.2">
      <c r="A42" s="2"/>
      <c r="B42" s="34"/>
      <c r="C42" s="34"/>
      <c r="D42" s="34"/>
      <c r="E42" s="34"/>
      <c r="F42" s="34"/>
      <c r="G42" s="34"/>
      <c r="H42" s="34"/>
      <c r="I42" s="17"/>
      <c r="J42" s="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 x14ac:dyDescent="0.2">
      <c r="A43" s="2"/>
      <c r="B43" s="34"/>
      <c r="C43" s="34"/>
      <c r="D43" s="34"/>
      <c r="E43" s="34"/>
      <c r="F43" s="34"/>
      <c r="G43" s="34"/>
      <c r="H43" s="34"/>
      <c r="I43" s="17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 x14ac:dyDescent="0.2">
      <c r="A44" s="2"/>
      <c r="B44" s="34"/>
      <c r="C44" s="34"/>
      <c r="D44" s="34"/>
      <c r="E44" s="34"/>
      <c r="F44" s="34"/>
      <c r="G44" s="34"/>
      <c r="H44" s="34"/>
      <c r="I44" s="17"/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 x14ac:dyDescent="0.2">
      <c r="A45" s="2"/>
      <c r="B45" s="34"/>
      <c r="C45" s="34"/>
      <c r="D45" s="34"/>
      <c r="E45" s="34"/>
      <c r="F45" s="34"/>
      <c r="G45" s="34"/>
      <c r="H45" s="34"/>
      <c r="I45" s="17"/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 x14ac:dyDescent="0.2">
      <c r="A46" s="2"/>
      <c r="B46" s="34"/>
      <c r="C46" s="34"/>
      <c r="D46" s="34"/>
      <c r="E46" s="34"/>
      <c r="F46" s="34"/>
      <c r="G46" s="34"/>
      <c r="H46" s="34"/>
      <c r="I46" s="17"/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 x14ac:dyDescent="0.2">
      <c r="A47" s="2"/>
      <c r="B47" s="34"/>
      <c r="C47" s="34"/>
      <c r="D47" s="34"/>
      <c r="E47" s="34"/>
      <c r="F47" s="34"/>
      <c r="G47" s="34"/>
      <c r="H47" s="34"/>
      <c r="I47" s="17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customHeight="1" x14ac:dyDescent="0.2">
      <c r="A48" s="2"/>
      <c r="B48" s="34"/>
      <c r="C48" s="34"/>
      <c r="D48" s="34"/>
      <c r="E48" s="34"/>
      <c r="F48" s="34"/>
      <c r="G48" s="34"/>
      <c r="H48" s="34"/>
      <c r="I48" s="17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 x14ac:dyDescent="0.2">
      <c r="A49" s="2"/>
      <c r="B49" s="34"/>
      <c r="C49" s="34"/>
      <c r="D49" s="34"/>
      <c r="E49" s="34"/>
      <c r="F49" s="34"/>
      <c r="G49" s="34"/>
      <c r="H49" s="34"/>
      <c r="I49" s="17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customHeight="1" x14ac:dyDescent="0.2">
      <c r="A50" s="2"/>
      <c r="B50" s="34"/>
      <c r="C50" s="34"/>
      <c r="D50" s="34"/>
      <c r="E50" s="34"/>
      <c r="F50" s="34"/>
      <c r="G50" s="34"/>
      <c r="H50" s="34"/>
      <c r="I50" s="17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 x14ac:dyDescent="0.2">
      <c r="A51" s="2"/>
      <c r="B51" s="34"/>
      <c r="C51" s="34"/>
      <c r="D51" s="34"/>
      <c r="E51" s="34"/>
      <c r="F51" s="34"/>
      <c r="G51" s="34"/>
      <c r="H51" s="34"/>
      <c r="I51" s="17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 x14ac:dyDescent="0.2">
      <c r="A52" s="2"/>
      <c r="B52" s="34"/>
      <c r="C52" s="34"/>
      <c r="D52" s="34"/>
      <c r="E52" s="34"/>
      <c r="F52" s="34"/>
      <c r="G52" s="34"/>
      <c r="H52" s="34"/>
      <c r="I52" s="17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 x14ac:dyDescent="0.2">
      <c r="A53" s="2"/>
      <c r="B53" s="34"/>
      <c r="C53" s="34"/>
      <c r="D53" s="34"/>
      <c r="E53" s="34"/>
      <c r="F53" s="34"/>
      <c r="G53" s="34"/>
      <c r="H53" s="34"/>
      <c r="I53" s="17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 x14ac:dyDescent="0.2">
      <c r="A54" s="2"/>
      <c r="B54" s="34"/>
      <c r="C54" s="34"/>
      <c r="D54" s="34"/>
      <c r="E54" s="34"/>
      <c r="F54" s="34"/>
      <c r="G54" s="34"/>
      <c r="H54" s="34"/>
      <c r="I54" s="17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 customHeight="1" x14ac:dyDescent="0.2">
      <c r="A55" s="2"/>
      <c r="B55" s="34"/>
      <c r="C55" s="34"/>
      <c r="D55" s="34"/>
      <c r="E55" s="34"/>
      <c r="F55" s="34"/>
      <c r="G55" s="34"/>
      <c r="H55" s="34"/>
      <c r="I55" s="17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 x14ac:dyDescent="0.2">
      <c r="A56" s="2"/>
      <c r="B56" s="34"/>
      <c r="C56" s="34"/>
      <c r="D56" s="34"/>
      <c r="E56" s="34"/>
      <c r="F56" s="34"/>
      <c r="G56" s="34"/>
      <c r="H56" s="34"/>
      <c r="I56" s="17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 customHeight="1" x14ac:dyDescent="0.2">
      <c r="A57" s="2"/>
      <c r="B57" s="34"/>
      <c r="C57" s="34"/>
      <c r="D57" s="34"/>
      <c r="E57" s="34"/>
      <c r="F57" s="34"/>
      <c r="G57" s="34"/>
      <c r="H57" s="34"/>
      <c r="I57" s="17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 customHeight="1" x14ac:dyDescent="0.2">
      <c r="A58" s="2"/>
      <c r="B58" s="34"/>
      <c r="C58" s="34"/>
      <c r="D58" s="34"/>
      <c r="E58" s="34"/>
      <c r="F58" s="34"/>
      <c r="G58" s="34"/>
      <c r="H58" s="34"/>
      <c r="I58" s="17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 customHeight="1" x14ac:dyDescent="0.2">
      <c r="A59" s="2"/>
      <c r="B59" s="34"/>
      <c r="C59" s="34"/>
      <c r="D59" s="34"/>
      <c r="E59" s="34"/>
      <c r="F59" s="34"/>
      <c r="G59" s="34"/>
      <c r="H59" s="34"/>
      <c r="I59" s="17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 customHeight="1" x14ac:dyDescent="0.2">
      <c r="A60" s="2"/>
      <c r="B60" s="34"/>
      <c r="C60" s="34"/>
      <c r="D60" s="34"/>
      <c r="E60" s="34"/>
      <c r="F60" s="34"/>
      <c r="G60" s="34"/>
      <c r="H60" s="34"/>
      <c r="I60" s="17"/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 customHeight="1" x14ac:dyDescent="0.2">
      <c r="A61" s="2"/>
      <c r="B61" s="34"/>
      <c r="C61" s="34"/>
      <c r="D61" s="34"/>
      <c r="E61" s="34"/>
      <c r="F61" s="34"/>
      <c r="G61" s="34"/>
      <c r="H61" s="34"/>
      <c r="I61" s="17"/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 customHeight="1" x14ac:dyDescent="0.2">
      <c r="A62" s="2"/>
      <c r="B62" s="34"/>
      <c r="C62" s="34"/>
      <c r="D62" s="34"/>
      <c r="E62" s="34"/>
      <c r="F62" s="34"/>
      <c r="G62" s="34"/>
      <c r="H62" s="34"/>
      <c r="I62" s="17"/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 x14ac:dyDescent="0.2">
      <c r="A63" s="2"/>
      <c r="B63" s="34"/>
      <c r="C63" s="34"/>
      <c r="D63" s="34"/>
      <c r="E63" s="34"/>
      <c r="F63" s="34"/>
      <c r="G63" s="34"/>
      <c r="H63" s="34"/>
      <c r="I63" s="17"/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 customHeight="1" x14ac:dyDescent="0.2">
      <c r="A64" s="2"/>
      <c r="B64" s="34"/>
      <c r="C64" s="34"/>
      <c r="D64" s="34"/>
      <c r="E64" s="34"/>
      <c r="F64" s="34"/>
      <c r="G64" s="34"/>
      <c r="H64" s="34"/>
      <c r="I64" s="17"/>
      <c r="J64" s="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 customHeight="1" x14ac:dyDescent="0.2">
      <c r="A65" s="2"/>
      <c r="B65" s="34"/>
      <c r="C65" s="34"/>
      <c r="D65" s="34"/>
      <c r="E65" s="34"/>
      <c r="F65" s="34"/>
      <c r="G65" s="34"/>
      <c r="H65" s="34"/>
      <c r="I65" s="17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 customHeight="1" x14ac:dyDescent="0.2">
      <c r="A66" s="2"/>
      <c r="B66" s="34"/>
      <c r="C66" s="34"/>
      <c r="D66" s="34"/>
      <c r="E66" s="34"/>
      <c r="F66" s="34"/>
      <c r="G66" s="34"/>
      <c r="H66" s="34"/>
      <c r="I66" s="17"/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 customHeight="1" x14ac:dyDescent="0.2">
      <c r="A67" s="2"/>
      <c r="B67" s="34"/>
      <c r="C67" s="34"/>
      <c r="D67" s="34"/>
      <c r="E67" s="34"/>
      <c r="F67" s="34"/>
      <c r="G67" s="34"/>
      <c r="H67" s="34"/>
      <c r="I67" s="17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 customHeight="1" x14ac:dyDescent="0.2">
      <c r="A68" s="2"/>
      <c r="B68" s="34"/>
      <c r="C68" s="34"/>
      <c r="D68" s="34"/>
      <c r="E68" s="34"/>
      <c r="F68" s="34"/>
      <c r="G68" s="34"/>
      <c r="H68" s="34"/>
      <c r="I68" s="17"/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customHeight="1" x14ac:dyDescent="0.2">
      <c r="A69" s="2"/>
      <c r="B69" s="34"/>
      <c r="C69" s="34"/>
      <c r="D69" s="34"/>
      <c r="E69" s="34"/>
      <c r="F69" s="34"/>
      <c r="G69" s="34"/>
      <c r="H69" s="34"/>
      <c r="I69" s="17"/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 customHeight="1" x14ac:dyDescent="0.2">
      <c r="A70" s="2"/>
      <c r="B70" s="34"/>
      <c r="C70" s="34"/>
      <c r="D70" s="34"/>
      <c r="E70" s="34"/>
      <c r="F70" s="34"/>
      <c r="G70" s="34"/>
      <c r="H70" s="34"/>
      <c r="I70" s="17"/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 x14ac:dyDescent="0.2">
      <c r="A71" s="2"/>
      <c r="B71" s="34"/>
      <c r="C71" s="34"/>
      <c r="D71" s="34"/>
      <c r="E71" s="34"/>
      <c r="F71" s="34"/>
      <c r="G71" s="34"/>
      <c r="H71" s="34"/>
      <c r="I71" s="17"/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 customHeight="1" x14ac:dyDescent="0.2">
      <c r="A72" s="2"/>
      <c r="B72" s="34"/>
      <c r="C72" s="34"/>
      <c r="D72" s="34"/>
      <c r="E72" s="34"/>
      <c r="F72" s="34"/>
      <c r="G72" s="34"/>
      <c r="H72" s="34"/>
      <c r="I72" s="17"/>
      <c r="J72" s="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 customHeight="1" x14ac:dyDescent="0.2">
      <c r="A73" s="2"/>
      <c r="B73" s="34"/>
      <c r="C73" s="34"/>
      <c r="D73" s="34"/>
      <c r="E73" s="34"/>
      <c r="F73" s="34"/>
      <c r="G73" s="34"/>
      <c r="H73" s="34"/>
      <c r="I73" s="17"/>
      <c r="J73" s="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 customHeight="1" x14ac:dyDescent="0.2">
      <c r="A74" s="2"/>
      <c r="B74" s="34"/>
      <c r="C74" s="34"/>
      <c r="D74" s="34"/>
      <c r="E74" s="34"/>
      <c r="F74" s="34"/>
      <c r="G74" s="34"/>
      <c r="H74" s="34"/>
      <c r="I74" s="17"/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 customHeight="1" x14ac:dyDescent="0.2">
      <c r="A75" s="2"/>
      <c r="B75" s="34"/>
      <c r="C75" s="34"/>
      <c r="D75" s="34"/>
      <c r="E75" s="34"/>
      <c r="F75" s="34"/>
      <c r="G75" s="34"/>
      <c r="H75" s="34"/>
      <c r="I75" s="17"/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 customHeight="1" x14ac:dyDescent="0.2">
      <c r="A76" s="2"/>
      <c r="B76" s="34"/>
      <c r="C76" s="34"/>
      <c r="D76" s="34"/>
      <c r="E76" s="34"/>
      <c r="F76" s="34"/>
      <c r="G76" s="34"/>
      <c r="H76" s="34"/>
      <c r="I76" s="17"/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 customHeight="1" x14ac:dyDescent="0.2">
      <c r="A77" s="2"/>
      <c r="B77" s="34"/>
      <c r="C77" s="34"/>
      <c r="D77" s="34"/>
      <c r="E77" s="34"/>
      <c r="F77" s="34"/>
      <c r="G77" s="34"/>
      <c r="H77" s="34"/>
      <c r="I77" s="17"/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 customHeight="1" x14ac:dyDescent="0.2">
      <c r="A78" s="2"/>
      <c r="B78" s="34"/>
      <c r="C78" s="34"/>
      <c r="D78" s="34"/>
      <c r="E78" s="34"/>
      <c r="F78" s="34"/>
      <c r="G78" s="34"/>
      <c r="H78" s="34"/>
      <c r="I78" s="17"/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 customHeight="1" x14ac:dyDescent="0.2">
      <c r="A79" s="2"/>
      <c r="B79" s="34"/>
      <c r="C79" s="34"/>
      <c r="D79" s="34"/>
      <c r="E79" s="34"/>
      <c r="F79" s="34"/>
      <c r="G79" s="34"/>
      <c r="H79" s="34"/>
      <c r="I79" s="17"/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 customHeight="1" x14ac:dyDescent="0.2">
      <c r="A80" s="2"/>
      <c r="B80" s="34"/>
      <c r="C80" s="34"/>
      <c r="D80" s="34"/>
      <c r="E80" s="34"/>
      <c r="F80" s="34"/>
      <c r="G80" s="34"/>
      <c r="H80" s="34"/>
      <c r="I80" s="17"/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 customHeight="1" x14ac:dyDescent="0.2">
      <c r="A81" s="2"/>
      <c r="B81" s="34"/>
      <c r="C81" s="34"/>
      <c r="D81" s="34"/>
      <c r="E81" s="34"/>
      <c r="F81" s="34"/>
      <c r="G81" s="34"/>
      <c r="H81" s="34"/>
      <c r="I81" s="17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 customHeight="1" x14ac:dyDescent="0.2">
      <c r="A82" s="2"/>
      <c r="B82" s="34"/>
      <c r="C82" s="34"/>
      <c r="D82" s="34"/>
      <c r="E82" s="34"/>
      <c r="F82" s="34"/>
      <c r="G82" s="34"/>
      <c r="H82" s="34"/>
      <c r="I82" s="17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 customHeight="1" x14ac:dyDescent="0.2">
      <c r="A83" s="2"/>
      <c r="B83" s="34"/>
      <c r="C83" s="34"/>
      <c r="D83" s="34"/>
      <c r="E83" s="34"/>
      <c r="F83" s="34"/>
      <c r="G83" s="34"/>
      <c r="H83" s="34"/>
      <c r="I83" s="17"/>
      <c r="J83" s="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 customHeight="1" x14ac:dyDescent="0.2">
      <c r="A84" s="2"/>
      <c r="B84" s="34"/>
      <c r="C84" s="34"/>
      <c r="D84" s="34"/>
      <c r="E84" s="34"/>
      <c r="F84" s="34"/>
      <c r="G84" s="34"/>
      <c r="H84" s="34"/>
      <c r="I84" s="17"/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 x14ac:dyDescent="0.2">
      <c r="A85" s="2"/>
      <c r="B85" s="34"/>
      <c r="C85" s="34"/>
      <c r="D85" s="34"/>
      <c r="E85" s="34"/>
      <c r="F85" s="34"/>
      <c r="G85" s="34"/>
      <c r="H85" s="34"/>
      <c r="I85" s="17"/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 x14ac:dyDescent="0.2">
      <c r="A86" s="2"/>
      <c r="B86" s="34"/>
      <c r="C86" s="34"/>
      <c r="D86" s="34"/>
      <c r="E86" s="34"/>
      <c r="F86" s="34"/>
      <c r="G86" s="34"/>
      <c r="H86" s="34"/>
      <c r="I86" s="17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 x14ac:dyDescent="0.2">
      <c r="A87" s="2"/>
      <c r="B87" s="34"/>
      <c r="C87" s="34"/>
      <c r="D87" s="34"/>
      <c r="E87" s="34"/>
      <c r="F87" s="34"/>
      <c r="G87" s="34"/>
      <c r="H87" s="34"/>
      <c r="I87" s="17"/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 customHeight="1" x14ac:dyDescent="0.2">
      <c r="A88" s="2"/>
      <c r="B88" s="34"/>
      <c r="C88" s="34"/>
      <c r="D88" s="34"/>
      <c r="E88" s="34"/>
      <c r="F88" s="34"/>
      <c r="G88" s="34"/>
      <c r="H88" s="34"/>
      <c r="I88" s="17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 x14ac:dyDescent="0.2">
      <c r="A89" s="2"/>
      <c r="B89" s="34"/>
      <c r="C89" s="34"/>
      <c r="D89" s="34"/>
      <c r="E89" s="34"/>
      <c r="F89" s="34"/>
      <c r="G89" s="34"/>
      <c r="H89" s="34"/>
      <c r="I89" s="17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 customHeight="1" x14ac:dyDescent="0.2">
      <c r="A90" s="2"/>
      <c r="B90" s="34"/>
      <c r="C90" s="34"/>
      <c r="D90" s="34"/>
      <c r="E90" s="34"/>
      <c r="F90" s="34"/>
      <c r="G90" s="34"/>
      <c r="H90" s="34"/>
      <c r="I90" s="17"/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 customHeight="1" x14ac:dyDescent="0.2">
      <c r="A91" s="2"/>
      <c r="B91" s="34"/>
      <c r="C91" s="34"/>
      <c r="D91" s="34"/>
      <c r="E91" s="34"/>
      <c r="F91" s="34"/>
      <c r="G91" s="34"/>
      <c r="H91" s="34"/>
      <c r="I91" s="17"/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 customHeight="1" x14ac:dyDescent="0.2">
      <c r="A92" s="2"/>
      <c r="B92" s="34"/>
      <c r="C92" s="34"/>
      <c r="D92" s="34"/>
      <c r="E92" s="34"/>
      <c r="F92" s="34"/>
      <c r="G92" s="34"/>
      <c r="H92" s="34"/>
      <c r="I92" s="17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 customHeight="1" x14ac:dyDescent="0.2">
      <c r="A93" s="2"/>
      <c r="B93" s="34"/>
      <c r="C93" s="34"/>
      <c r="D93" s="34"/>
      <c r="E93" s="34"/>
      <c r="F93" s="34"/>
      <c r="G93" s="34"/>
      <c r="H93" s="34"/>
      <c r="I93" s="17"/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 customHeight="1" x14ac:dyDescent="0.2">
      <c r="A94" s="2"/>
      <c r="B94" s="34"/>
      <c r="C94" s="34"/>
      <c r="D94" s="34"/>
      <c r="E94" s="34"/>
      <c r="F94" s="34"/>
      <c r="G94" s="34"/>
      <c r="H94" s="34"/>
      <c r="I94" s="17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 x14ac:dyDescent="0.2">
      <c r="A95" s="2"/>
      <c r="B95" s="34"/>
      <c r="C95" s="34"/>
      <c r="D95" s="34"/>
      <c r="E95" s="34"/>
      <c r="F95" s="34"/>
      <c r="G95" s="34"/>
      <c r="H95" s="34"/>
      <c r="I95" s="17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 x14ac:dyDescent="0.2">
      <c r="A96" s="2"/>
      <c r="B96" s="34"/>
      <c r="C96" s="34"/>
      <c r="D96" s="34"/>
      <c r="E96" s="34"/>
      <c r="F96" s="34"/>
      <c r="G96" s="34"/>
      <c r="H96" s="34"/>
      <c r="I96" s="17"/>
      <c r="J96" s="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 x14ac:dyDescent="0.2">
      <c r="A97" s="2"/>
      <c r="B97" s="34"/>
      <c r="C97" s="34"/>
      <c r="D97" s="34"/>
      <c r="E97" s="34"/>
      <c r="F97" s="34"/>
      <c r="G97" s="34"/>
      <c r="H97" s="34"/>
      <c r="I97" s="17"/>
      <c r="J97" s="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 x14ac:dyDescent="0.2">
      <c r="A98" s="2"/>
      <c r="B98" s="34"/>
      <c r="C98" s="34"/>
      <c r="D98" s="34"/>
      <c r="E98" s="34"/>
      <c r="F98" s="34"/>
      <c r="G98" s="34"/>
      <c r="H98" s="34"/>
      <c r="I98" s="17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 x14ac:dyDescent="0.2">
      <c r="A99" s="2"/>
      <c r="B99" s="34"/>
      <c r="C99" s="34"/>
      <c r="D99" s="34"/>
      <c r="E99" s="34"/>
      <c r="F99" s="34"/>
      <c r="G99" s="34"/>
      <c r="H99" s="34"/>
      <c r="I99" s="17"/>
      <c r="J99" s="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 x14ac:dyDescent="0.2">
      <c r="A100" s="2"/>
      <c r="B100" s="34"/>
      <c r="C100" s="34"/>
      <c r="D100" s="34"/>
      <c r="E100" s="34"/>
      <c r="F100" s="34"/>
      <c r="G100" s="34"/>
      <c r="H100" s="34"/>
      <c r="I100" s="17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 x14ac:dyDescent="0.2">
      <c r="A101" s="2"/>
      <c r="B101" s="34"/>
      <c r="C101" s="34"/>
      <c r="D101" s="34"/>
      <c r="E101" s="34"/>
      <c r="F101" s="34"/>
      <c r="G101" s="34"/>
      <c r="H101" s="34"/>
      <c r="I101" s="17"/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 x14ac:dyDescent="0.2">
      <c r="A102" s="2"/>
      <c r="B102" s="34"/>
      <c r="C102" s="34"/>
      <c r="D102" s="34"/>
      <c r="E102" s="34"/>
      <c r="F102" s="34"/>
      <c r="G102" s="34"/>
      <c r="H102" s="34"/>
      <c r="I102" s="17"/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 x14ac:dyDescent="0.2">
      <c r="A103" s="2"/>
      <c r="B103" s="34"/>
      <c r="C103" s="34"/>
      <c r="D103" s="34"/>
      <c r="E103" s="34"/>
      <c r="F103" s="34"/>
      <c r="G103" s="34"/>
      <c r="H103" s="34"/>
      <c r="I103" s="17"/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 x14ac:dyDescent="0.2">
      <c r="A104" s="2"/>
      <c r="B104" s="34"/>
      <c r="C104" s="34"/>
      <c r="D104" s="34"/>
      <c r="E104" s="34"/>
      <c r="F104" s="34"/>
      <c r="G104" s="34"/>
      <c r="H104" s="34"/>
      <c r="I104" s="17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 x14ac:dyDescent="0.2">
      <c r="A105" s="2"/>
      <c r="B105" s="34"/>
      <c r="C105" s="34"/>
      <c r="D105" s="34"/>
      <c r="E105" s="34"/>
      <c r="F105" s="34"/>
      <c r="G105" s="34"/>
      <c r="H105" s="34"/>
      <c r="I105" s="17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 x14ac:dyDescent="0.2">
      <c r="A106" s="2"/>
      <c r="B106" s="34"/>
      <c r="C106" s="34"/>
      <c r="D106" s="34"/>
      <c r="E106" s="34"/>
      <c r="F106" s="34"/>
      <c r="G106" s="34"/>
      <c r="H106" s="34"/>
      <c r="I106" s="17"/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 x14ac:dyDescent="0.2">
      <c r="A107" s="2"/>
      <c r="B107" s="34"/>
      <c r="C107" s="34"/>
      <c r="D107" s="34"/>
      <c r="E107" s="34"/>
      <c r="F107" s="34"/>
      <c r="G107" s="34"/>
      <c r="H107" s="34"/>
      <c r="I107" s="17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 x14ac:dyDescent="0.2">
      <c r="A108" s="2"/>
      <c r="B108" s="34"/>
      <c r="C108" s="34"/>
      <c r="D108" s="34"/>
      <c r="E108" s="34"/>
      <c r="F108" s="34"/>
      <c r="G108" s="34"/>
      <c r="H108" s="34"/>
      <c r="I108" s="17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 x14ac:dyDescent="0.2">
      <c r="A109" s="2"/>
      <c r="B109" s="34"/>
      <c r="C109" s="34"/>
      <c r="D109" s="34"/>
      <c r="E109" s="34"/>
      <c r="F109" s="34"/>
      <c r="G109" s="34"/>
      <c r="H109" s="34"/>
      <c r="I109" s="17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 x14ac:dyDescent="0.2">
      <c r="A110" s="2"/>
      <c r="B110" s="34"/>
      <c r="C110" s="34"/>
      <c r="D110" s="34"/>
      <c r="E110" s="34"/>
      <c r="F110" s="34"/>
      <c r="G110" s="34"/>
      <c r="H110" s="34"/>
      <c r="I110" s="17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 x14ac:dyDescent="0.2">
      <c r="A111" s="2"/>
      <c r="B111" s="34"/>
      <c r="C111" s="34"/>
      <c r="D111" s="34"/>
      <c r="E111" s="34"/>
      <c r="F111" s="34"/>
      <c r="G111" s="34"/>
      <c r="H111" s="34"/>
      <c r="I111" s="17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 x14ac:dyDescent="0.2">
      <c r="A112" s="2"/>
      <c r="B112" s="34"/>
      <c r="C112" s="34"/>
      <c r="D112" s="34"/>
      <c r="E112" s="34"/>
      <c r="F112" s="34"/>
      <c r="G112" s="34"/>
      <c r="H112" s="34"/>
      <c r="I112" s="17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 x14ac:dyDescent="0.2">
      <c r="A113" s="2"/>
      <c r="B113" s="34"/>
      <c r="C113" s="34"/>
      <c r="D113" s="34"/>
      <c r="E113" s="34"/>
      <c r="F113" s="34"/>
      <c r="G113" s="34"/>
      <c r="H113" s="34"/>
      <c r="I113" s="17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 x14ac:dyDescent="0.2">
      <c r="A114" s="2"/>
      <c r="B114" s="34"/>
      <c r="C114" s="34"/>
      <c r="D114" s="34"/>
      <c r="E114" s="34"/>
      <c r="F114" s="34"/>
      <c r="G114" s="34"/>
      <c r="H114" s="34"/>
      <c r="I114" s="17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 x14ac:dyDescent="0.2">
      <c r="A115" s="2"/>
      <c r="B115" s="34"/>
      <c r="C115" s="34"/>
      <c r="D115" s="34"/>
      <c r="E115" s="34"/>
      <c r="F115" s="34"/>
      <c r="G115" s="34"/>
      <c r="H115" s="34"/>
      <c r="I115" s="17"/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 x14ac:dyDescent="0.2">
      <c r="A116" s="2"/>
      <c r="B116" s="34"/>
      <c r="C116" s="34"/>
      <c r="D116" s="34"/>
      <c r="E116" s="34"/>
      <c r="F116" s="34"/>
      <c r="G116" s="34"/>
      <c r="H116" s="34"/>
      <c r="I116" s="17"/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 x14ac:dyDescent="0.2">
      <c r="A117" s="2"/>
      <c r="B117" s="34"/>
      <c r="C117" s="34"/>
      <c r="D117" s="34"/>
      <c r="E117" s="34"/>
      <c r="F117" s="34"/>
      <c r="G117" s="34"/>
      <c r="H117" s="34"/>
      <c r="I117" s="17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 x14ac:dyDescent="0.2">
      <c r="A118" s="2"/>
      <c r="B118" s="34"/>
      <c r="C118" s="34"/>
      <c r="D118" s="34"/>
      <c r="E118" s="34"/>
      <c r="F118" s="34"/>
      <c r="G118" s="34"/>
      <c r="H118" s="34"/>
      <c r="I118" s="17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 x14ac:dyDescent="0.2">
      <c r="A119" s="2"/>
      <c r="B119" s="34"/>
      <c r="C119" s="34"/>
      <c r="D119" s="34"/>
      <c r="E119" s="34"/>
      <c r="F119" s="34"/>
      <c r="G119" s="34"/>
      <c r="H119" s="34"/>
      <c r="I119" s="17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 x14ac:dyDescent="0.2">
      <c r="A120" s="2"/>
      <c r="B120" s="34"/>
      <c r="C120" s="34"/>
      <c r="D120" s="34"/>
      <c r="E120" s="34"/>
      <c r="F120" s="34"/>
      <c r="G120" s="34"/>
      <c r="H120" s="34"/>
      <c r="I120" s="17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 x14ac:dyDescent="0.2">
      <c r="A121" s="2"/>
      <c r="B121" s="34"/>
      <c r="C121" s="34"/>
      <c r="D121" s="34"/>
      <c r="E121" s="34"/>
      <c r="F121" s="34"/>
      <c r="G121" s="34"/>
      <c r="H121" s="34"/>
      <c r="I121" s="17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 x14ac:dyDescent="0.2">
      <c r="A122" s="2"/>
      <c r="B122" s="34"/>
      <c r="C122" s="34"/>
      <c r="D122" s="34"/>
      <c r="E122" s="34"/>
      <c r="F122" s="34"/>
      <c r="G122" s="34"/>
      <c r="H122" s="34"/>
      <c r="I122" s="17"/>
      <c r="J122" s="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2">
      <c r="A123" s="2"/>
      <c r="B123" s="34"/>
      <c r="C123" s="34"/>
      <c r="D123" s="34"/>
      <c r="E123" s="34"/>
      <c r="F123" s="34"/>
      <c r="G123" s="34"/>
      <c r="H123" s="34"/>
      <c r="I123" s="17"/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 x14ac:dyDescent="0.2">
      <c r="A124" s="2"/>
      <c r="B124" s="34"/>
      <c r="C124" s="34"/>
      <c r="D124" s="34"/>
      <c r="E124" s="34"/>
      <c r="F124" s="34"/>
      <c r="G124" s="34"/>
      <c r="H124" s="34"/>
      <c r="I124" s="17"/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 x14ac:dyDescent="0.2">
      <c r="A125" s="2"/>
      <c r="B125" s="34"/>
      <c r="C125" s="34"/>
      <c r="D125" s="34"/>
      <c r="E125" s="34"/>
      <c r="F125" s="34"/>
      <c r="G125" s="34"/>
      <c r="H125" s="34"/>
      <c r="I125" s="17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 x14ac:dyDescent="0.2">
      <c r="A126" s="2"/>
      <c r="B126" s="34"/>
      <c r="C126" s="34"/>
      <c r="D126" s="34"/>
      <c r="E126" s="34"/>
      <c r="F126" s="34"/>
      <c r="G126" s="34"/>
      <c r="H126" s="34"/>
      <c r="I126" s="17"/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 x14ac:dyDescent="0.2">
      <c r="A127" s="2"/>
      <c r="B127" s="34"/>
      <c r="C127" s="34"/>
      <c r="D127" s="34"/>
      <c r="E127" s="34"/>
      <c r="F127" s="34"/>
      <c r="G127" s="34"/>
      <c r="H127" s="34"/>
      <c r="I127" s="17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 x14ac:dyDescent="0.2">
      <c r="A128" s="2"/>
      <c r="B128" s="34"/>
      <c r="C128" s="34"/>
      <c r="D128" s="34"/>
      <c r="E128" s="34"/>
      <c r="F128" s="34"/>
      <c r="G128" s="34"/>
      <c r="H128" s="34"/>
      <c r="I128" s="17"/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 x14ac:dyDescent="0.2">
      <c r="A129" s="2"/>
      <c r="B129" s="34"/>
      <c r="C129" s="34"/>
      <c r="D129" s="34"/>
      <c r="E129" s="34"/>
      <c r="F129" s="34"/>
      <c r="G129" s="34"/>
      <c r="H129" s="34"/>
      <c r="I129" s="17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 x14ac:dyDescent="0.2">
      <c r="A130" s="2"/>
      <c r="B130" s="34"/>
      <c r="C130" s="34"/>
      <c r="D130" s="34"/>
      <c r="E130" s="34"/>
      <c r="F130" s="34"/>
      <c r="G130" s="34"/>
      <c r="H130" s="34"/>
      <c r="I130" s="17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 x14ac:dyDescent="0.2">
      <c r="A131" s="2"/>
      <c r="B131" s="34"/>
      <c r="C131" s="34"/>
      <c r="D131" s="34"/>
      <c r="E131" s="34"/>
      <c r="F131" s="34"/>
      <c r="G131" s="34"/>
      <c r="H131" s="34"/>
      <c r="I131" s="17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 x14ac:dyDescent="0.2">
      <c r="A132" s="2"/>
      <c r="B132" s="34"/>
      <c r="C132" s="34"/>
      <c r="D132" s="34"/>
      <c r="E132" s="34"/>
      <c r="F132" s="34"/>
      <c r="G132" s="34"/>
      <c r="H132" s="34"/>
      <c r="I132" s="17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 x14ac:dyDescent="0.2">
      <c r="A133" s="2"/>
      <c r="B133" s="34"/>
      <c r="C133" s="34"/>
      <c r="D133" s="34"/>
      <c r="E133" s="34"/>
      <c r="F133" s="34"/>
      <c r="G133" s="34"/>
      <c r="H133" s="34"/>
      <c r="I133" s="17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 x14ac:dyDescent="0.2">
      <c r="A134" s="2"/>
      <c r="B134" s="34"/>
      <c r="C134" s="34"/>
      <c r="D134" s="34"/>
      <c r="E134" s="34"/>
      <c r="F134" s="34"/>
      <c r="G134" s="34"/>
      <c r="H134" s="34"/>
      <c r="I134" s="17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 x14ac:dyDescent="0.2">
      <c r="A135" s="2"/>
      <c r="B135" s="34"/>
      <c r="C135" s="34"/>
      <c r="D135" s="34"/>
      <c r="E135" s="34"/>
      <c r="F135" s="34"/>
      <c r="G135" s="34"/>
      <c r="H135" s="34"/>
      <c r="I135" s="17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 x14ac:dyDescent="0.2">
      <c r="A136" s="2"/>
      <c r="B136" s="34"/>
      <c r="C136" s="34"/>
      <c r="D136" s="34"/>
      <c r="E136" s="34"/>
      <c r="F136" s="34"/>
      <c r="G136" s="34"/>
      <c r="H136" s="34"/>
      <c r="I136" s="17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 x14ac:dyDescent="0.2">
      <c r="A137" s="2"/>
      <c r="B137" s="34"/>
      <c r="C137" s="34"/>
      <c r="D137" s="34"/>
      <c r="E137" s="34"/>
      <c r="F137" s="34"/>
      <c r="G137" s="34"/>
      <c r="H137" s="34"/>
      <c r="I137" s="17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 x14ac:dyDescent="0.2">
      <c r="A138" s="2"/>
      <c r="B138" s="34"/>
      <c r="C138" s="34"/>
      <c r="D138" s="34"/>
      <c r="E138" s="34"/>
      <c r="F138" s="34"/>
      <c r="G138" s="34"/>
      <c r="H138" s="34"/>
      <c r="I138" s="17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 x14ac:dyDescent="0.2">
      <c r="A139" s="2"/>
      <c r="B139" s="34"/>
      <c r="C139" s="34"/>
      <c r="D139" s="34"/>
      <c r="E139" s="34"/>
      <c r="F139" s="34"/>
      <c r="G139" s="34"/>
      <c r="H139" s="34"/>
      <c r="I139" s="17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 x14ac:dyDescent="0.2">
      <c r="A140" s="2"/>
      <c r="B140" s="34"/>
      <c r="C140" s="34"/>
      <c r="D140" s="34"/>
      <c r="E140" s="34"/>
      <c r="F140" s="34"/>
      <c r="G140" s="34"/>
      <c r="H140" s="34"/>
      <c r="I140" s="17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 x14ac:dyDescent="0.2">
      <c r="A141" s="2"/>
      <c r="B141" s="34"/>
      <c r="C141" s="34"/>
      <c r="D141" s="34"/>
      <c r="E141" s="34"/>
      <c r="F141" s="34"/>
      <c r="G141" s="34"/>
      <c r="H141" s="34"/>
      <c r="I141" s="17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 x14ac:dyDescent="0.2">
      <c r="A142" s="2"/>
      <c r="B142" s="34"/>
      <c r="C142" s="34"/>
      <c r="D142" s="34"/>
      <c r="E142" s="34"/>
      <c r="F142" s="34"/>
      <c r="G142" s="34"/>
      <c r="H142" s="34"/>
      <c r="I142" s="17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 x14ac:dyDescent="0.2">
      <c r="A143" s="2"/>
      <c r="B143" s="34"/>
      <c r="C143" s="34"/>
      <c r="D143" s="34"/>
      <c r="E143" s="34"/>
      <c r="F143" s="34"/>
      <c r="G143" s="34"/>
      <c r="H143" s="34"/>
      <c r="I143" s="17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 x14ac:dyDescent="0.2">
      <c r="A144" s="2"/>
      <c r="B144" s="34"/>
      <c r="C144" s="34"/>
      <c r="D144" s="34"/>
      <c r="E144" s="34"/>
      <c r="F144" s="34"/>
      <c r="G144" s="34"/>
      <c r="H144" s="34"/>
      <c r="I144" s="17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 x14ac:dyDescent="0.2">
      <c r="A145" s="2"/>
      <c r="B145" s="34"/>
      <c r="C145" s="34"/>
      <c r="D145" s="34"/>
      <c r="E145" s="34"/>
      <c r="F145" s="34"/>
      <c r="G145" s="34"/>
      <c r="H145" s="34"/>
      <c r="I145" s="17"/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 x14ac:dyDescent="0.2">
      <c r="A146" s="2"/>
      <c r="B146" s="34"/>
      <c r="C146" s="34"/>
      <c r="D146" s="34"/>
      <c r="E146" s="34"/>
      <c r="F146" s="34"/>
      <c r="G146" s="34"/>
      <c r="H146" s="34"/>
      <c r="I146" s="17"/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 x14ac:dyDescent="0.2">
      <c r="A147" s="2"/>
      <c r="B147" s="34"/>
      <c r="C147" s="34"/>
      <c r="D147" s="34"/>
      <c r="E147" s="34"/>
      <c r="F147" s="34"/>
      <c r="G147" s="34"/>
      <c r="H147" s="34"/>
      <c r="I147" s="17"/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 x14ac:dyDescent="0.2">
      <c r="A148" s="2"/>
      <c r="B148" s="34"/>
      <c r="C148" s="34"/>
      <c r="D148" s="34"/>
      <c r="E148" s="34"/>
      <c r="F148" s="34"/>
      <c r="G148" s="34"/>
      <c r="H148" s="34"/>
      <c r="I148" s="17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 x14ac:dyDescent="0.2">
      <c r="A149" s="2"/>
      <c r="B149" s="34"/>
      <c r="C149" s="34"/>
      <c r="D149" s="34"/>
      <c r="E149" s="34"/>
      <c r="F149" s="34"/>
      <c r="G149" s="34"/>
      <c r="H149" s="34"/>
      <c r="I149" s="17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 x14ac:dyDescent="0.2">
      <c r="A150" s="2"/>
      <c r="B150" s="34"/>
      <c r="C150" s="34"/>
      <c r="D150" s="34"/>
      <c r="E150" s="34"/>
      <c r="F150" s="34"/>
      <c r="G150" s="34"/>
      <c r="H150" s="34"/>
      <c r="I150" s="17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 x14ac:dyDescent="0.2">
      <c r="A151" s="2"/>
      <c r="B151" s="34"/>
      <c r="C151" s="34"/>
      <c r="D151" s="34"/>
      <c r="E151" s="34"/>
      <c r="F151" s="34"/>
      <c r="G151" s="34"/>
      <c r="H151" s="34"/>
      <c r="I151" s="17"/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 x14ac:dyDescent="0.2">
      <c r="A152" s="2"/>
      <c r="B152" s="34"/>
      <c r="C152" s="34"/>
      <c r="D152" s="34"/>
      <c r="E152" s="34"/>
      <c r="F152" s="34"/>
      <c r="G152" s="34"/>
      <c r="H152" s="34"/>
      <c r="I152" s="17"/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 x14ac:dyDescent="0.2">
      <c r="A153" s="2"/>
      <c r="B153" s="34"/>
      <c r="C153" s="34"/>
      <c r="D153" s="34"/>
      <c r="E153" s="34"/>
      <c r="F153" s="34"/>
      <c r="G153" s="34"/>
      <c r="H153" s="34"/>
      <c r="I153" s="17"/>
      <c r="J153" s="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 x14ac:dyDescent="0.2">
      <c r="A154" s="2"/>
      <c r="B154" s="34"/>
      <c r="C154" s="34"/>
      <c r="D154" s="34"/>
      <c r="E154" s="34"/>
      <c r="F154" s="34"/>
      <c r="G154" s="34"/>
      <c r="H154" s="34"/>
      <c r="I154" s="17"/>
      <c r="J154" s="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 x14ac:dyDescent="0.2">
      <c r="A155" s="2"/>
      <c r="B155" s="34"/>
      <c r="C155" s="34"/>
      <c r="D155" s="34"/>
      <c r="E155" s="34"/>
      <c r="F155" s="34"/>
      <c r="G155" s="34"/>
      <c r="H155" s="34"/>
      <c r="I155" s="17"/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 x14ac:dyDescent="0.2">
      <c r="A156" s="2"/>
      <c r="B156" s="34"/>
      <c r="C156" s="34"/>
      <c r="D156" s="34"/>
      <c r="E156" s="34"/>
      <c r="F156" s="34"/>
      <c r="G156" s="34"/>
      <c r="H156" s="34"/>
      <c r="I156" s="17"/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 x14ac:dyDescent="0.2">
      <c r="A157" s="2"/>
      <c r="B157" s="34"/>
      <c r="C157" s="34"/>
      <c r="D157" s="34"/>
      <c r="E157" s="34"/>
      <c r="F157" s="34"/>
      <c r="G157" s="34"/>
      <c r="H157" s="34"/>
      <c r="I157" s="17"/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 x14ac:dyDescent="0.2">
      <c r="A158" s="2"/>
      <c r="B158" s="34"/>
      <c r="C158" s="34"/>
      <c r="D158" s="34"/>
      <c r="E158" s="34"/>
      <c r="F158" s="34"/>
      <c r="G158" s="34"/>
      <c r="H158" s="34"/>
      <c r="I158" s="17"/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 x14ac:dyDescent="0.2">
      <c r="A159" s="2"/>
      <c r="B159" s="34"/>
      <c r="C159" s="34"/>
      <c r="D159" s="34"/>
      <c r="E159" s="34"/>
      <c r="F159" s="34"/>
      <c r="G159" s="34"/>
      <c r="H159" s="34"/>
      <c r="I159" s="17"/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 x14ac:dyDescent="0.2">
      <c r="A160" s="2"/>
      <c r="B160" s="34"/>
      <c r="C160" s="34"/>
      <c r="D160" s="34"/>
      <c r="E160" s="34"/>
      <c r="F160" s="34"/>
      <c r="G160" s="34"/>
      <c r="H160" s="34"/>
      <c r="I160" s="17"/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 x14ac:dyDescent="0.2">
      <c r="A161" s="2"/>
      <c r="B161" s="34"/>
      <c r="C161" s="34"/>
      <c r="D161" s="34"/>
      <c r="E161" s="34"/>
      <c r="F161" s="34"/>
      <c r="G161" s="34"/>
      <c r="H161" s="34"/>
      <c r="I161" s="17"/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 x14ac:dyDescent="0.2">
      <c r="A162" s="2"/>
      <c r="B162" s="34"/>
      <c r="C162" s="34"/>
      <c r="D162" s="34"/>
      <c r="E162" s="34"/>
      <c r="F162" s="34"/>
      <c r="G162" s="34"/>
      <c r="H162" s="34"/>
      <c r="I162" s="17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 x14ac:dyDescent="0.2">
      <c r="A163" s="2"/>
      <c r="B163" s="34"/>
      <c r="C163" s="34"/>
      <c r="D163" s="34"/>
      <c r="E163" s="34"/>
      <c r="F163" s="34"/>
      <c r="G163" s="34"/>
      <c r="H163" s="34"/>
      <c r="I163" s="17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 x14ac:dyDescent="0.2">
      <c r="A164" s="2"/>
      <c r="B164" s="34"/>
      <c r="C164" s="34"/>
      <c r="D164" s="34"/>
      <c r="E164" s="34"/>
      <c r="F164" s="34"/>
      <c r="G164" s="34"/>
      <c r="H164" s="34"/>
      <c r="I164" s="17"/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 x14ac:dyDescent="0.2">
      <c r="A165" s="2"/>
      <c r="B165" s="34"/>
      <c r="C165" s="34"/>
      <c r="D165" s="34"/>
      <c r="E165" s="34"/>
      <c r="F165" s="34"/>
      <c r="G165" s="34"/>
      <c r="H165" s="34"/>
      <c r="I165" s="17"/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 x14ac:dyDescent="0.2">
      <c r="A166" s="2"/>
      <c r="B166" s="34"/>
      <c r="C166" s="34"/>
      <c r="D166" s="34"/>
      <c r="E166" s="34"/>
      <c r="F166" s="34"/>
      <c r="G166" s="34"/>
      <c r="H166" s="34"/>
      <c r="I166" s="17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 x14ac:dyDescent="0.2">
      <c r="A167" s="2"/>
      <c r="B167" s="34"/>
      <c r="C167" s="34"/>
      <c r="D167" s="34"/>
      <c r="E167" s="34"/>
      <c r="F167" s="34"/>
      <c r="G167" s="34"/>
      <c r="H167" s="34"/>
      <c r="I167" s="17"/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 x14ac:dyDescent="0.2">
      <c r="A168" s="2"/>
      <c r="B168" s="34"/>
      <c r="C168" s="34"/>
      <c r="D168" s="34"/>
      <c r="E168" s="34"/>
      <c r="F168" s="34"/>
      <c r="G168" s="34"/>
      <c r="H168" s="34"/>
      <c r="I168" s="17"/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 x14ac:dyDescent="0.2">
      <c r="A169" s="2"/>
      <c r="B169" s="34"/>
      <c r="C169" s="34"/>
      <c r="D169" s="34"/>
      <c r="E169" s="34"/>
      <c r="F169" s="34"/>
      <c r="G169" s="34"/>
      <c r="H169" s="34"/>
      <c r="I169" s="17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 x14ac:dyDescent="0.2">
      <c r="A170" s="2"/>
      <c r="B170" s="34"/>
      <c r="C170" s="34"/>
      <c r="D170" s="34"/>
      <c r="E170" s="34"/>
      <c r="F170" s="34"/>
      <c r="G170" s="34"/>
      <c r="H170" s="34"/>
      <c r="I170" s="17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 x14ac:dyDescent="0.2">
      <c r="A171" s="2"/>
      <c r="B171" s="34"/>
      <c r="C171" s="34"/>
      <c r="D171" s="34"/>
      <c r="E171" s="34"/>
      <c r="F171" s="34"/>
      <c r="G171" s="34"/>
      <c r="H171" s="34"/>
      <c r="I171" s="17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 x14ac:dyDescent="0.2">
      <c r="A172" s="2"/>
      <c r="B172" s="34"/>
      <c r="C172" s="34"/>
      <c r="D172" s="34"/>
      <c r="E172" s="34"/>
      <c r="F172" s="34"/>
      <c r="G172" s="34"/>
      <c r="H172" s="34"/>
      <c r="I172" s="17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 x14ac:dyDescent="0.2">
      <c r="A173" s="2"/>
      <c r="B173" s="34"/>
      <c r="C173" s="34"/>
      <c r="D173" s="34"/>
      <c r="E173" s="34"/>
      <c r="F173" s="34"/>
      <c r="G173" s="34"/>
      <c r="H173" s="34"/>
      <c r="I173" s="17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 x14ac:dyDescent="0.2">
      <c r="A174" s="2"/>
      <c r="B174" s="34"/>
      <c r="C174" s="34"/>
      <c r="D174" s="34"/>
      <c r="E174" s="34"/>
      <c r="F174" s="34"/>
      <c r="G174" s="34"/>
      <c r="H174" s="34"/>
      <c r="I174" s="17"/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 x14ac:dyDescent="0.2">
      <c r="A175" s="2"/>
      <c r="B175" s="34"/>
      <c r="C175" s="34"/>
      <c r="D175" s="34"/>
      <c r="E175" s="34"/>
      <c r="F175" s="34"/>
      <c r="G175" s="34"/>
      <c r="H175" s="34"/>
      <c r="I175" s="17"/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.75" customHeight="1" x14ac:dyDescent="0.2">
      <c r="A176" s="2"/>
      <c r="B176" s="34"/>
      <c r="C176" s="34"/>
      <c r="D176" s="34"/>
      <c r="E176" s="34"/>
      <c r="F176" s="34"/>
      <c r="G176" s="34"/>
      <c r="H176" s="34"/>
      <c r="I176" s="17"/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.75" customHeight="1" x14ac:dyDescent="0.2">
      <c r="A177" s="2"/>
      <c r="B177" s="34"/>
      <c r="C177" s="34"/>
      <c r="D177" s="34"/>
      <c r="E177" s="34"/>
      <c r="F177" s="34"/>
      <c r="G177" s="34"/>
      <c r="H177" s="34"/>
      <c r="I177" s="17"/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.75" customHeight="1" x14ac:dyDescent="0.2">
      <c r="A178" s="2"/>
      <c r="B178" s="34"/>
      <c r="C178" s="34"/>
      <c r="D178" s="34"/>
      <c r="E178" s="34"/>
      <c r="F178" s="34"/>
      <c r="G178" s="34"/>
      <c r="H178" s="34"/>
      <c r="I178" s="17"/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.75" customHeight="1" x14ac:dyDescent="0.2">
      <c r="A179" s="2"/>
      <c r="B179" s="34"/>
      <c r="C179" s="34"/>
      <c r="D179" s="34"/>
      <c r="E179" s="34"/>
      <c r="F179" s="34"/>
      <c r="G179" s="34"/>
      <c r="H179" s="34"/>
      <c r="I179" s="17"/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.75" customHeight="1" x14ac:dyDescent="0.2">
      <c r="A180" s="2"/>
      <c r="B180" s="34"/>
      <c r="C180" s="34"/>
      <c r="D180" s="34"/>
      <c r="E180" s="34"/>
      <c r="F180" s="34"/>
      <c r="G180" s="34"/>
      <c r="H180" s="34"/>
      <c r="I180" s="17"/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.75" customHeight="1" x14ac:dyDescent="0.2">
      <c r="A181" s="2"/>
      <c r="B181" s="34"/>
      <c r="C181" s="34"/>
      <c r="D181" s="34"/>
      <c r="E181" s="34"/>
      <c r="F181" s="34"/>
      <c r="G181" s="34"/>
      <c r="H181" s="34"/>
      <c r="I181" s="17"/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.75" customHeight="1" x14ac:dyDescent="0.2">
      <c r="A182" s="2"/>
      <c r="B182" s="34"/>
      <c r="C182" s="34"/>
      <c r="D182" s="34"/>
      <c r="E182" s="34"/>
      <c r="F182" s="34"/>
      <c r="G182" s="34"/>
      <c r="H182" s="34"/>
      <c r="I182" s="17"/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.75" customHeight="1" x14ac:dyDescent="0.2">
      <c r="A183" s="2"/>
      <c r="B183" s="34"/>
      <c r="C183" s="34"/>
      <c r="D183" s="34"/>
      <c r="E183" s="34"/>
      <c r="F183" s="34"/>
      <c r="G183" s="34"/>
      <c r="H183" s="34"/>
      <c r="I183" s="17"/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.75" customHeight="1" x14ac:dyDescent="0.2">
      <c r="A184" s="2"/>
      <c r="B184" s="34"/>
      <c r="C184" s="34"/>
      <c r="D184" s="34"/>
      <c r="E184" s="34"/>
      <c r="F184" s="34"/>
      <c r="G184" s="34"/>
      <c r="H184" s="34"/>
      <c r="I184" s="17"/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.75" customHeight="1" x14ac:dyDescent="0.2">
      <c r="A185" s="2"/>
      <c r="B185" s="34"/>
      <c r="C185" s="34"/>
      <c r="D185" s="34"/>
      <c r="E185" s="34"/>
      <c r="F185" s="34"/>
      <c r="G185" s="34"/>
      <c r="H185" s="34"/>
      <c r="I185" s="17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.75" customHeight="1" x14ac:dyDescent="0.2">
      <c r="A186" s="2"/>
      <c r="B186" s="34"/>
      <c r="C186" s="34"/>
      <c r="D186" s="34"/>
      <c r="E186" s="34"/>
      <c r="F186" s="34"/>
      <c r="G186" s="34"/>
      <c r="H186" s="34"/>
      <c r="I186" s="17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.75" customHeight="1" x14ac:dyDescent="0.2">
      <c r="A187" s="2"/>
      <c r="B187" s="34"/>
      <c r="C187" s="34"/>
      <c r="D187" s="34"/>
      <c r="E187" s="34"/>
      <c r="F187" s="34"/>
      <c r="G187" s="34"/>
      <c r="H187" s="34"/>
      <c r="I187" s="17"/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.75" customHeight="1" x14ac:dyDescent="0.2">
      <c r="A188" s="2"/>
      <c r="B188" s="34"/>
      <c r="C188" s="34"/>
      <c r="D188" s="34"/>
      <c r="E188" s="34"/>
      <c r="F188" s="34"/>
      <c r="G188" s="34"/>
      <c r="H188" s="34"/>
      <c r="I188" s="17"/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.75" customHeight="1" x14ac:dyDescent="0.2">
      <c r="A189" s="2"/>
      <c r="B189" s="34"/>
      <c r="C189" s="34"/>
      <c r="D189" s="34"/>
      <c r="E189" s="34"/>
      <c r="F189" s="34"/>
      <c r="G189" s="34"/>
      <c r="H189" s="34"/>
      <c r="I189" s="17"/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.75" customHeight="1" x14ac:dyDescent="0.2">
      <c r="A190" s="2"/>
      <c r="B190" s="34"/>
      <c r="C190" s="34"/>
      <c r="D190" s="34"/>
      <c r="E190" s="34"/>
      <c r="F190" s="34"/>
      <c r="G190" s="34"/>
      <c r="H190" s="34"/>
      <c r="I190" s="17"/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.75" customHeight="1" x14ac:dyDescent="0.2">
      <c r="A191" s="2"/>
      <c r="B191" s="34"/>
      <c r="C191" s="34"/>
      <c r="D191" s="34"/>
      <c r="E191" s="34"/>
      <c r="F191" s="34"/>
      <c r="G191" s="34"/>
      <c r="H191" s="34"/>
      <c r="I191" s="17"/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.75" customHeight="1" x14ac:dyDescent="0.2">
      <c r="A192" s="2"/>
      <c r="B192" s="34"/>
      <c r="C192" s="34"/>
      <c r="D192" s="34"/>
      <c r="E192" s="34"/>
      <c r="F192" s="34"/>
      <c r="G192" s="34"/>
      <c r="H192" s="34"/>
      <c r="I192" s="17"/>
      <c r="J192" s="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.75" customHeight="1" x14ac:dyDescent="0.2">
      <c r="A193" s="2"/>
      <c r="B193" s="34"/>
      <c r="C193" s="34"/>
      <c r="D193" s="34"/>
      <c r="E193" s="34"/>
      <c r="F193" s="34"/>
      <c r="G193" s="34"/>
      <c r="H193" s="34"/>
      <c r="I193" s="17"/>
      <c r="J193" s="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.75" customHeight="1" x14ac:dyDescent="0.2">
      <c r="A194" s="2"/>
      <c r="B194" s="34"/>
      <c r="C194" s="34"/>
      <c r="D194" s="34"/>
      <c r="E194" s="34"/>
      <c r="F194" s="34"/>
      <c r="G194" s="34"/>
      <c r="H194" s="34"/>
      <c r="I194" s="17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.75" customHeight="1" x14ac:dyDescent="0.2">
      <c r="A195" s="2"/>
      <c r="B195" s="34"/>
      <c r="C195" s="34"/>
      <c r="D195" s="34"/>
      <c r="E195" s="34"/>
      <c r="F195" s="34"/>
      <c r="G195" s="34"/>
      <c r="H195" s="34"/>
      <c r="I195" s="17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.75" customHeight="1" x14ac:dyDescent="0.2">
      <c r="A196" s="2"/>
      <c r="B196" s="34"/>
      <c r="C196" s="34"/>
      <c r="D196" s="34"/>
      <c r="E196" s="34"/>
      <c r="F196" s="34"/>
      <c r="G196" s="34"/>
      <c r="H196" s="34"/>
      <c r="I196" s="17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.75" customHeight="1" x14ac:dyDescent="0.2">
      <c r="A197" s="2"/>
      <c r="B197" s="34"/>
      <c r="C197" s="34"/>
      <c r="D197" s="34"/>
      <c r="E197" s="34"/>
      <c r="F197" s="34"/>
      <c r="G197" s="34"/>
      <c r="H197" s="34"/>
      <c r="I197" s="17"/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.75" customHeight="1" x14ac:dyDescent="0.2">
      <c r="A198" s="2"/>
      <c r="B198" s="34"/>
      <c r="C198" s="34"/>
      <c r="D198" s="34"/>
      <c r="E198" s="34"/>
      <c r="F198" s="34"/>
      <c r="G198" s="34"/>
      <c r="H198" s="34"/>
      <c r="I198" s="17"/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.75" customHeight="1" x14ac:dyDescent="0.2">
      <c r="A199" s="2"/>
      <c r="B199" s="34"/>
      <c r="C199" s="34"/>
      <c r="D199" s="34"/>
      <c r="E199" s="34"/>
      <c r="F199" s="34"/>
      <c r="G199" s="34"/>
      <c r="H199" s="34"/>
      <c r="I199" s="17"/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.75" customHeight="1" x14ac:dyDescent="0.2">
      <c r="A200" s="2"/>
      <c r="B200" s="34"/>
      <c r="C200" s="34"/>
      <c r="D200" s="34"/>
      <c r="E200" s="34"/>
      <c r="F200" s="34"/>
      <c r="G200" s="34"/>
      <c r="H200" s="34"/>
      <c r="I200" s="17"/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.75" customHeight="1" x14ac:dyDescent="0.2">
      <c r="A201" s="2"/>
      <c r="B201" s="34"/>
      <c r="C201" s="34"/>
      <c r="D201" s="34"/>
      <c r="E201" s="34"/>
      <c r="F201" s="34"/>
      <c r="G201" s="34"/>
      <c r="H201" s="34"/>
      <c r="I201" s="17"/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.75" customHeight="1" x14ac:dyDescent="0.2">
      <c r="A202" s="2"/>
      <c r="B202" s="34"/>
      <c r="C202" s="34"/>
      <c r="D202" s="34"/>
      <c r="E202" s="34"/>
      <c r="F202" s="34"/>
      <c r="G202" s="34"/>
      <c r="H202" s="34"/>
      <c r="I202" s="17"/>
      <c r="J202" s="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.75" customHeight="1" x14ac:dyDescent="0.2">
      <c r="A203" s="2"/>
      <c r="B203" s="34"/>
      <c r="C203" s="34"/>
      <c r="D203" s="34"/>
      <c r="E203" s="34"/>
      <c r="F203" s="34"/>
      <c r="G203" s="34"/>
      <c r="H203" s="34"/>
      <c r="I203" s="17"/>
      <c r="J203" s="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.75" customHeight="1" x14ac:dyDescent="0.2">
      <c r="A204" s="2"/>
      <c r="B204" s="34"/>
      <c r="C204" s="34"/>
      <c r="D204" s="34"/>
      <c r="E204" s="34"/>
      <c r="F204" s="34"/>
      <c r="G204" s="34"/>
      <c r="H204" s="34"/>
      <c r="I204" s="17"/>
      <c r="J204" s="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.75" customHeight="1" x14ac:dyDescent="0.2">
      <c r="A205" s="2"/>
      <c r="B205" s="34"/>
      <c r="C205" s="34"/>
      <c r="D205" s="34"/>
      <c r="E205" s="34"/>
      <c r="F205" s="34"/>
      <c r="G205" s="34"/>
      <c r="H205" s="34"/>
      <c r="I205" s="17"/>
      <c r="J205" s="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.75" customHeight="1" x14ac:dyDescent="0.2">
      <c r="A206" s="2"/>
      <c r="B206" s="34"/>
      <c r="C206" s="34"/>
      <c r="D206" s="34"/>
      <c r="E206" s="34"/>
      <c r="F206" s="34"/>
      <c r="G206" s="34"/>
      <c r="H206" s="34"/>
      <c r="I206" s="17"/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.75" customHeight="1" x14ac:dyDescent="0.2">
      <c r="A207" s="2"/>
      <c r="B207" s="34"/>
      <c r="C207" s="34"/>
      <c r="D207" s="34"/>
      <c r="E207" s="34"/>
      <c r="F207" s="34"/>
      <c r="G207" s="34"/>
      <c r="H207" s="34"/>
      <c r="I207" s="17"/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.75" customHeight="1" x14ac:dyDescent="0.2">
      <c r="A208" s="2"/>
      <c r="B208" s="34"/>
      <c r="C208" s="34"/>
      <c r="D208" s="34"/>
      <c r="E208" s="34"/>
      <c r="F208" s="34"/>
      <c r="G208" s="34"/>
      <c r="H208" s="34"/>
      <c r="I208" s="17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.75" customHeight="1" x14ac:dyDescent="0.2">
      <c r="A209" s="2"/>
      <c r="B209" s="34"/>
      <c r="C209" s="34"/>
      <c r="D209" s="34"/>
      <c r="E209" s="34"/>
      <c r="F209" s="34"/>
      <c r="G209" s="34"/>
      <c r="H209" s="34"/>
      <c r="I209" s="17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.75" customHeight="1" x14ac:dyDescent="0.2">
      <c r="A210" s="2"/>
      <c r="B210" s="34"/>
      <c r="C210" s="34"/>
      <c r="D210" s="34"/>
      <c r="E210" s="34"/>
      <c r="F210" s="34"/>
      <c r="G210" s="34"/>
      <c r="H210" s="34"/>
      <c r="I210" s="17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.75" customHeight="1" x14ac:dyDescent="0.2">
      <c r="A211" s="2"/>
      <c r="B211" s="34"/>
      <c r="C211" s="34"/>
      <c r="D211" s="34"/>
      <c r="E211" s="34"/>
      <c r="F211" s="34"/>
      <c r="G211" s="34"/>
      <c r="H211" s="34"/>
      <c r="I211" s="17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.75" customHeight="1" x14ac:dyDescent="0.2">
      <c r="A212" s="2"/>
      <c r="B212" s="34"/>
      <c r="C212" s="34"/>
      <c r="D212" s="34"/>
      <c r="E212" s="34"/>
      <c r="F212" s="34"/>
      <c r="G212" s="34"/>
      <c r="H212" s="34"/>
      <c r="I212" s="17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.75" customHeight="1" x14ac:dyDescent="0.2">
      <c r="A213" s="2"/>
      <c r="B213" s="34"/>
      <c r="C213" s="34"/>
      <c r="D213" s="34"/>
      <c r="E213" s="34"/>
      <c r="F213" s="34"/>
      <c r="G213" s="34"/>
      <c r="H213" s="34"/>
      <c r="I213" s="17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.75" customHeight="1" x14ac:dyDescent="0.2">
      <c r="A214" s="2"/>
      <c r="B214" s="34"/>
      <c r="C214" s="34"/>
      <c r="D214" s="34"/>
      <c r="E214" s="34"/>
      <c r="F214" s="34"/>
      <c r="G214" s="34"/>
      <c r="H214" s="34"/>
      <c r="I214" s="17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.75" customHeight="1" x14ac:dyDescent="0.2">
      <c r="A215" s="2"/>
      <c r="B215" s="34"/>
      <c r="C215" s="34"/>
      <c r="D215" s="34"/>
      <c r="E215" s="34"/>
      <c r="F215" s="34"/>
      <c r="G215" s="34"/>
      <c r="H215" s="34"/>
      <c r="I215" s="17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.75" customHeight="1" x14ac:dyDescent="0.2">
      <c r="A216" s="2"/>
      <c r="B216" s="34"/>
      <c r="C216" s="34"/>
      <c r="D216" s="34"/>
      <c r="E216" s="34"/>
      <c r="F216" s="34"/>
      <c r="G216" s="34"/>
      <c r="H216" s="34"/>
      <c r="I216" s="17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.75" customHeight="1" x14ac:dyDescent="0.2">
      <c r="A217" s="2"/>
      <c r="B217" s="34"/>
      <c r="C217" s="34"/>
      <c r="D217" s="34"/>
      <c r="E217" s="34"/>
      <c r="F217" s="34"/>
      <c r="G217" s="34"/>
      <c r="H217" s="34"/>
      <c r="I217" s="17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.75" customHeight="1" x14ac:dyDescent="0.2">
      <c r="A218" s="2"/>
      <c r="B218" s="34"/>
      <c r="C218" s="34"/>
      <c r="D218" s="34"/>
      <c r="E218" s="34"/>
      <c r="F218" s="34"/>
      <c r="G218" s="34"/>
      <c r="H218" s="34"/>
      <c r="I218" s="17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.75" customHeight="1" x14ac:dyDescent="0.2">
      <c r="A219" s="2"/>
      <c r="B219" s="34"/>
      <c r="C219" s="34"/>
      <c r="D219" s="34"/>
      <c r="E219" s="34"/>
      <c r="F219" s="34"/>
      <c r="G219" s="34"/>
      <c r="H219" s="34"/>
      <c r="I219" s="17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.75" customHeight="1" x14ac:dyDescent="0.2">
      <c r="A220" s="2"/>
      <c r="B220" s="34"/>
      <c r="C220" s="34"/>
      <c r="D220" s="34"/>
      <c r="E220" s="34"/>
      <c r="F220" s="34"/>
      <c r="G220" s="34"/>
      <c r="H220" s="34"/>
      <c r="I220" s="17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.75" customHeight="1" x14ac:dyDescent="0.2">
      <c r="A221" s="2"/>
      <c r="B221" s="34"/>
      <c r="C221" s="34"/>
      <c r="D221" s="34"/>
      <c r="E221" s="34"/>
      <c r="F221" s="34"/>
      <c r="G221" s="34"/>
      <c r="H221" s="34"/>
      <c r="I221" s="17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.75" customHeight="1" x14ac:dyDescent="0.2">
      <c r="A222" s="2"/>
      <c r="B222" s="34"/>
      <c r="C222" s="34"/>
      <c r="D222" s="34"/>
      <c r="E222" s="34"/>
      <c r="F222" s="34"/>
      <c r="G222" s="34"/>
      <c r="H222" s="34"/>
      <c r="I222" s="17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.75" customHeight="1" x14ac:dyDescent="0.2">
      <c r="A223" s="2"/>
      <c r="B223" s="34"/>
      <c r="C223" s="34"/>
      <c r="D223" s="34"/>
      <c r="E223" s="34"/>
      <c r="F223" s="34"/>
      <c r="G223" s="34"/>
      <c r="H223" s="34"/>
      <c r="I223" s="17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.75" customHeight="1" x14ac:dyDescent="0.2">
      <c r="A224" s="2"/>
      <c r="B224" s="34"/>
      <c r="C224" s="34"/>
      <c r="D224" s="34"/>
      <c r="E224" s="34"/>
      <c r="F224" s="34"/>
      <c r="G224" s="34"/>
      <c r="H224" s="34"/>
      <c r="I224" s="17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.75" customHeight="1" x14ac:dyDescent="0.2">
      <c r="A225" s="2"/>
      <c r="B225" s="34"/>
      <c r="C225" s="34"/>
      <c r="D225" s="34"/>
      <c r="E225" s="34"/>
      <c r="F225" s="34"/>
      <c r="G225" s="34"/>
      <c r="H225" s="34"/>
      <c r="I225" s="17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.75" customHeight="1" x14ac:dyDescent="0.2">
      <c r="A226" s="2"/>
      <c r="B226" s="34"/>
      <c r="C226" s="34"/>
      <c r="D226" s="34"/>
      <c r="E226" s="34"/>
      <c r="F226" s="34"/>
      <c r="G226" s="34"/>
      <c r="H226" s="34"/>
      <c r="I226" s="17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.75" customHeight="1" x14ac:dyDescent="0.2"/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8:J32"/>
  </mergeCells>
  <conditionalFormatting sqref="D2:D27 D33:D1048576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22" ht="15.75" customHeight="1" x14ac:dyDescent="0.2">
      <c r="A1" s="1" t="s">
        <v>1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2">
      <c r="A2" s="2" t="s">
        <v>8</v>
      </c>
      <c r="B2" s="2" t="s">
        <v>8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2">
      <c r="A3" s="2" t="s">
        <v>37</v>
      </c>
      <c r="B3" s="2" t="s">
        <v>50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2">
      <c r="A4" s="2" t="s">
        <v>47</v>
      </c>
      <c r="B4" s="2" t="s">
        <v>47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2">
      <c r="A5" s="2" t="s">
        <v>42</v>
      </c>
      <c r="B5" s="2" t="s">
        <v>51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2">
      <c r="A6" s="2" t="s">
        <v>18</v>
      </c>
      <c r="B6" s="2" t="s">
        <v>18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F2F7-9047-4B3B-B310-F544F1F7DF70}">
  <dimension ref="A2:K15"/>
  <sheetViews>
    <sheetView topLeftCell="A6" workbookViewId="0">
      <selection activeCell="J22" sqref="J22"/>
    </sheetView>
  </sheetViews>
  <sheetFormatPr defaultRowHeight="12.75" x14ac:dyDescent="0.2"/>
  <cols>
    <col min="1" max="1" width="23.85546875" bestFit="1" customWidth="1"/>
    <col min="2" max="2" width="18.85546875" bestFit="1" customWidth="1"/>
    <col min="3" max="3" width="7.7109375" bestFit="1" customWidth="1"/>
    <col min="4" max="4" width="7" bestFit="1" customWidth="1"/>
    <col min="5" max="5" width="7.85546875" bestFit="1" customWidth="1"/>
    <col min="6" max="6" width="12" bestFit="1" customWidth="1"/>
    <col min="7" max="7" width="18.7109375" bestFit="1" customWidth="1"/>
    <col min="8" max="8" width="15.85546875" bestFit="1" customWidth="1"/>
    <col min="11" max="11" width="9.140625" style="20"/>
  </cols>
  <sheetData>
    <row r="2" spans="1:11" x14ac:dyDescent="0.2">
      <c r="A2" s="19" t="s">
        <v>59</v>
      </c>
      <c r="B2" s="19" t="s">
        <v>58</v>
      </c>
    </row>
    <row r="3" spans="1:11" x14ac:dyDescent="0.2">
      <c r="A3" s="19" t="s">
        <v>56</v>
      </c>
      <c r="B3" t="s">
        <v>16</v>
      </c>
      <c r="C3" t="s">
        <v>12</v>
      </c>
      <c r="D3" t="s">
        <v>44</v>
      </c>
      <c r="E3" t="s">
        <v>10</v>
      </c>
      <c r="F3" t="s">
        <v>26</v>
      </c>
      <c r="G3" t="s">
        <v>19</v>
      </c>
      <c r="H3" t="s">
        <v>57</v>
      </c>
    </row>
    <row r="4" spans="1:11" x14ac:dyDescent="0.2">
      <c r="A4" s="7" t="s">
        <v>9</v>
      </c>
      <c r="C4">
        <v>38.04</v>
      </c>
      <c r="E4">
        <v>250.85</v>
      </c>
      <c r="H4">
        <v>288.89</v>
      </c>
      <c r="J4" t="s">
        <v>9</v>
      </c>
      <c r="K4" s="20">
        <v>288.89</v>
      </c>
    </row>
    <row r="5" spans="1:11" x14ac:dyDescent="0.2">
      <c r="A5" s="7" t="s">
        <v>15</v>
      </c>
      <c r="B5">
        <v>32.15</v>
      </c>
      <c r="G5">
        <v>52.47</v>
      </c>
      <c r="H5">
        <v>84.62</v>
      </c>
      <c r="J5" t="s">
        <v>15</v>
      </c>
      <c r="K5" s="20">
        <v>84.62</v>
      </c>
    </row>
    <row r="6" spans="1:11" x14ac:dyDescent="0.2">
      <c r="A6" s="7" t="s">
        <v>21</v>
      </c>
      <c r="B6">
        <v>31.11</v>
      </c>
      <c r="G6">
        <v>10.3</v>
      </c>
      <c r="H6">
        <v>41.41</v>
      </c>
      <c r="J6" t="s">
        <v>21</v>
      </c>
      <c r="K6" s="20">
        <v>41.41</v>
      </c>
    </row>
    <row r="7" spans="1:11" x14ac:dyDescent="0.2">
      <c r="A7" s="7" t="s">
        <v>24</v>
      </c>
      <c r="B7">
        <v>53.1</v>
      </c>
      <c r="C7">
        <v>92.42</v>
      </c>
      <c r="E7">
        <v>108</v>
      </c>
      <c r="F7">
        <v>47.7</v>
      </c>
      <c r="G7">
        <v>26.03</v>
      </c>
      <c r="H7">
        <v>327.25</v>
      </c>
      <c r="J7" t="s">
        <v>24</v>
      </c>
      <c r="K7" s="20">
        <v>327.25</v>
      </c>
    </row>
    <row r="8" spans="1:11" x14ac:dyDescent="0.2">
      <c r="A8" s="7" t="s">
        <v>32</v>
      </c>
      <c r="C8">
        <v>23.31</v>
      </c>
      <c r="E8">
        <v>140.12</v>
      </c>
      <c r="H8">
        <v>163.43</v>
      </c>
      <c r="J8" t="s">
        <v>32</v>
      </c>
      <c r="K8" s="20">
        <v>163.43</v>
      </c>
    </row>
    <row r="9" spans="1:11" x14ac:dyDescent="0.2">
      <c r="A9" s="7" t="s">
        <v>35</v>
      </c>
      <c r="B9">
        <v>92.48</v>
      </c>
      <c r="C9">
        <v>35.130000000000003</v>
      </c>
      <c r="E9">
        <v>52.16</v>
      </c>
      <c r="H9">
        <v>179.77</v>
      </c>
      <c r="J9" t="s">
        <v>35</v>
      </c>
      <c r="K9" s="20">
        <v>179.77</v>
      </c>
    </row>
    <row r="10" spans="1:11" x14ac:dyDescent="0.2">
      <c r="A10" s="7" t="s">
        <v>40</v>
      </c>
      <c r="B10">
        <v>35.71</v>
      </c>
      <c r="H10">
        <v>35.71</v>
      </c>
      <c r="J10" t="s">
        <v>40</v>
      </c>
      <c r="K10" s="20">
        <v>35.71</v>
      </c>
    </row>
    <row r="11" spans="1:11" x14ac:dyDescent="0.2">
      <c r="A11" s="7" t="s">
        <v>43</v>
      </c>
      <c r="D11">
        <v>113.1</v>
      </c>
      <c r="G11">
        <v>55.1</v>
      </c>
      <c r="H11">
        <v>168.2</v>
      </c>
      <c r="J11" t="s">
        <v>43</v>
      </c>
      <c r="K11" s="20">
        <v>168.2</v>
      </c>
    </row>
    <row r="12" spans="1:11" x14ac:dyDescent="0.2">
      <c r="A12" s="7" t="s">
        <v>46</v>
      </c>
      <c r="B12">
        <v>2.64</v>
      </c>
      <c r="D12">
        <v>99.64</v>
      </c>
      <c r="H12">
        <v>102.28</v>
      </c>
      <c r="J12" t="s">
        <v>46</v>
      </c>
      <c r="K12" s="20">
        <v>102.28</v>
      </c>
    </row>
    <row r="13" spans="1:11" x14ac:dyDescent="0.2">
      <c r="A13" s="7" t="s">
        <v>48</v>
      </c>
      <c r="F13">
        <v>66.98</v>
      </c>
      <c r="H13">
        <v>66.98</v>
      </c>
      <c r="J13" t="s">
        <v>48</v>
      </c>
      <c r="K13" s="20">
        <v>66.98</v>
      </c>
    </row>
    <row r="14" spans="1:11" x14ac:dyDescent="0.2">
      <c r="A14" s="7" t="s">
        <v>49</v>
      </c>
      <c r="D14">
        <v>139.11000000000001</v>
      </c>
      <c r="H14">
        <v>139.11000000000001</v>
      </c>
      <c r="J14" t="s">
        <v>49</v>
      </c>
      <c r="K14" s="20">
        <v>139.11000000000001</v>
      </c>
    </row>
    <row r="15" spans="1:11" x14ac:dyDescent="0.2">
      <c r="A15" s="7" t="s">
        <v>57</v>
      </c>
      <c r="B15">
        <v>247.19</v>
      </c>
      <c r="C15">
        <v>188.9</v>
      </c>
      <c r="D15">
        <v>351.85</v>
      </c>
      <c r="E15">
        <v>551.13</v>
      </c>
      <c r="F15">
        <v>114.68</v>
      </c>
      <c r="G15">
        <v>143.9</v>
      </c>
      <c r="H15">
        <v>1597.65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Food E-commerce Plant Based  PO</vt:lpstr>
      <vt:lpstr>Città</vt:lpstr>
      <vt:lpstr>Tabella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Rossi</cp:lastModifiedBy>
  <dcterms:modified xsi:type="dcterms:W3CDTF">2023-04-18T17:19:14Z</dcterms:modified>
</cp:coreProperties>
</file>