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ecrtary 2020\ملف الكيل\كيل قسايم\"/>
    </mc:Choice>
  </mc:AlternateContent>
  <bookViews>
    <workbookView xWindow="360" yWindow="45" windowWidth="20610" windowHeight="9975"/>
  </bookViews>
  <sheets>
    <sheet name="رمضان (12)" sheetId="23" r:id="rId1"/>
  </sheets>
  <calcPr calcId="152511"/>
</workbook>
</file>

<file path=xl/calcChain.xml><?xml version="1.0" encoding="utf-8"?>
<calcChain xmlns="http://schemas.openxmlformats.org/spreadsheetml/2006/main">
  <c r="H30" i="23" l="1"/>
  <c r="G30" i="23"/>
  <c r="H29" i="23"/>
  <c r="G29" i="23"/>
  <c r="H28" i="23"/>
  <c r="G28" i="23"/>
  <c r="H27" i="23"/>
  <c r="G27" i="23"/>
  <c r="H26" i="23"/>
  <c r="G26" i="23"/>
  <c r="H25" i="23"/>
  <c r="G25" i="23"/>
  <c r="H34" i="23"/>
  <c r="G34" i="23"/>
  <c r="H67" i="23" l="1"/>
  <c r="G67" i="23"/>
  <c r="H70" i="23"/>
  <c r="H68" i="23" l="1"/>
  <c r="G68" i="23"/>
  <c r="H66" i="23" l="1"/>
  <c r="G66" i="23"/>
  <c r="H31" i="23" l="1"/>
  <c r="G31" i="23"/>
  <c r="H24" i="23"/>
  <c r="G24" i="23"/>
  <c r="H32" i="23"/>
  <c r="G32" i="23"/>
  <c r="H21" i="23"/>
  <c r="G21" i="23"/>
  <c r="H19" i="23"/>
  <c r="G19" i="23"/>
  <c r="H18" i="23"/>
  <c r="G18" i="23"/>
  <c r="G69" i="23" l="1"/>
  <c r="H14" i="23"/>
  <c r="G14" i="23"/>
  <c r="H20" i="23" l="1"/>
  <c r="G20" i="23"/>
  <c r="H17" i="23"/>
  <c r="G17" i="23"/>
  <c r="H16" i="23"/>
  <c r="G16" i="23"/>
  <c r="H72" i="23" l="1"/>
  <c r="H71" i="23" l="1"/>
  <c r="H23" i="23" l="1"/>
  <c r="G23" i="23"/>
  <c r="H22" i="23"/>
  <c r="G22" i="23"/>
  <c r="G70" i="23"/>
  <c r="H65" i="23"/>
  <c r="G65" i="23"/>
  <c r="H73" i="23"/>
  <c r="H15" i="23" l="1"/>
  <c r="G15" i="23"/>
  <c r="H13" i="23" l="1"/>
  <c r="G13" i="23"/>
  <c r="H12" i="23"/>
  <c r="G12" i="23"/>
  <c r="H11" i="23"/>
  <c r="G11" i="23"/>
  <c r="H40" i="23" l="1"/>
  <c r="G40" i="23"/>
  <c r="G72" i="23" l="1"/>
  <c r="H10" i="23" l="1"/>
  <c r="G10" i="23"/>
  <c r="G71" i="23" l="1"/>
  <c r="H64" i="23" l="1"/>
  <c r="G64" i="23"/>
  <c r="H33" i="23" l="1"/>
  <c r="G33" i="23"/>
  <c r="G79" i="23" l="1"/>
  <c r="G78" i="23"/>
  <c r="G77" i="23"/>
  <c r="H74" i="23"/>
  <c r="G74" i="23"/>
  <c r="G73" i="23"/>
  <c r="H63" i="23"/>
  <c r="G63" i="23"/>
  <c r="G61" i="23"/>
  <c r="G60" i="23"/>
  <c r="G59" i="23"/>
  <c r="G58" i="23"/>
  <c r="H54" i="23"/>
  <c r="G54" i="23"/>
  <c r="H53" i="23"/>
  <c r="G53" i="23"/>
  <c r="H52" i="23"/>
  <c r="G52" i="23"/>
  <c r="H51" i="23"/>
  <c r="G51" i="23"/>
  <c r="H50" i="23"/>
  <c r="G50" i="23"/>
  <c r="H49" i="23"/>
  <c r="G49" i="23"/>
  <c r="H44" i="23"/>
  <c r="G44" i="23"/>
  <c r="H43" i="23"/>
  <c r="G43" i="23"/>
  <c r="H42" i="23"/>
  <c r="G42" i="23"/>
  <c r="H41" i="23"/>
  <c r="G41" i="23"/>
  <c r="H39" i="23"/>
  <c r="G39" i="23"/>
  <c r="H35" i="23"/>
  <c r="G35" i="23"/>
  <c r="H55" i="23" l="1"/>
  <c r="D56" i="23" s="1"/>
  <c r="G56" i="23" s="1"/>
  <c r="G55" i="23"/>
  <c r="I79" i="23"/>
  <c r="H45" i="23"/>
  <c r="D46" i="23" s="1"/>
  <c r="G46" i="23" s="1"/>
  <c r="G45" i="23"/>
  <c r="J62" i="23"/>
  <c r="I90" i="23" s="1"/>
  <c r="L90" i="23" s="1"/>
  <c r="G75" i="23"/>
  <c r="H75" i="23"/>
  <c r="D76" i="23" s="1"/>
  <c r="G76" i="23" s="1"/>
  <c r="G36" i="23"/>
  <c r="H36" i="23"/>
  <c r="D37" i="23" s="1"/>
  <c r="G37" i="23" s="1"/>
  <c r="J57" i="23" l="1"/>
  <c r="I89" i="23" s="1"/>
  <c r="L89" i="23" s="1"/>
  <c r="B88" i="23"/>
  <c r="E88" i="23" s="1"/>
  <c r="J47" i="23"/>
  <c r="I76" i="23"/>
  <c r="J80" i="23" s="1"/>
  <c r="I37" i="23"/>
  <c r="J38" i="23" s="1"/>
  <c r="B87" i="23" l="1"/>
  <c r="E87" i="23" s="1"/>
  <c r="J48" i="23"/>
  <c r="I88" i="23" s="1"/>
  <c r="L88" i="23" s="1"/>
  <c r="B89" i="23"/>
  <c r="E89" i="23" s="1"/>
  <c r="I91" i="23"/>
  <c r="L91" i="23" s="1"/>
  <c r="B86" i="23" l="1"/>
  <c r="E86" i="23" s="1"/>
  <c r="E90" i="23" s="1"/>
  <c r="L92" i="23"/>
</calcChain>
</file>

<file path=xl/sharedStrings.xml><?xml version="1.0" encoding="utf-8"?>
<sst xmlns="http://schemas.openxmlformats.org/spreadsheetml/2006/main" count="96" uniqueCount="59">
  <si>
    <t>TOTAL</t>
  </si>
  <si>
    <t>الوصف والبيان</t>
  </si>
  <si>
    <t>طول</t>
  </si>
  <si>
    <t xml:space="preserve">عرض </t>
  </si>
  <si>
    <t>ارتفاع</t>
  </si>
  <si>
    <t>اجمالي الامتار</t>
  </si>
  <si>
    <t>عدد</t>
  </si>
  <si>
    <t>نوع الاعمال</t>
  </si>
  <si>
    <t>بيان إجمالي حصر قياسات اعمال العازل بالقسيمة الكائنة في :-</t>
  </si>
  <si>
    <t>إعتماد ادارة التسويق ومتابعة العملاء</t>
  </si>
  <si>
    <t>الاسطح</t>
  </si>
  <si>
    <t>الاجمالي العـــــام</t>
  </si>
  <si>
    <t>الحمامات</t>
  </si>
  <si>
    <t>المساحة</t>
  </si>
  <si>
    <t>السعر</t>
  </si>
  <si>
    <t>الاجمالي</t>
  </si>
  <si>
    <t>د.ك</t>
  </si>
  <si>
    <t>السنادر</t>
  </si>
  <si>
    <t>الفوم</t>
  </si>
  <si>
    <t>الممرات</t>
  </si>
  <si>
    <t>النوع</t>
  </si>
  <si>
    <t>الاسطح  والملاحق والنعلات</t>
  </si>
  <si>
    <t>النعلات</t>
  </si>
  <si>
    <t>اجمالى الحمامات والمطابخ</t>
  </si>
  <si>
    <t>اجمالى الممرات</t>
  </si>
  <si>
    <t>اجمالى قياسات الحمامات والمطابخ</t>
  </si>
  <si>
    <t>اجمالي قياسات الممرات</t>
  </si>
  <si>
    <t>اجمالي قياسات الحمامات والمطابخ والممرات والنعلات</t>
  </si>
  <si>
    <t>اجمالى الاسطح والملاحق</t>
  </si>
  <si>
    <t>اجمالى الاسطح والملاحق والنعلات</t>
  </si>
  <si>
    <t>اجمالي قياسات السنادر</t>
  </si>
  <si>
    <t>اجمالي قياسات الفوم</t>
  </si>
  <si>
    <t>اجمالى السنادر</t>
  </si>
  <si>
    <t>حصـــر كميات أعمال العازل</t>
  </si>
  <si>
    <t xml:space="preserve">سنااادر </t>
  </si>
  <si>
    <r>
      <t xml:space="preserve"> النعلات كل 2 م طولى م</t>
    </r>
    <r>
      <rPr>
        <b/>
        <sz val="13"/>
        <color theme="1"/>
        <rFont val="Calibri"/>
        <family val="2"/>
      </rPr>
      <t>²</t>
    </r>
    <r>
      <rPr>
        <b/>
        <sz val="13"/>
        <color theme="1"/>
        <rFont val="Times New Roman"/>
        <family val="1"/>
      </rPr>
      <t xml:space="preserve"> </t>
    </r>
  </si>
  <si>
    <t>مواد اسمنتية</t>
  </si>
  <si>
    <t>طربال</t>
  </si>
  <si>
    <t>بوليوريثين</t>
  </si>
  <si>
    <t>ملحق</t>
  </si>
  <si>
    <t>حمام</t>
  </si>
  <si>
    <t>الاجمالى بعد الخصم</t>
  </si>
  <si>
    <t>سطح</t>
  </si>
  <si>
    <t>كيل// مخطط</t>
  </si>
  <si>
    <t>الأول</t>
  </si>
  <si>
    <t>غسيل</t>
  </si>
  <si>
    <t>الثاني</t>
  </si>
  <si>
    <t>نعلات بيت الدرج</t>
  </si>
  <si>
    <t>الحمامات والمطابخ</t>
  </si>
  <si>
    <t>تحضيري</t>
  </si>
  <si>
    <t>مطبخ</t>
  </si>
  <si>
    <t>السطح</t>
  </si>
  <si>
    <t>السيد / هشام بو عباس</t>
  </si>
  <si>
    <t xml:space="preserve">المسايل -  ق    3 -   ش    305 -  ج         - م  347  </t>
  </si>
  <si>
    <t>الأرضي</t>
  </si>
  <si>
    <t>مغاسل</t>
  </si>
  <si>
    <t>ممر</t>
  </si>
  <si>
    <t>مدخل</t>
  </si>
  <si>
    <t>غرفة فلاتر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</si>
</sst>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 val="double"/>
      <sz val="13"/>
      <color theme="1"/>
      <name val="Times New Roman"/>
      <family val="1"/>
    </font>
    <font>
      <b/>
      <sz val="13"/>
      <name val="Times New Roman"/>
      <family val="1"/>
    </font>
    <font>
      <b/>
      <sz val="14"/>
      <name val="Mohammad Bold Normal"/>
      <charset val="178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Calibri"/>
      <family val="2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139">
    <xf numFmtId="0" fontId="0" fillId="0" borderId="0" xfId="0"/>
    <xf numFmtId="2" fontId="3" fillId="3" borderId="1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right" vertical="center" inden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2" fontId="7" fillId="3" borderId="12" xfId="0" applyNumberFormat="1" applyFont="1" applyFill="1" applyBorder="1" applyAlignment="1">
      <alignment horizontal="center" vertical="center"/>
    </xf>
    <xf numFmtId="2" fontId="7" fillId="3" borderId="12" xfId="0" applyNumberFormat="1" applyFont="1" applyFill="1" applyBorder="1" applyAlignment="1">
      <alignment horizontal="center" vertical="center" wrapText="1"/>
    </xf>
    <xf numFmtId="2" fontId="5" fillId="3" borderId="13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right" vertical="center"/>
    </xf>
    <xf numFmtId="2" fontId="4" fillId="2" borderId="6" xfId="0" applyNumberFormat="1" applyFont="1" applyFill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2" fontId="4" fillId="2" borderId="8" xfId="0" applyNumberFormat="1" applyFont="1" applyFill="1" applyBorder="1" applyAlignment="1">
      <alignment horizontal="center" vertical="center"/>
    </xf>
    <xf numFmtId="2" fontId="7" fillId="3" borderId="16" xfId="0" applyNumberFormat="1" applyFont="1" applyFill="1" applyBorder="1" applyAlignment="1">
      <alignment vertical="center"/>
    </xf>
    <xf numFmtId="1" fontId="4" fillId="0" borderId="0" xfId="0" applyNumberFormat="1" applyFont="1" applyAlignment="1">
      <alignment vertical="center"/>
    </xf>
    <xf numFmtId="2" fontId="7" fillId="3" borderId="19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2" fontId="4" fillId="0" borderId="4" xfId="0" applyNumberFormat="1" applyFont="1" applyBorder="1" applyAlignment="1">
      <alignment vertical="center"/>
    </xf>
    <xf numFmtId="0" fontId="5" fillId="0" borderId="0" xfId="0" applyFont="1" applyBorder="1" applyAlignment="1">
      <alignment horizontal="right" vertical="center" indent="1"/>
    </xf>
    <xf numFmtId="2" fontId="4" fillId="0" borderId="5" xfId="0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5" fillId="0" borderId="0" xfId="0" applyNumberFormat="1" applyFont="1" applyAlignment="1">
      <alignment vertical="center"/>
    </xf>
    <xf numFmtId="2" fontId="5" fillId="0" borderId="28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4" fillId="2" borderId="31" xfId="0" applyFont="1" applyFill="1" applyBorder="1" applyAlignment="1">
      <alignment horizontal="righ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 readingOrder="2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2" fontId="5" fillId="2" borderId="20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2" fontId="5" fillId="2" borderId="35" xfId="0" applyNumberFormat="1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center" vertical="center"/>
    </xf>
    <xf numFmtId="2" fontId="5" fillId="2" borderId="22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right" vertical="center"/>
    </xf>
    <xf numFmtId="0" fontId="5" fillId="2" borderId="27" xfId="0" applyFont="1" applyFill="1" applyBorder="1" applyAlignment="1">
      <alignment horizontal="center" vertical="center"/>
    </xf>
    <xf numFmtId="2" fontId="5" fillId="2" borderId="27" xfId="0" applyNumberFormat="1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right" vertical="center"/>
    </xf>
    <xf numFmtId="0" fontId="5" fillId="2" borderId="37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2" fontId="12" fillId="0" borderId="0" xfId="0" applyNumberFormat="1" applyFont="1" applyAlignment="1">
      <alignment vertical="center"/>
    </xf>
    <xf numFmtId="0" fontId="4" fillId="4" borderId="31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 vertical="center"/>
    </xf>
    <xf numFmtId="2" fontId="4" fillId="4" borderId="5" xfId="0" applyNumberFormat="1" applyFont="1" applyFill="1" applyBorder="1" applyAlignment="1">
      <alignment horizontal="center" vertical="center"/>
    </xf>
    <xf numFmtId="2" fontId="4" fillId="4" borderId="7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vertical="center"/>
    </xf>
    <xf numFmtId="2" fontId="5" fillId="2" borderId="25" xfId="0" applyNumberFormat="1" applyFont="1" applyFill="1" applyBorder="1" applyAlignment="1">
      <alignment horizontal="center" vertical="center"/>
    </xf>
    <xf numFmtId="1" fontId="8" fillId="0" borderId="25" xfId="0" applyNumberFormat="1" applyFont="1" applyBorder="1" applyAlignment="1">
      <alignment horizontal="center" vertical="center" wrapText="1"/>
    </xf>
    <xf numFmtId="1" fontId="8" fillId="0" borderId="41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horizontal="center" vertical="center"/>
    </xf>
    <xf numFmtId="164" fontId="9" fillId="4" borderId="25" xfId="0" applyNumberFormat="1" applyFont="1" applyFill="1" applyBorder="1" applyAlignment="1">
      <alignment horizontal="center" vertical="center"/>
    </xf>
    <xf numFmtId="2" fontId="9" fillId="0" borderId="25" xfId="0" applyNumberFormat="1" applyFont="1" applyBorder="1" applyAlignment="1">
      <alignment horizontal="center" vertical="center" readingOrder="2"/>
    </xf>
    <xf numFmtId="2" fontId="9" fillId="4" borderId="26" xfId="0" applyNumberFormat="1" applyFont="1" applyFill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9" fillId="2" borderId="25" xfId="0" applyNumberFormat="1" applyFont="1" applyFill="1" applyBorder="1" applyAlignment="1">
      <alignment horizontal="center" vertical="center"/>
    </xf>
    <xf numFmtId="2" fontId="9" fillId="4" borderId="28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165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" fontId="5" fillId="5" borderId="32" xfId="0" applyNumberFormat="1" applyFont="1" applyFill="1" applyBorder="1" applyAlignment="1">
      <alignment horizontal="center" vertical="center"/>
    </xf>
    <xf numFmtId="4" fontId="5" fillId="5" borderId="33" xfId="0" applyNumberFormat="1" applyFont="1" applyFill="1" applyBorder="1" applyAlignment="1">
      <alignment horizontal="center" vertical="center"/>
    </xf>
    <xf numFmtId="4" fontId="5" fillId="5" borderId="34" xfId="0" applyNumberFormat="1" applyFont="1" applyFill="1" applyBorder="1" applyAlignment="1">
      <alignment horizontal="center" vertical="center"/>
    </xf>
    <xf numFmtId="4" fontId="5" fillId="3" borderId="32" xfId="0" applyNumberFormat="1" applyFont="1" applyFill="1" applyBorder="1" applyAlignment="1">
      <alignment horizontal="center" vertical="center"/>
    </xf>
    <xf numFmtId="4" fontId="5" fillId="3" borderId="33" xfId="0" applyNumberFormat="1" applyFont="1" applyFill="1" applyBorder="1" applyAlignment="1">
      <alignment horizontal="center" vertical="center"/>
    </xf>
    <xf numFmtId="4" fontId="5" fillId="3" borderId="34" xfId="0" applyNumberFormat="1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4" fontId="5" fillId="2" borderId="32" xfId="0" applyNumberFormat="1" applyFont="1" applyFill="1" applyBorder="1" applyAlignment="1">
      <alignment horizontal="center" vertical="center"/>
    </xf>
    <xf numFmtId="4" fontId="5" fillId="2" borderId="33" xfId="0" applyNumberFormat="1" applyFont="1" applyFill="1" applyBorder="1" applyAlignment="1">
      <alignment horizontal="center" vertical="center"/>
    </xf>
    <xf numFmtId="4" fontId="5" fillId="2" borderId="34" xfId="0" applyNumberFormat="1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 textRotation="90"/>
    </xf>
    <xf numFmtId="0" fontId="5" fillId="3" borderId="15" xfId="0" applyFont="1" applyFill="1" applyBorder="1" applyAlignment="1">
      <alignment horizontal="center" vertical="center" textRotation="90"/>
    </xf>
    <xf numFmtId="0" fontId="5" fillId="3" borderId="39" xfId="0" applyFont="1" applyFill="1" applyBorder="1" applyAlignment="1">
      <alignment horizontal="center" vertical="center" textRotation="90"/>
    </xf>
    <xf numFmtId="2" fontId="5" fillId="4" borderId="0" xfId="0" applyNumberFormat="1" applyFont="1" applyFill="1" applyAlignment="1">
      <alignment horizontal="center" vertical="center"/>
    </xf>
    <xf numFmtId="2" fontId="10" fillId="4" borderId="42" xfId="0" applyNumberFormat="1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 textRotation="165"/>
    </xf>
    <xf numFmtId="0" fontId="5" fillId="3" borderId="14" xfId="0" applyFont="1" applyFill="1" applyBorder="1" applyAlignment="1">
      <alignment horizontal="center" vertical="center" textRotation="165"/>
    </xf>
    <xf numFmtId="0" fontId="5" fillId="3" borderId="30" xfId="0" applyFont="1" applyFill="1" applyBorder="1" applyAlignment="1">
      <alignment horizontal="center" vertical="center" textRotation="165"/>
    </xf>
    <xf numFmtId="4" fontId="5" fillId="5" borderId="17" xfId="0" applyNumberFormat="1" applyFont="1" applyFill="1" applyBorder="1" applyAlignment="1">
      <alignment horizontal="center" vertical="center"/>
    </xf>
    <xf numFmtId="4" fontId="5" fillId="5" borderId="18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175"/>
    </xf>
    <xf numFmtId="0" fontId="5" fillId="3" borderId="30" xfId="0" applyFont="1" applyFill="1" applyBorder="1" applyAlignment="1">
      <alignment horizontal="center" vertical="center" textRotation="175"/>
    </xf>
    <xf numFmtId="0" fontId="4" fillId="2" borderId="3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rightToLeft="1" tabSelected="1" workbookViewId="0">
      <pane ySplit="9" topLeftCell="A83" activePane="bottomLeft" state="frozen"/>
      <selection pane="bottomLeft" activeCell="E70" sqref="E70"/>
    </sheetView>
  </sheetViews>
  <sheetFormatPr defaultColWidth="9.140625" defaultRowHeight="16.5"/>
  <cols>
    <col min="1" max="1" width="10.42578125" style="90" customWidth="1"/>
    <col min="2" max="2" width="25.7109375" style="2" customWidth="1"/>
    <col min="3" max="3" width="7.85546875" style="2" customWidth="1"/>
    <col min="4" max="4" width="12.140625" style="3" customWidth="1"/>
    <col min="5" max="5" width="13.5703125" style="3" customWidth="1"/>
    <col min="6" max="6" width="11.85546875" style="3" customWidth="1"/>
    <col min="7" max="8" width="13.42578125" style="3" customWidth="1"/>
    <col min="9" max="9" width="15.7109375" style="4" customWidth="1"/>
    <col min="10" max="10" width="16.42578125" style="3" customWidth="1"/>
    <col min="11" max="11" width="14.28515625" style="2" customWidth="1"/>
    <col min="12" max="12" width="14.7109375" style="2" customWidth="1"/>
    <col min="13" max="16384" width="9.140625" style="2"/>
  </cols>
  <sheetData>
    <row r="1" spans="1:10" ht="8.25" customHeight="1"/>
    <row r="2" spans="1:10" ht="0.75" hidden="1" customHeight="1"/>
    <row r="3" spans="1:10" hidden="1">
      <c r="B3" s="129"/>
      <c r="C3" s="129"/>
      <c r="D3" s="129"/>
      <c r="E3" s="129"/>
      <c r="F3" s="129"/>
      <c r="G3" s="129"/>
      <c r="H3" s="90"/>
    </row>
    <row r="4" spans="1:10" ht="27" customHeight="1">
      <c r="A4" s="130" t="s">
        <v>33</v>
      </c>
      <c r="B4" s="130"/>
      <c r="C4" s="130"/>
      <c r="D4" s="130"/>
      <c r="E4" s="130"/>
      <c r="F4" s="130"/>
      <c r="G4" s="130"/>
      <c r="H4" s="130"/>
      <c r="I4" s="130"/>
      <c r="J4" s="36">
        <v>44566</v>
      </c>
    </row>
    <row r="5" spans="1:10" ht="15" customHeight="1">
      <c r="A5" s="131" t="s">
        <v>8</v>
      </c>
      <c r="B5" s="131"/>
      <c r="C5" s="131"/>
      <c r="D5" s="131"/>
      <c r="E5" s="131"/>
      <c r="F5" s="72" t="s">
        <v>52</v>
      </c>
      <c r="G5" s="72"/>
      <c r="H5" s="71"/>
      <c r="I5" s="74">
        <v>55818822</v>
      </c>
      <c r="J5" s="75"/>
    </row>
    <row r="6" spans="1:10" ht="5.25" customHeight="1">
      <c r="A6" s="28"/>
      <c r="B6" s="28"/>
      <c r="C6" s="28"/>
      <c r="D6" s="6"/>
      <c r="E6" s="5"/>
      <c r="F6" s="5"/>
      <c r="G6" s="5"/>
      <c r="H6" s="5"/>
      <c r="I6" s="5"/>
    </row>
    <row r="7" spans="1:10" ht="15" customHeight="1">
      <c r="A7" s="132" t="s">
        <v>53</v>
      </c>
      <c r="B7" s="132"/>
      <c r="C7" s="132"/>
      <c r="D7" s="132"/>
      <c r="E7" s="132"/>
      <c r="F7" s="132"/>
      <c r="G7" s="132"/>
      <c r="H7" s="132"/>
      <c r="I7" s="132"/>
      <c r="J7" s="132"/>
    </row>
    <row r="8" spans="1:10" ht="6.75" customHeight="1" thickBot="1"/>
    <row r="9" spans="1:10" ht="33.75" customHeight="1" thickTop="1" thickBot="1">
      <c r="A9" s="7" t="s">
        <v>7</v>
      </c>
      <c r="B9" s="8" t="s">
        <v>1</v>
      </c>
      <c r="C9" s="8" t="s">
        <v>6</v>
      </c>
      <c r="D9" s="9" t="s">
        <v>2</v>
      </c>
      <c r="E9" s="9" t="s">
        <v>3</v>
      </c>
      <c r="F9" s="9" t="s">
        <v>4</v>
      </c>
      <c r="G9" s="10" t="s">
        <v>5</v>
      </c>
      <c r="H9" s="10" t="s">
        <v>22</v>
      </c>
      <c r="I9" s="1" t="s">
        <v>0</v>
      </c>
      <c r="J9" s="11" t="s">
        <v>11</v>
      </c>
    </row>
    <row r="10" spans="1:10" ht="15.95" customHeight="1">
      <c r="A10" s="133" t="s">
        <v>48</v>
      </c>
      <c r="B10" s="65" t="s">
        <v>40</v>
      </c>
      <c r="C10" s="135" t="s">
        <v>54</v>
      </c>
      <c r="D10" s="18">
        <v>2.6</v>
      </c>
      <c r="E10" s="18">
        <v>1.7</v>
      </c>
      <c r="F10" s="17"/>
      <c r="G10" s="17">
        <f t="shared" ref="G10:G15" si="0">E10*D10</f>
        <v>4.42</v>
      </c>
      <c r="H10" s="17">
        <f t="shared" ref="H10:H15" si="1">D10*2+E10*2</f>
        <v>8.6</v>
      </c>
      <c r="I10" s="29"/>
      <c r="J10" s="15"/>
    </row>
    <row r="11" spans="1:10" ht="15.95" customHeight="1">
      <c r="A11" s="133"/>
      <c r="B11" s="65" t="s">
        <v>40</v>
      </c>
      <c r="C11" s="136"/>
      <c r="D11" s="18">
        <v>2.6</v>
      </c>
      <c r="E11" s="18">
        <v>2.15</v>
      </c>
      <c r="F11" s="17"/>
      <c r="G11" s="17">
        <f t="shared" si="0"/>
        <v>5.59</v>
      </c>
      <c r="H11" s="17">
        <f t="shared" si="1"/>
        <v>9.5</v>
      </c>
      <c r="I11" s="29"/>
      <c r="J11" s="15"/>
    </row>
    <row r="12" spans="1:10" ht="15.95" customHeight="1">
      <c r="A12" s="133"/>
      <c r="B12" s="65" t="s">
        <v>40</v>
      </c>
      <c r="C12" s="136"/>
      <c r="D12" s="18">
        <v>3.15</v>
      </c>
      <c r="E12" s="18">
        <v>1.75</v>
      </c>
      <c r="F12" s="17"/>
      <c r="G12" s="17">
        <f t="shared" si="0"/>
        <v>5.5125000000000002</v>
      </c>
      <c r="H12" s="17">
        <f t="shared" si="1"/>
        <v>9.8000000000000007</v>
      </c>
      <c r="I12" s="29"/>
      <c r="J12" s="15"/>
    </row>
    <row r="13" spans="1:10" ht="15.95" customHeight="1">
      <c r="A13" s="133"/>
      <c r="B13" s="65" t="s">
        <v>40</v>
      </c>
      <c r="C13" s="136"/>
      <c r="D13" s="18">
        <v>2.1</v>
      </c>
      <c r="E13" s="18">
        <v>1.4</v>
      </c>
      <c r="F13" s="17"/>
      <c r="G13" s="17">
        <f t="shared" si="0"/>
        <v>2.94</v>
      </c>
      <c r="H13" s="17">
        <f t="shared" si="1"/>
        <v>7</v>
      </c>
      <c r="I13" s="29"/>
      <c r="J13" s="15"/>
    </row>
    <row r="14" spans="1:10" ht="15.95" customHeight="1">
      <c r="A14" s="133"/>
      <c r="B14" s="65" t="s">
        <v>55</v>
      </c>
      <c r="C14" s="136"/>
      <c r="D14" s="18">
        <v>1.8</v>
      </c>
      <c r="E14" s="18">
        <v>1.4</v>
      </c>
      <c r="F14" s="17"/>
      <c r="G14" s="17">
        <f t="shared" ref="G14" si="2">E14*D14</f>
        <v>2.52</v>
      </c>
      <c r="H14" s="17">
        <f t="shared" ref="H14" si="3">D14*2+E14*2</f>
        <v>6.4</v>
      </c>
      <c r="I14" s="29"/>
      <c r="J14" s="15"/>
    </row>
    <row r="15" spans="1:10" ht="15.95" customHeight="1">
      <c r="A15" s="133"/>
      <c r="B15" s="65" t="s">
        <v>40</v>
      </c>
      <c r="C15" s="136"/>
      <c r="D15" s="18">
        <v>1.8</v>
      </c>
      <c r="E15" s="18">
        <v>1.6</v>
      </c>
      <c r="F15" s="17"/>
      <c r="G15" s="17">
        <f t="shared" si="0"/>
        <v>2.8800000000000003</v>
      </c>
      <c r="H15" s="17">
        <f t="shared" si="1"/>
        <v>6.8000000000000007</v>
      </c>
      <c r="I15" s="29"/>
      <c r="J15" s="15"/>
    </row>
    <row r="16" spans="1:10" ht="15.95" customHeight="1">
      <c r="A16" s="133"/>
      <c r="B16" s="65" t="s">
        <v>45</v>
      </c>
      <c r="C16" s="136"/>
      <c r="D16" s="18">
        <v>1.8</v>
      </c>
      <c r="E16" s="18">
        <v>1.8</v>
      </c>
      <c r="F16" s="17"/>
      <c r="G16" s="17">
        <f t="shared" ref="G16:G20" si="4">E16*D16</f>
        <v>3.24</v>
      </c>
      <c r="H16" s="17">
        <f t="shared" ref="H16:H20" si="5">D16*2+E16*2</f>
        <v>7.2</v>
      </c>
      <c r="I16" s="29"/>
      <c r="J16" s="15"/>
    </row>
    <row r="17" spans="1:10" ht="15.95" customHeight="1">
      <c r="A17" s="133"/>
      <c r="B17" s="65" t="s">
        <v>40</v>
      </c>
      <c r="C17" s="136"/>
      <c r="D17" s="18">
        <v>1.8</v>
      </c>
      <c r="E17" s="18">
        <v>1.2</v>
      </c>
      <c r="F17" s="17"/>
      <c r="G17" s="17">
        <f t="shared" si="4"/>
        <v>2.16</v>
      </c>
      <c r="H17" s="17">
        <f t="shared" si="5"/>
        <v>6</v>
      </c>
      <c r="I17" s="29"/>
      <c r="J17" s="15"/>
    </row>
    <row r="18" spans="1:10" ht="15.95" customHeight="1">
      <c r="A18" s="133"/>
      <c r="B18" s="65" t="s">
        <v>50</v>
      </c>
      <c r="C18" s="137"/>
      <c r="D18" s="18">
        <v>4.5</v>
      </c>
      <c r="E18" s="18">
        <v>3.55</v>
      </c>
      <c r="F18" s="17"/>
      <c r="G18" s="17">
        <f t="shared" ref="G18:G19" si="6">E18*D18</f>
        <v>15.975</v>
      </c>
      <c r="H18" s="17">
        <f t="shared" ref="H18:H19" si="7">D18*2+E18*2</f>
        <v>16.100000000000001</v>
      </c>
      <c r="I18" s="29"/>
      <c r="J18" s="15"/>
    </row>
    <row r="19" spans="1:10" ht="15.95" customHeight="1">
      <c r="A19" s="133"/>
      <c r="B19" s="65" t="s">
        <v>40</v>
      </c>
      <c r="C19" s="138" t="s">
        <v>44</v>
      </c>
      <c r="D19" s="18">
        <v>2.5499999999999998</v>
      </c>
      <c r="E19" s="18">
        <v>1.85</v>
      </c>
      <c r="F19" s="17"/>
      <c r="G19" s="17">
        <f t="shared" si="6"/>
        <v>4.7175000000000002</v>
      </c>
      <c r="H19" s="17">
        <f t="shared" si="7"/>
        <v>8.8000000000000007</v>
      </c>
      <c r="I19" s="29"/>
      <c r="J19" s="15"/>
    </row>
    <row r="20" spans="1:10" ht="15.95" customHeight="1">
      <c r="A20" s="133"/>
      <c r="B20" s="65" t="s">
        <v>40</v>
      </c>
      <c r="C20" s="136"/>
      <c r="D20" s="18">
        <v>3.1</v>
      </c>
      <c r="E20" s="18">
        <v>1.8</v>
      </c>
      <c r="F20" s="17"/>
      <c r="G20" s="17">
        <f t="shared" si="4"/>
        <v>5.58</v>
      </c>
      <c r="H20" s="17">
        <f t="shared" si="5"/>
        <v>9.8000000000000007</v>
      </c>
      <c r="I20" s="29"/>
      <c r="J20" s="15"/>
    </row>
    <row r="21" spans="1:10" ht="15.95" customHeight="1">
      <c r="A21" s="133"/>
      <c r="B21" s="65" t="s">
        <v>40</v>
      </c>
      <c r="C21" s="136"/>
      <c r="D21" s="18">
        <v>2.5</v>
      </c>
      <c r="E21" s="18">
        <v>1.75</v>
      </c>
      <c r="F21" s="17"/>
      <c r="G21" s="17">
        <f t="shared" ref="G21" si="8">E21*D21</f>
        <v>4.375</v>
      </c>
      <c r="H21" s="17">
        <f t="shared" ref="H21" si="9">D21*2+E21*2</f>
        <v>8.5</v>
      </c>
      <c r="I21" s="29"/>
      <c r="J21" s="15"/>
    </row>
    <row r="22" spans="1:10" ht="15.95" customHeight="1">
      <c r="A22" s="133"/>
      <c r="B22" s="65" t="s">
        <v>45</v>
      </c>
      <c r="C22" s="136"/>
      <c r="D22" s="18">
        <v>1.8</v>
      </c>
      <c r="E22" s="18">
        <v>1.8</v>
      </c>
      <c r="F22" s="17"/>
      <c r="G22" s="17">
        <f t="shared" ref="G22:G35" si="10">E22*D22</f>
        <v>3.24</v>
      </c>
      <c r="H22" s="17">
        <f t="shared" ref="H22:H35" si="11">D22*2+E22*2</f>
        <v>7.2</v>
      </c>
      <c r="I22" s="29"/>
      <c r="J22" s="15"/>
    </row>
    <row r="23" spans="1:10" ht="15.95" customHeight="1">
      <c r="A23" s="133"/>
      <c r="B23" s="65" t="s">
        <v>40</v>
      </c>
      <c r="C23" s="136"/>
      <c r="D23" s="18">
        <v>1.8</v>
      </c>
      <c r="E23" s="18">
        <v>1.2</v>
      </c>
      <c r="F23" s="17"/>
      <c r="G23" s="17">
        <f t="shared" ref="G23:G32" si="12">E23*D23</f>
        <v>2.16</v>
      </c>
      <c r="H23" s="17">
        <f t="shared" ref="H23:H32" si="13">D23*2+E23*2</f>
        <v>6</v>
      </c>
      <c r="I23" s="29"/>
      <c r="J23" s="15"/>
    </row>
    <row r="24" spans="1:10" ht="15.95" customHeight="1">
      <c r="A24" s="133"/>
      <c r="B24" s="65" t="s">
        <v>49</v>
      </c>
      <c r="C24" s="137"/>
      <c r="D24" s="18">
        <v>4.5</v>
      </c>
      <c r="E24" s="18">
        <v>3.5</v>
      </c>
      <c r="F24" s="17"/>
      <c r="G24" s="17">
        <f t="shared" ref="G24:G31" si="14">E24*D24</f>
        <v>15.75</v>
      </c>
      <c r="H24" s="17">
        <f t="shared" ref="H24:H31" si="15">D24*2+E24*2</f>
        <v>16</v>
      </c>
      <c r="I24" s="29"/>
      <c r="J24" s="15"/>
    </row>
    <row r="25" spans="1:10" ht="15.95" customHeight="1">
      <c r="A25" s="133"/>
      <c r="B25" s="65" t="s">
        <v>40</v>
      </c>
      <c r="C25" s="138" t="s">
        <v>46</v>
      </c>
      <c r="D25" s="18">
        <v>2.5499999999999998</v>
      </c>
      <c r="E25" s="18">
        <v>1.85</v>
      </c>
      <c r="F25" s="17"/>
      <c r="G25" s="17">
        <f t="shared" si="14"/>
        <v>4.7175000000000002</v>
      </c>
      <c r="H25" s="17">
        <f t="shared" si="15"/>
        <v>8.8000000000000007</v>
      </c>
      <c r="I25" s="29"/>
      <c r="J25" s="15"/>
    </row>
    <row r="26" spans="1:10" ht="15.95" customHeight="1">
      <c r="A26" s="133"/>
      <c r="B26" s="65" t="s">
        <v>40</v>
      </c>
      <c r="C26" s="136"/>
      <c r="D26" s="18">
        <v>3.1</v>
      </c>
      <c r="E26" s="18">
        <v>1.8</v>
      </c>
      <c r="F26" s="17"/>
      <c r="G26" s="17">
        <f t="shared" si="14"/>
        <v>5.58</v>
      </c>
      <c r="H26" s="17">
        <f t="shared" si="15"/>
        <v>9.8000000000000007</v>
      </c>
      <c r="I26" s="29"/>
      <c r="J26" s="15"/>
    </row>
    <row r="27" spans="1:10" ht="15.95" customHeight="1">
      <c r="A27" s="133"/>
      <c r="B27" s="65" t="s">
        <v>40</v>
      </c>
      <c r="C27" s="136"/>
      <c r="D27" s="18">
        <v>2.5</v>
      </c>
      <c r="E27" s="18">
        <v>1.75</v>
      </c>
      <c r="F27" s="17"/>
      <c r="G27" s="17">
        <f t="shared" si="14"/>
        <v>4.375</v>
      </c>
      <c r="H27" s="17">
        <f t="shared" si="15"/>
        <v>8.5</v>
      </c>
      <c r="I27" s="29"/>
      <c r="J27" s="15"/>
    </row>
    <row r="28" spans="1:10" ht="15.95" customHeight="1">
      <c r="A28" s="133"/>
      <c r="B28" s="65" t="s">
        <v>45</v>
      </c>
      <c r="C28" s="136"/>
      <c r="D28" s="18">
        <v>1.8</v>
      </c>
      <c r="E28" s="18">
        <v>1.8</v>
      </c>
      <c r="F28" s="17"/>
      <c r="G28" s="17">
        <f t="shared" si="14"/>
        <v>3.24</v>
      </c>
      <c r="H28" s="17">
        <f t="shared" si="15"/>
        <v>7.2</v>
      </c>
      <c r="I28" s="29"/>
      <c r="J28" s="15"/>
    </row>
    <row r="29" spans="1:10" ht="15.95" customHeight="1">
      <c r="A29" s="133"/>
      <c r="B29" s="65" t="s">
        <v>40</v>
      </c>
      <c r="C29" s="136"/>
      <c r="D29" s="18">
        <v>1.8</v>
      </c>
      <c r="E29" s="18">
        <v>1.2</v>
      </c>
      <c r="F29" s="17"/>
      <c r="G29" s="17">
        <f t="shared" si="14"/>
        <v>2.16</v>
      </c>
      <c r="H29" s="17">
        <f t="shared" si="15"/>
        <v>6</v>
      </c>
      <c r="I29" s="29"/>
      <c r="J29" s="15"/>
    </row>
    <row r="30" spans="1:10" ht="15.95" customHeight="1">
      <c r="A30" s="133"/>
      <c r="B30" s="65" t="s">
        <v>49</v>
      </c>
      <c r="C30" s="137"/>
      <c r="D30" s="18">
        <v>4.5</v>
      </c>
      <c r="E30" s="18">
        <v>3.5</v>
      </c>
      <c r="F30" s="17"/>
      <c r="G30" s="17">
        <f t="shared" ref="G30" si="16">E30*D30</f>
        <v>15.75</v>
      </c>
      <c r="H30" s="17">
        <f t="shared" ref="H30" si="17">D30*2+E30*2</f>
        <v>16</v>
      </c>
      <c r="I30" s="29"/>
      <c r="J30" s="15"/>
    </row>
    <row r="31" spans="1:10" ht="15.95" customHeight="1">
      <c r="A31" s="133"/>
      <c r="B31" s="65" t="s">
        <v>40</v>
      </c>
      <c r="C31" s="138" t="s">
        <v>51</v>
      </c>
      <c r="D31" s="18">
        <v>2.15</v>
      </c>
      <c r="E31" s="18">
        <v>1.8</v>
      </c>
      <c r="F31" s="17"/>
      <c r="G31" s="17">
        <f t="shared" si="14"/>
        <v>3.87</v>
      </c>
      <c r="H31" s="17">
        <f t="shared" si="15"/>
        <v>7.9</v>
      </c>
      <c r="I31" s="29"/>
      <c r="J31" s="15"/>
    </row>
    <row r="32" spans="1:10" ht="15.95" customHeight="1">
      <c r="A32" s="133"/>
      <c r="B32" s="65" t="s">
        <v>45</v>
      </c>
      <c r="C32" s="137"/>
      <c r="D32" s="18">
        <v>9.5</v>
      </c>
      <c r="E32" s="18">
        <v>3.25</v>
      </c>
      <c r="F32" s="17"/>
      <c r="G32" s="17">
        <f t="shared" si="12"/>
        <v>30.875</v>
      </c>
      <c r="H32" s="17">
        <f t="shared" si="13"/>
        <v>25.5</v>
      </c>
      <c r="I32" s="29"/>
      <c r="J32" s="15"/>
    </row>
    <row r="33" spans="1:10" ht="15.95" customHeight="1">
      <c r="A33" s="133"/>
      <c r="B33" s="65"/>
      <c r="C33" s="94"/>
      <c r="D33" s="18"/>
      <c r="E33" s="18"/>
      <c r="F33" s="17"/>
      <c r="G33" s="17">
        <f t="shared" ref="G33" si="18">E33*D33</f>
        <v>0</v>
      </c>
      <c r="H33" s="17">
        <f t="shared" ref="H33" si="19">D33*2+E33*2</f>
        <v>0</v>
      </c>
      <c r="I33" s="29"/>
      <c r="J33" s="15"/>
    </row>
    <row r="34" spans="1:10" ht="15.95" customHeight="1">
      <c r="A34" s="133"/>
      <c r="B34" s="65"/>
      <c r="C34" s="95"/>
      <c r="D34" s="18"/>
      <c r="E34" s="18"/>
      <c r="F34" s="17"/>
      <c r="G34" s="17">
        <f t="shared" ref="G34" si="20">E34*D34</f>
        <v>0</v>
      </c>
      <c r="H34" s="17">
        <f t="shared" ref="H34" si="21">D34*2+E34*2</f>
        <v>0</v>
      </c>
      <c r="I34" s="29"/>
      <c r="J34" s="15"/>
    </row>
    <row r="35" spans="1:10" ht="15.95" customHeight="1" thickBot="1">
      <c r="A35" s="133"/>
      <c r="B35" s="65"/>
      <c r="C35" s="92"/>
      <c r="D35" s="18"/>
      <c r="E35" s="18"/>
      <c r="F35" s="17"/>
      <c r="G35" s="17">
        <f t="shared" si="10"/>
        <v>0</v>
      </c>
      <c r="H35" s="17">
        <f t="shared" si="11"/>
        <v>0</v>
      </c>
      <c r="I35" s="29"/>
      <c r="J35" s="15"/>
    </row>
    <row r="36" spans="1:10" ht="15.95" customHeight="1">
      <c r="A36" s="133"/>
      <c r="B36" s="56" t="s">
        <v>23</v>
      </c>
      <c r="C36" s="57"/>
      <c r="D36" s="58"/>
      <c r="E36" s="58"/>
      <c r="F36" s="58"/>
      <c r="G36" s="58">
        <f>SUM(G10:G35)</f>
        <v>151.6275</v>
      </c>
      <c r="H36" s="58">
        <f>SUM(H10:H35)</f>
        <v>223.4</v>
      </c>
      <c r="I36" s="53"/>
      <c r="J36" s="15"/>
    </row>
    <row r="37" spans="1:10" ht="15.95" customHeight="1" thickBot="1">
      <c r="A37" s="134"/>
      <c r="B37" s="49" t="s">
        <v>35</v>
      </c>
      <c r="C37" s="50"/>
      <c r="D37" s="51">
        <f>H36</f>
        <v>223.4</v>
      </c>
      <c r="E37" s="51"/>
      <c r="F37" s="51"/>
      <c r="G37" s="51">
        <f>D37/2</f>
        <v>111.7</v>
      </c>
      <c r="H37" s="52"/>
      <c r="I37" s="53">
        <f>G36+G37</f>
        <v>263.32749999999999</v>
      </c>
      <c r="J37" s="15"/>
    </row>
    <row r="38" spans="1:10" ht="20.100000000000001" customHeight="1" thickBot="1">
      <c r="A38" s="99" t="s">
        <v>25</v>
      </c>
      <c r="B38" s="100"/>
      <c r="C38" s="100"/>
      <c r="D38" s="100"/>
      <c r="E38" s="100"/>
      <c r="F38" s="100"/>
      <c r="G38" s="100"/>
      <c r="H38" s="100"/>
      <c r="I38" s="101"/>
      <c r="J38" s="19">
        <f>I37</f>
        <v>263.32749999999999</v>
      </c>
    </row>
    <row r="39" spans="1:10" ht="16.5" customHeight="1">
      <c r="A39" s="102" t="s">
        <v>19</v>
      </c>
      <c r="B39" s="12" t="s">
        <v>56</v>
      </c>
      <c r="C39" s="91"/>
      <c r="D39" s="17">
        <v>25</v>
      </c>
      <c r="E39" s="17">
        <v>1.5</v>
      </c>
      <c r="F39" s="13"/>
      <c r="G39" s="13">
        <f t="shared" ref="G39:G44" si="22">E39*D39</f>
        <v>37.5</v>
      </c>
      <c r="H39" s="17">
        <f t="shared" ref="H39:H44" si="23">D39*2+E39*2</f>
        <v>53</v>
      </c>
      <c r="I39" s="14"/>
      <c r="J39" s="15"/>
    </row>
    <row r="40" spans="1:10" ht="16.5" customHeight="1">
      <c r="A40" s="103"/>
      <c r="B40" s="12" t="s">
        <v>57</v>
      </c>
      <c r="C40" s="93"/>
      <c r="D40" s="17">
        <v>4</v>
      </c>
      <c r="E40" s="17">
        <v>2</v>
      </c>
      <c r="F40" s="13"/>
      <c r="G40" s="13">
        <f t="shared" ref="G40" si="24">E40*D40</f>
        <v>8</v>
      </c>
      <c r="H40" s="17">
        <f t="shared" ref="H40" si="25">D40*2+E40*2</f>
        <v>12</v>
      </c>
      <c r="I40" s="14"/>
      <c r="J40" s="15"/>
    </row>
    <row r="41" spans="1:10" ht="16.5" customHeight="1">
      <c r="A41" s="103"/>
      <c r="B41" s="12"/>
      <c r="C41" s="91"/>
      <c r="D41" s="17"/>
      <c r="E41" s="17"/>
      <c r="F41" s="13"/>
      <c r="G41" s="13">
        <f t="shared" si="22"/>
        <v>0</v>
      </c>
      <c r="H41" s="17">
        <f t="shared" si="23"/>
        <v>0</v>
      </c>
      <c r="I41" s="14"/>
      <c r="J41" s="15"/>
    </row>
    <row r="42" spans="1:10" ht="16.5" customHeight="1">
      <c r="A42" s="103"/>
      <c r="B42" s="12"/>
      <c r="C42" s="91"/>
      <c r="D42" s="17"/>
      <c r="E42" s="17"/>
      <c r="F42" s="13"/>
      <c r="G42" s="13">
        <f t="shared" si="22"/>
        <v>0</v>
      </c>
      <c r="H42" s="17">
        <f t="shared" si="23"/>
        <v>0</v>
      </c>
      <c r="I42" s="14"/>
      <c r="J42" s="15"/>
    </row>
    <row r="43" spans="1:10" ht="16.5" customHeight="1">
      <c r="A43" s="103"/>
      <c r="B43" s="12"/>
      <c r="C43" s="91"/>
      <c r="D43" s="17"/>
      <c r="E43" s="17"/>
      <c r="F43" s="13"/>
      <c r="G43" s="13">
        <f t="shared" si="22"/>
        <v>0</v>
      </c>
      <c r="H43" s="17">
        <f t="shared" si="23"/>
        <v>0</v>
      </c>
      <c r="I43" s="14"/>
      <c r="J43" s="15"/>
    </row>
    <row r="44" spans="1:10" ht="19.5" customHeight="1" thickBot="1">
      <c r="A44" s="103"/>
      <c r="B44" s="64"/>
      <c r="C44" s="16"/>
      <c r="D44" s="17"/>
      <c r="E44" s="17"/>
      <c r="F44" s="17"/>
      <c r="G44" s="17">
        <f t="shared" si="22"/>
        <v>0</v>
      </c>
      <c r="H44" s="17">
        <f t="shared" si="23"/>
        <v>0</v>
      </c>
      <c r="I44" s="14"/>
      <c r="J44" s="15"/>
    </row>
    <row r="45" spans="1:10" ht="15" customHeight="1">
      <c r="A45" s="103"/>
      <c r="B45" s="59" t="s">
        <v>24</v>
      </c>
      <c r="C45" s="57"/>
      <c r="D45" s="58"/>
      <c r="E45" s="58"/>
      <c r="F45" s="58"/>
      <c r="G45" s="58">
        <f>SUM(G39:G44)</f>
        <v>45.5</v>
      </c>
      <c r="H45" s="58">
        <f>SUM(H39:H44)</f>
        <v>65</v>
      </c>
      <c r="I45" s="14"/>
      <c r="J45" s="15"/>
    </row>
    <row r="46" spans="1:10" ht="15" customHeight="1" thickBot="1">
      <c r="A46" s="104"/>
      <c r="B46" s="49" t="s">
        <v>35</v>
      </c>
      <c r="C46" s="50"/>
      <c r="D46" s="51">
        <f>H45</f>
        <v>65</v>
      </c>
      <c r="E46" s="51"/>
      <c r="F46" s="51"/>
      <c r="G46" s="51">
        <f>D46/2</f>
        <v>32.5</v>
      </c>
      <c r="H46" s="52"/>
      <c r="I46" s="53"/>
      <c r="J46" s="15"/>
    </row>
    <row r="47" spans="1:10" ht="17.25" customHeight="1" thickBot="1">
      <c r="A47" s="105" t="s">
        <v>26</v>
      </c>
      <c r="B47" s="106"/>
      <c r="C47" s="106"/>
      <c r="D47" s="106"/>
      <c r="E47" s="106"/>
      <c r="F47" s="106"/>
      <c r="G47" s="106"/>
      <c r="H47" s="106"/>
      <c r="I47" s="107"/>
      <c r="J47" s="19">
        <f>SUM(G45:G46)</f>
        <v>78</v>
      </c>
    </row>
    <row r="48" spans="1:10" ht="17.25" customHeight="1" thickBot="1">
      <c r="A48" s="96" t="s">
        <v>27</v>
      </c>
      <c r="B48" s="97"/>
      <c r="C48" s="97"/>
      <c r="D48" s="97"/>
      <c r="E48" s="97"/>
      <c r="F48" s="97"/>
      <c r="G48" s="97"/>
      <c r="H48" s="97"/>
      <c r="I48" s="98"/>
      <c r="J48" s="19">
        <f>J38+J47</f>
        <v>341.32749999999999</v>
      </c>
    </row>
    <row r="49" spans="1:14">
      <c r="A49" s="108" t="s">
        <v>34</v>
      </c>
      <c r="B49" s="12"/>
      <c r="C49" s="91"/>
      <c r="D49" s="17"/>
      <c r="E49" s="17"/>
      <c r="F49" s="13"/>
      <c r="G49" s="13">
        <f t="shared" ref="G49:G54" si="26">E49*D49</f>
        <v>0</v>
      </c>
      <c r="H49" s="17">
        <f t="shared" ref="H49:H54" si="27">D49*2+E49*2</f>
        <v>0</v>
      </c>
      <c r="I49" s="14"/>
      <c r="J49" s="15"/>
    </row>
    <row r="50" spans="1:14">
      <c r="A50" s="109"/>
      <c r="B50" s="12"/>
      <c r="C50" s="16"/>
      <c r="D50" s="17"/>
      <c r="E50" s="17"/>
      <c r="F50" s="17"/>
      <c r="G50" s="17">
        <f t="shared" si="26"/>
        <v>0</v>
      </c>
      <c r="H50" s="17">
        <f t="shared" si="27"/>
        <v>0</v>
      </c>
      <c r="I50" s="14"/>
      <c r="J50" s="15"/>
    </row>
    <row r="51" spans="1:14">
      <c r="A51" s="109"/>
      <c r="B51" s="12"/>
      <c r="C51" s="16"/>
      <c r="D51" s="17"/>
      <c r="E51" s="17"/>
      <c r="F51" s="17"/>
      <c r="G51" s="17">
        <f t="shared" si="26"/>
        <v>0</v>
      </c>
      <c r="H51" s="17">
        <f t="shared" si="27"/>
        <v>0</v>
      </c>
      <c r="I51" s="14"/>
      <c r="J51" s="15"/>
    </row>
    <row r="52" spans="1:14">
      <c r="A52" s="109"/>
      <c r="B52" s="12"/>
      <c r="C52" s="16"/>
      <c r="D52" s="17"/>
      <c r="E52" s="17"/>
      <c r="F52" s="17"/>
      <c r="G52" s="17">
        <f t="shared" si="26"/>
        <v>0</v>
      </c>
      <c r="H52" s="17">
        <f t="shared" si="27"/>
        <v>0</v>
      </c>
      <c r="I52" s="14"/>
      <c r="J52" s="15"/>
    </row>
    <row r="53" spans="1:14">
      <c r="A53" s="109"/>
      <c r="B53" s="12"/>
      <c r="C53" s="16"/>
      <c r="D53" s="17"/>
      <c r="E53" s="17"/>
      <c r="F53" s="17"/>
      <c r="G53" s="17">
        <f t="shared" si="26"/>
        <v>0</v>
      </c>
      <c r="H53" s="17">
        <f t="shared" si="27"/>
        <v>0</v>
      </c>
      <c r="I53" s="14"/>
      <c r="J53" s="15"/>
    </row>
    <row r="54" spans="1:14" ht="17.25" thickBot="1">
      <c r="A54" s="109"/>
      <c r="B54" s="12"/>
      <c r="C54" s="16"/>
      <c r="D54" s="17"/>
      <c r="E54" s="17"/>
      <c r="F54" s="17"/>
      <c r="G54" s="17">
        <f t="shared" si="26"/>
        <v>0</v>
      </c>
      <c r="H54" s="17">
        <f t="shared" si="27"/>
        <v>0</v>
      </c>
      <c r="I54" s="14"/>
      <c r="J54" s="15"/>
    </row>
    <row r="55" spans="1:14">
      <c r="A55" s="109"/>
      <c r="B55" s="59" t="s">
        <v>32</v>
      </c>
      <c r="C55" s="57"/>
      <c r="D55" s="58"/>
      <c r="E55" s="58"/>
      <c r="F55" s="58"/>
      <c r="G55" s="58">
        <f>SUM(G49:G54)</f>
        <v>0</v>
      </c>
      <c r="H55" s="58">
        <f>SUM(H49:H54)</f>
        <v>0</v>
      </c>
      <c r="I55" s="14"/>
      <c r="J55" s="15"/>
    </row>
    <row r="56" spans="1:14" ht="18" thickBot="1">
      <c r="A56" s="110"/>
      <c r="B56" s="49" t="s">
        <v>35</v>
      </c>
      <c r="C56" s="50"/>
      <c r="D56" s="51">
        <f>H55</f>
        <v>0</v>
      </c>
      <c r="E56" s="51"/>
      <c r="F56" s="51"/>
      <c r="G56" s="51">
        <f>D56/2</f>
        <v>0</v>
      </c>
      <c r="H56" s="52"/>
      <c r="I56" s="53"/>
      <c r="J56" s="15"/>
    </row>
    <row r="57" spans="1:14" ht="17.25" customHeight="1" thickBot="1">
      <c r="A57" s="96" t="s">
        <v>30</v>
      </c>
      <c r="B57" s="97"/>
      <c r="C57" s="97"/>
      <c r="D57" s="97"/>
      <c r="E57" s="97"/>
      <c r="F57" s="97"/>
      <c r="G57" s="97"/>
      <c r="H57" s="97"/>
      <c r="I57" s="98"/>
      <c r="J57" s="19">
        <f>SUM(G55:G56)</f>
        <v>0</v>
      </c>
    </row>
    <row r="58" spans="1:14" ht="16.5" customHeight="1">
      <c r="A58" s="103" t="s">
        <v>18</v>
      </c>
      <c r="B58" s="12"/>
      <c r="C58" s="16"/>
      <c r="D58" s="17"/>
      <c r="E58" s="17"/>
      <c r="F58" s="17"/>
      <c r="G58" s="13">
        <f t="shared" ref="G58:G61" si="28">E58*D58</f>
        <v>0</v>
      </c>
      <c r="H58" s="47"/>
      <c r="I58" s="14"/>
      <c r="J58" s="15"/>
      <c r="N58" s="20"/>
    </row>
    <row r="59" spans="1:14" ht="16.5" customHeight="1">
      <c r="A59" s="103"/>
      <c r="B59" s="12"/>
      <c r="C59" s="16"/>
      <c r="D59" s="17"/>
      <c r="E59" s="17"/>
      <c r="F59" s="17"/>
      <c r="G59" s="13">
        <f t="shared" si="28"/>
        <v>0</v>
      </c>
      <c r="H59" s="47"/>
      <c r="I59" s="14"/>
      <c r="J59" s="15"/>
      <c r="N59" s="20"/>
    </row>
    <row r="60" spans="1:14" ht="16.5" customHeight="1">
      <c r="A60" s="103"/>
      <c r="B60" s="12"/>
      <c r="C60" s="16"/>
      <c r="D60" s="17"/>
      <c r="E60" s="17"/>
      <c r="F60" s="17"/>
      <c r="G60" s="13">
        <f t="shared" si="28"/>
        <v>0</v>
      </c>
      <c r="H60" s="47"/>
      <c r="I60" s="14"/>
      <c r="J60" s="15"/>
      <c r="N60" s="20"/>
    </row>
    <row r="61" spans="1:14" ht="16.5" customHeight="1" thickBot="1">
      <c r="A61" s="104"/>
      <c r="B61" s="12"/>
      <c r="C61" s="16"/>
      <c r="D61" s="17"/>
      <c r="E61" s="17"/>
      <c r="F61" s="17"/>
      <c r="G61" s="13">
        <f t="shared" si="28"/>
        <v>0</v>
      </c>
      <c r="H61" s="47"/>
      <c r="I61" s="14"/>
      <c r="J61" s="15"/>
      <c r="N61" s="20"/>
    </row>
    <row r="62" spans="1:14" ht="16.5" customHeight="1" thickBot="1">
      <c r="A62" s="96" t="s">
        <v>31</v>
      </c>
      <c r="B62" s="97"/>
      <c r="C62" s="97"/>
      <c r="D62" s="97"/>
      <c r="E62" s="97"/>
      <c r="F62" s="97"/>
      <c r="G62" s="97"/>
      <c r="H62" s="97"/>
      <c r="I62" s="98"/>
      <c r="J62" s="19">
        <f>SUM(G58:G61)</f>
        <v>0</v>
      </c>
    </row>
    <row r="63" spans="1:14" ht="15.95" customHeight="1">
      <c r="A63" s="119" t="s">
        <v>21</v>
      </c>
      <c r="B63" s="37" t="s">
        <v>42</v>
      </c>
      <c r="C63" s="16"/>
      <c r="D63" s="17">
        <v>21.5</v>
      </c>
      <c r="E63" s="17">
        <v>12</v>
      </c>
      <c r="F63" s="17"/>
      <c r="G63" s="17">
        <f t="shared" ref="G63:G74" si="29">E63*D63</f>
        <v>258</v>
      </c>
      <c r="H63" s="17">
        <f t="shared" ref="H63:H74" si="30">D63*2+E63*2</f>
        <v>67</v>
      </c>
      <c r="I63" s="14"/>
      <c r="J63" s="15"/>
      <c r="N63" s="20"/>
    </row>
    <row r="64" spans="1:14" ht="15.95" customHeight="1">
      <c r="A64" s="120"/>
      <c r="B64" s="37" t="s">
        <v>58</v>
      </c>
      <c r="C64" s="16"/>
      <c r="D64" s="17">
        <v>3</v>
      </c>
      <c r="E64" s="17">
        <v>2.5</v>
      </c>
      <c r="F64" s="17"/>
      <c r="G64" s="17">
        <f t="shared" ref="G64:G70" si="31">E64*D64</f>
        <v>7.5</v>
      </c>
      <c r="H64" s="17">
        <f t="shared" ref="H64:H68" si="32">D64*2+E64*2</f>
        <v>11</v>
      </c>
      <c r="I64" s="14"/>
      <c r="J64" s="15"/>
      <c r="N64" s="20"/>
    </row>
    <row r="65" spans="1:14" ht="15.95" customHeight="1">
      <c r="A65" s="120"/>
      <c r="B65" s="37" t="s">
        <v>39</v>
      </c>
      <c r="C65" s="16"/>
      <c r="D65" s="17">
        <v>4.5</v>
      </c>
      <c r="E65" s="17">
        <v>2</v>
      </c>
      <c r="F65" s="17"/>
      <c r="G65" s="17">
        <f t="shared" si="31"/>
        <v>9</v>
      </c>
      <c r="H65" s="17">
        <f t="shared" si="32"/>
        <v>13</v>
      </c>
      <c r="I65" s="14"/>
      <c r="J65" s="15"/>
      <c r="N65" s="20"/>
    </row>
    <row r="66" spans="1:14" ht="15.95" customHeight="1">
      <c r="A66" s="120"/>
      <c r="B66" s="37" t="s">
        <v>39</v>
      </c>
      <c r="C66" s="16"/>
      <c r="D66" s="17">
        <v>4.5</v>
      </c>
      <c r="E66" s="17">
        <v>1.5</v>
      </c>
      <c r="F66" s="17"/>
      <c r="G66" s="17">
        <f t="shared" si="31"/>
        <v>6.75</v>
      </c>
      <c r="H66" s="17">
        <f t="shared" si="32"/>
        <v>12</v>
      </c>
      <c r="I66" s="14"/>
      <c r="J66" s="15"/>
      <c r="N66" s="20"/>
    </row>
    <row r="67" spans="1:14" ht="15.95" customHeight="1">
      <c r="A67" s="120"/>
      <c r="B67" s="37" t="s">
        <v>39</v>
      </c>
      <c r="C67" s="16"/>
      <c r="D67" s="17">
        <v>5.8</v>
      </c>
      <c r="E67" s="17">
        <v>1.5</v>
      </c>
      <c r="F67" s="17"/>
      <c r="G67" s="17">
        <f t="shared" ref="G67" si="33">E67*D67</f>
        <v>8.6999999999999993</v>
      </c>
      <c r="H67" s="17">
        <f t="shared" ref="H67" si="34">D67*2+E67*2</f>
        <v>14.6</v>
      </c>
      <c r="I67" s="14"/>
      <c r="J67" s="15"/>
      <c r="N67" s="20"/>
    </row>
    <row r="68" spans="1:14" ht="15.95" customHeight="1">
      <c r="A68" s="120"/>
      <c r="B68" s="37" t="s">
        <v>39</v>
      </c>
      <c r="C68" s="16"/>
      <c r="D68" s="17">
        <v>5.8</v>
      </c>
      <c r="E68" s="17">
        <v>1.5</v>
      </c>
      <c r="F68" s="17"/>
      <c r="G68" s="17">
        <f t="shared" si="31"/>
        <v>8.6999999999999993</v>
      </c>
      <c r="H68" s="17">
        <f t="shared" si="32"/>
        <v>14.6</v>
      </c>
      <c r="I68" s="14"/>
      <c r="J68" s="15"/>
      <c r="N68" s="20"/>
    </row>
    <row r="69" spans="1:14" ht="15.95" customHeight="1">
      <c r="A69" s="120"/>
      <c r="B69" s="37" t="s">
        <v>47</v>
      </c>
      <c r="C69" s="16"/>
      <c r="D69" s="17"/>
      <c r="E69" s="17"/>
      <c r="F69" s="17"/>
      <c r="G69" s="17">
        <f t="shared" ref="G69" si="35">E69*D69</f>
        <v>0</v>
      </c>
      <c r="H69" s="17">
        <v>20</v>
      </c>
      <c r="I69" s="14"/>
      <c r="J69" s="15"/>
      <c r="N69" s="20"/>
    </row>
    <row r="70" spans="1:14" ht="15.95" customHeight="1">
      <c r="A70" s="120"/>
      <c r="B70" s="37"/>
      <c r="C70" s="16"/>
      <c r="D70" s="17"/>
      <c r="E70" s="17"/>
      <c r="F70" s="17"/>
      <c r="G70" s="17">
        <f t="shared" si="31"/>
        <v>0</v>
      </c>
      <c r="H70" s="17">
        <f t="shared" ref="H70" si="36">D70*2+E70*2</f>
        <v>0</v>
      </c>
      <c r="I70" s="14"/>
      <c r="J70" s="15"/>
      <c r="N70" s="20"/>
    </row>
    <row r="71" spans="1:14" ht="15.95" customHeight="1">
      <c r="A71" s="120"/>
      <c r="B71" s="37"/>
      <c r="C71" s="16"/>
      <c r="D71" s="17"/>
      <c r="E71" s="17"/>
      <c r="F71" s="17"/>
      <c r="G71" s="17">
        <f t="shared" ref="G71:G72" si="37">E71*D71</f>
        <v>0</v>
      </c>
      <c r="H71" s="17">
        <f t="shared" ref="H71:H72" si="38">D71*2+E71*2</f>
        <v>0</v>
      </c>
      <c r="I71" s="14"/>
      <c r="J71" s="15"/>
      <c r="N71" s="20"/>
    </row>
    <row r="72" spans="1:14" ht="15.95" customHeight="1">
      <c r="A72" s="120"/>
      <c r="B72" s="37"/>
      <c r="C72" s="16"/>
      <c r="D72" s="17"/>
      <c r="E72" s="17"/>
      <c r="F72" s="17"/>
      <c r="G72" s="17">
        <f t="shared" si="37"/>
        <v>0</v>
      </c>
      <c r="H72" s="17">
        <f t="shared" si="38"/>
        <v>0</v>
      </c>
      <c r="I72" s="14"/>
      <c r="J72" s="15"/>
      <c r="N72" s="20"/>
    </row>
    <row r="73" spans="1:14" ht="15.95" customHeight="1">
      <c r="A73" s="120"/>
      <c r="B73" s="37"/>
      <c r="C73" s="16"/>
      <c r="D73" s="17"/>
      <c r="E73" s="17"/>
      <c r="F73" s="17"/>
      <c r="G73" s="17">
        <f t="shared" si="29"/>
        <v>0</v>
      </c>
      <c r="H73" s="17">
        <f t="shared" ref="H73" si="39">D73*2+E73*2</f>
        <v>0</v>
      </c>
      <c r="I73" s="14"/>
      <c r="J73" s="15"/>
      <c r="N73" s="20"/>
    </row>
    <row r="74" spans="1:14" ht="15.95" customHeight="1" thickBot="1">
      <c r="A74" s="120"/>
      <c r="B74" s="37"/>
      <c r="C74" s="16"/>
      <c r="D74" s="17"/>
      <c r="E74" s="17"/>
      <c r="F74" s="17"/>
      <c r="G74" s="17">
        <f t="shared" si="29"/>
        <v>0</v>
      </c>
      <c r="H74" s="17">
        <f t="shared" si="30"/>
        <v>0</v>
      </c>
      <c r="I74" s="14"/>
      <c r="J74" s="15"/>
      <c r="N74" s="20"/>
    </row>
    <row r="75" spans="1:14" ht="15.95" customHeight="1">
      <c r="A75" s="120"/>
      <c r="B75" s="62" t="s">
        <v>28</v>
      </c>
      <c r="C75" s="54"/>
      <c r="D75" s="55"/>
      <c r="E75" s="55"/>
      <c r="F75" s="55"/>
      <c r="G75" s="55">
        <f>SUM(G63:G74)</f>
        <v>298.64999999999998</v>
      </c>
      <c r="H75" s="55">
        <f>SUM(H63:H74)</f>
        <v>152.19999999999999</v>
      </c>
      <c r="I75" s="30"/>
      <c r="J75" s="15"/>
    </row>
    <row r="76" spans="1:14" ht="15.95" customHeight="1" thickBot="1">
      <c r="A76" s="121"/>
      <c r="B76" s="63" t="s">
        <v>35</v>
      </c>
      <c r="C76" s="60"/>
      <c r="D76" s="61">
        <f>H75</f>
        <v>152.19999999999999</v>
      </c>
      <c r="E76" s="61"/>
      <c r="F76" s="61"/>
      <c r="G76" s="61">
        <f>D76/2</f>
        <v>76.099999999999994</v>
      </c>
      <c r="H76" s="61"/>
      <c r="I76" s="53">
        <f>SUM(G75:G76)</f>
        <v>374.75</v>
      </c>
      <c r="J76" s="15"/>
    </row>
    <row r="77" spans="1:14" ht="15.95" customHeight="1">
      <c r="A77" s="89"/>
      <c r="B77" s="67"/>
      <c r="C77" s="68"/>
      <c r="D77" s="69"/>
      <c r="E77" s="69"/>
      <c r="F77" s="69"/>
      <c r="G77" s="69">
        <f>E77*D77</f>
        <v>0</v>
      </c>
      <c r="H77" s="69"/>
      <c r="I77" s="70"/>
      <c r="J77" s="15"/>
      <c r="N77" s="20"/>
    </row>
    <row r="78" spans="1:14" ht="15.95" customHeight="1">
      <c r="A78" s="89"/>
      <c r="B78" s="67"/>
      <c r="C78" s="68"/>
      <c r="D78" s="69"/>
      <c r="E78" s="69"/>
      <c r="F78" s="69"/>
      <c r="G78" s="69">
        <f>E78*D78</f>
        <v>0</v>
      </c>
      <c r="H78" s="69"/>
      <c r="I78" s="70"/>
      <c r="J78" s="15"/>
      <c r="N78" s="20"/>
    </row>
    <row r="79" spans="1:14" ht="15.95" customHeight="1" thickBot="1">
      <c r="A79" s="89"/>
      <c r="B79" s="67"/>
      <c r="C79" s="68"/>
      <c r="D79" s="69"/>
      <c r="E79" s="69"/>
      <c r="F79" s="69"/>
      <c r="G79" s="69">
        <f>E79*D79</f>
        <v>0</v>
      </c>
      <c r="H79" s="69"/>
      <c r="I79" s="70">
        <f>SUM(G77:G79)</f>
        <v>0</v>
      </c>
      <c r="J79" s="15"/>
      <c r="N79" s="20"/>
    </row>
    <row r="80" spans="1:14" ht="20.100000000000001" customHeight="1" thickBot="1">
      <c r="A80" s="122" t="s">
        <v>29</v>
      </c>
      <c r="B80" s="123"/>
      <c r="C80" s="123"/>
      <c r="D80" s="123"/>
      <c r="E80" s="123"/>
      <c r="F80" s="123"/>
      <c r="G80" s="123"/>
      <c r="H80" s="123"/>
      <c r="I80" s="123"/>
      <c r="J80" s="21">
        <f>I76-I79</f>
        <v>374.75</v>
      </c>
    </row>
    <row r="81" spans="1:12" ht="19.5" hidden="1" customHeight="1" thickBot="1">
      <c r="A81" s="22"/>
      <c r="B81" s="23"/>
      <c r="C81" s="124"/>
      <c r="D81" s="125"/>
      <c r="E81" s="125"/>
      <c r="F81" s="126"/>
      <c r="G81" s="24"/>
      <c r="H81" s="48"/>
    </row>
    <row r="82" spans="1:12" ht="18" hidden="1" thickTop="1" thickBot="1">
      <c r="A82" s="25"/>
      <c r="B82" s="26"/>
      <c r="C82" s="26"/>
      <c r="D82" s="27"/>
      <c r="E82" s="27"/>
      <c r="F82" s="27"/>
      <c r="G82" s="27"/>
      <c r="H82" s="33"/>
    </row>
    <row r="83" spans="1:12" ht="17.25" thickTop="1">
      <c r="A83" s="127"/>
      <c r="B83" s="127"/>
      <c r="C83" s="32"/>
      <c r="D83" s="33"/>
      <c r="E83" s="33"/>
      <c r="F83" s="33"/>
      <c r="G83" s="128" t="s">
        <v>9</v>
      </c>
      <c r="H83" s="128"/>
      <c r="I83" s="128"/>
      <c r="J83" s="128"/>
    </row>
    <row r="84" spans="1:12" ht="17.25" thickBot="1">
      <c r="A84" s="31"/>
      <c r="B84" s="32"/>
      <c r="C84" s="32"/>
      <c r="D84" s="33"/>
      <c r="E84" s="33"/>
      <c r="F84" s="33"/>
      <c r="G84" s="111" t="s">
        <v>43</v>
      </c>
      <c r="H84" s="111"/>
      <c r="I84" s="111"/>
      <c r="J84" s="111"/>
    </row>
    <row r="85" spans="1:12" ht="30" customHeight="1">
      <c r="A85" s="38"/>
      <c r="B85" s="39" t="s">
        <v>13</v>
      </c>
      <c r="C85" s="39" t="s">
        <v>14</v>
      </c>
      <c r="D85" s="40" t="s">
        <v>20</v>
      </c>
      <c r="E85" s="41" t="s">
        <v>16</v>
      </c>
      <c r="G85" s="34"/>
      <c r="H85" s="34"/>
      <c r="I85" s="34"/>
      <c r="J85" s="34"/>
    </row>
    <row r="86" spans="1:12" ht="25.5" customHeight="1" thickBot="1">
      <c r="A86" s="42" t="s">
        <v>12</v>
      </c>
      <c r="B86" s="43">
        <f>J48</f>
        <v>341.32749999999999</v>
      </c>
      <c r="C86" s="44">
        <v>3.5</v>
      </c>
      <c r="D86" s="46" t="s">
        <v>37</v>
      </c>
      <c r="E86" s="45">
        <f>B86*C86</f>
        <v>1194.64625</v>
      </c>
      <c r="G86" s="66"/>
      <c r="H86" s="112" t="s">
        <v>41</v>
      </c>
      <c r="I86" s="112"/>
      <c r="J86" s="112"/>
      <c r="K86" s="112"/>
      <c r="L86" s="112"/>
    </row>
    <row r="87" spans="1:12" ht="20.25" customHeight="1">
      <c r="A87" s="42" t="s">
        <v>17</v>
      </c>
      <c r="B87" s="43">
        <f>J57</f>
        <v>0</v>
      </c>
      <c r="C87" s="44">
        <v>2.5</v>
      </c>
      <c r="D87" s="43" t="s">
        <v>36</v>
      </c>
      <c r="E87" s="45">
        <f>B87*C87</f>
        <v>0</v>
      </c>
      <c r="H87" s="76"/>
      <c r="I87" s="77" t="s">
        <v>13</v>
      </c>
      <c r="J87" s="77" t="s">
        <v>14</v>
      </c>
      <c r="K87" s="78" t="s">
        <v>20</v>
      </c>
      <c r="L87" s="79" t="s">
        <v>16</v>
      </c>
    </row>
    <row r="88" spans="1:12" ht="24.75" customHeight="1">
      <c r="A88" s="42" t="s">
        <v>18</v>
      </c>
      <c r="B88" s="43">
        <f>J62</f>
        <v>0</v>
      </c>
      <c r="C88" s="44">
        <v>1.75</v>
      </c>
      <c r="D88" s="43"/>
      <c r="E88" s="45">
        <f>B88*C88</f>
        <v>0</v>
      </c>
      <c r="H88" s="80" t="s">
        <v>12</v>
      </c>
      <c r="I88" s="81">
        <f>J48</f>
        <v>341.32749999999999</v>
      </c>
      <c r="J88" s="82">
        <v>3</v>
      </c>
      <c r="K88" s="83" t="s">
        <v>37</v>
      </c>
      <c r="L88" s="84">
        <f>I88*J88</f>
        <v>1023.9825</v>
      </c>
    </row>
    <row r="89" spans="1:12" ht="37.5" customHeight="1">
      <c r="A89" s="42" t="s">
        <v>10</v>
      </c>
      <c r="B89" s="73">
        <f>J80</f>
        <v>374.75</v>
      </c>
      <c r="C89" s="44">
        <v>5.5</v>
      </c>
      <c r="D89" s="46" t="s">
        <v>38</v>
      </c>
      <c r="E89" s="45">
        <f>B89*C89</f>
        <v>2061.125</v>
      </c>
      <c r="H89" s="80" t="s">
        <v>17</v>
      </c>
      <c r="I89" s="81">
        <f>J57</f>
        <v>0</v>
      </c>
      <c r="J89" s="85">
        <v>2.5</v>
      </c>
      <c r="K89" s="81" t="s">
        <v>36</v>
      </c>
      <c r="L89" s="86">
        <f>I89*J89</f>
        <v>0</v>
      </c>
    </row>
    <row r="90" spans="1:12" ht="29.25" customHeight="1" thickBot="1">
      <c r="A90" s="113" t="s">
        <v>15</v>
      </c>
      <c r="B90" s="114"/>
      <c r="C90" s="114"/>
      <c r="D90" s="115"/>
      <c r="E90" s="35">
        <f>SUM(E86:E89)</f>
        <v>3255.7712499999998</v>
      </c>
      <c r="H90" s="80" t="s">
        <v>18</v>
      </c>
      <c r="I90" s="81">
        <f>J62</f>
        <v>0</v>
      </c>
      <c r="J90" s="85">
        <v>1.75</v>
      </c>
      <c r="K90" s="81"/>
      <c r="L90" s="86">
        <f>I90*J90</f>
        <v>0</v>
      </c>
    </row>
    <row r="91" spans="1:12" ht="37.5" customHeight="1">
      <c r="H91" s="80" t="s">
        <v>10</v>
      </c>
      <c r="I91" s="87">
        <f>J80</f>
        <v>374.75</v>
      </c>
      <c r="J91" s="82">
        <v>5</v>
      </c>
      <c r="K91" s="83" t="s">
        <v>38</v>
      </c>
      <c r="L91" s="84">
        <f>I91*J91</f>
        <v>1873.75</v>
      </c>
    </row>
    <row r="92" spans="1:12" ht="37.5" customHeight="1" thickBot="1">
      <c r="H92" s="116" t="s">
        <v>15</v>
      </c>
      <c r="I92" s="117"/>
      <c r="J92" s="117"/>
      <c r="K92" s="118"/>
      <c r="L92" s="88">
        <f>SUM(L88:L91)</f>
        <v>2897.7325000000001</v>
      </c>
    </row>
  </sheetData>
  <mergeCells count="26">
    <mergeCell ref="B3:G3"/>
    <mergeCell ref="A4:I4"/>
    <mergeCell ref="A5:E5"/>
    <mergeCell ref="A7:J7"/>
    <mergeCell ref="A10:A37"/>
    <mergeCell ref="C10:C18"/>
    <mergeCell ref="C19:C24"/>
    <mergeCell ref="C25:C30"/>
    <mergeCell ref="C31:C32"/>
    <mergeCell ref="G84:J84"/>
    <mergeCell ref="H86:L86"/>
    <mergeCell ref="A90:D90"/>
    <mergeCell ref="H92:K92"/>
    <mergeCell ref="A58:A61"/>
    <mergeCell ref="A62:I62"/>
    <mergeCell ref="A63:A76"/>
    <mergeCell ref="A80:I80"/>
    <mergeCell ref="C81:F81"/>
    <mergeCell ref="A83:B83"/>
    <mergeCell ref="G83:J83"/>
    <mergeCell ref="A57:I57"/>
    <mergeCell ref="A38:I38"/>
    <mergeCell ref="A39:A46"/>
    <mergeCell ref="A47:I47"/>
    <mergeCell ref="A48:I48"/>
    <mergeCell ref="A49:A56"/>
  </mergeCells>
  <printOptions horizontalCentered="1"/>
  <pageMargins left="0" right="0" top="0" bottom="0" header="0" footer="0"/>
  <pageSetup scale="50" orientation="portrait" horizontalDpi="4294967295" verticalDpi="4294967295" r:id="rId1"/>
  <headerFooter>
    <oddHeader>&amp;R&amp;"-,Bold"&amp;18   شركة التقنيـــة للمـــواد العازلــة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رمضان (12)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Techniya</cp:lastModifiedBy>
  <cp:lastPrinted>2022-01-05T05:07:50Z</cp:lastPrinted>
  <dcterms:created xsi:type="dcterms:W3CDTF">2014-08-25T09:31:49Z</dcterms:created>
  <dcterms:modified xsi:type="dcterms:W3CDTF">2022-01-05T05:08:13Z</dcterms:modified>
</cp:coreProperties>
</file>