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crtary 2020\ملف الكيل\كيل قسايم\"/>
    </mc:Choice>
  </mc:AlternateContent>
  <bookViews>
    <workbookView xWindow="360" yWindow="45" windowWidth="20610" windowHeight="9975"/>
  </bookViews>
  <sheets>
    <sheet name="رمضان (12)" sheetId="23" r:id="rId1"/>
    <sheet name="رمضان (11)" sheetId="22" r:id="rId2"/>
  </sheets>
  <calcPr calcId="152511"/>
</workbook>
</file>

<file path=xl/calcChain.xml><?xml version="1.0" encoding="utf-8"?>
<calcChain xmlns="http://schemas.openxmlformats.org/spreadsheetml/2006/main">
  <c r="H63" i="23" l="1"/>
  <c r="G63" i="23"/>
  <c r="H62" i="23"/>
  <c r="G62" i="23"/>
  <c r="H61" i="23"/>
  <c r="G61" i="23"/>
  <c r="H60" i="23"/>
  <c r="G60" i="23"/>
  <c r="H59" i="23"/>
  <c r="G59" i="23"/>
  <c r="H58" i="23"/>
  <c r="G58" i="23"/>
  <c r="H57" i="23"/>
  <c r="G57" i="23"/>
  <c r="H56" i="23"/>
  <c r="G56" i="23"/>
  <c r="H67" i="23"/>
  <c r="G67" i="23"/>
  <c r="H66" i="23"/>
  <c r="G66" i="23"/>
  <c r="H65" i="23"/>
  <c r="G65" i="23"/>
  <c r="H64" i="23"/>
  <c r="G64" i="23"/>
  <c r="H71" i="23"/>
  <c r="H13" i="23" l="1"/>
  <c r="G13" i="23"/>
  <c r="H70" i="23" l="1"/>
  <c r="G70" i="23"/>
  <c r="H24" i="23" l="1"/>
  <c r="G24" i="23"/>
  <c r="H23" i="23"/>
  <c r="G23" i="23"/>
  <c r="H12" i="23" l="1"/>
  <c r="G12" i="23"/>
  <c r="H26" i="23" l="1"/>
  <c r="G26" i="23"/>
  <c r="H25" i="23"/>
  <c r="G25" i="23"/>
  <c r="H22" i="23"/>
  <c r="G22" i="23"/>
  <c r="H18" i="23"/>
  <c r="G18" i="23"/>
  <c r="H19" i="23"/>
  <c r="G19" i="23"/>
  <c r="H17" i="23"/>
  <c r="G17" i="23"/>
  <c r="H16" i="23"/>
  <c r="G16" i="23"/>
  <c r="H11" i="23"/>
  <c r="G11" i="23"/>
  <c r="H21" i="23" l="1"/>
  <c r="G21" i="23"/>
  <c r="H20" i="23"/>
  <c r="G20" i="23"/>
  <c r="H68" i="23" l="1"/>
  <c r="G68" i="23"/>
  <c r="H27" i="23" l="1"/>
  <c r="G27" i="23"/>
  <c r="H14" i="23" l="1"/>
  <c r="G14" i="23"/>
  <c r="G77" i="23" l="1"/>
  <c r="G76" i="23"/>
  <c r="G75" i="23"/>
  <c r="H72" i="23"/>
  <c r="G72" i="23"/>
  <c r="G71" i="23"/>
  <c r="H69" i="23"/>
  <c r="G69" i="23"/>
  <c r="H55" i="23"/>
  <c r="G55" i="23"/>
  <c r="G53" i="23"/>
  <c r="G52" i="23"/>
  <c r="G51" i="23"/>
  <c r="G50" i="23"/>
  <c r="H46" i="23"/>
  <c r="G46" i="23"/>
  <c r="H45" i="23"/>
  <c r="G45" i="23"/>
  <c r="H44" i="23"/>
  <c r="G44" i="23"/>
  <c r="H43" i="23"/>
  <c r="G43" i="23"/>
  <c r="H42" i="23"/>
  <c r="G42" i="23"/>
  <c r="H41" i="23"/>
  <c r="G41" i="23"/>
  <c r="H36" i="23"/>
  <c r="G36" i="23"/>
  <c r="H35" i="23"/>
  <c r="G35" i="23"/>
  <c r="H34" i="23"/>
  <c r="G34" i="23"/>
  <c r="H33" i="23"/>
  <c r="G33" i="23"/>
  <c r="H32" i="23"/>
  <c r="G32" i="23"/>
  <c r="H28" i="23"/>
  <c r="G28" i="23"/>
  <c r="H15" i="23"/>
  <c r="G15" i="23"/>
  <c r="H10" i="23"/>
  <c r="G10" i="23"/>
  <c r="H47" i="23" l="1"/>
  <c r="D48" i="23" s="1"/>
  <c r="G48" i="23" s="1"/>
  <c r="G47" i="23"/>
  <c r="I77" i="23"/>
  <c r="H37" i="23"/>
  <c r="D38" i="23" s="1"/>
  <c r="G38" i="23" s="1"/>
  <c r="G37" i="23"/>
  <c r="J54" i="23"/>
  <c r="I88" i="23" s="1"/>
  <c r="L88" i="23" s="1"/>
  <c r="G73" i="23"/>
  <c r="H73" i="23"/>
  <c r="D74" i="23" s="1"/>
  <c r="G74" i="23" s="1"/>
  <c r="G29" i="23"/>
  <c r="H29" i="23"/>
  <c r="D30" i="23" s="1"/>
  <c r="G30" i="23" s="1"/>
  <c r="H64" i="22"/>
  <c r="G64" i="22"/>
  <c r="J49" i="23" l="1"/>
  <c r="I87" i="23" s="1"/>
  <c r="L87" i="23" s="1"/>
  <c r="B86" i="23"/>
  <c r="E86" i="23" s="1"/>
  <c r="J39" i="23"/>
  <c r="I74" i="23"/>
  <c r="J78" i="23" s="1"/>
  <c r="I30" i="23"/>
  <c r="J31" i="23" s="1"/>
  <c r="H65" i="22"/>
  <c r="B85" i="23" l="1"/>
  <c r="E85" i="23" s="1"/>
  <c r="J40" i="23"/>
  <c r="I86" i="23" s="1"/>
  <c r="L86" i="23" s="1"/>
  <c r="B87" i="23"/>
  <c r="E87" i="23" s="1"/>
  <c r="I89" i="23"/>
  <c r="L89" i="23" s="1"/>
  <c r="H62" i="22"/>
  <c r="G62" i="22"/>
  <c r="B84" i="23" l="1"/>
  <c r="E84" i="23" s="1"/>
  <c r="E88" i="23" s="1"/>
  <c r="L90" i="23"/>
  <c r="G66" i="22"/>
  <c r="H67" i="22" l="1"/>
  <c r="H27" i="22" l="1"/>
  <c r="G27" i="22"/>
  <c r="H26" i="22"/>
  <c r="G26" i="22"/>
  <c r="H25" i="22"/>
  <c r="G25" i="22"/>
  <c r="H24" i="22"/>
  <c r="G24" i="22"/>
  <c r="H23" i="22"/>
  <c r="G23" i="22"/>
  <c r="H22" i="22"/>
  <c r="G22" i="22"/>
  <c r="H61" i="22" l="1"/>
  <c r="H68" i="22" l="1"/>
  <c r="H38" i="22" l="1"/>
  <c r="G38" i="22"/>
  <c r="H37" i="22"/>
  <c r="G37" i="22"/>
  <c r="H36" i="22"/>
  <c r="G36" i="22"/>
  <c r="G56" i="22" l="1"/>
  <c r="G61" i="22" l="1"/>
  <c r="G63" i="22"/>
  <c r="G65" i="22"/>
  <c r="G67" i="22"/>
  <c r="G68" i="22"/>
  <c r="G60" i="22"/>
  <c r="G10" i="22"/>
  <c r="H30" i="22" l="1"/>
  <c r="G30" i="22"/>
  <c r="H29" i="22"/>
  <c r="G29" i="22"/>
  <c r="H19" i="22"/>
  <c r="G19" i="22"/>
  <c r="H18" i="22"/>
  <c r="G18" i="22"/>
  <c r="H17" i="22"/>
  <c r="G17" i="22"/>
  <c r="H16" i="22"/>
  <c r="G16" i="22"/>
  <c r="H69" i="22"/>
  <c r="G69" i="22"/>
  <c r="H63" i="22"/>
  <c r="H15" i="22"/>
  <c r="G15" i="22"/>
  <c r="H12" i="22"/>
  <c r="G12" i="22"/>
  <c r="H47" i="22"/>
  <c r="G47" i="22"/>
  <c r="H46" i="22"/>
  <c r="G46" i="22"/>
  <c r="H45" i="22"/>
  <c r="G45" i="22"/>
  <c r="H21" i="22"/>
  <c r="G21" i="22"/>
  <c r="H20" i="22"/>
  <c r="G20" i="22"/>
  <c r="H28" i="22"/>
  <c r="G28" i="22"/>
  <c r="H14" i="22"/>
  <c r="G14" i="22"/>
  <c r="H13" i="22"/>
  <c r="G13" i="22"/>
  <c r="G74" i="22"/>
  <c r="G73" i="22"/>
  <c r="G75" i="22"/>
  <c r="H70" i="22"/>
  <c r="G70" i="22"/>
  <c r="H60" i="22"/>
  <c r="G58" i="22"/>
  <c r="G57" i="22"/>
  <c r="G55" i="22"/>
  <c r="G54" i="22"/>
  <c r="G53" i="22"/>
  <c r="H49" i="22"/>
  <c r="G49" i="22"/>
  <c r="H48" i="22"/>
  <c r="G48" i="22"/>
  <c r="H44" i="22"/>
  <c r="G44" i="22"/>
  <c r="H39" i="22"/>
  <c r="G39" i="22"/>
  <c r="H35" i="22"/>
  <c r="G35" i="22"/>
  <c r="H31" i="22"/>
  <c r="G31" i="22"/>
  <c r="H11" i="22"/>
  <c r="G11" i="22"/>
  <c r="H10" i="22"/>
  <c r="H50" i="22" l="1"/>
  <c r="D51" i="22" s="1"/>
  <c r="G51" i="22" s="1"/>
  <c r="G50" i="22"/>
  <c r="G40" i="22"/>
  <c r="H40" i="22"/>
  <c r="D41" i="22" s="1"/>
  <c r="G41" i="22" s="1"/>
  <c r="G71" i="22"/>
  <c r="H32" i="22"/>
  <c r="D33" i="22" s="1"/>
  <c r="G33" i="22" s="1"/>
  <c r="G32" i="22"/>
  <c r="H71" i="22"/>
  <c r="D72" i="22" s="1"/>
  <c r="G72" i="22" s="1"/>
  <c r="I75" i="22"/>
  <c r="J59" i="22"/>
  <c r="B84" i="22" l="1"/>
  <c r="E84" i="22" s="1"/>
  <c r="I86" i="22"/>
  <c r="L86" i="22" s="1"/>
  <c r="J52" i="22"/>
  <c r="J42" i="22"/>
  <c r="I72" i="22"/>
  <c r="J76" i="22" s="1"/>
  <c r="I33" i="22"/>
  <c r="J34" i="22" s="1"/>
  <c r="B83" i="22" l="1"/>
  <c r="E83" i="22" s="1"/>
  <c r="I85" i="22"/>
  <c r="L85" i="22" s="1"/>
  <c r="B85" i="22"/>
  <c r="E85" i="22" s="1"/>
  <c r="I87" i="22"/>
  <c r="L87" i="22" s="1"/>
  <c r="J43" i="22"/>
  <c r="B82" i="22" l="1"/>
  <c r="E82" i="22" s="1"/>
  <c r="E86" i="22" s="1"/>
  <c r="I84" i="22"/>
  <c r="L84" i="22" s="1"/>
  <c r="L88" i="22" s="1"/>
</calcChain>
</file>

<file path=xl/sharedStrings.xml><?xml version="1.0" encoding="utf-8"?>
<sst xmlns="http://schemas.openxmlformats.org/spreadsheetml/2006/main" count="180" uniqueCount="62">
  <si>
    <t>TOTAL</t>
  </si>
  <si>
    <t>الوصف والبيان</t>
  </si>
  <si>
    <t>طول</t>
  </si>
  <si>
    <t xml:space="preserve">عرض </t>
  </si>
  <si>
    <t>ارتفاع</t>
  </si>
  <si>
    <t>اجمالي الامتار</t>
  </si>
  <si>
    <t>عدد</t>
  </si>
  <si>
    <t>نوع الاعمال</t>
  </si>
  <si>
    <t>بيان إجمالي حصر قياسات اعمال العازل بالقسيمة الكائنة في :-</t>
  </si>
  <si>
    <t>إعتماد ادارة التسويق ومتابعة العملاء</t>
  </si>
  <si>
    <t>الاسطح</t>
  </si>
  <si>
    <t>الاجمالي العـــــام</t>
  </si>
  <si>
    <t>الحمامات</t>
  </si>
  <si>
    <t>المساحة</t>
  </si>
  <si>
    <t>السعر</t>
  </si>
  <si>
    <t>الاجمالي</t>
  </si>
  <si>
    <t>د.ك</t>
  </si>
  <si>
    <t>السنادر</t>
  </si>
  <si>
    <t>الفوم</t>
  </si>
  <si>
    <t>الممرات</t>
  </si>
  <si>
    <t>النوع</t>
  </si>
  <si>
    <t>الاسطح  والملاحق والنعلات</t>
  </si>
  <si>
    <t>النعلات</t>
  </si>
  <si>
    <t>اجمالى الحمامات والمطابخ</t>
  </si>
  <si>
    <t>اجمالى الممرات</t>
  </si>
  <si>
    <t>اجمالى قياسات الحمامات والمطابخ</t>
  </si>
  <si>
    <t>اجمالي قياسات الممرات</t>
  </si>
  <si>
    <t>اجمالي قياسات الحمامات والمطابخ والممرات والنعلات</t>
  </si>
  <si>
    <t>اجمالى الاسطح والملاحق</t>
  </si>
  <si>
    <t>اجمالى الاسطح والملاحق والنعلات</t>
  </si>
  <si>
    <t>اجمالي قياسات السنادر</t>
  </si>
  <si>
    <t>اجمالي قياسات الفوم</t>
  </si>
  <si>
    <t>اجمالى السنادر</t>
  </si>
  <si>
    <t>حصـــر كميات أعمال العازل</t>
  </si>
  <si>
    <t xml:space="preserve">سنااادر </t>
  </si>
  <si>
    <r>
      <t xml:space="preserve"> النعلات كل 2 م طولى م</t>
    </r>
    <r>
      <rPr>
        <b/>
        <sz val="13"/>
        <color theme="1"/>
        <rFont val="Calibri"/>
        <family val="2"/>
      </rPr>
      <t>²</t>
    </r>
    <r>
      <rPr>
        <b/>
        <sz val="13"/>
        <color theme="1"/>
        <rFont val="Times New Roman"/>
        <family val="1"/>
      </rPr>
      <t xml:space="preserve"> </t>
    </r>
  </si>
  <si>
    <t>مواد اسمنتية</t>
  </si>
  <si>
    <t>الحمامات والمطابخ</t>
  </si>
  <si>
    <t>طربال</t>
  </si>
  <si>
    <t>بوليوريثين</t>
  </si>
  <si>
    <t>ملحق</t>
  </si>
  <si>
    <t>السطح</t>
  </si>
  <si>
    <t>حمام</t>
  </si>
  <si>
    <t>الاجمالى بعد الخصم</t>
  </si>
  <si>
    <t>كيل// مخطط</t>
  </si>
  <si>
    <t>الأول</t>
  </si>
  <si>
    <t>تحضيري</t>
  </si>
  <si>
    <t>نعلات بيت الدرج</t>
  </si>
  <si>
    <t>الثاني</t>
  </si>
  <si>
    <t>الأرضي</t>
  </si>
  <si>
    <t>مغاسل</t>
  </si>
  <si>
    <t>ممر</t>
  </si>
  <si>
    <t>السيد /  محمد المطيري</t>
  </si>
  <si>
    <t xml:space="preserve">   - ق      -   ش    -  ج         - م    </t>
  </si>
  <si>
    <t>مطبخ</t>
  </si>
  <si>
    <t>مخزن</t>
  </si>
  <si>
    <t>غرفة سخانات</t>
  </si>
  <si>
    <t>غرفة مكائن</t>
  </si>
  <si>
    <t>السيد /  أبو عثمان</t>
  </si>
  <si>
    <t>صباح الأحمد البحرية  -  ق     4 -   ش     -  ج         - م    3044</t>
  </si>
  <si>
    <t>كيل// وفقى</t>
  </si>
  <si>
    <t>سطح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</si>
</sst>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 val="double"/>
      <sz val="13"/>
      <color theme="1"/>
      <name val="Times New Roman"/>
      <family val="1"/>
    </font>
    <font>
      <b/>
      <sz val="13"/>
      <name val="Times New Roman"/>
      <family val="1"/>
    </font>
    <font>
      <b/>
      <sz val="14"/>
      <name val="Mohammad Bold Normal"/>
      <charset val="178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Calibri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146">
    <xf numFmtId="0" fontId="0" fillId="0" borderId="0" xfId="0"/>
    <xf numFmtId="2" fontId="3" fillId="3" borderId="1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right" vertical="center" inden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2" fontId="7" fillId="3" borderId="12" xfId="0" applyNumberFormat="1" applyFont="1" applyFill="1" applyBorder="1" applyAlignment="1">
      <alignment horizontal="center" vertical="center"/>
    </xf>
    <xf numFmtId="2" fontId="7" fillId="3" borderId="12" xfId="0" applyNumberFormat="1" applyFont="1" applyFill="1" applyBorder="1" applyAlignment="1">
      <alignment horizontal="center" vertical="center" wrapText="1"/>
    </xf>
    <xf numFmtId="2" fontId="5" fillId="3" borderId="13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/>
    </xf>
    <xf numFmtId="2" fontId="4" fillId="2" borderId="6" xfId="0" applyNumberFormat="1" applyFont="1" applyFill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2" borderId="8" xfId="0" applyNumberFormat="1" applyFont="1" applyFill="1" applyBorder="1" applyAlignment="1">
      <alignment horizontal="center" vertical="center"/>
    </xf>
    <xf numFmtId="2" fontId="7" fillId="3" borderId="16" xfId="0" applyNumberFormat="1" applyFont="1" applyFill="1" applyBorder="1" applyAlignment="1">
      <alignment vertical="center"/>
    </xf>
    <xf numFmtId="1" fontId="4" fillId="0" borderId="0" xfId="0" applyNumberFormat="1" applyFont="1" applyAlignment="1">
      <alignment vertical="center"/>
    </xf>
    <xf numFmtId="2" fontId="7" fillId="3" borderId="19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2" fontId="4" fillId="0" borderId="4" xfId="0" applyNumberFormat="1" applyFont="1" applyBorder="1" applyAlignment="1">
      <alignment vertical="center"/>
    </xf>
    <xf numFmtId="0" fontId="5" fillId="0" borderId="0" xfId="0" applyFont="1" applyBorder="1" applyAlignment="1">
      <alignment horizontal="right" vertical="center" indent="1"/>
    </xf>
    <xf numFmtId="2" fontId="4" fillId="0" borderId="5" xfId="0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5" fillId="0" borderId="0" xfId="0" applyNumberFormat="1" applyFont="1" applyAlignment="1">
      <alignment vertical="center"/>
    </xf>
    <xf numFmtId="2" fontId="5" fillId="0" borderId="28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4" fillId="2" borderId="31" xfId="0" applyFont="1" applyFill="1" applyBorder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 readingOrder="2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2" fontId="5" fillId="2" borderId="20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2" fontId="5" fillId="2" borderId="35" xfId="0" applyNumberFormat="1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/>
    </xf>
    <xf numFmtId="2" fontId="5" fillId="2" borderId="22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right" vertical="center"/>
    </xf>
    <xf numFmtId="0" fontId="5" fillId="2" borderId="27" xfId="0" applyFont="1" applyFill="1" applyBorder="1" applyAlignment="1">
      <alignment horizontal="center" vertical="center"/>
    </xf>
    <xf numFmtId="2" fontId="5" fillId="2" borderId="27" xfId="0" applyNumberFormat="1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2" fontId="12" fillId="0" borderId="0" xfId="0" applyNumberFormat="1" applyFont="1" applyAlignment="1">
      <alignment vertical="center"/>
    </xf>
    <xf numFmtId="0" fontId="4" fillId="4" borderId="31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2" fontId="4" fillId="4" borderId="5" xfId="0" applyNumberFormat="1" applyFont="1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 textRotation="165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165"/>
    </xf>
    <xf numFmtId="0" fontId="5" fillId="3" borderId="14" xfId="0" applyFont="1" applyFill="1" applyBorder="1" applyAlignment="1">
      <alignment horizontal="center" vertical="center" textRotation="165"/>
    </xf>
    <xf numFmtId="2" fontId="5" fillId="2" borderId="25" xfId="0" applyNumberFormat="1" applyFont="1" applyFill="1" applyBorder="1" applyAlignment="1">
      <alignment horizontal="center" vertical="center"/>
    </xf>
    <xf numFmtId="1" fontId="8" fillId="0" borderId="25" xfId="0" applyNumberFormat="1" applyFont="1" applyBorder="1" applyAlignment="1">
      <alignment horizontal="center" vertical="center" wrapText="1"/>
    </xf>
    <xf numFmtId="1" fontId="8" fillId="0" borderId="4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/>
    </xf>
    <xf numFmtId="164" fontId="9" fillId="4" borderId="25" xfId="0" applyNumberFormat="1" applyFont="1" applyFill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 readingOrder="2"/>
    </xf>
    <xf numFmtId="2" fontId="9" fillId="4" borderId="26" xfId="0" applyNumberFormat="1" applyFont="1" applyFill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9" fillId="2" borderId="25" xfId="0" applyNumberFormat="1" applyFont="1" applyFill="1" applyBorder="1" applyAlignment="1">
      <alignment horizontal="center" vertical="center"/>
    </xf>
    <xf numFmtId="2" fontId="9" fillId="4" borderId="28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165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175"/>
    </xf>
    <xf numFmtId="0" fontId="5" fillId="3" borderId="30" xfId="0" applyFont="1" applyFill="1" applyBorder="1" applyAlignment="1">
      <alignment horizontal="center" vertical="center" textRotation="175"/>
    </xf>
    <xf numFmtId="0" fontId="4" fillId="2" borderId="3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2" fontId="10" fillId="4" borderId="42" xfId="0" applyNumberFormat="1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4" fontId="5" fillId="5" borderId="32" xfId="0" applyNumberFormat="1" applyFont="1" applyFill="1" applyBorder="1" applyAlignment="1">
      <alignment horizontal="center" vertical="center"/>
    </xf>
    <xf numFmtId="4" fontId="5" fillId="5" borderId="33" xfId="0" applyNumberFormat="1" applyFont="1" applyFill="1" applyBorder="1" applyAlignment="1">
      <alignment horizontal="center" vertical="center"/>
    </xf>
    <xf numFmtId="4" fontId="5" fillId="5" borderId="34" xfId="0" applyNumberFormat="1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 textRotation="165"/>
    </xf>
    <xf numFmtId="0" fontId="5" fillId="3" borderId="14" xfId="0" applyFont="1" applyFill="1" applyBorder="1" applyAlignment="1">
      <alignment horizontal="center" vertical="center" textRotation="165"/>
    </xf>
    <xf numFmtId="0" fontId="5" fillId="3" borderId="30" xfId="0" applyFont="1" applyFill="1" applyBorder="1" applyAlignment="1">
      <alignment horizontal="center" vertical="center" textRotation="165"/>
    </xf>
    <xf numFmtId="4" fontId="5" fillId="5" borderId="17" xfId="0" applyNumberFormat="1" applyFont="1" applyFill="1" applyBorder="1" applyAlignment="1">
      <alignment horizontal="center" vertical="center"/>
    </xf>
    <xf numFmtId="4" fontId="5" fillId="5" borderId="18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" fontId="5" fillId="3" borderId="32" xfId="0" applyNumberFormat="1" applyFont="1" applyFill="1" applyBorder="1" applyAlignment="1">
      <alignment horizontal="center" vertical="center"/>
    </xf>
    <xf numFmtId="4" fontId="5" fillId="3" borderId="33" xfId="0" applyNumberFormat="1" applyFont="1" applyFill="1" applyBorder="1" applyAlignment="1">
      <alignment horizontal="center" vertical="center"/>
    </xf>
    <xf numFmtId="4" fontId="5" fillId="3" borderId="34" xfId="0" applyNumberFormat="1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4" fontId="5" fillId="2" borderId="32" xfId="0" applyNumberFormat="1" applyFont="1" applyFill="1" applyBorder="1" applyAlignment="1">
      <alignment horizontal="center" vertical="center"/>
    </xf>
    <xf numFmtId="4" fontId="5" fillId="2" borderId="33" xfId="0" applyNumberFormat="1" applyFont="1" applyFill="1" applyBorder="1" applyAlignment="1">
      <alignment horizontal="center" vertical="center"/>
    </xf>
    <xf numFmtId="4" fontId="5" fillId="2" borderId="34" xfId="0" applyNumberFormat="1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 textRotation="90"/>
    </xf>
    <xf numFmtId="0" fontId="5" fillId="3" borderId="15" xfId="0" applyFont="1" applyFill="1" applyBorder="1" applyAlignment="1">
      <alignment horizontal="center" vertical="center" textRotation="90"/>
    </xf>
    <xf numFmtId="0" fontId="5" fillId="3" borderId="39" xfId="0" applyFont="1" applyFill="1" applyBorder="1" applyAlignment="1">
      <alignment horizontal="center" vertical="center" textRotation="90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rightToLeft="1" tabSelected="1" workbookViewId="0">
      <pane ySplit="9" topLeftCell="A10" activePane="bottomLeft" state="frozen"/>
      <selection pane="bottomLeft" activeCell="D72" sqref="D72"/>
    </sheetView>
  </sheetViews>
  <sheetFormatPr defaultColWidth="9.140625" defaultRowHeight="16.5"/>
  <cols>
    <col min="1" max="1" width="10.42578125" style="98" customWidth="1"/>
    <col min="2" max="2" width="25.7109375" style="2" customWidth="1"/>
    <col min="3" max="3" width="7.85546875" style="2" customWidth="1"/>
    <col min="4" max="4" width="12.140625" style="3" customWidth="1"/>
    <col min="5" max="5" width="13.5703125" style="3" customWidth="1"/>
    <col min="6" max="6" width="11.85546875" style="3" customWidth="1"/>
    <col min="7" max="8" width="13.42578125" style="3" customWidth="1"/>
    <col min="9" max="9" width="15.7109375" style="4" customWidth="1"/>
    <col min="10" max="10" width="16.42578125" style="3" customWidth="1"/>
    <col min="11" max="11" width="14.28515625" style="2" customWidth="1"/>
    <col min="12" max="12" width="14.7109375" style="2" customWidth="1"/>
    <col min="13" max="16384" width="9.140625" style="2"/>
  </cols>
  <sheetData>
    <row r="1" spans="1:10" ht="8.25" customHeight="1"/>
    <row r="2" spans="1:10" ht="0.75" hidden="1" customHeight="1"/>
    <row r="3" spans="1:10" hidden="1">
      <c r="B3" s="103"/>
      <c r="C3" s="103"/>
      <c r="D3" s="103"/>
      <c r="E3" s="103"/>
      <c r="F3" s="103"/>
      <c r="G3" s="103"/>
      <c r="H3" s="98"/>
    </row>
    <row r="4" spans="1:10" ht="27" customHeight="1">
      <c r="A4" s="104" t="s">
        <v>33</v>
      </c>
      <c r="B4" s="104"/>
      <c r="C4" s="104"/>
      <c r="D4" s="104"/>
      <c r="E4" s="104"/>
      <c r="F4" s="104"/>
      <c r="G4" s="104"/>
      <c r="H4" s="104"/>
      <c r="I4" s="104"/>
      <c r="J4" s="37">
        <v>44534</v>
      </c>
    </row>
    <row r="5" spans="1:10" ht="15" customHeight="1">
      <c r="A5" s="105" t="s">
        <v>8</v>
      </c>
      <c r="B5" s="105"/>
      <c r="C5" s="105"/>
      <c r="D5" s="105"/>
      <c r="E5" s="105"/>
      <c r="F5" s="73" t="s">
        <v>58</v>
      </c>
      <c r="G5" s="73"/>
      <c r="H5" s="72"/>
      <c r="I5" s="81">
        <v>99801154</v>
      </c>
      <c r="J5" s="82"/>
    </row>
    <row r="6" spans="1:10" ht="5.25" customHeight="1">
      <c r="A6" s="28"/>
      <c r="B6" s="28"/>
      <c r="C6" s="28"/>
      <c r="D6" s="6"/>
      <c r="E6" s="5"/>
      <c r="F6" s="5"/>
      <c r="G6" s="5"/>
      <c r="H6" s="5"/>
      <c r="I6" s="5"/>
    </row>
    <row r="7" spans="1:10" ht="15" customHeight="1">
      <c r="A7" s="106" t="s">
        <v>59</v>
      </c>
      <c r="B7" s="106"/>
      <c r="C7" s="106"/>
      <c r="D7" s="106"/>
      <c r="E7" s="106"/>
      <c r="F7" s="106"/>
      <c r="G7" s="106"/>
      <c r="H7" s="106"/>
      <c r="I7" s="106"/>
      <c r="J7" s="106"/>
    </row>
    <row r="8" spans="1:10" ht="6.75" customHeight="1" thickBot="1"/>
    <row r="9" spans="1:10" ht="33.75" customHeight="1" thickTop="1" thickBot="1">
      <c r="A9" s="7" t="s">
        <v>7</v>
      </c>
      <c r="B9" s="8" t="s">
        <v>1</v>
      </c>
      <c r="C9" s="8" t="s">
        <v>6</v>
      </c>
      <c r="D9" s="9" t="s">
        <v>2</v>
      </c>
      <c r="E9" s="9" t="s">
        <v>3</v>
      </c>
      <c r="F9" s="9" t="s">
        <v>4</v>
      </c>
      <c r="G9" s="10" t="s">
        <v>5</v>
      </c>
      <c r="H9" s="10" t="s">
        <v>22</v>
      </c>
      <c r="I9" s="1" t="s">
        <v>0</v>
      </c>
      <c r="J9" s="11" t="s">
        <v>11</v>
      </c>
    </row>
    <row r="10" spans="1:10" ht="15.95" customHeight="1">
      <c r="A10" s="107" t="s">
        <v>37</v>
      </c>
      <c r="B10" s="66" t="s">
        <v>42</v>
      </c>
      <c r="C10" s="102"/>
      <c r="D10" s="17">
        <v>2.7</v>
      </c>
      <c r="E10" s="17">
        <v>1.9</v>
      </c>
      <c r="F10" s="13"/>
      <c r="G10" s="17">
        <f t="shared" ref="G10:G28" si="0">E10*D10</f>
        <v>5.13</v>
      </c>
      <c r="H10" s="17">
        <f t="shared" ref="H10:H28" si="1">D10*2+E10*2</f>
        <v>9.1999999999999993</v>
      </c>
      <c r="I10" s="36"/>
      <c r="J10" s="15"/>
    </row>
    <row r="11" spans="1:10" ht="15.95" customHeight="1">
      <c r="A11" s="107"/>
      <c r="B11" s="66" t="s">
        <v>42</v>
      </c>
      <c r="C11" s="102"/>
      <c r="D11" s="18">
        <v>2.15</v>
      </c>
      <c r="E11" s="18">
        <v>1.9</v>
      </c>
      <c r="F11" s="17"/>
      <c r="G11" s="17">
        <f t="shared" si="0"/>
        <v>4.085</v>
      </c>
      <c r="H11" s="17">
        <f t="shared" si="1"/>
        <v>8.1</v>
      </c>
      <c r="I11" s="29"/>
      <c r="J11" s="15"/>
    </row>
    <row r="12" spans="1:10" ht="15.95" customHeight="1">
      <c r="A12" s="107"/>
      <c r="B12" s="66" t="s">
        <v>42</v>
      </c>
      <c r="C12" s="102"/>
      <c r="D12" s="18">
        <v>1.9</v>
      </c>
      <c r="E12" s="18">
        <v>2.4</v>
      </c>
      <c r="F12" s="17"/>
      <c r="G12" s="17">
        <f t="shared" ref="G12:G13" si="2">E12*D12</f>
        <v>4.5599999999999996</v>
      </c>
      <c r="H12" s="17">
        <f t="shared" ref="H12:H13" si="3">D12*2+E12*2</f>
        <v>8.6</v>
      </c>
      <c r="I12" s="29"/>
      <c r="J12" s="15"/>
    </row>
    <row r="13" spans="1:10" ht="15.95" customHeight="1">
      <c r="A13" s="107"/>
      <c r="B13" s="66" t="s">
        <v>42</v>
      </c>
      <c r="C13" s="102"/>
      <c r="D13" s="18">
        <v>1.9</v>
      </c>
      <c r="E13" s="18">
        <v>2.2000000000000002</v>
      </c>
      <c r="F13" s="17"/>
      <c r="G13" s="17">
        <f t="shared" si="2"/>
        <v>4.18</v>
      </c>
      <c r="H13" s="17">
        <f t="shared" si="3"/>
        <v>8.1999999999999993</v>
      </c>
      <c r="I13" s="29"/>
      <c r="J13" s="15"/>
    </row>
    <row r="14" spans="1:10" ht="15.95" customHeight="1">
      <c r="A14" s="107"/>
      <c r="B14" s="66" t="s">
        <v>42</v>
      </c>
      <c r="C14" s="102"/>
      <c r="D14" s="18">
        <v>2.35</v>
      </c>
      <c r="E14" s="18">
        <v>1.9</v>
      </c>
      <c r="F14" s="17"/>
      <c r="G14" s="17">
        <f t="shared" ref="G14" si="4">E14*D14</f>
        <v>4.4649999999999999</v>
      </c>
      <c r="H14" s="17">
        <f t="shared" ref="H14" si="5">D14*2+E14*2</f>
        <v>8.5</v>
      </c>
      <c r="I14" s="29"/>
      <c r="J14" s="15"/>
    </row>
    <row r="15" spans="1:10" ht="15.95" customHeight="1">
      <c r="A15" s="107"/>
      <c r="B15" s="66" t="s">
        <v>42</v>
      </c>
      <c r="C15" s="102"/>
      <c r="D15" s="18">
        <v>2.2000000000000002</v>
      </c>
      <c r="E15" s="18">
        <v>1.9</v>
      </c>
      <c r="F15" s="17"/>
      <c r="G15" s="17">
        <f t="shared" si="0"/>
        <v>4.18</v>
      </c>
      <c r="H15" s="17">
        <f t="shared" si="1"/>
        <v>8.1999999999999993</v>
      </c>
      <c r="I15" s="29"/>
      <c r="J15" s="15"/>
    </row>
    <row r="16" spans="1:10" ht="15.95" customHeight="1">
      <c r="A16" s="107"/>
      <c r="B16" s="66" t="s">
        <v>42</v>
      </c>
      <c r="C16" s="102"/>
      <c r="D16" s="18">
        <v>1.8</v>
      </c>
      <c r="E16" s="18">
        <v>1.9</v>
      </c>
      <c r="F16" s="17"/>
      <c r="G16" s="17">
        <f t="shared" ref="G16:G17" si="6">E16*D16</f>
        <v>3.42</v>
      </c>
      <c r="H16" s="17">
        <f t="shared" ref="H16:H17" si="7">D16*2+E16*2</f>
        <v>7.4</v>
      </c>
      <c r="I16" s="29"/>
      <c r="J16" s="15"/>
    </row>
    <row r="17" spans="1:10" ht="15.95" customHeight="1">
      <c r="A17" s="107"/>
      <c r="B17" s="66" t="s">
        <v>42</v>
      </c>
      <c r="C17" s="102"/>
      <c r="D17" s="18">
        <v>2.2000000000000002</v>
      </c>
      <c r="E17" s="18">
        <v>1.9</v>
      </c>
      <c r="F17" s="17"/>
      <c r="G17" s="17">
        <f t="shared" si="6"/>
        <v>4.18</v>
      </c>
      <c r="H17" s="17">
        <f t="shared" si="7"/>
        <v>8.1999999999999993</v>
      </c>
      <c r="I17" s="29"/>
      <c r="J17" s="15"/>
    </row>
    <row r="18" spans="1:10" ht="15.95" customHeight="1">
      <c r="A18" s="107"/>
      <c r="B18" s="66" t="s">
        <v>42</v>
      </c>
      <c r="C18" s="102"/>
      <c r="D18" s="18">
        <v>2.2000000000000002</v>
      </c>
      <c r="E18" s="18">
        <v>1.9</v>
      </c>
      <c r="F18" s="17"/>
      <c r="G18" s="17">
        <f t="shared" ref="G18" si="8">E18*D18</f>
        <v>4.18</v>
      </c>
      <c r="H18" s="17">
        <f t="shared" ref="H18" si="9">D18*2+E18*2</f>
        <v>8.1999999999999993</v>
      </c>
      <c r="I18" s="29"/>
      <c r="J18" s="15"/>
    </row>
    <row r="19" spans="1:10" ht="15.95" customHeight="1">
      <c r="A19" s="107"/>
      <c r="B19" s="66" t="s">
        <v>42</v>
      </c>
      <c r="C19" s="102"/>
      <c r="D19" s="18">
        <v>2.2000000000000002</v>
      </c>
      <c r="E19" s="18">
        <v>1.9</v>
      </c>
      <c r="F19" s="17"/>
      <c r="G19" s="17">
        <f t="shared" si="0"/>
        <v>4.18</v>
      </c>
      <c r="H19" s="17">
        <f t="shared" si="1"/>
        <v>8.1999999999999993</v>
      </c>
      <c r="I19" s="29"/>
      <c r="J19" s="15"/>
    </row>
    <row r="20" spans="1:10" ht="15.95" customHeight="1">
      <c r="A20" s="107"/>
      <c r="B20" s="66" t="s">
        <v>42</v>
      </c>
      <c r="C20" s="102"/>
      <c r="D20" s="18">
        <v>2.2000000000000002</v>
      </c>
      <c r="E20" s="18">
        <v>1.3</v>
      </c>
      <c r="F20" s="17"/>
      <c r="G20" s="17">
        <f t="shared" ref="G20:G26" si="10">E20*D20</f>
        <v>2.8600000000000003</v>
      </c>
      <c r="H20" s="17">
        <f t="shared" ref="H20:H26" si="11">D20*2+E20*2</f>
        <v>7</v>
      </c>
      <c r="I20" s="29"/>
      <c r="J20" s="15"/>
    </row>
    <row r="21" spans="1:10" ht="15.95" customHeight="1">
      <c r="A21" s="107"/>
      <c r="B21" s="66"/>
      <c r="C21" s="102"/>
      <c r="D21" s="18"/>
      <c r="E21" s="18"/>
      <c r="F21" s="17"/>
      <c r="G21" s="17">
        <f t="shared" si="10"/>
        <v>0</v>
      </c>
      <c r="H21" s="17">
        <f t="shared" si="11"/>
        <v>0</v>
      </c>
      <c r="I21" s="29"/>
      <c r="J21" s="15"/>
    </row>
    <row r="22" spans="1:10" ht="15.95" customHeight="1">
      <c r="A22" s="107"/>
      <c r="B22" s="66"/>
      <c r="C22" s="102"/>
      <c r="D22" s="18"/>
      <c r="E22" s="18"/>
      <c r="F22" s="17"/>
      <c r="G22" s="17">
        <f t="shared" si="10"/>
        <v>0</v>
      </c>
      <c r="H22" s="17">
        <f t="shared" si="11"/>
        <v>0</v>
      </c>
      <c r="I22" s="29"/>
      <c r="J22" s="15"/>
    </row>
    <row r="23" spans="1:10" ht="15.95" customHeight="1">
      <c r="A23" s="107"/>
      <c r="B23" s="66"/>
      <c r="C23" s="102"/>
      <c r="D23" s="18"/>
      <c r="E23" s="18"/>
      <c r="F23" s="17"/>
      <c r="G23" s="17">
        <f t="shared" ref="G23:G24" si="12">E23*D23</f>
        <v>0</v>
      </c>
      <c r="H23" s="17">
        <f t="shared" ref="H23:H24" si="13">D23*2+E23*2</f>
        <v>0</v>
      </c>
      <c r="I23" s="29"/>
      <c r="J23" s="15"/>
    </row>
    <row r="24" spans="1:10" ht="15.95" customHeight="1">
      <c r="A24" s="107"/>
      <c r="B24" s="66"/>
      <c r="C24" s="102"/>
      <c r="D24" s="18"/>
      <c r="E24" s="18"/>
      <c r="F24" s="17"/>
      <c r="G24" s="17">
        <f t="shared" si="12"/>
        <v>0</v>
      </c>
      <c r="H24" s="17">
        <f t="shared" si="13"/>
        <v>0</v>
      </c>
      <c r="I24" s="29"/>
      <c r="J24" s="15"/>
    </row>
    <row r="25" spans="1:10" ht="15.95" customHeight="1">
      <c r="A25" s="107"/>
      <c r="B25" s="66"/>
      <c r="C25" s="102"/>
      <c r="D25" s="18"/>
      <c r="E25" s="18"/>
      <c r="F25" s="17"/>
      <c r="G25" s="17">
        <f t="shared" si="10"/>
        <v>0</v>
      </c>
      <c r="H25" s="17">
        <f t="shared" si="11"/>
        <v>0</v>
      </c>
      <c r="I25" s="29"/>
      <c r="J25" s="15"/>
    </row>
    <row r="26" spans="1:10" ht="15.95" customHeight="1">
      <c r="A26" s="107"/>
      <c r="B26" s="66"/>
      <c r="C26" s="102"/>
      <c r="D26" s="18"/>
      <c r="E26" s="18"/>
      <c r="F26" s="17"/>
      <c r="G26" s="17">
        <f t="shared" si="10"/>
        <v>0</v>
      </c>
      <c r="H26" s="17">
        <f t="shared" si="11"/>
        <v>0</v>
      </c>
      <c r="I26" s="29"/>
      <c r="J26" s="15"/>
    </row>
    <row r="27" spans="1:10" ht="15.95" customHeight="1">
      <c r="A27" s="107"/>
      <c r="B27" s="66"/>
      <c r="C27" s="101"/>
      <c r="D27" s="18"/>
      <c r="E27" s="18"/>
      <c r="F27" s="17"/>
      <c r="G27" s="17">
        <f t="shared" ref="G27" si="14">E27*D27</f>
        <v>0</v>
      </c>
      <c r="H27" s="17">
        <f t="shared" ref="H27" si="15">D27*2+E27*2</f>
        <v>0</v>
      </c>
      <c r="I27" s="29"/>
      <c r="J27" s="15"/>
    </row>
    <row r="28" spans="1:10" ht="15.95" customHeight="1" thickBot="1">
      <c r="A28" s="107"/>
      <c r="B28" s="66"/>
      <c r="C28" s="100"/>
      <c r="D28" s="18"/>
      <c r="E28" s="18"/>
      <c r="F28" s="17"/>
      <c r="G28" s="17">
        <f t="shared" si="0"/>
        <v>0</v>
      </c>
      <c r="H28" s="17">
        <f t="shared" si="1"/>
        <v>0</v>
      </c>
      <c r="I28" s="29"/>
      <c r="J28" s="15"/>
    </row>
    <row r="29" spans="1:10" ht="15.95" customHeight="1">
      <c r="A29" s="107"/>
      <c r="B29" s="57" t="s">
        <v>23</v>
      </c>
      <c r="C29" s="58"/>
      <c r="D29" s="59"/>
      <c r="E29" s="59"/>
      <c r="F29" s="59"/>
      <c r="G29" s="59">
        <f>SUM(G10:G28)</f>
        <v>45.419999999999995</v>
      </c>
      <c r="H29" s="59">
        <f>SUM(H10:H28)</f>
        <v>89.8</v>
      </c>
      <c r="I29" s="54"/>
      <c r="J29" s="15"/>
    </row>
    <row r="30" spans="1:10" ht="15.95" customHeight="1" thickBot="1">
      <c r="A30" s="108"/>
      <c r="B30" s="50" t="s">
        <v>35</v>
      </c>
      <c r="C30" s="51"/>
      <c r="D30" s="52">
        <f>H29</f>
        <v>89.8</v>
      </c>
      <c r="E30" s="52"/>
      <c r="F30" s="52"/>
      <c r="G30" s="52">
        <f>D30/2</f>
        <v>44.9</v>
      </c>
      <c r="H30" s="53"/>
      <c r="I30" s="54">
        <f>G29+G30</f>
        <v>90.32</v>
      </c>
      <c r="J30" s="15"/>
    </row>
    <row r="31" spans="1:10" ht="20.100000000000001" customHeight="1" thickBot="1">
      <c r="A31" s="136" t="s">
        <v>25</v>
      </c>
      <c r="B31" s="137"/>
      <c r="C31" s="137"/>
      <c r="D31" s="137"/>
      <c r="E31" s="137"/>
      <c r="F31" s="137"/>
      <c r="G31" s="137"/>
      <c r="H31" s="137"/>
      <c r="I31" s="138"/>
      <c r="J31" s="19">
        <f>I30</f>
        <v>90.32</v>
      </c>
    </row>
    <row r="32" spans="1:10" ht="16.5" customHeight="1">
      <c r="A32" s="139" t="s">
        <v>19</v>
      </c>
      <c r="B32" s="12"/>
      <c r="C32" s="99"/>
      <c r="D32" s="17"/>
      <c r="E32" s="17"/>
      <c r="F32" s="13"/>
      <c r="G32" s="13">
        <f t="shared" ref="G32:G36" si="16">E32*D32</f>
        <v>0</v>
      </c>
      <c r="H32" s="17">
        <f t="shared" ref="H32:H36" si="17">D32*2+E32*2</f>
        <v>0</v>
      </c>
      <c r="I32" s="14"/>
      <c r="J32" s="15"/>
    </row>
    <row r="33" spans="1:10" ht="16.5" customHeight="1">
      <c r="A33" s="121"/>
      <c r="B33" s="12"/>
      <c r="C33" s="99"/>
      <c r="D33" s="17"/>
      <c r="E33" s="17"/>
      <c r="F33" s="13"/>
      <c r="G33" s="13">
        <f t="shared" si="16"/>
        <v>0</v>
      </c>
      <c r="H33" s="17">
        <f t="shared" si="17"/>
        <v>0</v>
      </c>
      <c r="I33" s="14"/>
      <c r="J33" s="15"/>
    </row>
    <row r="34" spans="1:10" ht="16.5" customHeight="1">
      <c r="A34" s="121"/>
      <c r="B34" s="12"/>
      <c r="C34" s="99"/>
      <c r="D34" s="17"/>
      <c r="E34" s="17"/>
      <c r="F34" s="13"/>
      <c r="G34" s="13">
        <f t="shared" si="16"/>
        <v>0</v>
      </c>
      <c r="H34" s="17">
        <f t="shared" si="17"/>
        <v>0</v>
      </c>
      <c r="I34" s="14"/>
      <c r="J34" s="15"/>
    </row>
    <row r="35" spans="1:10" ht="16.5" customHeight="1">
      <c r="A35" s="121"/>
      <c r="B35" s="12"/>
      <c r="C35" s="99"/>
      <c r="D35" s="17"/>
      <c r="E35" s="17"/>
      <c r="F35" s="13"/>
      <c r="G35" s="13">
        <f t="shared" si="16"/>
        <v>0</v>
      </c>
      <c r="H35" s="17">
        <f t="shared" si="17"/>
        <v>0</v>
      </c>
      <c r="I35" s="14"/>
      <c r="J35" s="15"/>
    </row>
    <row r="36" spans="1:10" ht="19.5" customHeight="1" thickBot="1">
      <c r="A36" s="121"/>
      <c r="B36" s="65"/>
      <c r="C36" s="16"/>
      <c r="D36" s="17"/>
      <c r="E36" s="17"/>
      <c r="F36" s="17"/>
      <c r="G36" s="17">
        <f t="shared" si="16"/>
        <v>0</v>
      </c>
      <c r="H36" s="17">
        <f t="shared" si="17"/>
        <v>0</v>
      </c>
      <c r="I36" s="14"/>
      <c r="J36" s="15"/>
    </row>
    <row r="37" spans="1:10" ht="15" customHeight="1">
      <c r="A37" s="121"/>
      <c r="B37" s="60" t="s">
        <v>24</v>
      </c>
      <c r="C37" s="58"/>
      <c r="D37" s="59"/>
      <c r="E37" s="59"/>
      <c r="F37" s="59"/>
      <c r="G37" s="59">
        <f>SUM(G32:G36)</f>
        <v>0</v>
      </c>
      <c r="H37" s="59">
        <f>SUM(H32:H36)</f>
        <v>0</v>
      </c>
      <c r="I37" s="14"/>
      <c r="J37" s="15"/>
    </row>
    <row r="38" spans="1:10" ht="15" customHeight="1" thickBot="1">
      <c r="A38" s="122"/>
      <c r="B38" s="50" t="s">
        <v>35</v>
      </c>
      <c r="C38" s="51"/>
      <c r="D38" s="52">
        <f>H37</f>
        <v>0</v>
      </c>
      <c r="E38" s="52"/>
      <c r="F38" s="52"/>
      <c r="G38" s="52">
        <f>D38/2</f>
        <v>0</v>
      </c>
      <c r="H38" s="53"/>
      <c r="I38" s="54"/>
      <c r="J38" s="15"/>
    </row>
    <row r="39" spans="1:10" ht="17.25" customHeight="1" thickBot="1">
      <c r="A39" s="140" t="s">
        <v>26</v>
      </c>
      <c r="B39" s="141"/>
      <c r="C39" s="141"/>
      <c r="D39" s="141"/>
      <c r="E39" s="141"/>
      <c r="F39" s="141"/>
      <c r="G39" s="141"/>
      <c r="H39" s="141"/>
      <c r="I39" s="142"/>
      <c r="J39" s="19">
        <f>SUM(G37:G38)</f>
        <v>0</v>
      </c>
    </row>
    <row r="40" spans="1:10" ht="17.25" customHeight="1" thickBot="1">
      <c r="A40" s="123" t="s">
        <v>27</v>
      </c>
      <c r="B40" s="124"/>
      <c r="C40" s="124"/>
      <c r="D40" s="124"/>
      <c r="E40" s="124"/>
      <c r="F40" s="124"/>
      <c r="G40" s="124"/>
      <c r="H40" s="124"/>
      <c r="I40" s="125"/>
      <c r="J40" s="19">
        <f>J31+J39</f>
        <v>90.32</v>
      </c>
    </row>
    <row r="41" spans="1:10">
      <c r="A41" s="143" t="s">
        <v>34</v>
      </c>
      <c r="B41" s="12"/>
      <c r="C41" s="99"/>
      <c r="D41" s="17"/>
      <c r="E41" s="17"/>
      <c r="F41" s="13"/>
      <c r="G41" s="13">
        <f t="shared" ref="G41:G46" si="18">E41*D41</f>
        <v>0</v>
      </c>
      <c r="H41" s="17">
        <f t="shared" ref="H41:H46" si="19">D41*2+E41*2</f>
        <v>0</v>
      </c>
      <c r="I41" s="14"/>
      <c r="J41" s="15"/>
    </row>
    <row r="42" spans="1:10">
      <c r="A42" s="144"/>
      <c r="B42" s="12"/>
      <c r="C42" s="16"/>
      <c r="D42" s="17"/>
      <c r="E42" s="17"/>
      <c r="F42" s="17"/>
      <c r="G42" s="17">
        <f t="shared" si="18"/>
        <v>0</v>
      </c>
      <c r="H42" s="17">
        <f t="shared" si="19"/>
        <v>0</v>
      </c>
      <c r="I42" s="14"/>
      <c r="J42" s="15"/>
    </row>
    <row r="43" spans="1:10">
      <c r="A43" s="144"/>
      <c r="B43" s="12"/>
      <c r="C43" s="16"/>
      <c r="D43" s="17"/>
      <c r="E43" s="17"/>
      <c r="F43" s="17"/>
      <c r="G43" s="17">
        <f t="shared" si="18"/>
        <v>0</v>
      </c>
      <c r="H43" s="17">
        <f t="shared" si="19"/>
        <v>0</v>
      </c>
      <c r="I43" s="14"/>
      <c r="J43" s="15"/>
    </row>
    <row r="44" spans="1:10">
      <c r="A44" s="144"/>
      <c r="B44" s="12"/>
      <c r="C44" s="16"/>
      <c r="D44" s="17"/>
      <c r="E44" s="17"/>
      <c r="F44" s="17"/>
      <c r="G44" s="17">
        <f t="shared" si="18"/>
        <v>0</v>
      </c>
      <c r="H44" s="17">
        <f t="shared" si="19"/>
        <v>0</v>
      </c>
      <c r="I44" s="14"/>
      <c r="J44" s="15"/>
    </row>
    <row r="45" spans="1:10">
      <c r="A45" s="144"/>
      <c r="B45" s="12"/>
      <c r="C45" s="16"/>
      <c r="D45" s="17"/>
      <c r="E45" s="17"/>
      <c r="F45" s="17"/>
      <c r="G45" s="17">
        <f t="shared" si="18"/>
        <v>0</v>
      </c>
      <c r="H45" s="17">
        <f t="shared" si="19"/>
        <v>0</v>
      </c>
      <c r="I45" s="14"/>
      <c r="J45" s="15"/>
    </row>
    <row r="46" spans="1:10" ht="17.25" thickBot="1">
      <c r="A46" s="144"/>
      <c r="B46" s="12"/>
      <c r="C46" s="16"/>
      <c r="D46" s="17"/>
      <c r="E46" s="17"/>
      <c r="F46" s="17"/>
      <c r="G46" s="17">
        <f t="shared" si="18"/>
        <v>0</v>
      </c>
      <c r="H46" s="17">
        <f t="shared" si="19"/>
        <v>0</v>
      </c>
      <c r="I46" s="14"/>
      <c r="J46" s="15"/>
    </row>
    <row r="47" spans="1:10">
      <c r="A47" s="144"/>
      <c r="B47" s="60" t="s">
        <v>32</v>
      </c>
      <c r="C47" s="58"/>
      <c r="D47" s="59"/>
      <c r="E47" s="59"/>
      <c r="F47" s="59"/>
      <c r="G47" s="59">
        <f>SUM(G41:G46)</f>
        <v>0</v>
      </c>
      <c r="H47" s="59">
        <f>SUM(H41:H46)</f>
        <v>0</v>
      </c>
      <c r="I47" s="14"/>
      <c r="J47" s="15"/>
    </row>
    <row r="48" spans="1:10" ht="18" thickBot="1">
      <c r="A48" s="145"/>
      <c r="B48" s="50" t="s">
        <v>35</v>
      </c>
      <c r="C48" s="51"/>
      <c r="D48" s="52">
        <f>H47</f>
        <v>0</v>
      </c>
      <c r="E48" s="52"/>
      <c r="F48" s="52"/>
      <c r="G48" s="52">
        <f>D48/2</f>
        <v>0</v>
      </c>
      <c r="H48" s="53"/>
      <c r="I48" s="54"/>
      <c r="J48" s="15"/>
    </row>
    <row r="49" spans="1:14" ht="17.25" customHeight="1" thickBot="1">
      <c r="A49" s="123" t="s">
        <v>30</v>
      </c>
      <c r="B49" s="124"/>
      <c r="C49" s="124"/>
      <c r="D49" s="124"/>
      <c r="E49" s="124"/>
      <c r="F49" s="124"/>
      <c r="G49" s="124"/>
      <c r="H49" s="124"/>
      <c r="I49" s="125"/>
      <c r="J49" s="19">
        <f>SUM(G47:G48)</f>
        <v>0</v>
      </c>
    </row>
    <row r="50" spans="1:14" ht="16.5" customHeight="1">
      <c r="A50" s="121" t="s">
        <v>18</v>
      </c>
      <c r="B50" s="12"/>
      <c r="C50" s="16"/>
      <c r="D50" s="17"/>
      <c r="E50" s="17"/>
      <c r="F50" s="17"/>
      <c r="G50" s="13">
        <f t="shared" ref="G50:G53" si="20">E50*D50</f>
        <v>0</v>
      </c>
      <c r="H50" s="48"/>
      <c r="I50" s="14"/>
      <c r="J50" s="15"/>
      <c r="N50" s="20"/>
    </row>
    <row r="51" spans="1:14" ht="16.5" customHeight="1">
      <c r="A51" s="121"/>
      <c r="B51" s="12"/>
      <c r="C51" s="16"/>
      <c r="D51" s="17"/>
      <c r="E51" s="17"/>
      <c r="F51" s="17"/>
      <c r="G51" s="13">
        <f t="shared" si="20"/>
        <v>0</v>
      </c>
      <c r="H51" s="48"/>
      <c r="I51" s="14"/>
      <c r="J51" s="15"/>
      <c r="N51" s="20"/>
    </row>
    <row r="52" spans="1:14" ht="16.5" customHeight="1">
      <c r="A52" s="121"/>
      <c r="B52" s="12"/>
      <c r="C52" s="16"/>
      <c r="D52" s="17"/>
      <c r="E52" s="17"/>
      <c r="F52" s="17"/>
      <c r="G52" s="13">
        <f t="shared" si="20"/>
        <v>0</v>
      </c>
      <c r="H52" s="48"/>
      <c r="I52" s="14"/>
      <c r="J52" s="15"/>
      <c r="N52" s="20"/>
    </row>
    <row r="53" spans="1:14" ht="16.5" customHeight="1" thickBot="1">
      <c r="A53" s="122"/>
      <c r="B53" s="12"/>
      <c r="C53" s="16"/>
      <c r="D53" s="17"/>
      <c r="E53" s="17"/>
      <c r="F53" s="17"/>
      <c r="G53" s="13">
        <f t="shared" si="20"/>
        <v>0</v>
      </c>
      <c r="H53" s="48"/>
      <c r="I53" s="14"/>
      <c r="J53" s="15"/>
      <c r="N53" s="20"/>
    </row>
    <row r="54" spans="1:14" ht="16.5" customHeight="1" thickBot="1">
      <c r="A54" s="123" t="s">
        <v>31</v>
      </c>
      <c r="B54" s="124"/>
      <c r="C54" s="124"/>
      <c r="D54" s="124"/>
      <c r="E54" s="124"/>
      <c r="F54" s="124"/>
      <c r="G54" s="124"/>
      <c r="H54" s="124"/>
      <c r="I54" s="125"/>
      <c r="J54" s="19">
        <f>SUM(G50:G53)</f>
        <v>0</v>
      </c>
    </row>
    <row r="55" spans="1:14" ht="15.95" customHeight="1">
      <c r="A55" s="126" t="s">
        <v>21</v>
      </c>
      <c r="B55" s="38" t="s">
        <v>57</v>
      </c>
      <c r="C55" s="16"/>
      <c r="D55" s="17">
        <v>2.2000000000000002</v>
      </c>
      <c r="E55" s="17">
        <v>4</v>
      </c>
      <c r="F55" s="17"/>
      <c r="G55" s="17">
        <f t="shared" ref="G55:G72" si="21">E55*D55</f>
        <v>8.8000000000000007</v>
      </c>
      <c r="H55" s="17">
        <f t="shared" ref="H55:H72" si="22">D55*2+E55*2</f>
        <v>12.4</v>
      </c>
      <c r="I55" s="14"/>
      <c r="J55" s="15"/>
      <c r="N55" s="20"/>
    </row>
    <row r="56" spans="1:14" ht="15.95" customHeight="1">
      <c r="A56" s="127"/>
      <c r="B56" s="38" t="s">
        <v>61</v>
      </c>
      <c r="C56" s="16"/>
      <c r="D56" s="17">
        <v>3.8</v>
      </c>
      <c r="E56" s="17">
        <v>8.4</v>
      </c>
      <c r="F56" s="17"/>
      <c r="G56" s="17">
        <f t="shared" ref="G56:G63" si="23">E56*D56</f>
        <v>31.919999999999998</v>
      </c>
      <c r="H56" s="17">
        <f t="shared" ref="H56:H63" si="24">D56*2+E56*2</f>
        <v>24.4</v>
      </c>
      <c r="I56" s="14"/>
      <c r="J56" s="15"/>
      <c r="N56" s="20"/>
    </row>
    <row r="57" spans="1:14" ht="15.95" customHeight="1">
      <c r="A57" s="127"/>
      <c r="B57" s="38" t="s">
        <v>61</v>
      </c>
      <c r="C57" s="16"/>
      <c r="D57" s="17">
        <v>8</v>
      </c>
      <c r="E57" s="17">
        <v>4</v>
      </c>
      <c r="F57" s="17"/>
      <c r="G57" s="17">
        <f t="shared" si="23"/>
        <v>32</v>
      </c>
      <c r="H57" s="17">
        <f t="shared" si="24"/>
        <v>24</v>
      </c>
      <c r="I57" s="14"/>
      <c r="J57" s="15"/>
      <c r="N57" s="20"/>
    </row>
    <row r="58" spans="1:14" ht="15.95" customHeight="1">
      <c r="A58" s="127"/>
      <c r="B58" s="38" t="s">
        <v>61</v>
      </c>
      <c r="C58" s="16"/>
      <c r="D58" s="17">
        <v>4</v>
      </c>
      <c r="E58" s="17">
        <v>4</v>
      </c>
      <c r="F58" s="17"/>
      <c r="G58" s="17">
        <f t="shared" si="23"/>
        <v>16</v>
      </c>
      <c r="H58" s="17">
        <f t="shared" si="24"/>
        <v>16</v>
      </c>
      <c r="I58" s="14"/>
      <c r="J58" s="15"/>
      <c r="N58" s="20"/>
    </row>
    <row r="59" spans="1:14" ht="15.95" customHeight="1">
      <c r="A59" s="127"/>
      <c r="B59" s="38" t="s">
        <v>61</v>
      </c>
      <c r="C59" s="16"/>
      <c r="D59" s="17">
        <v>6.2</v>
      </c>
      <c r="E59" s="17">
        <v>3.8</v>
      </c>
      <c r="F59" s="17"/>
      <c r="G59" s="17">
        <f t="shared" si="23"/>
        <v>23.56</v>
      </c>
      <c r="H59" s="17">
        <f t="shared" si="24"/>
        <v>20</v>
      </c>
      <c r="I59" s="14"/>
      <c r="J59" s="15"/>
      <c r="N59" s="20"/>
    </row>
    <row r="60" spans="1:14" ht="15.95" customHeight="1">
      <c r="A60" s="127"/>
      <c r="B60" s="38" t="s">
        <v>61</v>
      </c>
      <c r="C60" s="16"/>
      <c r="D60" s="17">
        <v>2.9</v>
      </c>
      <c r="E60" s="17">
        <v>4.3</v>
      </c>
      <c r="F60" s="17"/>
      <c r="G60" s="17">
        <f t="shared" si="23"/>
        <v>12.469999999999999</v>
      </c>
      <c r="H60" s="17">
        <f t="shared" si="24"/>
        <v>14.399999999999999</v>
      </c>
      <c r="I60" s="14"/>
      <c r="J60" s="15"/>
      <c r="N60" s="20"/>
    </row>
    <row r="61" spans="1:14" ht="15.95" customHeight="1">
      <c r="A61" s="127"/>
      <c r="B61" s="38" t="s">
        <v>61</v>
      </c>
      <c r="C61" s="16"/>
      <c r="D61" s="17">
        <v>6.9</v>
      </c>
      <c r="E61" s="17">
        <v>6.3</v>
      </c>
      <c r="F61" s="17"/>
      <c r="G61" s="17">
        <f t="shared" si="23"/>
        <v>43.47</v>
      </c>
      <c r="H61" s="17">
        <f t="shared" si="24"/>
        <v>26.4</v>
      </c>
      <c r="I61" s="14"/>
      <c r="J61" s="15"/>
      <c r="N61" s="20"/>
    </row>
    <row r="62" spans="1:14" ht="15.95" customHeight="1">
      <c r="A62" s="127"/>
      <c r="B62" s="38" t="s">
        <v>61</v>
      </c>
      <c r="C62" s="16"/>
      <c r="D62" s="17">
        <v>2.8</v>
      </c>
      <c r="E62" s="17">
        <v>3.3</v>
      </c>
      <c r="F62" s="17"/>
      <c r="G62" s="17">
        <f t="shared" si="23"/>
        <v>9.2399999999999984</v>
      </c>
      <c r="H62" s="17">
        <f t="shared" si="24"/>
        <v>12.2</v>
      </c>
      <c r="I62" s="14"/>
      <c r="J62" s="15"/>
      <c r="N62" s="20"/>
    </row>
    <row r="63" spans="1:14" ht="15.95" customHeight="1">
      <c r="A63" s="127"/>
      <c r="B63" s="38" t="s">
        <v>40</v>
      </c>
      <c r="C63" s="16"/>
      <c r="D63" s="17">
        <v>3.8</v>
      </c>
      <c r="E63" s="17">
        <v>1.5</v>
      </c>
      <c r="F63" s="17"/>
      <c r="G63" s="17">
        <f t="shared" si="23"/>
        <v>5.6999999999999993</v>
      </c>
      <c r="H63" s="17">
        <f t="shared" si="24"/>
        <v>10.6</v>
      </c>
      <c r="I63" s="14"/>
      <c r="J63" s="15"/>
      <c r="N63" s="20"/>
    </row>
    <row r="64" spans="1:14" ht="15.95" customHeight="1">
      <c r="A64" s="127"/>
      <c r="B64" s="38" t="s">
        <v>40</v>
      </c>
      <c r="C64" s="16"/>
      <c r="D64" s="17">
        <v>1.5</v>
      </c>
      <c r="E64" s="17">
        <v>4</v>
      </c>
      <c r="F64" s="17"/>
      <c r="G64" s="17">
        <f t="shared" si="21"/>
        <v>6</v>
      </c>
      <c r="H64" s="17">
        <f t="shared" si="22"/>
        <v>11</v>
      </c>
      <c r="I64" s="14"/>
      <c r="J64" s="15"/>
      <c r="N64" s="20"/>
    </row>
    <row r="65" spans="1:14" ht="15.95" customHeight="1">
      <c r="A65" s="127"/>
      <c r="B65" s="38" t="s">
        <v>40</v>
      </c>
      <c r="C65" s="16"/>
      <c r="D65" s="17">
        <v>6</v>
      </c>
      <c r="E65" s="17">
        <v>1.3</v>
      </c>
      <c r="F65" s="17"/>
      <c r="G65" s="17">
        <f t="shared" ref="G65:G67" si="25">E65*D65</f>
        <v>7.8000000000000007</v>
      </c>
      <c r="H65" s="17">
        <f t="shared" ref="H65:H67" si="26">D65*2+E65*2</f>
        <v>14.6</v>
      </c>
      <c r="I65" s="14"/>
      <c r="J65" s="15"/>
      <c r="N65" s="20"/>
    </row>
    <row r="66" spans="1:14" ht="15.95" customHeight="1">
      <c r="A66" s="127"/>
      <c r="B66" s="38" t="s">
        <v>40</v>
      </c>
      <c r="C66" s="16"/>
      <c r="D66" s="17">
        <v>3.8</v>
      </c>
      <c r="E66" s="17">
        <v>1.5</v>
      </c>
      <c r="F66" s="17"/>
      <c r="G66" s="17">
        <f t="shared" si="25"/>
        <v>5.6999999999999993</v>
      </c>
      <c r="H66" s="17">
        <f t="shared" si="26"/>
        <v>10.6</v>
      </c>
      <c r="I66" s="14"/>
      <c r="J66" s="15"/>
      <c r="N66" s="20"/>
    </row>
    <row r="67" spans="1:14" ht="15.95" customHeight="1">
      <c r="A67" s="127"/>
      <c r="B67" s="38" t="s">
        <v>40</v>
      </c>
      <c r="C67" s="16"/>
      <c r="D67" s="17">
        <v>3.8</v>
      </c>
      <c r="E67" s="17">
        <v>1.5</v>
      </c>
      <c r="F67" s="17"/>
      <c r="G67" s="17">
        <f t="shared" si="25"/>
        <v>5.6999999999999993</v>
      </c>
      <c r="H67" s="17">
        <f t="shared" si="26"/>
        <v>10.6</v>
      </c>
      <c r="I67" s="14"/>
      <c r="J67" s="15"/>
      <c r="N67" s="20"/>
    </row>
    <row r="68" spans="1:14" ht="15.95" customHeight="1">
      <c r="A68" s="127"/>
      <c r="B68" s="38" t="s">
        <v>40</v>
      </c>
      <c r="C68" s="16"/>
      <c r="D68" s="17">
        <v>8.1999999999999993</v>
      </c>
      <c r="E68" s="17">
        <v>2.8</v>
      </c>
      <c r="F68" s="17"/>
      <c r="G68" s="17">
        <f t="shared" ref="G68" si="27">E68*D68</f>
        <v>22.959999999999997</v>
      </c>
      <c r="H68" s="17">
        <f t="shared" ref="H68" si="28">D68*2+E68*2</f>
        <v>22</v>
      </c>
      <c r="I68" s="14"/>
      <c r="J68" s="15"/>
      <c r="N68" s="20"/>
    </row>
    <row r="69" spans="1:14" ht="15.95" customHeight="1">
      <c r="A69" s="127"/>
      <c r="B69" s="38" t="s">
        <v>40</v>
      </c>
      <c r="C69" s="16"/>
      <c r="D69" s="17">
        <v>13.8</v>
      </c>
      <c r="E69" s="17">
        <v>1.5</v>
      </c>
      <c r="F69" s="17"/>
      <c r="G69" s="17">
        <f t="shared" si="21"/>
        <v>20.700000000000003</v>
      </c>
      <c r="H69" s="17">
        <f t="shared" si="22"/>
        <v>30.6</v>
      </c>
      <c r="I69" s="14"/>
      <c r="J69" s="15"/>
      <c r="N69" s="20"/>
    </row>
    <row r="70" spans="1:14" ht="15.95" customHeight="1">
      <c r="A70" s="127"/>
      <c r="B70" s="38" t="s">
        <v>40</v>
      </c>
      <c r="C70" s="16"/>
      <c r="D70" s="17">
        <v>3.8</v>
      </c>
      <c r="E70" s="17">
        <v>1.5</v>
      </c>
      <c r="F70" s="17"/>
      <c r="G70" s="17">
        <f t="shared" ref="G70" si="29">E70*D70</f>
        <v>5.6999999999999993</v>
      </c>
      <c r="H70" s="17">
        <f t="shared" ref="H70:H71" si="30">D70*2+E70*2</f>
        <v>10.6</v>
      </c>
      <c r="I70" s="14"/>
      <c r="J70" s="15"/>
      <c r="N70" s="20"/>
    </row>
    <row r="71" spans="1:14" ht="15.95" customHeight="1">
      <c r="A71" s="127"/>
      <c r="B71" s="38" t="s">
        <v>40</v>
      </c>
      <c r="C71" s="16"/>
      <c r="D71" s="17">
        <v>3.8</v>
      </c>
      <c r="E71" s="17">
        <v>1.5</v>
      </c>
      <c r="F71" s="17"/>
      <c r="G71" s="17">
        <f t="shared" si="21"/>
        <v>5.6999999999999993</v>
      </c>
      <c r="H71" s="17">
        <f t="shared" si="30"/>
        <v>10.6</v>
      </c>
      <c r="I71" s="14"/>
      <c r="J71" s="15"/>
      <c r="N71" s="20"/>
    </row>
    <row r="72" spans="1:14" ht="15.95" customHeight="1" thickBot="1">
      <c r="A72" s="127"/>
      <c r="B72" s="38"/>
      <c r="C72" s="16"/>
      <c r="D72" s="17"/>
      <c r="E72" s="17"/>
      <c r="F72" s="17"/>
      <c r="G72" s="17">
        <f t="shared" si="21"/>
        <v>0</v>
      </c>
      <c r="H72" s="17">
        <f t="shared" si="22"/>
        <v>0</v>
      </c>
      <c r="I72" s="14"/>
      <c r="J72" s="15"/>
      <c r="N72" s="20"/>
    </row>
    <row r="73" spans="1:14" ht="15.95" customHeight="1">
      <c r="A73" s="127"/>
      <c r="B73" s="63" t="s">
        <v>28</v>
      </c>
      <c r="C73" s="55"/>
      <c r="D73" s="56"/>
      <c r="E73" s="56"/>
      <c r="F73" s="56"/>
      <c r="G73" s="56">
        <f>SUM(G55:G72)</f>
        <v>263.41999999999996</v>
      </c>
      <c r="H73" s="56">
        <f>SUM(H55:H72)</f>
        <v>281</v>
      </c>
      <c r="I73" s="30"/>
      <c r="J73" s="15"/>
    </row>
    <row r="74" spans="1:14" ht="15.95" customHeight="1" thickBot="1">
      <c r="A74" s="128"/>
      <c r="B74" s="64" t="s">
        <v>35</v>
      </c>
      <c r="C74" s="61"/>
      <c r="D74" s="62">
        <f>H73</f>
        <v>281</v>
      </c>
      <c r="E74" s="62"/>
      <c r="F74" s="62"/>
      <c r="G74" s="62">
        <f>D74/2</f>
        <v>140.5</v>
      </c>
      <c r="H74" s="62"/>
      <c r="I74" s="54">
        <f>SUM(G73:G74)</f>
        <v>403.91999999999996</v>
      </c>
      <c r="J74" s="15"/>
    </row>
    <row r="75" spans="1:14" ht="15.95" customHeight="1">
      <c r="A75" s="97"/>
      <c r="B75" s="68"/>
      <c r="C75" s="69"/>
      <c r="D75" s="70"/>
      <c r="E75" s="70"/>
      <c r="F75" s="70"/>
      <c r="G75" s="70">
        <f>E75*D75</f>
        <v>0</v>
      </c>
      <c r="H75" s="70"/>
      <c r="I75" s="71"/>
      <c r="J75" s="15"/>
      <c r="N75" s="20"/>
    </row>
    <row r="76" spans="1:14" ht="15.95" customHeight="1">
      <c r="A76" s="97"/>
      <c r="B76" s="68"/>
      <c r="C76" s="69"/>
      <c r="D76" s="70"/>
      <c r="E76" s="70"/>
      <c r="F76" s="70"/>
      <c r="G76" s="70">
        <f>E76*D76</f>
        <v>0</v>
      </c>
      <c r="H76" s="70"/>
      <c r="I76" s="71"/>
      <c r="J76" s="15"/>
      <c r="N76" s="20"/>
    </row>
    <row r="77" spans="1:14" ht="15.95" customHeight="1" thickBot="1">
      <c r="A77" s="97"/>
      <c r="B77" s="68"/>
      <c r="C77" s="69"/>
      <c r="D77" s="70"/>
      <c r="E77" s="70"/>
      <c r="F77" s="70"/>
      <c r="G77" s="70">
        <f>E77*D77</f>
        <v>0</v>
      </c>
      <c r="H77" s="70"/>
      <c r="I77" s="71">
        <f>SUM(G75:G77)</f>
        <v>0</v>
      </c>
      <c r="J77" s="15"/>
      <c r="N77" s="20"/>
    </row>
    <row r="78" spans="1:14" ht="20.100000000000001" customHeight="1" thickBot="1">
      <c r="A78" s="129" t="s">
        <v>29</v>
      </c>
      <c r="B78" s="130"/>
      <c r="C78" s="130"/>
      <c r="D78" s="130"/>
      <c r="E78" s="130"/>
      <c r="F78" s="130"/>
      <c r="G78" s="130"/>
      <c r="H78" s="130"/>
      <c r="I78" s="130"/>
      <c r="J78" s="21">
        <f>I74-I77</f>
        <v>403.91999999999996</v>
      </c>
    </row>
    <row r="79" spans="1:14" ht="19.5" hidden="1" customHeight="1" thickBot="1">
      <c r="A79" s="22"/>
      <c r="B79" s="23"/>
      <c r="C79" s="131"/>
      <c r="D79" s="132"/>
      <c r="E79" s="132"/>
      <c r="F79" s="133"/>
      <c r="G79" s="24"/>
      <c r="H79" s="49"/>
    </row>
    <row r="80" spans="1:14" ht="18" hidden="1" thickTop="1" thickBot="1">
      <c r="A80" s="25"/>
      <c r="B80" s="26"/>
      <c r="C80" s="26"/>
      <c r="D80" s="27"/>
      <c r="E80" s="27"/>
      <c r="F80" s="27"/>
      <c r="G80" s="27"/>
      <c r="H80" s="33"/>
    </row>
    <row r="81" spans="1:12" ht="17.25" thickTop="1">
      <c r="A81" s="134"/>
      <c r="B81" s="134"/>
      <c r="C81" s="32"/>
      <c r="D81" s="33"/>
      <c r="E81" s="33"/>
      <c r="F81" s="33"/>
      <c r="G81" s="135" t="s">
        <v>9</v>
      </c>
      <c r="H81" s="135"/>
      <c r="I81" s="135"/>
      <c r="J81" s="135"/>
    </row>
    <row r="82" spans="1:12" ht="17.25" thickBot="1">
      <c r="A82" s="31"/>
      <c r="B82" s="32"/>
      <c r="C82" s="32"/>
      <c r="D82" s="33"/>
      <c r="E82" s="33"/>
      <c r="F82" s="33"/>
      <c r="G82" s="113" t="s">
        <v>60</v>
      </c>
      <c r="H82" s="113"/>
      <c r="I82" s="113"/>
      <c r="J82" s="113"/>
    </row>
    <row r="83" spans="1:12" ht="30" customHeight="1">
      <c r="A83" s="39"/>
      <c r="B83" s="40" t="s">
        <v>13</v>
      </c>
      <c r="C83" s="40" t="s">
        <v>14</v>
      </c>
      <c r="D83" s="41" t="s">
        <v>20</v>
      </c>
      <c r="E83" s="42" t="s">
        <v>16</v>
      </c>
      <c r="G83" s="34"/>
      <c r="H83" s="34"/>
      <c r="I83" s="34"/>
      <c r="J83" s="34"/>
    </row>
    <row r="84" spans="1:12" ht="25.5" customHeight="1" thickBot="1">
      <c r="A84" s="43" t="s">
        <v>12</v>
      </c>
      <c r="B84" s="44">
        <f>J40</f>
        <v>90.32</v>
      </c>
      <c r="C84" s="45">
        <v>3.5</v>
      </c>
      <c r="D84" s="47" t="s">
        <v>38</v>
      </c>
      <c r="E84" s="46">
        <f>B84*C84</f>
        <v>316.12</v>
      </c>
      <c r="G84" s="67"/>
      <c r="H84" s="114" t="s">
        <v>43</v>
      </c>
      <c r="I84" s="114"/>
      <c r="J84" s="114"/>
      <c r="K84" s="114"/>
      <c r="L84" s="114"/>
    </row>
    <row r="85" spans="1:12" ht="20.25" customHeight="1">
      <c r="A85" s="43" t="s">
        <v>17</v>
      </c>
      <c r="B85" s="44">
        <f>J49</f>
        <v>0</v>
      </c>
      <c r="C85" s="45">
        <v>2.5</v>
      </c>
      <c r="D85" s="44" t="s">
        <v>36</v>
      </c>
      <c r="E85" s="46">
        <f>B85*C85</f>
        <v>0</v>
      </c>
      <c r="H85" s="83"/>
      <c r="I85" s="84" t="s">
        <v>13</v>
      </c>
      <c r="J85" s="84" t="s">
        <v>14</v>
      </c>
      <c r="K85" s="85" t="s">
        <v>20</v>
      </c>
      <c r="L85" s="86" t="s">
        <v>16</v>
      </c>
    </row>
    <row r="86" spans="1:12" ht="24.75" customHeight="1">
      <c r="A86" s="43" t="s">
        <v>18</v>
      </c>
      <c r="B86" s="44">
        <f>J54</f>
        <v>0</v>
      </c>
      <c r="C86" s="45">
        <v>1.75</v>
      </c>
      <c r="D86" s="44"/>
      <c r="E86" s="46">
        <f>B86*C86</f>
        <v>0</v>
      </c>
      <c r="H86" s="87" t="s">
        <v>12</v>
      </c>
      <c r="I86" s="88">
        <f>J40</f>
        <v>90.32</v>
      </c>
      <c r="J86" s="89">
        <v>2.75</v>
      </c>
      <c r="K86" s="90" t="s">
        <v>38</v>
      </c>
      <c r="L86" s="91">
        <f>I86*J86</f>
        <v>248.38</v>
      </c>
    </row>
    <row r="87" spans="1:12" ht="37.5" customHeight="1">
      <c r="A87" s="43" t="s">
        <v>10</v>
      </c>
      <c r="B87" s="80">
        <f>J78</f>
        <v>403.91999999999996</v>
      </c>
      <c r="C87" s="45">
        <v>5.5</v>
      </c>
      <c r="D87" s="47" t="s">
        <v>39</v>
      </c>
      <c r="E87" s="46">
        <f>B87*C87</f>
        <v>2221.56</v>
      </c>
      <c r="H87" s="87" t="s">
        <v>17</v>
      </c>
      <c r="I87" s="88">
        <f>J49</f>
        <v>0</v>
      </c>
      <c r="J87" s="92">
        <v>2.5</v>
      </c>
      <c r="K87" s="88" t="s">
        <v>36</v>
      </c>
      <c r="L87" s="93">
        <f>I87*J87</f>
        <v>0</v>
      </c>
    </row>
    <row r="88" spans="1:12" ht="29.25" customHeight="1" thickBot="1">
      <c r="A88" s="115" t="s">
        <v>15</v>
      </c>
      <c r="B88" s="116"/>
      <c r="C88" s="116"/>
      <c r="D88" s="117"/>
      <c r="E88" s="35">
        <f>SUM(E84:E87)</f>
        <v>2537.6799999999998</v>
      </c>
      <c r="H88" s="87" t="s">
        <v>18</v>
      </c>
      <c r="I88" s="88">
        <f>J54</f>
        <v>0</v>
      </c>
      <c r="J88" s="92">
        <v>1.75</v>
      </c>
      <c r="K88" s="88"/>
      <c r="L88" s="93">
        <f>I88*J88</f>
        <v>0</v>
      </c>
    </row>
    <row r="89" spans="1:12" ht="37.5" customHeight="1">
      <c r="H89" s="87" t="s">
        <v>10</v>
      </c>
      <c r="I89" s="94">
        <f>J78</f>
        <v>403.91999999999996</v>
      </c>
      <c r="J89" s="89">
        <v>4.75</v>
      </c>
      <c r="K89" s="90" t="s">
        <v>39</v>
      </c>
      <c r="L89" s="91">
        <f>I89*J89</f>
        <v>1918.62</v>
      </c>
    </row>
    <row r="90" spans="1:12" ht="37.5" customHeight="1" thickBot="1">
      <c r="H90" s="118" t="s">
        <v>15</v>
      </c>
      <c r="I90" s="119"/>
      <c r="J90" s="119"/>
      <c r="K90" s="120"/>
      <c r="L90" s="95">
        <f>SUM(L86:L89)</f>
        <v>2167</v>
      </c>
    </row>
  </sheetData>
  <mergeCells count="22">
    <mergeCell ref="A49:I49"/>
    <mergeCell ref="A31:I31"/>
    <mergeCell ref="A32:A38"/>
    <mergeCell ref="A39:I39"/>
    <mergeCell ref="A40:I40"/>
    <mergeCell ref="A41:A48"/>
    <mergeCell ref="G82:J82"/>
    <mergeCell ref="H84:L84"/>
    <mergeCell ref="A88:D88"/>
    <mergeCell ref="H90:K90"/>
    <mergeCell ref="A50:A53"/>
    <mergeCell ref="A54:I54"/>
    <mergeCell ref="A55:A74"/>
    <mergeCell ref="A78:I78"/>
    <mergeCell ref="C79:F79"/>
    <mergeCell ref="A81:B81"/>
    <mergeCell ref="G81:J81"/>
    <mergeCell ref="B3:G3"/>
    <mergeCell ref="A4:I4"/>
    <mergeCell ref="A5:E5"/>
    <mergeCell ref="A7:J7"/>
    <mergeCell ref="A10:A30"/>
  </mergeCells>
  <printOptions horizontalCentered="1"/>
  <pageMargins left="0" right="0" top="0" bottom="0" header="0" footer="0"/>
  <pageSetup scale="50" orientation="portrait" horizontalDpi="4294967295" verticalDpi="4294967295" r:id="rId1"/>
  <headerFooter>
    <oddHeader>&amp;R&amp;"-,Bold"&amp;18   شركة التقنيـــة للمـــواد العازلــة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rightToLeft="1" workbookViewId="0">
      <pane ySplit="9" topLeftCell="A76" activePane="bottomLeft" state="frozen"/>
      <selection pane="bottomLeft" activeCell="D63" sqref="D63"/>
    </sheetView>
  </sheetViews>
  <sheetFormatPr defaultColWidth="9.140625" defaultRowHeight="16.5"/>
  <cols>
    <col min="1" max="1" width="10.42578125" style="75" customWidth="1"/>
    <col min="2" max="2" width="25.7109375" style="2" customWidth="1"/>
    <col min="3" max="3" width="7.85546875" style="2" customWidth="1"/>
    <col min="4" max="4" width="12.140625" style="3" customWidth="1"/>
    <col min="5" max="5" width="13.5703125" style="3" customWidth="1"/>
    <col min="6" max="6" width="11.85546875" style="3" customWidth="1"/>
    <col min="7" max="8" width="13.42578125" style="3" customWidth="1"/>
    <col min="9" max="9" width="15.7109375" style="4" customWidth="1"/>
    <col min="10" max="10" width="16.42578125" style="3" customWidth="1"/>
    <col min="11" max="11" width="14.28515625" style="2" customWidth="1"/>
    <col min="12" max="12" width="14.7109375" style="2" customWidth="1"/>
    <col min="13" max="16384" width="9.140625" style="2"/>
  </cols>
  <sheetData>
    <row r="1" spans="1:10" ht="8.25" customHeight="1"/>
    <row r="2" spans="1:10" ht="0.75" hidden="1" customHeight="1"/>
    <row r="3" spans="1:10" hidden="1">
      <c r="B3" s="103"/>
      <c r="C3" s="103"/>
      <c r="D3" s="103"/>
      <c r="E3" s="103"/>
      <c r="F3" s="103"/>
      <c r="G3" s="103"/>
      <c r="H3" s="75"/>
    </row>
    <row r="4" spans="1:10" ht="27" customHeight="1">
      <c r="A4" s="104" t="s">
        <v>33</v>
      </c>
      <c r="B4" s="104"/>
      <c r="C4" s="104"/>
      <c r="D4" s="104"/>
      <c r="E4" s="104"/>
      <c r="F4" s="104"/>
      <c r="G4" s="104"/>
      <c r="H4" s="104"/>
      <c r="I4" s="104"/>
      <c r="J4" s="37">
        <v>44493</v>
      </c>
    </row>
    <row r="5" spans="1:10" ht="15" customHeight="1">
      <c r="A5" s="105" t="s">
        <v>8</v>
      </c>
      <c r="B5" s="105"/>
      <c r="C5" s="105"/>
      <c r="D5" s="105"/>
      <c r="E5" s="105"/>
      <c r="F5" s="73" t="s">
        <v>52</v>
      </c>
      <c r="G5" s="73"/>
      <c r="H5" s="72"/>
      <c r="I5" s="81">
        <v>66512999</v>
      </c>
      <c r="J5" s="82"/>
    </row>
    <row r="6" spans="1:10" ht="5.25" customHeight="1">
      <c r="A6" s="28"/>
      <c r="B6" s="28"/>
      <c r="C6" s="28"/>
      <c r="D6" s="6"/>
      <c r="E6" s="5"/>
      <c r="F6" s="5"/>
      <c r="G6" s="5"/>
      <c r="H6" s="5"/>
      <c r="I6" s="5"/>
    </row>
    <row r="7" spans="1:10" ht="15" customHeight="1">
      <c r="A7" s="106" t="s">
        <v>53</v>
      </c>
      <c r="B7" s="106"/>
      <c r="C7" s="106"/>
      <c r="D7" s="106"/>
      <c r="E7" s="106"/>
      <c r="F7" s="106"/>
      <c r="G7" s="106"/>
      <c r="H7" s="106"/>
      <c r="I7" s="106"/>
      <c r="J7" s="106"/>
    </row>
    <row r="8" spans="1:10" ht="6.75" customHeight="1" thickBot="1"/>
    <row r="9" spans="1:10" ht="33.75" customHeight="1" thickTop="1" thickBot="1">
      <c r="A9" s="7" t="s">
        <v>7</v>
      </c>
      <c r="B9" s="8" t="s">
        <v>1</v>
      </c>
      <c r="C9" s="8" t="s">
        <v>6</v>
      </c>
      <c r="D9" s="9" t="s">
        <v>2</v>
      </c>
      <c r="E9" s="9" t="s">
        <v>3</v>
      </c>
      <c r="F9" s="9" t="s">
        <v>4</v>
      </c>
      <c r="G9" s="10" t="s">
        <v>5</v>
      </c>
      <c r="H9" s="10" t="s">
        <v>22</v>
      </c>
      <c r="I9" s="1" t="s">
        <v>0</v>
      </c>
      <c r="J9" s="11" t="s">
        <v>11</v>
      </c>
    </row>
    <row r="10" spans="1:10" ht="15.95" customHeight="1">
      <c r="A10" s="107" t="s">
        <v>37</v>
      </c>
      <c r="B10" s="66" t="s">
        <v>42</v>
      </c>
      <c r="C10" s="109" t="s">
        <v>49</v>
      </c>
      <c r="D10" s="17">
        <v>2.15</v>
      </c>
      <c r="E10" s="17">
        <v>1.65</v>
      </c>
      <c r="F10" s="13"/>
      <c r="G10" s="17">
        <f t="shared" ref="G10:G31" si="0">E10*D10</f>
        <v>3.5474999999999999</v>
      </c>
      <c r="H10" s="17">
        <f t="shared" ref="H10:H31" si="1">D10*2+E10*2</f>
        <v>7.6</v>
      </c>
      <c r="I10" s="36"/>
      <c r="J10" s="15"/>
    </row>
    <row r="11" spans="1:10" ht="15.95" customHeight="1">
      <c r="A11" s="107"/>
      <c r="B11" s="66" t="s">
        <v>42</v>
      </c>
      <c r="C11" s="110"/>
      <c r="D11" s="17">
        <v>2.5</v>
      </c>
      <c r="E11" s="17">
        <v>2</v>
      </c>
      <c r="F11" s="17"/>
      <c r="G11" s="17">
        <f t="shared" si="0"/>
        <v>5</v>
      </c>
      <c r="H11" s="17">
        <f t="shared" si="1"/>
        <v>9</v>
      </c>
      <c r="I11" s="29"/>
      <c r="J11" s="15"/>
    </row>
    <row r="12" spans="1:10" ht="15.95" customHeight="1">
      <c r="A12" s="107"/>
      <c r="B12" s="66" t="s">
        <v>54</v>
      </c>
      <c r="C12" s="110"/>
      <c r="D12" s="17">
        <v>7</v>
      </c>
      <c r="E12" s="17">
        <v>6</v>
      </c>
      <c r="F12" s="17"/>
      <c r="G12" s="17">
        <f t="shared" ref="G12" si="2">E12*D12</f>
        <v>42</v>
      </c>
      <c r="H12" s="17">
        <f t="shared" ref="H12" si="3">D12*2+E12*2</f>
        <v>26</v>
      </c>
      <c r="I12" s="29"/>
      <c r="J12" s="15"/>
    </row>
    <row r="13" spans="1:10" ht="15.95" customHeight="1">
      <c r="A13" s="107"/>
      <c r="B13" s="66" t="s">
        <v>55</v>
      </c>
      <c r="C13" s="110"/>
      <c r="D13" s="17">
        <v>4.1500000000000004</v>
      </c>
      <c r="E13" s="17">
        <v>2</v>
      </c>
      <c r="F13" s="17"/>
      <c r="G13" s="17">
        <f t="shared" ref="G13:G29" si="4">E13*D13</f>
        <v>8.3000000000000007</v>
      </c>
      <c r="H13" s="17">
        <f t="shared" ref="H13:H29" si="5">D13*2+E13*2</f>
        <v>12.3</v>
      </c>
      <c r="I13" s="29"/>
      <c r="J13" s="15"/>
    </row>
    <row r="14" spans="1:10" ht="15.95" customHeight="1">
      <c r="A14" s="107"/>
      <c r="B14" s="66" t="s">
        <v>50</v>
      </c>
      <c r="C14" s="110"/>
      <c r="D14" s="18">
        <v>2.5499999999999998</v>
      </c>
      <c r="E14" s="18">
        <v>2</v>
      </c>
      <c r="F14" s="17"/>
      <c r="G14" s="17">
        <f t="shared" si="4"/>
        <v>5.0999999999999996</v>
      </c>
      <c r="H14" s="17">
        <f t="shared" si="5"/>
        <v>9.1</v>
      </c>
      <c r="I14" s="29"/>
      <c r="J14" s="15"/>
    </row>
    <row r="15" spans="1:10" ht="15.95" customHeight="1">
      <c r="A15" s="107"/>
      <c r="B15" s="66" t="s">
        <v>42</v>
      </c>
      <c r="C15" s="111"/>
      <c r="D15" s="18">
        <v>2.5</v>
      </c>
      <c r="E15" s="18">
        <v>2</v>
      </c>
      <c r="F15" s="17"/>
      <c r="G15" s="17">
        <f t="shared" si="4"/>
        <v>5</v>
      </c>
      <c r="H15" s="17">
        <f t="shared" si="5"/>
        <v>9</v>
      </c>
      <c r="I15" s="29"/>
      <c r="J15" s="15"/>
    </row>
    <row r="16" spans="1:10" ht="15.95" customHeight="1">
      <c r="A16" s="107"/>
      <c r="B16" s="66" t="s">
        <v>42</v>
      </c>
      <c r="C16" s="112" t="s">
        <v>45</v>
      </c>
      <c r="D16" s="18">
        <v>2.5</v>
      </c>
      <c r="E16" s="18">
        <v>2</v>
      </c>
      <c r="F16" s="17"/>
      <c r="G16" s="17">
        <f t="shared" si="4"/>
        <v>5</v>
      </c>
      <c r="H16" s="17">
        <f t="shared" si="5"/>
        <v>9</v>
      </c>
      <c r="I16" s="29"/>
      <c r="J16" s="15"/>
    </row>
    <row r="17" spans="1:10" ht="15.95" customHeight="1">
      <c r="A17" s="107"/>
      <c r="B17" s="66" t="s">
        <v>46</v>
      </c>
      <c r="C17" s="110"/>
      <c r="D17" s="18">
        <v>3.9</v>
      </c>
      <c r="E17" s="18">
        <v>2.6</v>
      </c>
      <c r="F17" s="17"/>
      <c r="G17" s="17">
        <f t="shared" ref="G17:G19" si="6">E17*D17</f>
        <v>10.14</v>
      </c>
      <c r="H17" s="17">
        <f t="shared" ref="H17:H19" si="7">D17*2+E17*2</f>
        <v>13</v>
      </c>
      <c r="I17" s="29"/>
      <c r="J17" s="15"/>
    </row>
    <row r="18" spans="1:10" ht="15.95" customHeight="1">
      <c r="A18" s="107"/>
      <c r="B18" s="66" t="s">
        <v>42</v>
      </c>
      <c r="C18" s="110"/>
      <c r="D18" s="18">
        <v>2.5</v>
      </c>
      <c r="E18" s="18">
        <v>1.8</v>
      </c>
      <c r="F18" s="17"/>
      <c r="G18" s="17">
        <f t="shared" si="6"/>
        <v>4.5</v>
      </c>
      <c r="H18" s="17">
        <f t="shared" si="7"/>
        <v>8.6</v>
      </c>
      <c r="I18" s="29"/>
      <c r="J18" s="15"/>
    </row>
    <row r="19" spans="1:10" ht="15.95" customHeight="1">
      <c r="A19" s="107"/>
      <c r="B19" s="66" t="s">
        <v>42</v>
      </c>
      <c r="C19" s="111"/>
      <c r="D19" s="18">
        <v>2.5</v>
      </c>
      <c r="E19" s="18">
        <v>1.8</v>
      </c>
      <c r="F19" s="17"/>
      <c r="G19" s="17">
        <f t="shared" si="6"/>
        <v>4.5</v>
      </c>
      <c r="H19" s="17">
        <f t="shared" si="7"/>
        <v>8.6</v>
      </c>
      <c r="I19" s="29"/>
      <c r="J19" s="15"/>
    </row>
    <row r="20" spans="1:10" ht="15.95" customHeight="1">
      <c r="A20" s="107"/>
      <c r="B20" s="66" t="s">
        <v>46</v>
      </c>
      <c r="C20" s="112" t="s">
        <v>48</v>
      </c>
      <c r="D20" s="18">
        <v>3.8</v>
      </c>
      <c r="E20" s="18">
        <v>2.6</v>
      </c>
      <c r="F20" s="17"/>
      <c r="G20" s="17">
        <f t="shared" ref="G20:G27" si="8">E20*D20</f>
        <v>9.879999999999999</v>
      </c>
      <c r="H20" s="17">
        <f t="shared" ref="H20:H27" si="9">D20*2+E20*2</f>
        <v>12.8</v>
      </c>
      <c r="I20" s="29"/>
      <c r="J20" s="15"/>
    </row>
    <row r="21" spans="1:10" ht="15.95" customHeight="1">
      <c r="A21" s="107"/>
      <c r="B21" s="66" t="s">
        <v>46</v>
      </c>
      <c r="C21" s="110"/>
      <c r="D21" s="18">
        <v>3.8</v>
      </c>
      <c r="E21" s="18">
        <v>2.6</v>
      </c>
      <c r="F21" s="17"/>
      <c r="G21" s="17">
        <f t="shared" si="8"/>
        <v>9.879999999999999</v>
      </c>
      <c r="H21" s="17">
        <f t="shared" si="9"/>
        <v>12.8</v>
      </c>
      <c r="I21" s="29"/>
      <c r="J21" s="15"/>
    </row>
    <row r="22" spans="1:10" ht="15.95" customHeight="1">
      <c r="A22" s="107"/>
      <c r="B22" s="66" t="s">
        <v>42</v>
      </c>
      <c r="C22" s="110"/>
      <c r="D22" s="18">
        <v>2.4500000000000002</v>
      </c>
      <c r="E22" s="18">
        <v>1.2</v>
      </c>
      <c r="F22" s="17"/>
      <c r="G22" s="17">
        <f t="shared" si="8"/>
        <v>2.94</v>
      </c>
      <c r="H22" s="17">
        <f t="shared" si="9"/>
        <v>7.3000000000000007</v>
      </c>
      <c r="I22" s="29"/>
      <c r="J22" s="15"/>
    </row>
    <row r="23" spans="1:10" ht="15.95" customHeight="1">
      <c r="A23" s="107"/>
      <c r="B23" s="66" t="s">
        <v>42</v>
      </c>
      <c r="C23" s="110"/>
      <c r="D23" s="18">
        <v>2.4500000000000002</v>
      </c>
      <c r="E23" s="18">
        <v>1.2</v>
      </c>
      <c r="F23" s="17"/>
      <c r="G23" s="17">
        <f t="shared" si="8"/>
        <v>2.94</v>
      </c>
      <c r="H23" s="17">
        <f t="shared" si="9"/>
        <v>7.3000000000000007</v>
      </c>
      <c r="I23" s="29"/>
      <c r="J23" s="15"/>
    </row>
    <row r="24" spans="1:10" ht="15.95" customHeight="1">
      <c r="A24" s="107"/>
      <c r="B24" s="66" t="s">
        <v>42</v>
      </c>
      <c r="C24" s="110"/>
      <c r="D24" s="18">
        <v>2.4500000000000002</v>
      </c>
      <c r="E24" s="18">
        <v>2.4500000000000002</v>
      </c>
      <c r="F24" s="17"/>
      <c r="G24" s="17">
        <f t="shared" si="8"/>
        <v>6.0025000000000013</v>
      </c>
      <c r="H24" s="17">
        <f t="shared" si="9"/>
        <v>9.8000000000000007</v>
      </c>
      <c r="I24" s="29"/>
      <c r="J24" s="15"/>
    </row>
    <row r="25" spans="1:10" ht="15.95" customHeight="1">
      <c r="A25" s="107"/>
      <c r="B25" s="66" t="s">
        <v>42</v>
      </c>
      <c r="C25" s="110"/>
      <c r="D25" s="18">
        <v>2.4500000000000002</v>
      </c>
      <c r="E25" s="18">
        <v>2.4500000000000002</v>
      </c>
      <c r="F25" s="17"/>
      <c r="G25" s="17">
        <f t="shared" si="8"/>
        <v>6.0025000000000013</v>
      </c>
      <c r="H25" s="17">
        <f t="shared" si="9"/>
        <v>9.8000000000000007</v>
      </c>
      <c r="I25" s="29"/>
      <c r="J25" s="15"/>
    </row>
    <row r="26" spans="1:10" ht="15.95" customHeight="1">
      <c r="A26" s="107"/>
      <c r="B26" s="66" t="s">
        <v>42</v>
      </c>
      <c r="C26" s="110"/>
      <c r="D26" s="18">
        <v>2.5</v>
      </c>
      <c r="E26" s="18">
        <v>1.8</v>
      </c>
      <c r="F26" s="17"/>
      <c r="G26" s="17">
        <f t="shared" si="8"/>
        <v>4.5</v>
      </c>
      <c r="H26" s="17">
        <f t="shared" si="9"/>
        <v>8.6</v>
      </c>
      <c r="I26" s="29"/>
      <c r="J26" s="15"/>
    </row>
    <row r="27" spans="1:10" ht="15.95" customHeight="1">
      <c r="A27" s="107"/>
      <c r="B27" s="66" t="s">
        <v>42</v>
      </c>
      <c r="C27" s="111"/>
      <c r="D27" s="18">
        <v>2.5</v>
      </c>
      <c r="E27" s="18">
        <v>1.8</v>
      </c>
      <c r="F27" s="17"/>
      <c r="G27" s="17">
        <f t="shared" si="8"/>
        <v>4.5</v>
      </c>
      <c r="H27" s="17">
        <f t="shared" si="9"/>
        <v>8.6</v>
      </c>
      <c r="I27" s="29"/>
      <c r="J27" s="15"/>
    </row>
    <row r="28" spans="1:10" ht="15.95" customHeight="1">
      <c r="A28" s="107"/>
      <c r="B28" s="66" t="s">
        <v>42</v>
      </c>
      <c r="C28" s="96" t="s">
        <v>41</v>
      </c>
      <c r="D28" s="18">
        <v>1.8</v>
      </c>
      <c r="E28" s="18">
        <v>1.8</v>
      </c>
      <c r="F28" s="17"/>
      <c r="G28" s="17">
        <f t="shared" si="4"/>
        <v>3.24</v>
      </c>
      <c r="H28" s="17">
        <f t="shared" si="5"/>
        <v>7.2</v>
      </c>
      <c r="I28" s="29"/>
      <c r="J28" s="15"/>
    </row>
    <row r="29" spans="1:10" ht="15.95" customHeight="1">
      <c r="A29" s="107"/>
      <c r="B29" s="66"/>
      <c r="C29" s="16"/>
      <c r="D29" s="18"/>
      <c r="E29" s="18"/>
      <c r="F29" s="17"/>
      <c r="G29" s="17">
        <f t="shared" si="4"/>
        <v>0</v>
      </c>
      <c r="H29" s="17">
        <f t="shared" si="5"/>
        <v>0</v>
      </c>
      <c r="I29" s="29"/>
      <c r="J29" s="15"/>
    </row>
    <row r="30" spans="1:10" ht="15.95" customHeight="1">
      <c r="A30" s="107"/>
      <c r="B30" s="66"/>
      <c r="C30" s="16"/>
      <c r="D30" s="18"/>
      <c r="E30" s="18"/>
      <c r="F30" s="17"/>
      <c r="G30" s="17">
        <f t="shared" ref="G30" si="10">E30*D30</f>
        <v>0</v>
      </c>
      <c r="H30" s="17">
        <f t="shared" ref="H30" si="11">D30*2+E30*2</f>
        <v>0</v>
      </c>
      <c r="I30" s="29"/>
      <c r="J30" s="15"/>
    </row>
    <row r="31" spans="1:10" ht="15.95" customHeight="1" thickBot="1">
      <c r="A31" s="107"/>
      <c r="B31" s="66"/>
      <c r="C31" s="16"/>
      <c r="D31" s="18"/>
      <c r="E31" s="18"/>
      <c r="F31" s="17"/>
      <c r="G31" s="17">
        <f t="shared" si="0"/>
        <v>0</v>
      </c>
      <c r="H31" s="17">
        <f t="shared" si="1"/>
        <v>0</v>
      </c>
      <c r="I31" s="29"/>
      <c r="J31" s="15"/>
    </row>
    <row r="32" spans="1:10" ht="15.95" customHeight="1">
      <c r="A32" s="107"/>
      <c r="B32" s="57" t="s">
        <v>23</v>
      </c>
      <c r="C32" s="58"/>
      <c r="D32" s="59"/>
      <c r="E32" s="59"/>
      <c r="F32" s="59"/>
      <c r="G32" s="59">
        <f>SUM(G10:G31)</f>
        <v>142.9725</v>
      </c>
      <c r="H32" s="59">
        <f>SUM(H10:H31)</f>
        <v>196.4</v>
      </c>
      <c r="I32" s="54"/>
      <c r="J32" s="15"/>
    </row>
    <row r="33" spans="1:10" ht="15.95" customHeight="1" thickBot="1">
      <c r="A33" s="108"/>
      <c r="B33" s="50" t="s">
        <v>35</v>
      </c>
      <c r="C33" s="51"/>
      <c r="D33" s="52">
        <f>H32</f>
        <v>196.4</v>
      </c>
      <c r="E33" s="52"/>
      <c r="F33" s="52"/>
      <c r="G33" s="52">
        <f>D33/2</f>
        <v>98.2</v>
      </c>
      <c r="H33" s="53"/>
      <c r="I33" s="54">
        <f>G32+G33</f>
        <v>241.17250000000001</v>
      </c>
      <c r="J33" s="15"/>
    </row>
    <row r="34" spans="1:10" ht="20.100000000000001" customHeight="1" thickBot="1">
      <c r="A34" s="136" t="s">
        <v>25</v>
      </c>
      <c r="B34" s="137"/>
      <c r="C34" s="137"/>
      <c r="D34" s="137"/>
      <c r="E34" s="137"/>
      <c r="F34" s="137"/>
      <c r="G34" s="137"/>
      <c r="H34" s="137"/>
      <c r="I34" s="138"/>
      <c r="J34" s="19">
        <f>I33</f>
        <v>241.17250000000001</v>
      </c>
    </row>
    <row r="35" spans="1:10" ht="16.5" customHeight="1">
      <c r="A35" s="139" t="s">
        <v>19</v>
      </c>
      <c r="B35" s="12" t="s">
        <v>51</v>
      </c>
      <c r="C35" s="76"/>
      <c r="D35" s="17">
        <v>11</v>
      </c>
      <c r="E35" s="17">
        <v>1.2</v>
      </c>
      <c r="F35" s="13"/>
      <c r="G35" s="13">
        <f t="shared" ref="G35:G39" si="12">E35*D35</f>
        <v>13.2</v>
      </c>
      <c r="H35" s="17">
        <f t="shared" ref="H35:H39" si="13">D35*2+E35*2</f>
        <v>24.4</v>
      </c>
      <c r="I35" s="14"/>
      <c r="J35" s="15"/>
    </row>
    <row r="36" spans="1:10" ht="16.5" customHeight="1">
      <c r="A36" s="121"/>
      <c r="B36" s="12" t="s">
        <v>51</v>
      </c>
      <c r="C36" s="77"/>
      <c r="D36" s="17">
        <v>14</v>
      </c>
      <c r="E36" s="17">
        <v>1.8</v>
      </c>
      <c r="F36" s="13"/>
      <c r="G36" s="13">
        <f t="shared" ref="G36:G38" si="14">E36*D36</f>
        <v>25.2</v>
      </c>
      <c r="H36" s="17">
        <f t="shared" ref="H36:H38" si="15">D36*2+E36*2</f>
        <v>31.6</v>
      </c>
      <c r="I36" s="14"/>
      <c r="J36" s="15"/>
    </row>
    <row r="37" spans="1:10" ht="16.5" customHeight="1">
      <c r="A37" s="121"/>
      <c r="B37" s="12"/>
      <c r="C37" s="77"/>
      <c r="D37" s="17"/>
      <c r="E37" s="17"/>
      <c r="F37" s="13"/>
      <c r="G37" s="13">
        <f t="shared" si="14"/>
        <v>0</v>
      </c>
      <c r="H37" s="17">
        <f t="shared" si="15"/>
        <v>0</v>
      </c>
      <c r="I37" s="14"/>
      <c r="J37" s="15"/>
    </row>
    <row r="38" spans="1:10" ht="16.5" customHeight="1">
      <c r="A38" s="121"/>
      <c r="B38" s="12"/>
      <c r="C38" s="77"/>
      <c r="D38" s="17"/>
      <c r="E38" s="17"/>
      <c r="F38" s="13"/>
      <c r="G38" s="13">
        <f t="shared" si="14"/>
        <v>0</v>
      </c>
      <c r="H38" s="17">
        <f t="shared" si="15"/>
        <v>0</v>
      </c>
      <c r="I38" s="14"/>
      <c r="J38" s="15"/>
    </row>
    <row r="39" spans="1:10" ht="19.5" customHeight="1" thickBot="1">
      <c r="A39" s="121"/>
      <c r="B39" s="65"/>
      <c r="C39" s="16"/>
      <c r="D39" s="17"/>
      <c r="E39" s="17"/>
      <c r="F39" s="17"/>
      <c r="G39" s="17">
        <f t="shared" si="12"/>
        <v>0</v>
      </c>
      <c r="H39" s="17">
        <f t="shared" si="13"/>
        <v>0</v>
      </c>
      <c r="I39" s="14"/>
      <c r="J39" s="15"/>
    </row>
    <row r="40" spans="1:10" ht="15" customHeight="1">
      <c r="A40" s="121"/>
      <c r="B40" s="60" t="s">
        <v>24</v>
      </c>
      <c r="C40" s="58"/>
      <c r="D40" s="59"/>
      <c r="E40" s="59"/>
      <c r="F40" s="59"/>
      <c r="G40" s="59">
        <f>SUM(G35:G39)</f>
        <v>38.4</v>
      </c>
      <c r="H40" s="59">
        <f>SUM(H35:H39)</f>
        <v>56</v>
      </c>
      <c r="I40" s="14"/>
      <c r="J40" s="15"/>
    </row>
    <row r="41" spans="1:10" ht="15" customHeight="1" thickBot="1">
      <c r="A41" s="122"/>
      <c r="B41" s="50" t="s">
        <v>35</v>
      </c>
      <c r="C41" s="51"/>
      <c r="D41" s="52">
        <f>H40</f>
        <v>56</v>
      </c>
      <c r="E41" s="52"/>
      <c r="F41" s="52"/>
      <c r="G41" s="52">
        <f>D41/2</f>
        <v>28</v>
      </c>
      <c r="H41" s="53"/>
      <c r="I41" s="54"/>
      <c r="J41" s="15"/>
    </row>
    <row r="42" spans="1:10" ht="17.25" customHeight="1" thickBot="1">
      <c r="A42" s="140" t="s">
        <v>26</v>
      </c>
      <c r="B42" s="141"/>
      <c r="C42" s="141"/>
      <c r="D42" s="141"/>
      <c r="E42" s="141"/>
      <c r="F42" s="141"/>
      <c r="G42" s="141"/>
      <c r="H42" s="141"/>
      <c r="I42" s="142"/>
      <c r="J42" s="19">
        <f>SUM(G40:G41)</f>
        <v>66.400000000000006</v>
      </c>
    </row>
    <row r="43" spans="1:10" ht="17.25" customHeight="1" thickBot="1">
      <c r="A43" s="123" t="s">
        <v>27</v>
      </c>
      <c r="B43" s="124"/>
      <c r="C43" s="124"/>
      <c r="D43" s="124"/>
      <c r="E43" s="124"/>
      <c r="F43" s="124"/>
      <c r="G43" s="124"/>
      <c r="H43" s="124"/>
      <c r="I43" s="125"/>
      <c r="J43" s="19">
        <f>J34+J42</f>
        <v>307.57249999999999</v>
      </c>
    </row>
    <row r="44" spans="1:10">
      <c r="A44" s="143" t="s">
        <v>34</v>
      </c>
      <c r="B44" s="12"/>
      <c r="C44" s="77"/>
      <c r="D44" s="17"/>
      <c r="E44" s="17"/>
      <c r="F44" s="13"/>
      <c r="G44" s="13">
        <f t="shared" ref="G44:G49" si="16">E44*D44</f>
        <v>0</v>
      </c>
      <c r="H44" s="17">
        <f t="shared" ref="H44:H49" si="17">D44*2+E44*2</f>
        <v>0</v>
      </c>
      <c r="I44" s="14"/>
      <c r="J44" s="15"/>
    </row>
    <row r="45" spans="1:10">
      <c r="A45" s="144"/>
      <c r="B45" s="12"/>
      <c r="C45" s="16"/>
      <c r="D45" s="17"/>
      <c r="E45" s="17"/>
      <c r="F45" s="17"/>
      <c r="G45" s="17">
        <f t="shared" si="16"/>
        <v>0</v>
      </c>
      <c r="H45" s="17">
        <f t="shared" si="17"/>
        <v>0</v>
      </c>
      <c r="I45" s="14"/>
      <c r="J45" s="15"/>
    </row>
    <row r="46" spans="1:10">
      <c r="A46" s="144"/>
      <c r="B46" s="12"/>
      <c r="C46" s="16"/>
      <c r="D46" s="17"/>
      <c r="E46" s="17"/>
      <c r="F46" s="17"/>
      <c r="G46" s="17">
        <f t="shared" si="16"/>
        <v>0</v>
      </c>
      <c r="H46" s="17">
        <f t="shared" si="17"/>
        <v>0</v>
      </c>
      <c r="I46" s="14"/>
      <c r="J46" s="15"/>
    </row>
    <row r="47" spans="1:10">
      <c r="A47" s="144"/>
      <c r="B47" s="12"/>
      <c r="C47" s="16"/>
      <c r="D47" s="17"/>
      <c r="E47" s="17"/>
      <c r="F47" s="17"/>
      <c r="G47" s="17">
        <f t="shared" si="16"/>
        <v>0</v>
      </c>
      <c r="H47" s="17">
        <f t="shared" si="17"/>
        <v>0</v>
      </c>
      <c r="I47" s="14"/>
      <c r="J47" s="15"/>
    </row>
    <row r="48" spans="1:10">
      <c r="A48" s="144"/>
      <c r="B48" s="12"/>
      <c r="C48" s="16"/>
      <c r="D48" s="17"/>
      <c r="E48" s="17"/>
      <c r="F48" s="17"/>
      <c r="G48" s="17">
        <f t="shared" si="16"/>
        <v>0</v>
      </c>
      <c r="H48" s="17">
        <f t="shared" si="17"/>
        <v>0</v>
      </c>
      <c r="I48" s="14"/>
      <c r="J48" s="15"/>
    </row>
    <row r="49" spans="1:14" ht="17.25" thickBot="1">
      <c r="A49" s="144"/>
      <c r="B49" s="12"/>
      <c r="C49" s="16"/>
      <c r="D49" s="17"/>
      <c r="E49" s="17"/>
      <c r="F49" s="17"/>
      <c r="G49" s="17">
        <f t="shared" si="16"/>
        <v>0</v>
      </c>
      <c r="H49" s="17">
        <f t="shared" si="17"/>
        <v>0</v>
      </c>
      <c r="I49" s="14"/>
      <c r="J49" s="15"/>
    </row>
    <row r="50" spans="1:14">
      <c r="A50" s="144"/>
      <c r="B50" s="60" t="s">
        <v>32</v>
      </c>
      <c r="C50" s="58"/>
      <c r="D50" s="59"/>
      <c r="E50" s="59"/>
      <c r="F50" s="59"/>
      <c r="G50" s="59">
        <f>SUM(G44:G49)</f>
        <v>0</v>
      </c>
      <c r="H50" s="59">
        <f>SUM(H44:H49)</f>
        <v>0</v>
      </c>
      <c r="I50" s="14"/>
      <c r="J50" s="15"/>
    </row>
    <row r="51" spans="1:14" ht="18" thickBot="1">
      <c r="A51" s="145"/>
      <c r="B51" s="50" t="s">
        <v>35</v>
      </c>
      <c r="C51" s="51"/>
      <c r="D51" s="52">
        <f>H50</f>
        <v>0</v>
      </c>
      <c r="E51" s="52"/>
      <c r="F51" s="52"/>
      <c r="G51" s="52">
        <f>D51/2</f>
        <v>0</v>
      </c>
      <c r="H51" s="53"/>
      <c r="I51" s="54"/>
      <c r="J51" s="15"/>
    </row>
    <row r="52" spans="1:14" ht="17.25" customHeight="1" thickBot="1">
      <c r="A52" s="123" t="s">
        <v>30</v>
      </c>
      <c r="B52" s="124"/>
      <c r="C52" s="124"/>
      <c r="D52" s="124"/>
      <c r="E52" s="124"/>
      <c r="F52" s="124"/>
      <c r="G52" s="124"/>
      <c r="H52" s="124"/>
      <c r="I52" s="125"/>
      <c r="J52" s="19">
        <f>SUM(G50:G51)</f>
        <v>0</v>
      </c>
    </row>
    <row r="53" spans="1:14" ht="16.5" customHeight="1">
      <c r="A53" s="121" t="s">
        <v>18</v>
      </c>
      <c r="B53" s="12"/>
      <c r="C53" s="16"/>
      <c r="D53" s="17"/>
      <c r="E53" s="17"/>
      <c r="F53" s="17"/>
      <c r="G53" s="13">
        <f t="shared" ref="G53:G58" si="18">E53*D53</f>
        <v>0</v>
      </c>
      <c r="H53" s="48"/>
      <c r="I53" s="14"/>
      <c r="J53" s="15"/>
      <c r="N53" s="20"/>
    </row>
    <row r="54" spans="1:14" ht="16.5" customHeight="1">
      <c r="A54" s="121"/>
      <c r="B54" s="12"/>
      <c r="C54" s="16"/>
      <c r="D54" s="17"/>
      <c r="E54" s="17"/>
      <c r="F54" s="17"/>
      <c r="G54" s="13">
        <f t="shared" si="18"/>
        <v>0</v>
      </c>
      <c r="H54" s="48"/>
      <c r="I54" s="14"/>
      <c r="J54" s="15"/>
      <c r="N54" s="20"/>
    </row>
    <row r="55" spans="1:14" ht="16.5" customHeight="1">
      <c r="A55" s="121"/>
      <c r="B55" s="12"/>
      <c r="C55" s="16"/>
      <c r="D55" s="17"/>
      <c r="E55" s="17"/>
      <c r="F55" s="17"/>
      <c r="G55" s="13">
        <f t="shared" si="18"/>
        <v>0</v>
      </c>
      <c r="H55" s="48"/>
      <c r="I55" s="14"/>
      <c r="J55" s="15"/>
      <c r="N55" s="20"/>
    </row>
    <row r="56" spans="1:14" ht="16.5" customHeight="1">
      <c r="A56" s="121"/>
      <c r="B56" s="12"/>
      <c r="C56" s="16"/>
      <c r="D56" s="17"/>
      <c r="E56" s="17"/>
      <c r="F56" s="17"/>
      <c r="G56" s="13">
        <f t="shared" si="18"/>
        <v>0</v>
      </c>
      <c r="H56" s="48"/>
      <c r="I56" s="14"/>
      <c r="J56" s="15"/>
      <c r="N56" s="20"/>
    </row>
    <row r="57" spans="1:14" ht="16.5" customHeight="1">
      <c r="A57" s="121"/>
      <c r="B57" s="12"/>
      <c r="C57" s="16"/>
      <c r="D57" s="17"/>
      <c r="E57" s="17"/>
      <c r="F57" s="17"/>
      <c r="G57" s="13">
        <f t="shared" si="18"/>
        <v>0</v>
      </c>
      <c r="H57" s="48"/>
      <c r="I57" s="14"/>
      <c r="J57" s="15"/>
      <c r="N57" s="20"/>
    </row>
    <row r="58" spans="1:14" ht="16.5" customHeight="1" thickBot="1">
      <c r="A58" s="122"/>
      <c r="B58" s="12"/>
      <c r="C58" s="16"/>
      <c r="D58" s="17"/>
      <c r="E58" s="17"/>
      <c r="F58" s="17"/>
      <c r="G58" s="13">
        <f t="shared" si="18"/>
        <v>0</v>
      </c>
      <c r="H58" s="48"/>
      <c r="I58" s="14"/>
      <c r="J58" s="15"/>
      <c r="N58" s="20"/>
    </row>
    <row r="59" spans="1:14" ht="16.5" customHeight="1" thickBot="1">
      <c r="A59" s="123" t="s">
        <v>31</v>
      </c>
      <c r="B59" s="124"/>
      <c r="C59" s="124"/>
      <c r="D59" s="124"/>
      <c r="E59" s="124"/>
      <c r="F59" s="124"/>
      <c r="G59" s="124"/>
      <c r="H59" s="124"/>
      <c r="I59" s="125"/>
      <c r="J59" s="19">
        <f>SUM(G53:G58)</f>
        <v>0</v>
      </c>
    </row>
    <row r="60" spans="1:14" ht="15.95" customHeight="1">
      <c r="A60" s="126" t="s">
        <v>21</v>
      </c>
      <c r="B60" s="38" t="s">
        <v>41</v>
      </c>
      <c r="C60" s="16"/>
      <c r="D60" s="17">
        <v>17</v>
      </c>
      <c r="E60" s="17">
        <v>16.5</v>
      </c>
      <c r="F60" s="17"/>
      <c r="G60" s="17">
        <f t="shared" ref="G60:G68" si="19">E60*D60</f>
        <v>280.5</v>
      </c>
      <c r="H60" s="17">
        <f t="shared" ref="H60:H70" si="20">D60*2+E60*2</f>
        <v>67</v>
      </c>
      <c r="I60" s="14"/>
      <c r="J60" s="15"/>
      <c r="N60" s="20"/>
    </row>
    <row r="61" spans="1:14" ht="15.95" customHeight="1">
      <c r="A61" s="127"/>
      <c r="B61" s="38" t="s">
        <v>56</v>
      </c>
      <c r="C61" s="16"/>
      <c r="D61" s="17">
        <v>2</v>
      </c>
      <c r="E61" s="17">
        <v>2</v>
      </c>
      <c r="F61" s="17"/>
      <c r="G61" s="17">
        <f t="shared" si="19"/>
        <v>4</v>
      </c>
      <c r="H61" s="17">
        <f t="shared" si="20"/>
        <v>8</v>
      </c>
      <c r="I61" s="14"/>
      <c r="J61" s="15"/>
      <c r="N61" s="20"/>
    </row>
    <row r="62" spans="1:14" ht="15.95" customHeight="1">
      <c r="A62" s="127"/>
      <c r="B62" s="38" t="s">
        <v>40</v>
      </c>
      <c r="C62" s="16"/>
      <c r="D62" s="17">
        <v>7.5</v>
      </c>
      <c r="E62" s="17">
        <v>2</v>
      </c>
      <c r="F62" s="17"/>
      <c r="G62" s="17">
        <f t="shared" ref="G62" si="21">E62*D62</f>
        <v>15</v>
      </c>
      <c r="H62" s="17">
        <f t="shared" si="20"/>
        <v>19</v>
      </c>
      <c r="I62" s="14"/>
      <c r="J62" s="15"/>
      <c r="N62" s="20"/>
    </row>
    <row r="63" spans="1:14" ht="15.95" customHeight="1">
      <c r="A63" s="127"/>
      <c r="B63" s="38" t="s">
        <v>40</v>
      </c>
      <c r="C63" s="16"/>
      <c r="D63" s="17">
        <v>12</v>
      </c>
      <c r="E63" s="17">
        <v>1.5</v>
      </c>
      <c r="F63" s="17"/>
      <c r="G63" s="17">
        <f t="shared" si="19"/>
        <v>18</v>
      </c>
      <c r="H63" s="17">
        <f t="shared" ref="H63:H69" si="22">D63*2+E63*2</f>
        <v>27</v>
      </c>
      <c r="I63" s="14"/>
      <c r="J63" s="15"/>
      <c r="N63" s="20"/>
    </row>
    <row r="64" spans="1:14" ht="15.95" customHeight="1">
      <c r="A64" s="127"/>
      <c r="B64" s="38" t="s">
        <v>40</v>
      </c>
      <c r="C64" s="16"/>
      <c r="D64" s="17">
        <v>13</v>
      </c>
      <c r="E64" s="17">
        <v>1.5</v>
      </c>
      <c r="F64" s="17"/>
      <c r="G64" s="17">
        <f t="shared" ref="G64" si="23">E64*D64</f>
        <v>19.5</v>
      </c>
      <c r="H64" s="17">
        <f t="shared" ref="H64" si="24">D64*2+E64*2</f>
        <v>29</v>
      </c>
      <c r="I64" s="14"/>
      <c r="J64" s="15"/>
      <c r="N64" s="20"/>
    </row>
    <row r="65" spans="1:14" ht="15.95" customHeight="1">
      <c r="A65" s="127"/>
      <c r="B65" s="38" t="s">
        <v>40</v>
      </c>
      <c r="C65" s="16"/>
      <c r="D65" s="17">
        <v>8</v>
      </c>
      <c r="E65" s="17">
        <v>1.5</v>
      </c>
      <c r="F65" s="17"/>
      <c r="G65" s="17">
        <f t="shared" si="19"/>
        <v>12</v>
      </c>
      <c r="H65" s="17">
        <f t="shared" si="22"/>
        <v>19</v>
      </c>
      <c r="I65" s="14"/>
      <c r="J65" s="15"/>
      <c r="N65" s="20"/>
    </row>
    <row r="66" spans="1:14" ht="15.95" customHeight="1">
      <c r="A66" s="127"/>
      <c r="B66" s="38" t="s">
        <v>47</v>
      </c>
      <c r="C66" s="16"/>
      <c r="D66" s="17"/>
      <c r="E66" s="17"/>
      <c r="F66" s="17"/>
      <c r="G66" s="17">
        <f t="shared" si="19"/>
        <v>0</v>
      </c>
      <c r="H66" s="17">
        <v>24</v>
      </c>
      <c r="I66" s="14"/>
      <c r="J66" s="15"/>
      <c r="N66" s="20"/>
    </row>
    <row r="67" spans="1:14" ht="15.95" customHeight="1">
      <c r="A67" s="127"/>
      <c r="B67" s="38"/>
      <c r="C67" s="16"/>
      <c r="D67" s="17"/>
      <c r="E67" s="17"/>
      <c r="F67" s="17"/>
      <c r="G67" s="17">
        <f t="shared" si="19"/>
        <v>0</v>
      </c>
      <c r="H67" s="17">
        <f t="shared" si="22"/>
        <v>0</v>
      </c>
      <c r="I67" s="14"/>
      <c r="J67" s="15"/>
      <c r="N67" s="20"/>
    </row>
    <row r="68" spans="1:14" ht="15.95" customHeight="1">
      <c r="A68" s="127"/>
      <c r="B68" s="38"/>
      <c r="C68" s="16"/>
      <c r="D68" s="17"/>
      <c r="E68" s="17"/>
      <c r="F68" s="17"/>
      <c r="G68" s="17">
        <f t="shared" si="19"/>
        <v>0</v>
      </c>
      <c r="H68" s="17">
        <f t="shared" ref="H68" si="25">D68*2+E68*2</f>
        <v>0</v>
      </c>
      <c r="I68" s="14"/>
      <c r="J68" s="15"/>
      <c r="N68" s="20"/>
    </row>
    <row r="69" spans="1:14" ht="15.95" customHeight="1">
      <c r="A69" s="127"/>
      <c r="B69" s="38"/>
      <c r="C69" s="16"/>
      <c r="D69" s="17"/>
      <c r="E69" s="17"/>
      <c r="F69" s="17"/>
      <c r="G69" s="17">
        <f t="shared" ref="G69" si="26">E69*D69</f>
        <v>0</v>
      </c>
      <c r="H69" s="17">
        <f t="shared" si="22"/>
        <v>0</v>
      </c>
      <c r="I69" s="14"/>
      <c r="J69" s="15"/>
      <c r="N69" s="20"/>
    </row>
    <row r="70" spans="1:14" ht="15.95" customHeight="1" thickBot="1">
      <c r="A70" s="127"/>
      <c r="B70" s="38"/>
      <c r="C70" s="16"/>
      <c r="D70" s="17"/>
      <c r="E70" s="17"/>
      <c r="F70" s="17"/>
      <c r="G70" s="17">
        <f t="shared" ref="G70" si="27">E70*D70</f>
        <v>0</v>
      </c>
      <c r="H70" s="17">
        <f t="shared" si="20"/>
        <v>0</v>
      </c>
      <c r="I70" s="14"/>
      <c r="J70" s="15"/>
      <c r="N70" s="20"/>
    </row>
    <row r="71" spans="1:14" ht="15.95" customHeight="1">
      <c r="A71" s="127"/>
      <c r="B71" s="63" t="s">
        <v>28</v>
      </c>
      <c r="C71" s="55"/>
      <c r="D71" s="56"/>
      <c r="E71" s="56"/>
      <c r="F71" s="56"/>
      <c r="G71" s="56">
        <f>SUM(G60:G70)</f>
        <v>349</v>
      </c>
      <c r="H71" s="56">
        <f>SUM(H60:H70)</f>
        <v>193</v>
      </c>
      <c r="I71" s="30"/>
      <c r="J71" s="15"/>
    </row>
    <row r="72" spans="1:14" ht="15.95" customHeight="1" thickBot="1">
      <c r="A72" s="128"/>
      <c r="B72" s="64" t="s">
        <v>35</v>
      </c>
      <c r="C72" s="61"/>
      <c r="D72" s="62">
        <f>H71</f>
        <v>193</v>
      </c>
      <c r="E72" s="62"/>
      <c r="F72" s="62"/>
      <c r="G72" s="62">
        <f>D72/2</f>
        <v>96.5</v>
      </c>
      <c r="H72" s="62"/>
      <c r="I72" s="54">
        <f>SUM(G71:G72)</f>
        <v>445.5</v>
      </c>
      <c r="J72" s="15"/>
    </row>
    <row r="73" spans="1:14" ht="15.95" customHeight="1">
      <c r="A73" s="78"/>
      <c r="B73" s="68"/>
      <c r="C73" s="69"/>
      <c r="D73" s="70"/>
      <c r="E73" s="70"/>
      <c r="F73" s="70"/>
      <c r="G73" s="70">
        <f>E73*D73</f>
        <v>0</v>
      </c>
      <c r="H73" s="70"/>
      <c r="I73" s="71"/>
      <c r="J73" s="15"/>
      <c r="N73" s="20"/>
    </row>
    <row r="74" spans="1:14" ht="15.95" customHeight="1">
      <c r="A74" s="79"/>
      <c r="B74" s="68"/>
      <c r="C74" s="69"/>
      <c r="D74" s="70"/>
      <c r="E74" s="70"/>
      <c r="F74" s="70"/>
      <c r="G74" s="70">
        <f>E74*D74</f>
        <v>0</v>
      </c>
      <c r="H74" s="70"/>
      <c r="I74" s="71"/>
      <c r="J74" s="15"/>
      <c r="N74" s="20"/>
    </row>
    <row r="75" spans="1:14" ht="15.95" customHeight="1" thickBot="1">
      <c r="A75" s="74"/>
      <c r="B75" s="68"/>
      <c r="C75" s="69"/>
      <c r="D75" s="70"/>
      <c r="E75" s="70"/>
      <c r="F75" s="70"/>
      <c r="G75" s="70">
        <f>E75*D75</f>
        <v>0</v>
      </c>
      <c r="H75" s="70"/>
      <c r="I75" s="71">
        <f>SUM(G73:G75)</f>
        <v>0</v>
      </c>
      <c r="J75" s="15"/>
      <c r="N75" s="20"/>
    </row>
    <row r="76" spans="1:14" ht="20.100000000000001" customHeight="1" thickBot="1">
      <c r="A76" s="129" t="s">
        <v>29</v>
      </c>
      <c r="B76" s="130"/>
      <c r="C76" s="130"/>
      <c r="D76" s="130"/>
      <c r="E76" s="130"/>
      <c r="F76" s="130"/>
      <c r="G76" s="130"/>
      <c r="H76" s="130"/>
      <c r="I76" s="130"/>
      <c r="J76" s="21">
        <f>I72-I75</f>
        <v>445.5</v>
      </c>
    </row>
    <row r="77" spans="1:14" ht="19.5" hidden="1" customHeight="1" thickBot="1">
      <c r="A77" s="22"/>
      <c r="B77" s="23"/>
      <c r="C77" s="131"/>
      <c r="D77" s="132"/>
      <c r="E77" s="132"/>
      <c r="F77" s="133"/>
      <c r="G77" s="24"/>
      <c r="H77" s="49"/>
    </row>
    <row r="78" spans="1:14" ht="18" hidden="1" thickTop="1" thickBot="1">
      <c r="A78" s="25"/>
      <c r="B78" s="26"/>
      <c r="C78" s="26"/>
      <c r="D78" s="27"/>
      <c r="E78" s="27"/>
      <c r="F78" s="27"/>
      <c r="G78" s="27"/>
      <c r="H78" s="33"/>
    </row>
    <row r="79" spans="1:14" ht="17.25" thickTop="1">
      <c r="A79" s="134"/>
      <c r="B79" s="134"/>
      <c r="C79" s="32"/>
      <c r="D79" s="33"/>
      <c r="E79" s="33"/>
      <c r="F79" s="33"/>
      <c r="G79" s="135" t="s">
        <v>9</v>
      </c>
      <c r="H79" s="135"/>
      <c r="I79" s="135"/>
      <c r="J79" s="135"/>
    </row>
    <row r="80" spans="1:14" ht="17.25" thickBot="1">
      <c r="A80" s="31"/>
      <c r="B80" s="32"/>
      <c r="C80" s="32"/>
      <c r="D80" s="33"/>
      <c r="E80" s="33"/>
      <c r="F80" s="33"/>
      <c r="G80" s="113" t="s">
        <v>44</v>
      </c>
      <c r="H80" s="113"/>
      <c r="I80" s="113"/>
      <c r="J80" s="113"/>
    </row>
    <row r="81" spans="1:12" ht="30" customHeight="1">
      <c r="A81" s="39"/>
      <c r="B81" s="40" t="s">
        <v>13</v>
      </c>
      <c r="C81" s="40" t="s">
        <v>14</v>
      </c>
      <c r="D81" s="41" t="s">
        <v>20</v>
      </c>
      <c r="E81" s="42" t="s">
        <v>16</v>
      </c>
      <c r="G81" s="34"/>
      <c r="H81" s="34"/>
      <c r="I81" s="34"/>
      <c r="J81" s="34"/>
    </row>
    <row r="82" spans="1:12" ht="25.5" customHeight="1" thickBot="1">
      <c r="A82" s="43" t="s">
        <v>12</v>
      </c>
      <c r="B82" s="44">
        <f>J43</f>
        <v>307.57249999999999</v>
      </c>
      <c r="C82" s="45">
        <v>3.5</v>
      </c>
      <c r="D82" s="47" t="s">
        <v>38</v>
      </c>
      <c r="E82" s="46">
        <f>B82*C82</f>
        <v>1076.5037499999999</v>
      </c>
      <c r="G82" s="67"/>
      <c r="H82" s="114" t="s">
        <v>43</v>
      </c>
      <c r="I82" s="114"/>
      <c r="J82" s="114"/>
      <c r="K82" s="114"/>
      <c r="L82" s="114"/>
    </row>
    <row r="83" spans="1:12" ht="20.25" customHeight="1">
      <c r="A83" s="43" t="s">
        <v>17</v>
      </c>
      <c r="B83" s="44">
        <f>J52</f>
        <v>0</v>
      </c>
      <c r="C83" s="45">
        <v>2.5</v>
      </c>
      <c r="D83" s="44" t="s">
        <v>36</v>
      </c>
      <c r="E83" s="46">
        <f>B83*C83</f>
        <v>0</v>
      </c>
      <c r="H83" s="83"/>
      <c r="I83" s="84" t="s">
        <v>13</v>
      </c>
      <c r="J83" s="84" t="s">
        <v>14</v>
      </c>
      <c r="K83" s="85" t="s">
        <v>20</v>
      </c>
      <c r="L83" s="86" t="s">
        <v>16</v>
      </c>
    </row>
    <row r="84" spans="1:12" ht="24.75" customHeight="1">
      <c r="A84" s="43" t="s">
        <v>18</v>
      </c>
      <c r="B84" s="44">
        <f>J59</f>
        <v>0</v>
      </c>
      <c r="C84" s="45">
        <v>1.75</v>
      </c>
      <c r="D84" s="44"/>
      <c r="E84" s="46">
        <f>B84*C84</f>
        <v>0</v>
      </c>
      <c r="H84" s="87" t="s">
        <v>12</v>
      </c>
      <c r="I84" s="88">
        <f>J43</f>
        <v>307.57249999999999</v>
      </c>
      <c r="J84" s="89">
        <v>2.75</v>
      </c>
      <c r="K84" s="90" t="s">
        <v>38</v>
      </c>
      <c r="L84" s="91">
        <f>I84*J84</f>
        <v>845.82437499999992</v>
      </c>
    </row>
    <row r="85" spans="1:12" ht="37.5" customHeight="1">
      <c r="A85" s="43" t="s">
        <v>10</v>
      </c>
      <c r="B85" s="80">
        <f>J76</f>
        <v>445.5</v>
      </c>
      <c r="C85" s="45">
        <v>5.5</v>
      </c>
      <c r="D85" s="47" t="s">
        <v>39</v>
      </c>
      <c r="E85" s="46">
        <f>B85*C85</f>
        <v>2450.25</v>
      </c>
      <c r="H85" s="87" t="s">
        <v>17</v>
      </c>
      <c r="I85" s="88">
        <f>J52</f>
        <v>0</v>
      </c>
      <c r="J85" s="92">
        <v>2.5</v>
      </c>
      <c r="K85" s="88" t="s">
        <v>36</v>
      </c>
      <c r="L85" s="93">
        <f>I85*J85</f>
        <v>0</v>
      </c>
    </row>
    <row r="86" spans="1:12" ht="29.25" customHeight="1" thickBot="1">
      <c r="A86" s="115" t="s">
        <v>15</v>
      </c>
      <c r="B86" s="116"/>
      <c r="C86" s="116"/>
      <c r="D86" s="117"/>
      <c r="E86" s="35">
        <f>SUM(E82:E85)</f>
        <v>3526.7537499999999</v>
      </c>
      <c r="H86" s="87" t="s">
        <v>18</v>
      </c>
      <c r="I86" s="88">
        <f>J59</f>
        <v>0</v>
      </c>
      <c r="J86" s="92">
        <v>1.75</v>
      </c>
      <c r="K86" s="88"/>
      <c r="L86" s="93">
        <f>I86*J86</f>
        <v>0</v>
      </c>
    </row>
    <row r="87" spans="1:12" ht="37.5" customHeight="1">
      <c r="H87" s="87" t="s">
        <v>10</v>
      </c>
      <c r="I87" s="94">
        <f>J76</f>
        <v>445.5</v>
      </c>
      <c r="J87" s="89">
        <v>4.75</v>
      </c>
      <c r="K87" s="90" t="s">
        <v>39</v>
      </c>
      <c r="L87" s="91">
        <f>I87*J87</f>
        <v>2116.125</v>
      </c>
    </row>
    <row r="88" spans="1:12" ht="37.5" customHeight="1" thickBot="1">
      <c r="H88" s="118" t="s">
        <v>15</v>
      </c>
      <c r="I88" s="119"/>
      <c r="J88" s="119"/>
      <c r="K88" s="120"/>
      <c r="L88" s="95">
        <f>SUM(L84:L87)</f>
        <v>2961.9493750000001</v>
      </c>
    </row>
  </sheetData>
  <mergeCells count="25">
    <mergeCell ref="A52:I52"/>
    <mergeCell ref="A34:I34"/>
    <mergeCell ref="H88:K88"/>
    <mergeCell ref="A86:D86"/>
    <mergeCell ref="H82:L82"/>
    <mergeCell ref="A53:A58"/>
    <mergeCell ref="A59:I59"/>
    <mergeCell ref="A60:A72"/>
    <mergeCell ref="A76:I76"/>
    <mergeCell ref="C77:F77"/>
    <mergeCell ref="G80:J80"/>
    <mergeCell ref="A79:B79"/>
    <mergeCell ref="G79:J79"/>
    <mergeCell ref="A35:A41"/>
    <mergeCell ref="A42:I42"/>
    <mergeCell ref="A43:I43"/>
    <mergeCell ref="A44:A51"/>
    <mergeCell ref="B3:G3"/>
    <mergeCell ref="A4:I4"/>
    <mergeCell ref="A5:E5"/>
    <mergeCell ref="A7:J7"/>
    <mergeCell ref="A10:A33"/>
    <mergeCell ref="C10:C15"/>
    <mergeCell ref="C16:C19"/>
    <mergeCell ref="C20:C27"/>
  </mergeCells>
  <printOptions horizontalCentered="1"/>
  <pageMargins left="0" right="0" top="0" bottom="0" header="0" footer="0"/>
  <pageSetup scale="50" orientation="portrait" horizontalDpi="0" verticalDpi="0" r:id="rId1"/>
  <headerFooter>
    <oddHeader>&amp;R&amp;"-,Bold"&amp;18   شركة التقنيـــة للمـــواد العازلــة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رمضان (12)</vt:lpstr>
      <vt:lpstr>رمضان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Techniya</cp:lastModifiedBy>
  <cp:lastPrinted>2021-11-30T10:57:05Z</cp:lastPrinted>
  <dcterms:created xsi:type="dcterms:W3CDTF">2014-08-25T09:31:49Z</dcterms:created>
  <dcterms:modified xsi:type="dcterms:W3CDTF">2021-12-04T08:44:26Z</dcterms:modified>
</cp:coreProperties>
</file>