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01191825\Documents\Diplomados 2020\Taller Apymsa\"/>
    </mc:Choice>
  </mc:AlternateContent>
  <xr:revisionPtr revIDLastSave="0" documentId="13_ncr:1_{A4AD678A-8C00-4575-803D-AF671415AA11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Aplicación iPads" sheetId="9" r:id="rId1"/>
  </sheets>
  <calcPr calcId="191029"/>
</workbook>
</file>

<file path=xl/calcChain.xml><?xml version="1.0" encoding="utf-8"?>
<calcChain xmlns="http://schemas.openxmlformats.org/spreadsheetml/2006/main">
  <c r="H24" i="9" l="1"/>
  <c r="I24" i="9" s="1"/>
  <c r="H25" i="9"/>
  <c r="I25" i="9" s="1"/>
  <c r="H23" i="9"/>
  <c r="I23" i="9" s="1"/>
  <c r="P60" i="9"/>
  <c r="Q58" i="9"/>
  <c r="Q57" i="9"/>
  <c r="Q56" i="9"/>
  <c r="Q55" i="9"/>
  <c r="Q54" i="9"/>
  <c r="Q53" i="9"/>
  <c r="Q52" i="9"/>
  <c r="O60" i="9"/>
  <c r="Q41" i="9"/>
  <c r="Q42" i="9"/>
  <c r="Q43" i="9"/>
  <c r="Q44" i="9"/>
  <c r="Q45" i="9"/>
  <c r="Q46" i="9"/>
  <c r="Q47" i="9"/>
  <c r="Q48" i="9"/>
  <c r="Q49" i="9"/>
  <c r="Q50" i="9"/>
  <c r="Q51" i="9"/>
  <c r="Q40" i="9"/>
  <c r="Q60" i="9" l="1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9" i="9"/>
  <c r="C9" i="9"/>
  <c r="H8" i="9"/>
  <c r="C8" i="9"/>
  <c r="H7" i="9"/>
  <c r="H6" i="9"/>
  <c r="H5" i="9"/>
  <c r="H4" i="9"/>
  <c r="I4" i="9" s="1"/>
  <c r="I13" i="9" l="1"/>
  <c r="I14" i="9"/>
  <c r="I7" i="9"/>
  <c r="I10" i="9"/>
  <c r="I11" i="9"/>
  <c r="I21" i="9"/>
  <c r="I20" i="9"/>
  <c r="I12" i="9"/>
  <c r="C10" i="9"/>
  <c r="I17" i="9"/>
  <c r="I18" i="9"/>
  <c r="I16" i="9"/>
  <c r="I15" i="9"/>
  <c r="I5" i="9"/>
  <c r="I8" i="9"/>
  <c r="I6" i="9"/>
  <c r="I19" i="9"/>
  <c r="I9" i="9"/>
  <c r="C11" i="9"/>
  <c r="I2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 Rodriguez Marin</author>
  </authors>
  <commentList>
    <comment ref="H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Mauro Rodriguez Marin:</t>
        </r>
        <r>
          <rPr>
            <sz val="9"/>
            <color indexed="81"/>
            <rFont val="Tahoma"/>
            <family val="2"/>
          </rPr>
          <t xml:space="preserve">
Celdas formuladas</t>
        </r>
      </text>
    </comment>
  </commentList>
</comments>
</file>

<file path=xl/sharedStrings.xml><?xml version="1.0" encoding="utf-8"?>
<sst xmlns="http://schemas.openxmlformats.org/spreadsheetml/2006/main" count="88" uniqueCount="67">
  <si>
    <t>N(t)=</t>
  </si>
  <si>
    <t>p=</t>
  </si>
  <si>
    <t>q=</t>
  </si>
  <si>
    <t>m=</t>
  </si>
  <si>
    <t>Numerador=</t>
  </si>
  <si>
    <t>Denominador</t>
  </si>
  <si>
    <t>t0=</t>
  </si>
  <si>
    <t>t1=</t>
  </si>
  <si>
    <t>Num/Den</t>
  </si>
  <si>
    <t>Periodo</t>
  </si>
  <si>
    <t>Pronóstico acumulado</t>
  </si>
  <si>
    <t>Modelo de Bass</t>
  </si>
  <si>
    <t>Pronóstico</t>
  </si>
  <si>
    <t xml:space="preserve"> 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</si>
  <si>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</si>
  <si>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</si>
  <si>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</si>
  <si>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</si>
  <si>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</si>
  <si>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</si>
  <si>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</si>
  <si>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</si>
  <si>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</si>
  <si>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</si>
  <si>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</si>
  <si>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</si>
  <si>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</si>
  <si>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</si>
  <si>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</si>
  <si>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</si>
  <si>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</si>
  <si>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</si>
  <si>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</si>
  <si>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</si>
  <si>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Q4-2011</t>
  </si>
  <si>
    <t>Q1-2012</t>
  </si>
  <si>
    <t>Q2-2012</t>
  </si>
  <si>
    <t>Q3-2012</t>
  </si>
  <si>
    <t>Q4-2012</t>
  </si>
  <si>
    <t>Q1-2013</t>
  </si>
  <si>
    <t>Q3-2013</t>
  </si>
  <si>
    <t>Q2-2013</t>
  </si>
  <si>
    <t>Q4-2014</t>
  </si>
  <si>
    <t>Q4-2013</t>
  </si>
  <si>
    <t>Q1-2014</t>
  </si>
  <si>
    <t>Q2-2014</t>
  </si>
  <si>
    <t>Q3-2014</t>
  </si>
  <si>
    <t>Q1-2015</t>
  </si>
  <si>
    <t>Q2-2015</t>
  </si>
  <si>
    <t>Q3-2015</t>
  </si>
  <si>
    <t>Q4-2015</t>
  </si>
  <si>
    <t>Trimestre</t>
  </si>
  <si>
    <t>Venta</t>
  </si>
  <si>
    <t>Q1-2016</t>
  </si>
  <si>
    <t>Q2-2016</t>
  </si>
  <si>
    <t>https://www3.nd.edu/~busiforc/handouts/Other%20Articles/Bass%20model.pdf</t>
  </si>
  <si>
    <t>Q1-2011</t>
  </si>
  <si>
    <t>BIAS</t>
  </si>
  <si>
    <t>Fuente: Apple</t>
  </si>
  <si>
    <t>Venta Real Q4 2011-Q2-2016</t>
  </si>
  <si>
    <t>&gt; BIAS %</t>
  </si>
  <si>
    <t>Q2-2017</t>
  </si>
  <si>
    <t>20</t>
  </si>
  <si>
    <t>Q2-2018</t>
  </si>
  <si>
    <t>21</t>
  </si>
  <si>
    <t>Q2-2019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</si>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</sst>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3" borderId="0" xfId="0" applyFont="1" applyFill="1" applyAlignment="1">
      <alignment horizontal="right"/>
    </xf>
    <xf numFmtId="2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wrapText="1"/>
    </xf>
    <xf numFmtId="0" fontId="0" fillId="0" borderId="1" xfId="0" quotePrefix="1" applyBorder="1"/>
    <xf numFmtId="165" fontId="0" fillId="0" borderId="1" xfId="0" applyNumberFormat="1" applyBorder="1"/>
    <xf numFmtId="2" fontId="0" fillId="0" borderId="1" xfId="0" applyNumberFormat="1" applyBorder="1"/>
    <xf numFmtId="0" fontId="4" fillId="0" borderId="0" xfId="1"/>
    <xf numFmtId="165" fontId="0" fillId="2" borderId="1" xfId="0" applyNumberFormat="1" applyFill="1" applyBorder="1"/>
    <xf numFmtId="165" fontId="0" fillId="0" borderId="0" xfId="0" applyNumberFormat="1" applyFill="1"/>
    <xf numFmtId="165" fontId="0" fillId="4" borderId="1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'Aplicación iPads'!$H$2</c:f>
              <c:strCache>
                <c:ptCount val="1"/>
                <c:pt idx="0">
                  <c:v>Pronóstico acumulado</c:v>
                </c:pt>
              </c:strCache>
            </c:strRef>
          </c:tx>
          <c:marker>
            <c:symbol val="none"/>
          </c:marker>
          <c:cat>
            <c:strRef>
              <c:f>'Aplicación iPads'!$F$4:$F$22</c:f>
              <c:strCache>
                <c:ptCount val="19"/>
                <c:pt idx="0">
                  <c:v>Q1-2011</c:v>
                </c:pt>
                <c:pt idx="1">
                  <c:v>Q1-2012</c:v>
                </c:pt>
                <c:pt idx="2">
                  <c:v>Q2-2012</c:v>
                </c:pt>
                <c:pt idx="3">
                  <c:v>Q3-2012</c:v>
                </c:pt>
                <c:pt idx="4">
                  <c:v>Q4-2012</c:v>
                </c:pt>
                <c:pt idx="5">
                  <c:v>Q1-2013</c:v>
                </c:pt>
                <c:pt idx="6">
                  <c:v>Q2-2013</c:v>
                </c:pt>
                <c:pt idx="7">
                  <c:v>Q3-2013</c:v>
                </c:pt>
                <c:pt idx="8">
                  <c:v>Q4-2013</c:v>
                </c:pt>
                <c:pt idx="9">
                  <c:v>Q1-2014</c:v>
                </c:pt>
                <c:pt idx="10">
                  <c:v>Q2-2014</c:v>
                </c:pt>
                <c:pt idx="11">
                  <c:v>Q3-2014</c:v>
                </c:pt>
                <c:pt idx="12">
                  <c:v>Q4-2014</c:v>
                </c:pt>
                <c:pt idx="13">
                  <c:v>Q1-2015</c:v>
                </c:pt>
                <c:pt idx="14">
                  <c:v>Q2-2015</c:v>
                </c:pt>
                <c:pt idx="15">
                  <c:v>Q3-2015</c:v>
                </c:pt>
                <c:pt idx="16">
                  <c:v>Q4-2015</c:v>
                </c:pt>
                <c:pt idx="17">
                  <c:v>Q1-2016</c:v>
                </c:pt>
                <c:pt idx="18">
                  <c:v>Q2-2016</c:v>
                </c:pt>
              </c:strCache>
            </c:strRef>
          </c:cat>
          <c:val>
            <c:numRef>
              <c:f>'Aplicación iPads'!$H$4:$H$22</c:f>
              <c:numCache>
                <c:formatCode>0.0</c:formatCode>
                <c:ptCount val="19"/>
                <c:pt idx="0" formatCode="0.00">
                  <c:v>9.7274900081954101</c:v>
                </c:pt>
                <c:pt idx="1">
                  <c:v>22.219530808070097</c:v>
                </c:pt>
                <c:pt idx="2">
                  <c:v>37.854592644572357</c:v>
                </c:pt>
                <c:pt idx="3">
                  <c:v>56.805698877499225</c:v>
                </c:pt>
                <c:pt idx="4">
                  <c:v>78.903048114214258</c:v>
                </c:pt>
                <c:pt idx="5">
                  <c:v>103.53418770248636</c:v>
                </c:pt>
                <c:pt idx="6">
                  <c:v>129.6485746047293</c:v>
                </c:pt>
                <c:pt idx="7">
                  <c:v>155.9059071649948</c:v>
                </c:pt>
                <c:pt idx="8">
                  <c:v>180.93666995382495</c:v>
                </c:pt>
                <c:pt idx="9">
                  <c:v>203.61465846002804</c:v>
                </c:pt>
                <c:pt idx="10">
                  <c:v>223.23341073763945</c:v>
                </c:pt>
                <c:pt idx="11">
                  <c:v>239.53867040925459</c:v>
                </c:pt>
                <c:pt idx="12">
                  <c:v>252.64453025559078</c:v>
                </c:pt>
                <c:pt idx="13">
                  <c:v>262.89858373018546</c:v>
                </c:pt>
                <c:pt idx="14">
                  <c:v>270.7534490655496</c:v>
                </c:pt>
                <c:pt idx="15">
                  <c:v>276.67352349096922</c:v>
                </c:pt>
                <c:pt idx="16">
                  <c:v>281.0809790797793</c:v>
                </c:pt>
                <c:pt idx="17">
                  <c:v>284.33242192347979</c:v>
                </c:pt>
                <c:pt idx="18">
                  <c:v>286.7149067846816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4294-A48B-A34CDAECD8B2}"/>
            </c:ext>
          </c:extLst>
        </c:ser>
        <c:ser>
          <c:idx val="1"/>
          <c:order val="1"/>
          <c:tx>
            <c:strRef>
              <c:f>'Aplicación iPads'!$I$2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cat>
            <c:strRef>
              <c:f>'Aplicación iPads'!$F$4:$F$22</c:f>
              <c:strCache>
                <c:ptCount val="19"/>
                <c:pt idx="0">
                  <c:v>Q1-2011</c:v>
                </c:pt>
                <c:pt idx="1">
                  <c:v>Q1-2012</c:v>
                </c:pt>
                <c:pt idx="2">
                  <c:v>Q2-2012</c:v>
                </c:pt>
                <c:pt idx="3">
                  <c:v>Q3-2012</c:v>
                </c:pt>
                <c:pt idx="4">
                  <c:v>Q4-2012</c:v>
                </c:pt>
                <c:pt idx="5">
                  <c:v>Q1-2013</c:v>
                </c:pt>
                <c:pt idx="6">
                  <c:v>Q2-2013</c:v>
                </c:pt>
                <c:pt idx="7">
                  <c:v>Q3-2013</c:v>
                </c:pt>
                <c:pt idx="8">
                  <c:v>Q4-2013</c:v>
                </c:pt>
                <c:pt idx="9">
                  <c:v>Q1-2014</c:v>
                </c:pt>
                <c:pt idx="10">
                  <c:v>Q2-2014</c:v>
                </c:pt>
                <c:pt idx="11">
                  <c:v>Q3-2014</c:v>
                </c:pt>
                <c:pt idx="12">
                  <c:v>Q4-2014</c:v>
                </c:pt>
                <c:pt idx="13">
                  <c:v>Q1-2015</c:v>
                </c:pt>
                <c:pt idx="14">
                  <c:v>Q2-2015</c:v>
                </c:pt>
                <c:pt idx="15">
                  <c:v>Q3-2015</c:v>
                </c:pt>
                <c:pt idx="16">
                  <c:v>Q4-2015</c:v>
                </c:pt>
                <c:pt idx="17">
                  <c:v>Q1-2016</c:v>
                </c:pt>
                <c:pt idx="18">
                  <c:v>Q2-2016</c:v>
                </c:pt>
              </c:strCache>
            </c:strRef>
          </c:cat>
          <c:val>
            <c:numRef>
              <c:f>'Aplicación iPads'!$I$4:$I$22</c:f>
              <c:numCache>
                <c:formatCode>0.0</c:formatCode>
                <c:ptCount val="19"/>
                <c:pt idx="0">
                  <c:v>9.7274900081954101</c:v>
                </c:pt>
                <c:pt idx="1">
                  <c:v>12.492040799874687</c:v>
                </c:pt>
                <c:pt idx="2">
                  <c:v>15.63506183650226</c:v>
                </c:pt>
                <c:pt idx="3">
                  <c:v>18.951106232926868</c:v>
                </c:pt>
                <c:pt idx="4">
                  <c:v>22.097349236715033</c:v>
                </c:pt>
                <c:pt idx="5">
                  <c:v>24.631139588272106</c:v>
                </c:pt>
                <c:pt idx="6">
                  <c:v>26.114386902242941</c:v>
                </c:pt>
                <c:pt idx="7">
                  <c:v>26.257332560265496</c:v>
                </c:pt>
                <c:pt idx="8">
                  <c:v>25.030762788830145</c:v>
                </c:pt>
                <c:pt idx="9">
                  <c:v>22.677988506203093</c:v>
                </c:pt>
                <c:pt idx="10">
                  <c:v>19.618752277611406</c:v>
                </c:pt>
                <c:pt idx="11">
                  <c:v>16.305259671615147</c:v>
                </c:pt>
                <c:pt idx="12">
                  <c:v>13.105859846336188</c:v>
                </c:pt>
                <c:pt idx="13">
                  <c:v>10.254053474594684</c:v>
                </c:pt>
                <c:pt idx="14">
                  <c:v>7.8548653353641384</c:v>
                </c:pt>
                <c:pt idx="15">
                  <c:v>5.9200744254196138</c:v>
                </c:pt>
                <c:pt idx="16">
                  <c:v>4.4074555888100804</c:v>
                </c:pt>
                <c:pt idx="17">
                  <c:v>3.2514428437004881</c:v>
                </c:pt>
                <c:pt idx="18">
                  <c:v>2.3824848612018172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4294-A48B-A34CDAEC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42656"/>
        <c:axId val="419349712"/>
      </c:lineChart>
      <c:catAx>
        <c:axId val="41934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349712"/>
        <c:crosses val="autoZero"/>
        <c:auto val="1"/>
        <c:lblAlgn val="ctr"/>
        <c:lblOffset val="100"/>
        <c:noMultiLvlLbl val="0"/>
      </c:catAx>
      <c:valAx>
        <c:axId val="419349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9342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Pronóstico de ventas de iPads</a:t>
            </a:r>
          </a:p>
          <a:p>
            <a:pPr>
              <a:defRPr/>
            </a:pPr>
            <a:r>
              <a:rPr lang="en-US" sz="1200"/>
              <a:t>Millones de unidades por trimestre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'Aplicación iPads'!$I$2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'Aplicación iPads'!$F$4:$F$20</c:f>
              <c:strCache>
                <c:ptCount val="17"/>
                <c:pt idx="0">
                  <c:v>Q1-2011</c:v>
                </c:pt>
                <c:pt idx="1">
                  <c:v>Q1-2012</c:v>
                </c:pt>
                <c:pt idx="2">
                  <c:v>Q2-2012</c:v>
                </c:pt>
                <c:pt idx="3">
                  <c:v>Q3-2012</c:v>
                </c:pt>
                <c:pt idx="4">
                  <c:v>Q4-2012</c:v>
                </c:pt>
                <c:pt idx="5">
                  <c:v>Q1-2013</c:v>
                </c:pt>
                <c:pt idx="6">
                  <c:v>Q2-2013</c:v>
                </c:pt>
                <c:pt idx="7">
                  <c:v>Q3-2013</c:v>
                </c:pt>
                <c:pt idx="8">
                  <c:v>Q4-2013</c:v>
                </c:pt>
                <c:pt idx="9">
                  <c:v>Q1-2014</c:v>
                </c:pt>
                <c:pt idx="10">
                  <c:v>Q2-2014</c:v>
                </c:pt>
                <c:pt idx="11">
                  <c:v>Q3-2014</c:v>
                </c:pt>
                <c:pt idx="12">
                  <c:v>Q4-2014</c:v>
                </c:pt>
                <c:pt idx="13">
                  <c:v>Q1-2015</c:v>
                </c:pt>
                <c:pt idx="14">
                  <c:v>Q2-2015</c:v>
                </c:pt>
                <c:pt idx="15">
                  <c:v>Q3-2015</c:v>
                </c:pt>
                <c:pt idx="16">
                  <c:v>Q4-2015</c:v>
                </c:pt>
              </c:strCache>
            </c:strRef>
          </c:cat>
          <c:val>
            <c:numRef>
              <c:f>'Aplicación iPads'!$I$4:$I$20</c:f>
              <c:numCache>
                <c:formatCode>0.0</c:formatCode>
                <c:ptCount val="17"/>
                <c:pt idx="0">
                  <c:v>9.7274900081954101</c:v>
                </c:pt>
                <c:pt idx="1">
                  <c:v>12.492040799874687</c:v>
                </c:pt>
                <c:pt idx="2">
                  <c:v>15.63506183650226</c:v>
                </c:pt>
                <c:pt idx="3">
                  <c:v>18.951106232926868</c:v>
                </c:pt>
                <c:pt idx="4">
                  <c:v>22.097349236715033</c:v>
                </c:pt>
                <c:pt idx="5">
                  <c:v>24.631139588272106</c:v>
                </c:pt>
                <c:pt idx="6">
                  <c:v>26.114386902242941</c:v>
                </c:pt>
                <c:pt idx="7">
                  <c:v>26.257332560265496</c:v>
                </c:pt>
                <c:pt idx="8">
                  <c:v>25.030762788830145</c:v>
                </c:pt>
                <c:pt idx="9">
                  <c:v>22.677988506203093</c:v>
                </c:pt>
                <c:pt idx="10">
                  <c:v>19.618752277611406</c:v>
                </c:pt>
                <c:pt idx="11">
                  <c:v>16.305259671615147</c:v>
                </c:pt>
                <c:pt idx="12">
                  <c:v>13.105859846336188</c:v>
                </c:pt>
                <c:pt idx="13">
                  <c:v>10.254053474594684</c:v>
                </c:pt>
                <c:pt idx="14">
                  <c:v>7.8548653353641384</c:v>
                </c:pt>
                <c:pt idx="15">
                  <c:v>5.9200744254196138</c:v>
                </c:pt>
                <c:pt idx="16">
                  <c:v>4.4074555888100804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8-4C2D-8675-71A269E3DE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9346184"/>
        <c:axId val="419344616"/>
      </c:lineChart>
      <c:catAx>
        <c:axId val="419346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9344616"/>
        <c:crosses val="autoZero"/>
        <c:auto val="1"/>
        <c:lblAlgn val="ctr"/>
        <c:lblOffset val="100"/>
        <c:noMultiLvlLbl val="0"/>
      </c:catAx>
      <c:valAx>
        <c:axId val="419344616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41934618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'Aplicación iPads'!$O$39</c:f>
              <c:strCache>
                <c:ptCount val="1"/>
                <c:pt idx="0">
                  <c:v>Pronóstico</c:v>
                </c:pt>
              </c:strCache>
            </c:strRef>
          </c:tx>
          <c:marker>
            <c:symbol val="none"/>
          </c:marker>
          <c:cat>
            <c:strRef>
              <c:f>'Aplicación iPads'!$N$40:$N$58</c:f>
              <c:strCache>
                <c:ptCount val="19"/>
                <c:pt idx="0">
                  <c:v>Q4-2011</c:v>
                </c:pt>
                <c:pt idx="1">
                  <c:v>Q1-2012</c:v>
                </c:pt>
                <c:pt idx="2">
                  <c:v>Q2-2012</c:v>
                </c:pt>
                <c:pt idx="3">
                  <c:v>Q3-2012</c:v>
                </c:pt>
                <c:pt idx="4">
                  <c:v>Q4-2012</c:v>
                </c:pt>
                <c:pt idx="5">
                  <c:v>Q1-2013</c:v>
                </c:pt>
                <c:pt idx="6">
                  <c:v>Q2-2013</c:v>
                </c:pt>
                <c:pt idx="7">
                  <c:v>Q3-2013</c:v>
                </c:pt>
                <c:pt idx="8">
                  <c:v>Q4-2013</c:v>
                </c:pt>
                <c:pt idx="9">
                  <c:v>Q1-2014</c:v>
                </c:pt>
                <c:pt idx="10">
                  <c:v>Q2-2014</c:v>
                </c:pt>
                <c:pt idx="11">
                  <c:v>Q3-2014</c:v>
                </c:pt>
                <c:pt idx="12">
                  <c:v>Q4-2014</c:v>
                </c:pt>
                <c:pt idx="13">
                  <c:v>Q1-2015</c:v>
                </c:pt>
                <c:pt idx="14">
                  <c:v>Q2-2015</c:v>
                </c:pt>
                <c:pt idx="15">
                  <c:v>Q3-2015</c:v>
                </c:pt>
                <c:pt idx="16">
                  <c:v>Q4-2015</c:v>
                </c:pt>
                <c:pt idx="17">
                  <c:v>Q1-2016</c:v>
                </c:pt>
                <c:pt idx="18">
                  <c:v>Q2-2016</c:v>
                </c:pt>
              </c:strCache>
            </c:strRef>
          </c:cat>
          <c:val>
            <c:numRef>
              <c:f>'Aplicación iPads'!$O$40:$O$58</c:f>
              <c:numCache>
                <c:formatCode>0.0</c:formatCode>
                <c:ptCount val="19"/>
                <c:pt idx="0">
                  <c:v>9.7604133249651515</c:v>
                </c:pt>
                <c:pt idx="1">
                  <c:v>12.532191505802876</c:v>
                </c:pt>
                <c:pt idx="2">
                  <c:v>15.681366080619554</c:v>
                </c:pt>
                <c:pt idx="3">
                  <c:v>19.000663493449608</c:v>
                </c:pt>
                <c:pt idx="4">
                  <c:v>22.145268230576178</c:v>
                </c:pt>
                <c:pt idx="5">
                  <c:v>24.671193005005279</c:v>
                </c:pt>
                <c:pt idx="6">
                  <c:v>26.140604945500584</c:v>
                </c:pt>
                <c:pt idx="7">
                  <c:v>26.265991586822395</c:v>
                </c:pt>
                <c:pt idx="8">
                  <c:v>25.021710675718111</c:v>
                </c:pt>
                <c:pt idx="9">
                  <c:v>22.65451230326687</c:v>
                </c:pt>
                <c:pt idx="10">
                  <c:v>19.586143285521302</c:v>
                </c:pt>
                <c:pt idx="11">
                  <c:v>16.26899787694083</c:v>
                </c:pt>
                <c:pt idx="12">
                  <c:v>13.105859846336188</c:v>
                </c:pt>
                <c:pt idx="13">
                  <c:v>10.254053474594684</c:v>
                </c:pt>
                <c:pt idx="14">
                  <c:v>7.8548653353641384</c:v>
                </c:pt>
                <c:pt idx="15">
                  <c:v>5.9200744254196138</c:v>
                </c:pt>
                <c:pt idx="16">
                  <c:v>4.4074555888100804</c:v>
                </c:pt>
                <c:pt idx="17">
                  <c:v>3.2514428437004881</c:v>
                </c:pt>
                <c:pt idx="18">
                  <c:v>2.3824848612018172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D-4A36-97F8-BED742AF29F8}"/>
            </c:ext>
          </c:extLst>
        </c:ser>
        <c:ser>
          <c:idx val="1"/>
          <c:order val="1"/>
          <c:tx>
            <c:strRef>
              <c:f>'Aplicación iPads'!$P$39</c:f>
              <c:strCache>
                <c:ptCount val="1"/>
                <c:pt idx="0">
                  <c:v>Venta</c:v>
                </c:pt>
              </c:strCache>
            </c:strRef>
          </c:tx>
          <c:marker>
            <c:symbol val="none"/>
          </c:marker>
          <c:cat>
            <c:strRef>
              <c:f>'Aplicación iPads'!$N$40:$N$58</c:f>
              <c:strCache>
                <c:ptCount val="19"/>
                <c:pt idx="0">
                  <c:v>Q4-2011</c:v>
                </c:pt>
                <c:pt idx="1">
                  <c:v>Q1-2012</c:v>
                </c:pt>
                <c:pt idx="2">
                  <c:v>Q2-2012</c:v>
                </c:pt>
                <c:pt idx="3">
                  <c:v>Q3-2012</c:v>
                </c:pt>
                <c:pt idx="4">
                  <c:v>Q4-2012</c:v>
                </c:pt>
                <c:pt idx="5">
                  <c:v>Q1-2013</c:v>
                </c:pt>
                <c:pt idx="6">
                  <c:v>Q2-2013</c:v>
                </c:pt>
                <c:pt idx="7">
                  <c:v>Q3-2013</c:v>
                </c:pt>
                <c:pt idx="8">
                  <c:v>Q4-2013</c:v>
                </c:pt>
                <c:pt idx="9">
                  <c:v>Q1-2014</c:v>
                </c:pt>
                <c:pt idx="10">
                  <c:v>Q2-2014</c:v>
                </c:pt>
                <c:pt idx="11">
                  <c:v>Q3-2014</c:v>
                </c:pt>
                <c:pt idx="12">
                  <c:v>Q4-2014</c:v>
                </c:pt>
                <c:pt idx="13">
                  <c:v>Q1-2015</c:v>
                </c:pt>
                <c:pt idx="14">
                  <c:v>Q2-2015</c:v>
                </c:pt>
                <c:pt idx="15">
                  <c:v>Q3-2015</c:v>
                </c:pt>
                <c:pt idx="16">
                  <c:v>Q4-2015</c:v>
                </c:pt>
                <c:pt idx="17">
                  <c:v>Q1-2016</c:v>
                </c:pt>
                <c:pt idx="18">
                  <c:v>Q2-2016</c:v>
                </c:pt>
              </c:strCache>
            </c:strRef>
          </c:cat>
          <c:val>
            <c:numRef>
              <c:f>'Aplicación iPads'!$P$40:$P$58</c:f>
              <c:numCache>
                <c:formatCode>General</c:formatCode>
                <c:ptCount val="19"/>
                <c:pt idx="0">
                  <c:v>11.1</c:v>
                </c:pt>
                <c:pt idx="1">
                  <c:v>15.4</c:v>
                </c:pt>
                <c:pt idx="2">
                  <c:v>11.8</c:v>
                </c:pt>
                <c:pt idx="3">
                  <c:v>17</c:v>
                </c:pt>
                <c:pt idx="4">
                  <c:v>14</c:v>
                </c:pt>
                <c:pt idx="5">
                  <c:v>22</c:v>
                </c:pt>
                <c:pt idx="6">
                  <c:v>19.5</c:v>
                </c:pt>
                <c:pt idx="7">
                  <c:v>14.6</c:v>
                </c:pt>
                <c:pt idx="8">
                  <c:v>14.1</c:v>
                </c:pt>
                <c:pt idx="9">
                  <c:v>26</c:v>
                </c:pt>
                <c:pt idx="10">
                  <c:v>16.399999999999999</c:v>
                </c:pt>
                <c:pt idx="11">
                  <c:v>13.3</c:v>
                </c:pt>
                <c:pt idx="12">
                  <c:v>15.3</c:v>
                </c:pt>
                <c:pt idx="13">
                  <c:v>9.1</c:v>
                </c:pt>
                <c:pt idx="14">
                  <c:v>8.5</c:v>
                </c:pt>
                <c:pt idx="15">
                  <c:v>4.9000000000000004</c:v>
                </c:pt>
                <c:pt idx="16">
                  <c:v>4.2</c:v>
                </c:pt>
                <c:pt idx="17">
                  <c:v>3.7</c:v>
                </c:pt>
                <c:pt idx="1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D-4A36-97F8-BED742AF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48928"/>
        <c:axId val="419345008"/>
      </c:lineChart>
      <c:catAx>
        <c:axId val="41934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345008"/>
        <c:crosses val="autoZero"/>
        <c:auto val="1"/>
        <c:lblAlgn val="ctr"/>
        <c:lblOffset val="100"/>
        <c:noMultiLvlLbl val="0"/>
      </c:catAx>
      <c:valAx>
        <c:axId val="419345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193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88113</xdr:colOff>
      <xdr:row>26</xdr:row>
      <xdr:rowOff>25849</xdr:rowOff>
    </xdr:from>
    <xdr:to>
      <xdr:col>11</xdr:col>
      <xdr:colOff>637442</xdr:colOff>
      <xdr:row>34</xdr:row>
      <xdr:rowOff>179616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1 CuadroTexto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88113" y="5191330"/>
              <a:ext cx="6059175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32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3200" b="0" i="1">
                            <a:latin typeface="Cambria Math"/>
                          </a:rPr>
                          <m:t>𝑡</m:t>
                        </m:r>
                      </m:e>
                    </m:d>
                    <m:r>
                      <a:rPr lang="es-MX" sz="3200" b="0" i="1">
                        <a:latin typeface="Cambria Math"/>
                      </a:rPr>
                      <m:t>=</m:t>
                    </m:r>
                    <m:r>
                      <a:rPr lang="es-MX" sz="3200" b="0" i="1">
                        <a:latin typeface="Cambria Math"/>
                      </a:rPr>
                      <m:t>𝑚</m:t>
                    </m:r>
                    <m:r>
                      <a:rPr lang="es-MX" sz="3200" b="0" i="1">
                        <a:latin typeface="Cambria Math"/>
                      </a:rPr>
                      <m:t>∗</m:t>
                    </m:r>
                    <m:d>
                      <m:dPr>
                        <m:ctrlPr>
                          <a:rPr lang="es-MX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3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3200" b="0" i="1">
                                <a:latin typeface="Cambria Math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num>
                          <m:den>
                            <m:r>
                              <a:rPr lang="es-MX" sz="3200" b="0" i="1">
                                <a:latin typeface="Cambria Math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3200" b="0" i="1">
                                    <a:latin typeface="Cambria Math"/>
                                  </a:rPr>
                                  <m:t>𝑞</m:t>
                                </m:r>
                              </m:num>
                              <m:den>
                                <m:r>
                                  <a:rPr lang="es-MX" sz="3200" b="0" i="1">
                                    <a:latin typeface="Cambria Math"/>
                                  </a:rPr>
                                  <m:t>𝑝</m:t>
                                </m:r>
                              </m:den>
                            </m:f>
                            <m:sSup>
                              <m:sSupPr>
                                <m:ctrlPr>
                                  <a:rPr lang="es-MX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32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MX" sz="3200" b="0" i="1">
                                    <a:latin typeface="Cambria Math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𝑝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+</m:t>
                                    </m:r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𝑞</m:t>
                                    </m:r>
                                  </m:e>
                                </m:d>
                                <m:d>
                                  <m:dPr>
                                    <m:ctrlPr>
                                      <a:rPr lang="es-MX" sz="3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s-MX" sz="3200" b="0" i="1">
                                        <a:latin typeface="Cambria Math"/>
                                      </a:rPr>
                                      <m:t>𝑡</m:t>
                                    </m:r>
                                  </m:e>
                                </m:d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MX" sz="3200"/>
            </a:p>
          </xdr:txBody>
        </xdr:sp>
      </mc:Choice>
      <mc:Fallback xmlns="">
        <xdr:sp macro="" textlink="">
          <xdr:nvSpPr>
            <xdr:cNvPr id="7" name="1 CuadroTexto"/>
            <xdr:cNvSpPr txBox="1"/>
          </xdr:nvSpPr>
          <xdr:spPr>
            <a:xfrm>
              <a:off x="88113" y="5191330"/>
              <a:ext cx="6059175" cy="167776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3200" b="0" i="0">
                  <a:latin typeface="Cambria Math"/>
                </a:rPr>
                <a:t>𝑁(𝑡)=𝑚∗((1−𝑒^(−(𝑝+𝑞)(𝑡) ))/(1+𝑞/𝑝 𝑒^(−(𝑝+𝑞)(𝑡) ) ))</a:t>
              </a:r>
              <a:endParaRPr lang="es-MX" sz="3200"/>
            </a:p>
          </xdr:txBody>
        </xdr:sp>
      </mc:Fallback>
    </mc:AlternateContent>
    <xdr:clientData/>
  </xdr:twoCellAnchor>
  <xdr:twoCellAnchor>
    <xdr:from>
      <xdr:col>11</xdr:col>
      <xdr:colOff>188598</xdr:colOff>
      <xdr:row>29</xdr:row>
      <xdr:rowOff>137503</xdr:rowOff>
    </xdr:from>
    <xdr:to>
      <xdr:col>12</xdr:col>
      <xdr:colOff>170712</xdr:colOff>
      <xdr:row>31</xdr:row>
      <xdr:rowOff>125835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909948" y="5693753"/>
              <a:ext cx="744114" cy="3566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s-MX" i="1">
                      <a:latin typeface="Cambria Math"/>
                      <a:ea typeface="Cambria Math"/>
                    </a:rPr>
                    <m:t>∀</m:t>
                  </m:r>
                </m:oMath>
              </a14:m>
              <a:r>
                <a:rPr lang="es-MX"/>
                <a:t> t ≥0</a:t>
              </a:r>
            </a:p>
          </xdr:txBody>
        </xdr:sp>
      </mc:Choice>
      <mc:Fallback xmlns="">
        <xdr:sp macro="" textlink="">
          <xdr:nvSpPr>
            <xdr:cNvPr id="8" name="3 CuadroTexto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909948" y="5693753"/>
              <a:ext cx="744114" cy="3566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i="0">
                  <a:latin typeface="Cambria Math"/>
                  <a:ea typeface="Cambria Math"/>
                </a:rPr>
                <a:t>∀</a:t>
              </a:r>
              <a:r>
                <a:rPr lang="es-MX"/>
                <a:t> t ≥0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175846</xdr:rowOff>
    </xdr:from>
    <xdr:to>
      <xdr:col>11</xdr:col>
      <xdr:colOff>464615</xdr:colOff>
      <xdr:row>50</xdr:row>
      <xdr:rowOff>12160</xdr:rowOff>
    </xdr:to>
    <xdr:sp macro="" textlink="">
      <xdr:nvSpPr>
        <xdr:cNvPr id="9" name="2 CuadroText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19808" y="7033846"/>
          <a:ext cx="6238230" cy="250331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Parámetros:</a:t>
          </a:r>
        </a:p>
        <a:p>
          <a:endParaRPr lang="es-MX"/>
        </a:p>
        <a:p>
          <a:r>
            <a:rPr lang="es-MX"/>
            <a:t>p= coeficiente de innovación</a:t>
          </a:r>
        </a:p>
        <a:p>
          <a:r>
            <a:rPr lang="es-MX"/>
            <a:t>q= coeficiente de imitación</a:t>
          </a:r>
        </a:p>
        <a:p>
          <a:r>
            <a:rPr lang="es-MX"/>
            <a:t>m= dimensión del mercado</a:t>
          </a:r>
        </a:p>
        <a:p>
          <a:r>
            <a:rPr lang="es-MX"/>
            <a:t>t = periodo (condición inicial 0)</a:t>
          </a:r>
        </a:p>
        <a:p>
          <a:endParaRPr lang="es-MX"/>
        </a:p>
        <a:p>
          <a:r>
            <a:rPr lang="es-MX" sz="1400" b="1"/>
            <a:t>Nota: existe una tabla con valores para los parámetros p y q aplicados a productos </a:t>
          </a:r>
        </a:p>
        <a:p>
          <a:r>
            <a:rPr lang="es-MX" sz="1400" b="1"/>
            <a:t>de consumo masivo.</a:t>
          </a:r>
        </a:p>
      </xdr:txBody>
    </xdr:sp>
    <xdr:clientData/>
  </xdr:twoCellAnchor>
  <xdr:twoCellAnchor>
    <xdr:from>
      <xdr:col>9</xdr:col>
      <xdr:colOff>457200</xdr:colOff>
      <xdr:row>1</xdr:row>
      <xdr:rowOff>0</xdr:rowOff>
    </xdr:from>
    <xdr:to>
      <xdr:col>16</xdr:col>
      <xdr:colOff>387350</xdr:colOff>
      <xdr:row>14</xdr:row>
      <xdr:rowOff>124802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15</xdr:row>
      <xdr:rowOff>10500</xdr:rowOff>
    </xdr:from>
    <xdr:to>
      <xdr:col>20</xdr:col>
      <xdr:colOff>400538</xdr:colOff>
      <xdr:row>33</xdr:row>
      <xdr:rowOff>88898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286726</xdr:colOff>
      <xdr:row>37</xdr:row>
      <xdr:rowOff>165833</xdr:rowOff>
    </xdr:from>
    <xdr:to>
      <xdr:col>24</xdr:col>
      <xdr:colOff>596900</xdr:colOff>
      <xdr:row>52</xdr:row>
      <xdr:rowOff>51533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3.nd.edu/~busiforc/handouts/Other%20Articles/Bass%20model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62"/>
  <sheetViews>
    <sheetView tabSelected="1" zoomScaleNormal="100" workbookViewId="0">
      <selection activeCell="B16" sqref="B16"/>
    </sheetView>
  </sheetViews>
  <sheetFormatPr baseColWidth="10" defaultRowHeight="14.5" x14ac:dyDescent="0.35"/>
  <cols>
    <col min="1" max="1" width="3.26953125" customWidth="1"/>
    <col min="2" max="2" width="15" bestFit="1" customWidth="1"/>
    <col min="3" max="3" width="7.81640625" bestFit="1" customWidth="1"/>
    <col min="4" max="4" width="2.453125" customWidth="1"/>
    <col min="5" max="5" width="3.1796875" customWidth="1"/>
    <col min="6" max="6" width="9.54296875" bestFit="1" customWidth="1"/>
    <col min="7" max="7" width="8" hidden="1" customWidth="1"/>
    <col min="8" max="8" width="10.7265625" bestFit="1" customWidth="1"/>
    <col min="9" max="9" width="10.453125" bestFit="1" customWidth="1"/>
    <col min="10" max="10" width="8.54296875" customWidth="1"/>
    <col min="17" max="17" width="6.26953125" customWidth="1"/>
    <col min="18" max="18" width="12" customWidth="1"/>
  </cols>
  <sheetData>
    <row r="2" spans="2:18" ht="31.5" customHeight="1" x14ac:dyDescent="0.35">
      <c r="B2" s="5" t="s">
        <v>11</v>
      </c>
      <c r="F2" s="10" t="s">
        <v>51</v>
      </c>
      <c r="G2" s="10" t="s">
        <v>9</v>
      </c>
      <c r="H2" s="10" t="s">
        <v>10</v>
      </c>
      <c r="I2" s="10" t="s">
        <v>12</v>
      </c>
    </row>
    <row r="3" spans="2:18" x14ac:dyDescent="0.35">
      <c r="B3" s="1" t="s">
        <v>1</v>
      </c>
      <c r="C3" s="2">
        <v>2.9000000000000001E-2</v>
      </c>
      <c r="D3" s="2"/>
      <c r="E3" s="2"/>
      <c r="F3" s="9">
        <v>0</v>
      </c>
      <c r="G3" s="11" t="s">
        <v>14</v>
      </c>
      <c r="H3" s="12">
        <v>0</v>
      </c>
      <c r="I3" s="12">
        <v>0</v>
      </c>
    </row>
    <row r="4" spans="2:18" x14ac:dyDescent="0.35">
      <c r="B4" s="1" t="s">
        <v>2</v>
      </c>
      <c r="C4" s="3">
        <v>0.3</v>
      </c>
      <c r="E4">
        <v>1</v>
      </c>
      <c r="F4" s="9" t="s">
        <v>56</v>
      </c>
      <c r="G4" s="11" t="s">
        <v>15</v>
      </c>
      <c r="H4" s="13">
        <f>C5*(1- (EXP(1)^(-(C3+C4)*(G4))))/(1+(C4/C3)*((EXP(1)^-((C3+C4)*(G4)))))</f>
        <v>9.7274900081954101</v>
      </c>
      <c r="I4" s="15">
        <f>H4-H3</f>
        <v>9.7274900081954101</v>
      </c>
      <c r="R4" s="4"/>
    </row>
    <row r="5" spans="2:18" x14ac:dyDescent="0.35">
      <c r="B5" s="1" t="s">
        <v>3</v>
      </c>
      <c r="C5">
        <v>293</v>
      </c>
      <c r="E5">
        <v>2</v>
      </c>
      <c r="F5" s="9" t="s">
        <v>35</v>
      </c>
      <c r="G5" s="11" t="s">
        <v>16</v>
      </c>
      <c r="H5" s="12">
        <f>$C$5*(1- (EXP(1)^(-($C$3+$C$4)*(G5))))/(1+($C$4/$C$3)*((EXP(1)^-(($C$3+$C$4)*(G5)))))</f>
        <v>22.219530808070097</v>
      </c>
      <c r="I5" s="15">
        <f t="shared" ref="I5:I12" si="0">H5-H4</f>
        <v>12.492040799874687</v>
      </c>
      <c r="R5" s="4"/>
    </row>
    <row r="6" spans="2:18" x14ac:dyDescent="0.35">
      <c r="B6" s="1" t="s">
        <v>6</v>
      </c>
      <c r="C6">
        <v>0</v>
      </c>
      <c r="E6">
        <v>3</v>
      </c>
      <c r="F6" s="9" t="s">
        <v>36</v>
      </c>
      <c r="G6" s="11" t="s">
        <v>17</v>
      </c>
      <c r="H6" s="12">
        <f>$C$5*(1- (EXP(1)^(-($C$3+$C$4)*(G6))))/(1+($C$4/$C$3)*((EXP(1)^-(($C$3+$C$4)*(G6)))))</f>
        <v>37.854592644572357</v>
      </c>
      <c r="I6" s="15">
        <f t="shared" si="0"/>
        <v>15.63506183650226</v>
      </c>
      <c r="R6" s="4"/>
    </row>
    <row r="7" spans="2:18" x14ac:dyDescent="0.35">
      <c r="B7" s="1" t="s">
        <v>7</v>
      </c>
      <c r="C7">
        <v>1</v>
      </c>
      <c r="E7">
        <v>4</v>
      </c>
      <c r="F7" s="9" t="s">
        <v>37</v>
      </c>
      <c r="G7" s="11" t="s">
        <v>18</v>
      </c>
      <c r="H7" s="12">
        <f>$C$5*(1- (EXP(1)^(-($C$3+$C$4)*(G7))))/(1+($C$4/$C$3)*((EXP(1)^-(($C$3+$C$4)*(G7)))))</f>
        <v>56.805698877499225</v>
      </c>
      <c r="I7" s="15">
        <f t="shared" si="0"/>
        <v>18.951106232926868</v>
      </c>
      <c r="R7" s="4"/>
    </row>
    <row r="8" spans="2:18" x14ac:dyDescent="0.35">
      <c r="B8" s="1" t="s">
        <v>4</v>
      </c>
      <c r="C8" s="3">
        <f>1- (EXP(1)^(-(C3+C4)*(C7)))</f>
        <v>0.28035698325292457</v>
      </c>
      <c r="D8" s="3"/>
      <c r="E8">
        <v>5</v>
      </c>
      <c r="F8" s="9" t="s">
        <v>38</v>
      </c>
      <c r="G8" s="11" t="s">
        <v>19</v>
      </c>
      <c r="H8" s="12">
        <f t="shared" ref="H8:H12" si="1">$C$5*(1- (EXP(1)^(-($C$3+$C$4)*(G8))))/(1+($C$4/$C$3)*((EXP(1)^-(($C$3+$C$4)*(G8)))))</f>
        <v>78.903048114214258</v>
      </c>
      <c r="I8" s="15">
        <f t="shared" si="0"/>
        <v>22.097349236715033</v>
      </c>
      <c r="R8" s="4"/>
    </row>
    <row r="9" spans="2:18" x14ac:dyDescent="0.35">
      <c r="B9" s="1" t="s">
        <v>5</v>
      </c>
      <c r="C9" s="3">
        <f>1+(C4/C3)*((EXP(1)^-((C3+C4)*(C7))))</f>
        <v>8.4445829318662966</v>
      </c>
      <c r="D9" s="3"/>
      <c r="E9">
        <v>6</v>
      </c>
      <c r="F9" s="9" t="s">
        <v>39</v>
      </c>
      <c r="G9" s="11" t="s">
        <v>20</v>
      </c>
      <c r="H9" s="12">
        <f t="shared" si="1"/>
        <v>103.53418770248636</v>
      </c>
      <c r="I9" s="15">
        <f t="shared" si="0"/>
        <v>24.631139588272106</v>
      </c>
      <c r="R9" s="4"/>
    </row>
    <row r="10" spans="2:18" x14ac:dyDescent="0.35">
      <c r="B10" s="1" t="s">
        <v>8</v>
      </c>
      <c r="C10" s="3">
        <f>C8/C9</f>
        <v>3.3199624601349523E-2</v>
      </c>
      <c r="D10" s="3"/>
      <c r="E10">
        <v>7</v>
      </c>
      <c r="F10" s="9" t="s">
        <v>41</v>
      </c>
      <c r="G10" s="11" t="s">
        <v>21</v>
      </c>
      <c r="H10" s="12">
        <f t="shared" si="1"/>
        <v>129.6485746047293</v>
      </c>
      <c r="I10" s="15">
        <f t="shared" si="0"/>
        <v>26.114386902242941</v>
      </c>
      <c r="R10" s="4"/>
    </row>
    <row r="11" spans="2:18" x14ac:dyDescent="0.35">
      <c r="B11" s="6" t="s">
        <v>0</v>
      </c>
      <c r="C11" s="7">
        <f>C5*(C8/C9)</f>
        <v>9.7274900081954101</v>
      </c>
      <c r="D11" s="7"/>
      <c r="E11">
        <v>8</v>
      </c>
      <c r="F11" s="9" t="s">
        <v>40</v>
      </c>
      <c r="G11" s="11" t="s">
        <v>22</v>
      </c>
      <c r="H11" s="12">
        <f t="shared" si="1"/>
        <v>155.9059071649948</v>
      </c>
      <c r="I11" s="15">
        <f t="shared" si="0"/>
        <v>26.257332560265496</v>
      </c>
      <c r="R11" s="4"/>
    </row>
    <row r="12" spans="2:18" x14ac:dyDescent="0.35">
      <c r="E12">
        <v>9</v>
      </c>
      <c r="F12" s="9" t="s">
        <v>43</v>
      </c>
      <c r="G12" s="11" t="s">
        <v>23</v>
      </c>
      <c r="H12" s="12">
        <f t="shared" si="1"/>
        <v>180.93666995382495</v>
      </c>
      <c r="I12" s="15">
        <f t="shared" si="0"/>
        <v>25.030762788830145</v>
      </c>
      <c r="R12" s="4"/>
    </row>
    <row r="13" spans="2:18" x14ac:dyDescent="0.35">
      <c r="E13">
        <v>10</v>
      </c>
      <c r="F13" s="9" t="s">
        <v>44</v>
      </c>
      <c r="G13" s="11" t="s">
        <v>24</v>
      </c>
      <c r="H13" s="12">
        <f t="shared" ref="H13:H16" si="2">$C$5*(1- (EXP(1)^(-($C$3+$C$4)*(G13))))/(1+($C$4/$C$3)*((EXP(1)^-(($C$3+$C$4)*(G13)))))</f>
        <v>203.61465846002804</v>
      </c>
      <c r="I13" s="15">
        <f t="shared" ref="I13:I16" si="3">H13-H12</f>
        <v>22.677988506203093</v>
      </c>
      <c r="R13" s="4"/>
    </row>
    <row r="14" spans="2:18" x14ac:dyDescent="0.35">
      <c r="E14">
        <v>11</v>
      </c>
      <c r="F14" s="9" t="s">
        <v>45</v>
      </c>
      <c r="G14" s="11" t="s">
        <v>25</v>
      </c>
      <c r="H14" s="12">
        <f t="shared" si="2"/>
        <v>223.23341073763945</v>
      </c>
      <c r="I14" s="15">
        <f t="shared" si="3"/>
        <v>19.618752277611406</v>
      </c>
      <c r="P14" s="4"/>
    </row>
    <row r="15" spans="2:18" x14ac:dyDescent="0.35">
      <c r="E15">
        <v>12</v>
      </c>
      <c r="F15" s="9" t="s">
        <v>46</v>
      </c>
      <c r="G15" s="11" t="s">
        <v>26</v>
      </c>
      <c r="H15" s="12">
        <f t="shared" si="2"/>
        <v>239.53867040925459</v>
      </c>
      <c r="I15" s="15">
        <f t="shared" si="3"/>
        <v>16.305259671615147</v>
      </c>
      <c r="R15" s="4"/>
    </row>
    <row r="16" spans="2:18" x14ac:dyDescent="0.35">
      <c r="E16">
        <v>13</v>
      </c>
      <c r="F16" s="9" t="s">
        <v>42</v>
      </c>
      <c r="G16" s="11" t="s">
        <v>27</v>
      </c>
      <c r="H16" s="12">
        <f t="shared" si="2"/>
        <v>252.64453025559078</v>
      </c>
      <c r="I16" s="12">
        <f t="shared" si="3"/>
        <v>13.105859846336188</v>
      </c>
      <c r="R16" s="4"/>
    </row>
    <row r="17" spans="3:9" x14ac:dyDescent="0.35">
      <c r="E17">
        <v>14</v>
      </c>
      <c r="F17" s="9" t="s">
        <v>47</v>
      </c>
      <c r="G17" s="11" t="s">
        <v>28</v>
      </c>
      <c r="H17" s="12">
        <f t="shared" ref="H17:H18" si="4">$C$5*(1- (EXP(1)^(-($C$3+$C$4)*(G17))))/(1+($C$4/$C$3)*((EXP(1)^-(($C$3+$C$4)*(G17)))))</f>
        <v>262.89858373018546</v>
      </c>
      <c r="I17" s="12">
        <f t="shared" ref="I17:I18" si="5">H17-H16</f>
        <v>10.254053474594684</v>
      </c>
    </row>
    <row r="18" spans="3:9" x14ac:dyDescent="0.35">
      <c r="E18">
        <v>15</v>
      </c>
      <c r="F18" s="9" t="s">
        <v>48</v>
      </c>
      <c r="G18" s="11" t="s">
        <v>29</v>
      </c>
      <c r="H18" s="12">
        <f t="shared" si="4"/>
        <v>270.7534490655496</v>
      </c>
      <c r="I18" s="12">
        <f t="shared" si="5"/>
        <v>7.8548653353641384</v>
      </c>
    </row>
    <row r="19" spans="3:9" x14ac:dyDescent="0.35">
      <c r="E19">
        <v>16</v>
      </c>
      <c r="F19" s="9" t="s">
        <v>49</v>
      </c>
      <c r="G19" s="11" t="s">
        <v>30</v>
      </c>
      <c r="H19" s="12">
        <f t="shared" ref="H19" si="6">$C$5*(1- (EXP(1)^(-($C$3+$C$4)*(G19))))/(1+($C$4/$C$3)*((EXP(1)^-(($C$3+$C$4)*(G19)))))</f>
        <v>276.67352349096922</v>
      </c>
      <c r="I19" s="12">
        <f t="shared" ref="I19" si="7">H19-H18</f>
        <v>5.9200744254196138</v>
      </c>
    </row>
    <row r="20" spans="3:9" x14ac:dyDescent="0.35">
      <c r="E20">
        <v>17</v>
      </c>
      <c r="F20" s="9" t="s">
        <v>50</v>
      </c>
      <c r="G20" s="11" t="s">
        <v>31</v>
      </c>
      <c r="H20" s="12">
        <f t="shared" ref="H20:H21" si="8">$C$5*(1- (EXP(1)^(-($C$3+$C$4)*(G20))))/(1+($C$4/$C$3)*((EXP(1)^-(($C$3+$C$4)*(G20)))))</f>
        <v>281.0809790797793</v>
      </c>
      <c r="I20" s="12">
        <f t="shared" ref="I20:I21" si="9">H20-H19</f>
        <v>4.4074555888100804</v>
      </c>
    </row>
    <row r="21" spans="3:9" x14ac:dyDescent="0.35">
      <c r="E21">
        <v>18</v>
      </c>
      <c r="F21" s="9" t="s">
        <v>53</v>
      </c>
      <c r="G21" s="11" t="s">
        <v>32</v>
      </c>
      <c r="H21" s="12">
        <f t="shared" si="8"/>
        <v>284.33242192347979</v>
      </c>
      <c r="I21" s="12">
        <f t="shared" si="9"/>
        <v>3.2514428437004881</v>
      </c>
    </row>
    <row r="22" spans="3:9" x14ac:dyDescent="0.35">
      <c r="C22" t="s">
        <v>13</v>
      </c>
      <c r="E22">
        <v>19</v>
      </c>
      <c r="F22" s="9" t="s">
        <v>54</v>
      </c>
      <c r="G22" s="11" t="s">
        <v>33</v>
      </c>
      <c r="H22" s="12">
        <f t="shared" ref="H22" si="10">$C$5*(1- (EXP(1)^(-($C$3+$C$4)*(G22))))/(1+($C$4/$C$3)*((EXP(1)^-(($C$3+$C$4)*(G22)))))</f>
        <v>286.7149067846816</v>
      </c>
      <c r="I22" s="12">
        <f t="shared" ref="I22" si="11">H22-H21</f>
        <v>2.3824848612018172</v>
      </c>
    </row>
    <row r="23" spans="3:9" x14ac:dyDescent="0.35">
      <c r="E23">
        <v>20</v>
      </c>
      <c r="F23" s="9" t="s">
        <v>61</v>
      </c>
      <c r="G23" s="11" t="s">
        <v>62</v>
      </c>
      <c r="H23" s="12">
        <f t="shared" ref="H23:H24" si="12">$C$5*(1- (EXP(1)^(-($C$3+$C$4)*(G23))))/(1+($C$4/$C$3)*((EXP(1)^-(($C$3+$C$4)*(G23)))))</f>
        <v>288.45203647982839</v>
      </c>
      <c r="I23" s="12">
        <f t="shared" ref="I23:I24" si="13">H23-H22</f>
        <v>1.7371296951467912</v>
      </c>
    </row>
    <row r="24" spans="3:9" x14ac:dyDescent="0.35">
      <c r="E24">
        <v>21</v>
      </c>
      <c r="F24" s="9" t="s">
        <v>63</v>
      </c>
      <c r="G24" s="11" t="s">
        <v>64</v>
      </c>
      <c r="H24" s="12">
        <f t="shared" si="12"/>
        <v>289.71405073255397</v>
      </c>
      <c r="I24" s="12">
        <f t="shared" si="13"/>
        <v>1.262014252725578</v>
      </c>
    </row>
    <row r="25" spans="3:9" x14ac:dyDescent="0.35">
      <c r="E25">
        <v>22</v>
      </c>
      <c r="F25" s="9" t="s">
        <v>65</v>
      </c>
      <c r="G25" s="11" t="s">
        <v>66</v>
      </c>
      <c r="H25" s="12">
        <f t="shared" ref="H25" si="14">$C$5*(1- (EXP(1)^(-($C$3+$C$4)*(G25))))/(1+($C$4/$C$3)*((EXP(1)^-(($C$3+$C$4)*(G25)))))</f>
        <v>290.62849040265576</v>
      </c>
      <c r="I25" s="12">
        <f t="shared" ref="I25" si="15">H25-H24</f>
        <v>0.9144396701017854</v>
      </c>
    </row>
    <row r="33" spans="10:17" x14ac:dyDescent="0.35">
      <c r="J33" t="s">
        <v>13</v>
      </c>
    </row>
    <row r="34" spans="10:17" x14ac:dyDescent="0.35">
      <c r="O34" s="3"/>
    </row>
    <row r="35" spans="10:17" x14ac:dyDescent="0.35">
      <c r="O35" s="3"/>
    </row>
    <row r="38" spans="10:17" x14ac:dyDescent="0.35">
      <c r="P38" t="s">
        <v>59</v>
      </c>
    </row>
    <row r="39" spans="10:17" x14ac:dyDescent="0.35">
      <c r="N39" s="8" t="s">
        <v>51</v>
      </c>
      <c r="O39" s="8" t="s">
        <v>12</v>
      </c>
      <c r="P39" s="8" t="s">
        <v>52</v>
      </c>
      <c r="Q39" s="8" t="s">
        <v>57</v>
      </c>
    </row>
    <row r="40" spans="10:17" x14ac:dyDescent="0.35">
      <c r="N40" s="9" t="s">
        <v>34</v>
      </c>
      <c r="O40" s="17">
        <v>9.7604133249651515</v>
      </c>
      <c r="P40" s="9">
        <v>11.1</v>
      </c>
      <c r="Q40" s="9">
        <f>((O40-P40)/P40)*100</f>
        <v>-12.068348423737371</v>
      </c>
    </row>
    <row r="41" spans="10:17" x14ac:dyDescent="0.35">
      <c r="N41" s="9" t="s">
        <v>35</v>
      </c>
      <c r="O41" s="17">
        <v>12.532191505802876</v>
      </c>
      <c r="P41" s="9">
        <v>15.4</v>
      </c>
      <c r="Q41" s="9">
        <f t="shared" ref="Q41:Q60" si="16">((O41-P41)/P41)*100</f>
        <v>-18.622133079202104</v>
      </c>
    </row>
    <row r="42" spans="10:17" x14ac:dyDescent="0.35">
      <c r="N42" s="9" t="s">
        <v>36</v>
      </c>
      <c r="O42" s="17">
        <v>15.681366080619554</v>
      </c>
      <c r="P42" s="9">
        <v>11.8</v>
      </c>
      <c r="Q42" s="9">
        <f t="shared" si="16"/>
        <v>32.892932886606388</v>
      </c>
    </row>
    <row r="43" spans="10:17" x14ac:dyDescent="0.35">
      <c r="N43" s="9" t="s">
        <v>37</v>
      </c>
      <c r="O43" s="17">
        <v>19.000663493449608</v>
      </c>
      <c r="P43" s="9">
        <v>17</v>
      </c>
      <c r="Q43" s="9">
        <f t="shared" si="16"/>
        <v>11.768608784997692</v>
      </c>
    </row>
    <row r="44" spans="10:17" x14ac:dyDescent="0.35">
      <c r="N44" s="9" t="s">
        <v>38</v>
      </c>
      <c r="O44" s="17">
        <v>22.145268230576178</v>
      </c>
      <c r="P44" s="9">
        <v>14</v>
      </c>
      <c r="Q44" s="9">
        <f t="shared" si="16"/>
        <v>58.180487361258415</v>
      </c>
    </row>
    <row r="45" spans="10:17" x14ac:dyDescent="0.35">
      <c r="N45" s="9" t="s">
        <v>39</v>
      </c>
      <c r="O45" s="17">
        <v>24.671193005005279</v>
      </c>
      <c r="P45" s="9">
        <v>22</v>
      </c>
      <c r="Q45" s="9">
        <f t="shared" si="16"/>
        <v>12.141786386387631</v>
      </c>
    </row>
    <row r="46" spans="10:17" x14ac:dyDescent="0.35">
      <c r="N46" s="9" t="s">
        <v>41</v>
      </c>
      <c r="O46" s="17">
        <v>26.140604945500584</v>
      </c>
      <c r="P46" s="9">
        <v>19.5</v>
      </c>
      <c r="Q46" s="9">
        <f t="shared" si="16"/>
        <v>34.054384335900437</v>
      </c>
    </row>
    <row r="47" spans="10:17" x14ac:dyDescent="0.35">
      <c r="N47" s="9" t="s">
        <v>40</v>
      </c>
      <c r="O47" s="17">
        <v>26.265991586822395</v>
      </c>
      <c r="P47" s="9">
        <v>14.6</v>
      </c>
      <c r="Q47" s="9">
        <f t="shared" si="16"/>
        <v>79.904051964536961</v>
      </c>
    </row>
    <row r="48" spans="10:17" x14ac:dyDescent="0.35">
      <c r="N48" s="9" t="s">
        <v>43</v>
      </c>
      <c r="O48" s="17">
        <v>25.021710675718111</v>
      </c>
      <c r="P48" s="9">
        <v>14.1</v>
      </c>
      <c r="Q48" s="9">
        <f t="shared" si="16"/>
        <v>77.458940962539799</v>
      </c>
    </row>
    <row r="49" spans="2:18" x14ac:dyDescent="0.35">
      <c r="N49" s="9" t="s">
        <v>44</v>
      </c>
      <c r="O49" s="17">
        <v>22.65451230326687</v>
      </c>
      <c r="P49" s="9">
        <v>26</v>
      </c>
      <c r="Q49" s="9">
        <f t="shared" si="16"/>
        <v>-12.867260372050501</v>
      </c>
    </row>
    <row r="50" spans="2:18" x14ac:dyDescent="0.35">
      <c r="N50" s="9" t="s">
        <v>45</v>
      </c>
      <c r="O50" s="17">
        <v>19.586143285521302</v>
      </c>
      <c r="P50" s="9">
        <v>16.399999999999999</v>
      </c>
      <c r="Q50" s="9">
        <f t="shared" si="16"/>
        <v>19.427702960495758</v>
      </c>
    </row>
    <row r="51" spans="2:18" x14ac:dyDescent="0.35">
      <c r="N51" s="9" t="s">
        <v>46</v>
      </c>
      <c r="O51" s="17">
        <v>16.26899787694083</v>
      </c>
      <c r="P51" s="9">
        <v>13.3</v>
      </c>
      <c r="Q51" s="9">
        <f t="shared" si="16"/>
        <v>22.323292307825781</v>
      </c>
    </row>
    <row r="52" spans="2:18" x14ac:dyDescent="0.35">
      <c r="N52" s="9" t="s">
        <v>42</v>
      </c>
      <c r="O52" s="17">
        <v>13.105859846336188</v>
      </c>
      <c r="P52" s="9">
        <v>15.3</v>
      </c>
      <c r="Q52" s="9">
        <f t="shared" si="16"/>
        <v>-14.340785318064139</v>
      </c>
    </row>
    <row r="53" spans="2:18" x14ac:dyDescent="0.35">
      <c r="B53" s="14" t="s">
        <v>55</v>
      </c>
      <c r="N53" s="9" t="s">
        <v>47</v>
      </c>
      <c r="O53" s="17">
        <v>10.254053474594684</v>
      </c>
      <c r="P53" s="9">
        <v>9.1</v>
      </c>
      <c r="Q53" s="9">
        <f t="shared" si="16"/>
        <v>12.681906314227303</v>
      </c>
    </row>
    <row r="54" spans="2:18" x14ac:dyDescent="0.35">
      <c r="N54" s="9" t="s">
        <v>48</v>
      </c>
      <c r="O54" s="17">
        <v>7.8548653353641384</v>
      </c>
      <c r="P54" s="9">
        <v>8.5</v>
      </c>
      <c r="Q54" s="9">
        <f t="shared" si="16"/>
        <v>-7.5898195839513125</v>
      </c>
    </row>
    <row r="55" spans="2:18" x14ac:dyDescent="0.35">
      <c r="N55" s="9" t="s">
        <v>49</v>
      </c>
      <c r="O55" s="17">
        <v>5.9200744254196138</v>
      </c>
      <c r="P55" s="9">
        <v>4.9000000000000004</v>
      </c>
      <c r="Q55" s="9">
        <f t="shared" si="16"/>
        <v>20.817845416726804</v>
      </c>
    </row>
    <row r="56" spans="2:18" x14ac:dyDescent="0.35">
      <c r="N56" s="9" t="s">
        <v>50</v>
      </c>
      <c r="O56" s="17">
        <v>4.4074555888100804</v>
      </c>
      <c r="P56" s="9">
        <v>4.2</v>
      </c>
      <c r="Q56" s="9">
        <f t="shared" si="16"/>
        <v>4.9394187811923853</v>
      </c>
    </row>
    <row r="57" spans="2:18" x14ac:dyDescent="0.35">
      <c r="N57" s="9" t="s">
        <v>53</v>
      </c>
      <c r="O57" s="17">
        <v>3.2514428437004881</v>
      </c>
      <c r="P57" s="9">
        <v>3.7</v>
      </c>
      <c r="Q57" s="9">
        <f t="shared" si="16"/>
        <v>-12.123166386473299</v>
      </c>
    </row>
    <row r="58" spans="2:18" x14ac:dyDescent="0.35">
      <c r="N58" s="9" t="s">
        <v>54</v>
      </c>
      <c r="O58" s="17">
        <v>2.3824848612018172</v>
      </c>
      <c r="P58" s="9">
        <v>3.4</v>
      </c>
      <c r="Q58" s="9">
        <f t="shared" si="16"/>
        <v>-29.926915847005375</v>
      </c>
    </row>
    <row r="59" spans="2:18" x14ac:dyDescent="0.35">
      <c r="O59" s="16"/>
    </row>
    <row r="60" spans="2:18" x14ac:dyDescent="0.35">
      <c r="O60" s="4">
        <f>SUM(O40:O58)</f>
        <v>286.90529268961575</v>
      </c>
      <c r="P60" s="4">
        <f>SUM(P40:P58)</f>
        <v>244.3</v>
      </c>
      <c r="Q60">
        <f t="shared" si="16"/>
        <v>17.439743221291746</v>
      </c>
      <c r="R60" t="s">
        <v>60</v>
      </c>
    </row>
    <row r="62" spans="2:18" x14ac:dyDescent="0.35">
      <c r="O62" t="s">
        <v>58</v>
      </c>
    </row>
  </sheetData>
  <hyperlinks>
    <hyperlink ref="B53" r:id="rId1" display="https://www3.nd.edu/~busiforc/handouts/Other Articles/Bass model.pdf" xr:uid="{3ACA5E61-0BC7-48B5-9022-C09514DCFCFD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Aplicación iPads</vt:lpstr>
    </vt:vector>
  </TitlesOfParts>
  <Company>Corporativo FRAGUA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Rodriguez Marin</dc:creator>
  <cp:lastModifiedBy>Mauro Rodríguez Marín</cp:lastModifiedBy>
  <dcterms:created xsi:type="dcterms:W3CDTF">2015-12-02T16:17:21Z</dcterms:created>
  <dcterms:modified xsi:type="dcterms:W3CDTF">2020-02-15T02:24:58Z</dcterms:modified>
</cp:coreProperties>
</file>