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\Google Drive\tide_induced_gw_level\spreadsheets\results_table\"/>
    </mc:Choice>
  </mc:AlternateContent>
  <xr:revisionPtr revIDLastSave="0" documentId="13_ncr:1_{65AD1DBC-5147-4926-B551-30F1ECCF823E}" xr6:coauthVersionLast="47" xr6:coauthVersionMax="47" xr10:uidLastSave="{00000000-0000-0000-0000-000000000000}"/>
  <bookViews>
    <workbookView xWindow="-96" yWindow="-96" windowWidth="23232" windowHeight="12432" activeTab="6" xr2:uid="{2767E0CC-E9B7-4EB7-A2DA-4148D909741C}"/>
  </bookViews>
  <sheets>
    <sheet name="ccf_mainland_pos" sheetId="14" r:id="rId1"/>
    <sheet name="ccf_MB" sheetId="3" r:id="rId2"/>
    <sheet name="studiesK" sheetId="12" r:id="rId3"/>
    <sheet name="phase_mb" sheetId="7" r:id="rId4"/>
    <sheet name="phase" sheetId="11" r:id="rId5"/>
    <sheet name="allD" sheetId="5" r:id="rId6"/>
    <sheet name="K_table" sheetId="4" r:id="rId7"/>
    <sheet name="HW_table" sheetId="10" r:id="rId8"/>
    <sheet name="ccf_t_table" sheetId="2" r:id="rId9"/>
    <sheet name="D_table" sheetId="6" r:id="rId10"/>
  </sheets>
  <definedNames>
    <definedName name="_xlnm._FilterDatabase" localSheetId="5" hidden="1">allD!$A$2:$W$15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4" l="1"/>
  <c r="D18" i="14"/>
  <c r="E18" i="14"/>
  <c r="F18" i="14"/>
  <c r="G18" i="14"/>
  <c r="H18" i="14"/>
  <c r="V37" i="14"/>
  <c r="U37" i="14"/>
  <c r="T37" i="14"/>
  <c r="Q37" i="14"/>
  <c r="P37" i="14"/>
  <c r="O37" i="14"/>
  <c r="N37" i="14"/>
  <c r="M37" i="14"/>
  <c r="J37" i="14"/>
  <c r="I37" i="14"/>
  <c r="H37" i="14"/>
  <c r="G37" i="14"/>
  <c r="F37" i="14"/>
  <c r="C37" i="14"/>
  <c r="B37" i="14"/>
  <c r="V18" i="14"/>
  <c r="U18" i="14"/>
  <c r="T18" i="14"/>
  <c r="S18" i="14"/>
  <c r="R18" i="14"/>
  <c r="P18" i="14"/>
  <c r="O18" i="14"/>
  <c r="N18" i="14"/>
  <c r="M18" i="14"/>
  <c r="L18" i="14"/>
  <c r="K18" i="14"/>
  <c r="I18" i="14"/>
  <c r="C15" i="11"/>
  <c r="D15" i="11"/>
  <c r="E15" i="11"/>
  <c r="F15" i="11"/>
  <c r="G15" i="11"/>
  <c r="H15" i="11"/>
  <c r="I15" i="11"/>
  <c r="J15" i="11"/>
  <c r="K15" i="11"/>
  <c r="L15" i="11"/>
  <c r="M15" i="11"/>
  <c r="C16" i="11"/>
  <c r="D16" i="11"/>
  <c r="E16" i="11"/>
  <c r="F16" i="11"/>
  <c r="G16" i="11"/>
  <c r="H16" i="11"/>
  <c r="I16" i="11"/>
  <c r="J16" i="11"/>
  <c r="K16" i="11"/>
  <c r="L16" i="11"/>
  <c r="M16" i="11"/>
  <c r="B16" i="11"/>
  <c r="B15" i="11"/>
  <c r="Y7" i="3" l="1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L5" i="4" l="1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M4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4" i="4"/>
  <c r="I8" i="4"/>
  <c r="I9" i="4"/>
  <c r="I10" i="4"/>
  <c r="I11" i="4"/>
  <c r="I12" i="4"/>
  <c r="I13" i="4"/>
  <c r="I14" i="4"/>
  <c r="I15" i="4"/>
  <c r="I16" i="4"/>
  <c r="I5" i="4"/>
  <c r="I6" i="4"/>
  <c r="I7" i="4"/>
  <c r="I4" i="4"/>
  <c r="J21" i="5"/>
  <c r="F21" i="5" l="1"/>
  <c r="C40" i="5" l="1"/>
  <c r="D40" i="5"/>
  <c r="B40" i="5"/>
  <c r="Y5" i="7" l="1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 l="1"/>
  <c r="N29" i="5" l="1"/>
  <c r="J29" i="5"/>
  <c r="F29" i="5"/>
  <c r="N23" i="5"/>
  <c r="J23" i="5"/>
  <c r="F23" i="5"/>
  <c r="N31" i="5"/>
  <c r="J31" i="5"/>
  <c r="F31" i="5"/>
  <c r="N28" i="5"/>
  <c r="J28" i="5"/>
  <c r="F28" i="5"/>
  <c r="N32" i="5"/>
  <c r="J32" i="5"/>
  <c r="F32" i="5"/>
  <c r="N24" i="5"/>
  <c r="J24" i="5"/>
  <c r="F24" i="5"/>
  <c r="N26" i="5"/>
  <c r="J26" i="5"/>
  <c r="F26" i="5"/>
  <c r="N30" i="5"/>
  <c r="J30" i="5"/>
  <c r="F30" i="5"/>
  <c r="N27" i="5"/>
  <c r="J27" i="5"/>
  <c r="F27" i="5"/>
  <c r="N21" i="5"/>
  <c r="N22" i="5"/>
  <c r="J22" i="5"/>
  <c r="F22" i="5"/>
  <c r="N25" i="5"/>
  <c r="J25" i="5"/>
  <c r="F25" i="5"/>
  <c r="K5" i="5" l="1"/>
  <c r="K4" i="5"/>
  <c r="K10" i="5"/>
  <c r="K13" i="5"/>
  <c r="K9" i="5"/>
  <c r="K7" i="5"/>
  <c r="K15" i="5"/>
  <c r="K11" i="5"/>
  <c r="K14" i="5"/>
  <c r="K6" i="5"/>
  <c r="K12" i="5"/>
  <c r="K8" i="5"/>
  <c r="H5" i="5"/>
  <c r="H4" i="5"/>
  <c r="H10" i="5"/>
  <c r="H13" i="5"/>
  <c r="H9" i="5"/>
  <c r="H7" i="5"/>
  <c r="H15" i="5"/>
  <c r="H11" i="5"/>
  <c r="H14" i="5"/>
  <c r="H6" i="5"/>
  <c r="H12" i="5"/>
  <c r="H8" i="5"/>
  <c r="E5" i="5"/>
  <c r="E4" i="5"/>
  <c r="E10" i="5"/>
  <c r="E13" i="5"/>
  <c r="E9" i="5"/>
  <c r="E7" i="5"/>
  <c r="E15" i="5"/>
  <c r="E11" i="5"/>
  <c r="E14" i="5"/>
  <c r="E6" i="5"/>
  <c r="E12" i="5"/>
  <c r="E8" i="5"/>
</calcChain>
</file>

<file path=xl/sharedStrings.xml><?xml version="1.0" encoding="utf-8"?>
<sst xmlns="http://schemas.openxmlformats.org/spreadsheetml/2006/main" count="355" uniqueCount="112">
  <si>
    <t>tide</t>
  </si>
  <si>
    <t>r</t>
  </si>
  <si>
    <t>p</t>
  </si>
  <si>
    <t>lag</t>
  </si>
  <si>
    <t>year</t>
  </si>
  <si>
    <t>F-45</t>
  </si>
  <si>
    <t>G-852</t>
  </si>
  <si>
    <t>F-179</t>
  </si>
  <si>
    <t>F-319</t>
  </si>
  <si>
    <t>G-860</t>
  </si>
  <si>
    <t>G-580A</t>
  </si>
  <si>
    <t>G-3549</t>
  </si>
  <si>
    <t>hw</t>
  </si>
  <si>
    <t>average</t>
  </si>
  <si>
    <t>NSP</t>
  </si>
  <si>
    <t>IBP</t>
  </si>
  <si>
    <t>CP</t>
  </si>
  <si>
    <t>SWP</t>
  </si>
  <si>
    <t>PVP</t>
  </si>
  <si>
    <t>NI</t>
  </si>
  <si>
    <t>FFT filter</t>
  </si>
  <si>
    <t>TW</t>
  </si>
  <si>
    <t>Distance</t>
  </si>
  <si>
    <t>or Tide</t>
  </si>
  <si>
    <t>p-value</t>
  </si>
  <si>
    <t>S27_T</t>
  </si>
  <si>
    <t>MB pred</t>
  </si>
  <si>
    <t>LG</t>
  </si>
  <si>
    <t>VK</t>
  </si>
  <si>
    <t>FP</t>
  </si>
  <si>
    <t>MBHS</t>
  </si>
  <si>
    <t>AFP</t>
  </si>
  <si>
    <t>FLP</t>
  </si>
  <si>
    <t>MBM</t>
  </si>
  <si>
    <t xml:space="preserve"> S20G_H</t>
  </si>
  <si>
    <t xml:space="preserve"> S20G_T</t>
  </si>
  <si>
    <t>S22_H</t>
  </si>
  <si>
    <t>S22_T</t>
  </si>
  <si>
    <t>S123_H</t>
  </si>
  <si>
    <t>S123_T</t>
  </si>
  <si>
    <t>S27_H</t>
  </si>
  <si>
    <t xml:space="preserve"> G58_H</t>
  </si>
  <si>
    <t>12-hour mean filter</t>
  </si>
  <si>
    <t xml:space="preserve">Monitoring well </t>
  </si>
  <si>
    <t>Distance (m)</t>
  </si>
  <si>
    <t xml:space="preserve">Min b </t>
  </si>
  <si>
    <t>Min S</t>
  </si>
  <si>
    <t>Max b (m)</t>
  </si>
  <si>
    <t>Max Sy</t>
  </si>
  <si>
    <t xml:space="preserve">D </t>
  </si>
  <si>
    <t>K min (m/s)</t>
  </si>
  <si>
    <t>K max (m/s)</t>
  </si>
  <si>
    <t>D         (m2/s)</t>
  </si>
  <si>
    <t>(m)</t>
  </si>
  <si>
    <t>(m2/s)</t>
  </si>
  <si>
    <t>FFT2019</t>
  </si>
  <si>
    <t>R2_WELL</t>
  </si>
  <si>
    <t>R2_TIDE</t>
  </si>
  <si>
    <t>FFT2020</t>
  </si>
  <si>
    <t>FFT_aver</t>
  </si>
  <si>
    <t>D (m2s-1)</t>
  </si>
  <si>
    <t>12meanf2018</t>
  </si>
  <si>
    <t>12meanf2019</t>
  </si>
  <si>
    <t>12meanf2020</t>
  </si>
  <si>
    <t>12meanf_aver</t>
  </si>
  <si>
    <t>amplitude</t>
  </si>
  <si>
    <t>phase</t>
  </si>
  <si>
    <t>G3549</t>
  </si>
  <si>
    <t>~ 0</t>
  </si>
  <si>
    <t>[m]</t>
  </si>
  <si>
    <t>[h]</t>
  </si>
  <si>
    <t>Well</t>
  </si>
  <si>
    <t>G580A</t>
  </si>
  <si>
    <t>G860</t>
  </si>
  <si>
    <t>F179</t>
  </si>
  <si>
    <t>F319</t>
  </si>
  <si>
    <t>F45</t>
  </si>
  <si>
    <t xml:space="preserve">LBM ‘Cores’ </t>
  </si>
  <si>
    <t xml:space="preserve">17-m scale LBM from borehole images </t>
  </si>
  <si>
    <t xml:space="preserve">Underdamped slug tests </t>
  </si>
  <si>
    <t>(Wacker et al., 2014)</t>
  </si>
  <si>
    <t>(Shoemaker et al., 2008)</t>
  </si>
  <si>
    <t>(Genereux &amp; Guardiario, 1998)</t>
  </si>
  <si>
    <t>Canal Drawdown test; Miami Limestone</t>
  </si>
  <si>
    <t>Canal Drawdown test; Fort Thomson Formation</t>
  </si>
  <si>
    <t>Tide-induced groundwater level</t>
  </si>
  <si>
    <t>Measurement</t>
  </si>
  <si>
    <t>n=220</t>
  </si>
  <si>
    <t>12-hour mean filtered data analyzed by cross-correlation function</t>
  </si>
  <si>
    <t>Head Water Structure</t>
  </si>
  <si>
    <t>Time Lag</t>
  </si>
  <si>
    <t> Well</t>
  </si>
  <si>
    <t>Tidal Efficiency</t>
  </si>
  <si>
    <t>Monitoring</t>
  </si>
  <si>
    <t>FFT</t>
  </si>
  <si>
    <t>12-hmf</t>
  </si>
  <si>
    <t xml:space="preserve">well </t>
  </si>
  <si>
    <r>
      <t>D (m</t>
    </r>
    <r>
      <rPr>
        <vertAlign val="super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>s</t>
    </r>
    <r>
      <rPr>
        <vertAlign val="superscript"/>
        <sz val="12"/>
        <color rgb="FF000000"/>
        <rFont val="Calibri"/>
        <family val="2"/>
      </rPr>
      <t>-1</t>
    </r>
    <r>
      <rPr>
        <sz val="12"/>
        <color rgb="FF000000"/>
        <rFont val="Calibri"/>
        <family val="2"/>
      </rPr>
      <t>)</t>
    </r>
  </si>
  <si>
    <r>
      <t>R</t>
    </r>
    <r>
      <rPr>
        <vertAlign val="super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 xml:space="preserve"> Well</t>
    </r>
  </si>
  <si>
    <r>
      <t>R</t>
    </r>
    <r>
      <rPr>
        <vertAlign val="superscript"/>
        <sz val="12"/>
        <color rgb="FF000000"/>
        <rFont val="Calibri"/>
        <family val="2"/>
      </rPr>
      <t xml:space="preserve">2 </t>
    </r>
    <r>
      <rPr>
        <sz val="12"/>
        <color rgb="FF000000"/>
        <rFont val="Calibri"/>
        <family val="2"/>
      </rPr>
      <t>Tide</t>
    </r>
  </si>
  <si>
    <r>
      <t>R</t>
    </r>
    <r>
      <rPr>
        <vertAlign val="super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 xml:space="preserve"> Tide</t>
    </r>
  </si>
  <si>
    <t>Reference</t>
  </si>
  <si>
    <r>
      <t>K</t>
    </r>
    <r>
      <rPr>
        <b/>
        <sz val="10"/>
        <color theme="1"/>
        <rFont val="Calibri"/>
        <family val="2"/>
        <scheme val="minor"/>
      </rPr>
      <t xml:space="preserve"> (m/s)</t>
    </r>
  </si>
  <si>
    <t>Pumped well aquifer tests</t>
  </si>
  <si>
    <t>(Parker et al., 1955)</t>
  </si>
  <si>
    <t xml:space="preserve">Pumped well aquifer tests </t>
  </si>
  <si>
    <t>( Fish &amp; Stewart, 1991)</t>
  </si>
  <si>
    <t>(U.S. Army Corps of Engineers, 1953)</t>
  </si>
  <si>
    <t>This study</t>
  </si>
  <si>
    <t>(Sukop et al., 2013)</t>
  </si>
  <si>
    <t>(Sukop &amp; Cunningham, 2014)</t>
  </si>
  <si>
    <t>Poiseuille equation; Layer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</si>
</sst>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0" borderId="0" xfId="0" applyNumberFormat="1"/>
    <xf numFmtId="0" fontId="0" fillId="0" borderId="0" xfId="0" applyAlignment="1"/>
    <xf numFmtId="0" fontId="1" fillId="0" borderId="8" xfId="0" applyFont="1" applyBorder="1" applyAlignment="1">
      <alignment horizontal="center" wrapText="1" readingOrder="1"/>
    </xf>
    <xf numFmtId="0" fontId="1" fillId="0" borderId="0" xfId="0" applyFont="1" applyAlignment="1">
      <alignment horizontal="center" wrapText="1" readingOrder="1"/>
    </xf>
    <xf numFmtId="2" fontId="0" fillId="0" borderId="0" xfId="0" applyNumberFormat="1"/>
    <xf numFmtId="0" fontId="1" fillId="0" borderId="2" xfId="0" applyFont="1" applyBorder="1" applyAlignment="1">
      <alignment horizontal="center" wrapText="1" readingOrder="1"/>
    </xf>
    <xf numFmtId="0" fontId="1" fillId="0" borderId="9" xfId="0" applyFont="1" applyBorder="1" applyAlignment="1">
      <alignment horizontal="left" wrapText="1" readingOrder="1"/>
    </xf>
    <xf numFmtId="0" fontId="1" fillId="0" borderId="10" xfId="0" applyFont="1" applyBorder="1" applyAlignment="1">
      <alignment horizontal="left" wrapText="1" readingOrder="1"/>
    </xf>
    <xf numFmtId="0" fontId="1" fillId="0" borderId="3" xfId="0" applyFont="1" applyBorder="1" applyAlignment="1">
      <alignment horizontal="center" wrapText="1" readingOrder="1"/>
    </xf>
    <xf numFmtId="0" fontId="0" fillId="2" borderId="0" xfId="0" applyFill="1"/>
    <xf numFmtId="0" fontId="1" fillId="0" borderId="8" xfId="0" applyFont="1" applyFill="1" applyBorder="1" applyAlignment="1">
      <alignment horizontal="center" wrapText="1" readingOrder="1"/>
    </xf>
    <xf numFmtId="0" fontId="1" fillId="0" borderId="0" xfId="0" applyFont="1" applyFill="1" applyBorder="1" applyAlignment="1">
      <alignment horizontal="center" wrapText="1" readingOrder="1"/>
    </xf>
    <xf numFmtId="0" fontId="1" fillId="0" borderId="11" xfId="0" applyFont="1" applyBorder="1" applyAlignment="1">
      <alignment horizontal="left" wrapText="1" readingOrder="1"/>
    </xf>
    <xf numFmtId="0" fontId="1" fillId="0" borderId="18" xfId="0" applyFont="1" applyBorder="1" applyAlignment="1">
      <alignment horizontal="center" wrapText="1" readingOrder="1"/>
    </xf>
    <xf numFmtId="0" fontId="1" fillId="0" borderId="19" xfId="0" applyFont="1" applyBorder="1" applyAlignment="1">
      <alignment horizontal="center" wrapText="1" readingOrder="1"/>
    </xf>
    <xf numFmtId="0" fontId="1" fillId="0" borderId="6" xfId="0" applyFont="1" applyFill="1" applyBorder="1" applyAlignment="1">
      <alignment horizontal="center" wrapText="1" readingOrder="1"/>
    </xf>
    <xf numFmtId="0" fontId="1" fillId="0" borderId="16" xfId="0" applyFont="1" applyFill="1" applyBorder="1" applyAlignment="1">
      <alignment horizontal="center" wrapText="1" readingOrder="1"/>
    </xf>
    <xf numFmtId="0" fontId="1" fillId="0" borderId="19" xfId="0" applyFont="1" applyFill="1" applyBorder="1" applyAlignment="1">
      <alignment horizontal="center" wrapText="1" readingOrder="1"/>
    </xf>
    <xf numFmtId="0" fontId="1" fillId="0" borderId="0" xfId="0" applyFont="1" applyFill="1" applyAlignment="1">
      <alignment horizontal="center" wrapText="1" readingOrder="1"/>
    </xf>
    <xf numFmtId="0" fontId="1" fillId="0" borderId="3" xfId="0" applyFont="1" applyFill="1" applyBorder="1" applyAlignment="1">
      <alignment horizontal="center" wrapText="1" readingOrder="1"/>
    </xf>
    <xf numFmtId="11" fontId="2" fillId="0" borderId="0" xfId="0" applyNumberFormat="1" applyFont="1" applyFill="1" applyBorder="1" applyAlignment="1">
      <alignment horizontal="right" wrapText="1" readingOrder="1"/>
    </xf>
    <xf numFmtId="11" fontId="2" fillId="0" borderId="14" xfId="0" applyNumberFormat="1" applyFont="1" applyFill="1" applyBorder="1" applyAlignment="1">
      <alignment horizontal="right" wrapText="1" readingOrder="1"/>
    </xf>
    <xf numFmtId="0" fontId="1" fillId="0" borderId="2" xfId="0" applyFont="1" applyFill="1" applyBorder="1" applyAlignment="1">
      <alignment horizontal="center" wrapText="1" readingOrder="1"/>
    </xf>
    <xf numFmtId="0" fontId="1" fillId="0" borderId="1" xfId="0" applyFont="1" applyFill="1" applyBorder="1" applyAlignment="1">
      <alignment horizontal="center" wrapText="1" readingOrder="1"/>
    </xf>
    <xf numFmtId="0" fontId="2" fillId="0" borderId="13" xfId="0" applyNumberFormat="1" applyFont="1" applyFill="1" applyBorder="1" applyAlignment="1">
      <alignment horizontal="center" wrapText="1" readingOrder="1"/>
    </xf>
    <xf numFmtId="0" fontId="1" fillId="0" borderId="8" xfId="0" applyNumberFormat="1" applyFont="1" applyFill="1" applyBorder="1" applyAlignment="1">
      <alignment horizontal="right" wrapText="1" readingOrder="1"/>
    </xf>
    <xf numFmtId="2" fontId="2" fillId="0" borderId="14" xfId="0" applyNumberFormat="1" applyFont="1" applyFill="1" applyBorder="1" applyAlignment="1">
      <alignment horizontal="right" wrapText="1" readingOrder="1"/>
    </xf>
    <xf numFmtId="0" fontId="2" fillId="0" borderId="12" xfId="0" applyNumberFormat="1" applyFont="1" applyFill="1" applyBorder="1" applyAlignment="1">
      <alignment horizontal="center" wrapText="1" readingOrder="1"/>
    </xf>
    <xf numFmtId="0" fontId="1" fillId="0" borderId="5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0" fontId="1" fillId="0" borderId="6" xfId="0" applyFont="1" applyBorder="1" applyAlignment="1">
      <alignment horizontal="center" wrapText="1" readingOrder="1"/>
    </xf>
    <xf numFmtId="0" fontId="1" fillId="0" borderId="3" xfId="0" applyFont="1" applyBorder="1" applyAlignment="1">
      <alignment horizontal="center" wrapText="1" readingOrder="1"/>
    </xf>
    <xf numFmtId="0" fontId="1" fillId="0" borderId="5" xfId="0" applyFont="1" applyFill="1" applyBorder="1" applyAlignment="1">
      <alignment horizontal="center" wrapText="1" readingOrder="1"/>
    </xf>
    <xf numFmtId="0" fontId="1" fillId="0" borderId="15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0" fontId="1" fillId="0" borderId="6" xfId="0" applyFont="1" applyBorder="1" applyAlignment="1">
      <alignment horizontal="center" wrapText="1" readingOrder="1"/>
    </xf>
    <xf numFmtId="0" fontId="1" fillId="0" borderId="3" xfId="0" applyFont="1" applyBorder="1" applyAlignment="1">
      <alignment horizontal="center" wrapText="1" readingOrder="1"/>
    </xf>
    <xf numFmtId="0" fontId="1" fillId="0" borderId="15" xfId="0" applyFont="1" applyBorder="1" applyAlignment="1">
      <alignment horizontal="center" wrapText="1" readingOrder="1"/>
    </xf>
    <xf numFmtId="0" fontId="1" fillId="0" borderId="16" xfId="0" applyFont="1" applyBorder="1" applyAlignment="1">
      <alignment horizontal="center" wrapText="1" readingOrder="1"/>
    </xf>
    <xf numFmtId="0" fontId="1" fillId="0" borderId="6" xfId="0" applyFont="1" applyFill="1" applyBorder="1" applyAlignment="1">
      <alignment horizontal="center" wrapText="1" readingOrder="1"/>
    </xf>
    <xf numFmtId="0" fontId="1" fillId="0" borderId="16" xfId="0" applyFont="1" applyFill="1" applyBorder="1" applyAlignment="1">
      <alignment horizontal="center" wrapText="1" readingOrder="1"/>
    </xf>
    <xf numFmtId="0" fontId="1" fillId="0" borderId="4" xfId="0" applyFont="1" applyFill="1" applyBorder="1" applyAlignment="1">
      <alignment horizontal="center" wrapText="1" readingOrder="1"/>
    </xf>
    <xf numFmtId="0" fontId="1" fillId="0" borderId="17" xfId="0" applyFont="1" applyFill="1" applyBorder="1" applyAlignment="1">
      <alignment horizontal="center" wrapText="1" readingOrder="1"/>
    </xf>
    <xf numFmtId="0" fontId="1" fillId="0" borderId="5" xfId="0" applyFont="1" applyFill="1" applyBorder="1" applyAlignment="1">
      <alignment horizontal="center" wrapText="1" readingOrder="1"/>
    </xf>
    <xf numFmtId="0" fontId="1" fillId="0" borderId="15" xfId="0" applyFont="1" applyFill="1" applyBorder="1" applyAlignment="1">
      <alignment horizontal="center" wrapText="1" readingOrder="1"/>
    </xf>
    <xf numFmtId="0" fontId="1" fillId="0" borderId="9" xfId="0" applyFont="1" applyBorder="1" applyAlignment="1">
      <alignment horizontal="left" wrapText="1" readingOrder="1"/>
    </xf>
    <xf numFmtId="0" fontId="1" fillId="0" borderId="10" xfId="0" applyFont="1" applyBorder="1" applyAlignment="1">
      <alignment horizontal="left" wrapText="1" readingOrder="1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1" fontId="1" fillId="0" borderId="0" xfId="0" applyNumberFormat="1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11" fontId="1" fillId="0" borderId="7" xfId="0" applyNumberFormat="1" applyFont="1" applyBorder="1" applyAlignment="1">
      <alignment horizontal="center" wrapText="1"/>
    </xf>
    <xf numFmtId="11" fontId="5" fillId="0" borderId="0" xfId="0" applyNumberFormat="1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9" fillId="0" borderId="21" xfId="0" applyFont="1" applyBorder="1" applyAlignment="1">
      <alignment horizontal="justify" vertical="center"/>
    </xf>
    <xf numFmtId="0" fontId="9" fillId="0" borderId="22" xfId="0" applyFont="1" applyBorder="1" applyAlignment="1">
      <alignment horizontal="justify" vertical="center"/>
    </xf>
    <xf numFmtId="0" fontId="10" fillId="0" borderId="22" xfId="0" applyFont="1" applyBorder="1" applyAlignment="1">
      <alignment horizontal="justify" vertical="center"/>
    </xf>
    <xf numFmtId="0" fontId="8" fillId="0" borderId="23" xfId="0" applyFont="1" applyBorder="1" applyAlignment="1">
      <alignment horizontal="justify" vertical="center"/>
    </xf>
    <xf numFmtId="0" fontId="8" fillId="0" borderId="24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wrapText="1" readingOrder="1"/>
    </xf>
    <xf numFmtId="0" fontId="1" fillId="0" borderId="10" xfId="0" applyNumberFormat="1" applyFont="1" applyBorder="1" applyAlignment="1">
      <alignment horizontal="left" wrapText="1" readingOrder="1"/>
    </xf>
    <xf numFmtId="0" fontId="1" fillId="0" borderId="6" xfId="0" applyNumberFormat="1" applyFont="1" applyFill="1" applyBorder="1" applyAlignment="1">
      <alignment horizontal="center" wrapText="1" readingOrder="1"/>
    </xf>
    <xf numFmtId="0" fontId="1" fillId="0" borderId="16" xfId="0" applyNumberFormat="1" applyFont="1" applyFill="1" applyBorder="1" applyAlignment="1">
      <alignment horizontal="center" wrapText="1" readingOrder="1"/>
    </xf>
    <xf numFmtId="0" fontId="1" fillId="0" borderId="19" xfId="0" applyNumberFormat="1" applyFont="1" applyFill="1" applyBorder="1" applyAlignment="1">
      <alignment horizontal="center" wrapText="1" readingOrder="1"/>
    </xf>
    <xf numFmtId="0" fontId="1" fillId="0" borderId="0" xfId="0" applyNumberFormat="1" applyFont="1" applyFill="1" applyAlignment="1">
      <alignment horizontal="center" wrapText="1" readingOrder="1"/>
    </xf>
    <xf numFmtId="0" fontId="1" fillId="0" borderId="3" xfId="0" applyNumberFormat="1" applyFont="1" applyFill="1" applyBorder="1" applyAlignment="1">
      <alignment horizontal="center" wrapText="1" readingOrder="1"/>
    </xf>
    <xf numFmtId="0" fontId="1" fillId="0" borderId="11" xfId="0" applyNumberFormat="1" applyFont="1" applyBorder="1" applyAlignment="1">
      <alignment horizontal="left" wrapText="1" readingOrder="1"/>
    </xf>
    <xf numFmtId="0" fontId="1" fillId="0" borderId="4" xfId="0" applyNumberFormat="1" applyFont="1" applyFill="1" applyBorder="1" applyAlignment="1">
      <alignment horizontal="center" wrapText="1" readingOrder="1"/>
    </xf>
    <xf numFmtId="0" fontId="1" fillId="0" borderId="17" xfId="0" applyNumberFormat="1" applyFont="1" applyFill="1" applyBorder="1" applyAlignment="1">
      <alignment horizontal="center" wrapText="1" readingOrder="1"/>
    </xf>
    <xf numFmtId="0" fontId="1" fillId="0" borderId="20" xfId="0" applyNumberFormat="1" applyFont="1" applyFill="1" applyBorder="1" applyAlignment="1">
      <alignment horizontal="center" wrapText="1" readingOrder="1"/>
    </xf>
    <xf numFmtId="0" fontId="1" fillId="0" borderId="7" xfId="0" applyNumberFormat="1" applyFont="1" applyFill="1" applyBorder="1" applyAlignment="1">
      <alignment horizontal="center" wrapText="1" readingOrder="1"/>
    </xf>
    <xf numFmtId="0" fontId="1" fillId="0" borderId="1" xfId="0" applyNumberFormat="1" applyFont="1" applyFill="1" applyBorder="1" applyAlignment="1">
      <alignment horizontal="center" wrapText="1" readingOrder="1"/>
    </xf>
    <xf numFmtId="0" fontId="1" fillId="0" borderId="8" xfId="0" applyNumberFormat="1" applyFont="1" applyFill="1" applyBorder="1" applyAlignment="1">
      <alignment horizontal="center" wrapText="1" readingOrder="1"/>
    </xf>
    <xf numFmtId="0" fontId="1" fillId="0" borderId="2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DB94-C132-4193-B35D-8BC0EE8E1E53}">
  <dimension ref="A1:V37"/>
  <sheetViews>
    <sheetView topLeftCell="A11" workbookViewId="0">
      <selection activeCell="I18" sqref="I18"/>
    </sheetView>
  </sheetViews>
  <sheetFormatPr defaultRowHeight="14.4" x14ac:dyDescent="0.55000000000000004"/>
  <sheetData>
    <row r="1" spans="1:22" x14ac:dyDescent="0.55000000000000004">
      <c r="A1" t="s">
        <v>87</v>
      </c>
    </row>
    <row r="2" spans="1:22" x14ac:dyDescent="0.55000000000000004">
      <c r="A2" t="s">
        <v>0</v>
      </c>
      <c r="B2" t="s">
        <v>1</v>
      </c>
      <c r="I2" t="s">
        <v>2</v>
      </c>
      <c r="P2" t="s">
        <v>3</v>
      </c>
    </row>
    <row r="3" spans="1:22" x14ac:dyDescent="0.55000000000000004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  <c r="V3" t="s">
        <v>11</v>
      </c>
    </row>
    <row r="4" spans="1:22" x14ac:dyDescent="0.55000000000000004">
      <c r="A4">
        <v>2007</v>
      </c>
      <c r="B4">
        <v>0.25916693127025497</v>
      </c>
      <c r="D4">
        <v>0.229483295850545</v>
      </c>
      <c r="F4">
        <v>0.216438350096819</v>
      </c>
      <c r="G4">
        <v>0.25090331482816303</v>
      </c>
      <c r="H4">
        <v>0.86216629073722195</v>
      </c>
      <c r="I4" s="1">
        <v>5.0366050817900403E-5</v>
      </c>
      <c r="K4">
        <v>3.01467861752514E-4</v>
      </c>
      <c r="M4">
        <v>6.1811034342662205E-4</v>
      </c>
      <c r="N4" s="1">
        <v>8.4742846376965607E-5</v>
      </c>
      <c r="O4" s="1">
        <v>1.3081854174001599E-66</v>
      </c>
      <c r="P4">
        <v>16</v>
      </c>
      <c r="R4">
        <v>99</v>
      </c>
      <c r="T4">
        <v>-80</v>
      </c>
      <c r="U4">
        <v>-76</v>
      </c>
      <c r="V4">
        <v>5</v>
      </c>
    </row>
    <row r="5" spans="1:22" x14ac:dyDescent="0.55000000000000004">
      <c r="A5">
        <v>2008</v>
      </c>
      <c r="B5">
        <v>0.31021931003081199</v>
      </c>
      <c r="D5" s="2">
        <v>0.131553969312074</v>
      </c>
      <c r="E5" s="2">
        <v>0.17318025992580999</v>
      </c>
      <c r="F5" s="2">
        <v>0.29469973933926802</v>
      </c>
      <c r="G5" s="2">
        <v>0.21673022829583699</v>
      </c>
      <c r="H5" s="2">
        <v>0.85286320421314399</v>
      </c>
      <c r="I5" s="3">
        <v>1.35711146829458E-6</v>
      </c>
      <c r="J5" s="2"/>
      <c r="K5">
        <v>2.56702910976183E-2</v>
      </c>
      <c r="L5">
        <v>5.0334892317088504E-3</v>
      </c>
      <c r="M5" s="1">
        <v>4.3880041796430202E-6</v>
      </c>
      <c r="N5">
        <v>6.0853026308772199E-4</v>
      </c>
      <c r="O5" s="1">
        <v>9.4648677902403901E-64</v>
      </c>
      <c r="P5">
        <v>-43</v>
      </c>
      <c r="R5">
        <v>22</v>
      </c>
      <c r="S5">
        <v>68</v>
      </c>
      <c r="T5">
        <v>-85</v>
      </c>
      <c r="U5">
        <v>-43</v>
      </c>
      <c r="V5">
        <v>3</v>
      </c>
    </row>
    <row r="6" spans="1:22" x14ac:dyDescent="0.55000000000000004">
      <c r="A6">
        <v>2009</v>
      </c>
      <c r="B6">
        <v>0.32028818734026698</v>
      </c>
      <c r="D6" s="2">
        <v>0.27094572682824503</v>
      </c>
      <c r="E6" s="2">
        <v>0.235592776228401</v>
      </c>
      <c r="F6" s="2">
        <v>0.18550003203319801</v>
      </c>
      <c r="G6" s="2">
        <v>0.20155684279597399</v>
      </c>
      <c r="H6" s="2">
        <v>0.51805401205686596</v>
      </c>
      <c r="I6" s="3">
        <v>6.1109723235143098E-7</v>
      </c>
      <c r="J6" s="2"/>
      <c r="K6" s="1">
        <v>2.32740792493269E-5</v>
      </c>
      <c r="L6" s="1">
        <v>2.1235271558589001E-4</v>
      </c>
      <c r="M6">
        <v>2.89246869473038E-3</v>
      </c>
      <c r="N6">
        <v>1.3347954345260401E-3</v>
      </c>
      <c r="O6" s="1">
        <v>8.2930209037424304E-17</v>
      </c>
      <c r="P6">
        <v>-20</v>
      </c>
      <c r="R6">
        <v>57</v>
      </c>
      <c r="S6">
        <v>-12</v>
      </c>
      <c r="T6">
        <v>-206</v>
      </c>
      <c r="U6">
        <v>159</v>
      </c>
      <c r="V6">
        <v>14</v>
      </c>
    </row>
    <row r="7" spans="1:22" x14ac:dyDescent="0.55000000000000004">
      <c r="A7">
        <v>2010</v>
      </c>
      <c r="B7">
        <v>0.22794327705888501</v>
      </c>
      <c r="D7" s="2">
        <v>0.33033913139816401</v>
      </c>
      <c r="E7" s="2">
        <v>0.37960123553453101</v>
      </c>
      <c r="F7" s="2">
        <v>0.26807929386509299</v>
      </c>
      <c r="G7" s="2">
        <v>0.257397764583988</v>
      </c>
      <c r="H7" s="2">
        <v>0.89847938517357595</v>
      </c>
      <c r="I7" s="2">
        <v>3.2883590437222102E-4</v>
      </c>
      <c r="J7" s="2"/>
      <c r="K7" s="1">
        <v>2.6758248859971298E-7</v>
      </c>
      <c r="L7" s="1">
        <v>2.98605152979117E-9</v>
      </c>
      <c r="M7" s="1">
        <v>2.8177538845110599E-5</v>
      </c>
      <c r="N7" s="1">
        <v>5.6383356079885899E-5</v>
      </c>
      <c r="O7" s="1">
        <v>3.4503188143552597E-80</v>
      </c>
      <c r="P7">
        <v>-29</v>
      </c>
      <c r="R7" s="1">
        <v>-17</v>
      </c>
      <c r="S7" s="1">
        <v>21</v>
      </c>
      <c r="T7" s="1">
        <v>59</v>
      </c>
      <c r="U7">
        <v>138</v>
      </c>
      <c r="V7">
        <v>4</v>
      </c>
    </row>
    <row r="8" spans="1:22" x14ac:dyDescent="0.55000000000000004">
      <c r="A8">
        <v>2011</v>
      </c>
      <c r="B8">
        <v>0.25429144055749803</v>
      </c>
      <c r="D8" s="2">
        <v>0.231788523176018</v>
      </c>
      <c r="E8" s="2">
        <v>0.19897584273930199</v>
      </c>
      <c r="F8" s="2">
        <v>0.21140693113310499</v>
      </c>
      <c r="G8" s="2">
        <v>0.25513195295810098</v>
      </c>
      <c r="H8" s="2">
        <v>0.642868211474382</v>
      </c>
      <c r="I8" s="3">
        <v>6.86070261360802E-5</v>
      </c>
      <c r="J8" s="2"/>
      <c r="K8">
        <v>2.6441367194413701E-4</v>
      </c>
      <c r="L8">
        <v>1.51749094293913E-3</v>
      </c>
      <c r="M8" s="1">
        <v>8.0654936906054096E-4</v>
      </c>
      <c r="N8" s="1">
        <v>6.5075222933492396E-5</v>
      </c>
      <c r="O8" s="1">
        <v>2.39500991451282E-27</v>
      </c>
      <c r="P8">
        <v>67</v>
      </c>
      <c r="R8">
        <v>44</v>
      </c>
      <c r="S8">
        <v>141</v>
      </c>
      <c r="T8">
        <v>31</v>
      </c>
      <c r="U8">
        <v>-65</v>
      </c>
      <c r="V8">
        <v>-7</v>
      </c>
    </row>
    <row r="9" spans="1:22" x14ac:dyDescent="0.55000000000000004">
      <c r="A9">
        <v>2012</v>
      </c>
      <c r="B9">
        <v>0.26400771527440903</v>
      </c>
      <c r="D9" s="2">
        <v>0.15505440920792099</v>
      </c>
      <c r="E9" s="2">
        <v>0.196786143277246</v>
      </c>
      <c r="F9" s="2">
        <v>0.24966885168230299</v>
      </c>
      <c r="G9" s="2">
        <v>0.15150416805569999</v>
      </c>
      <c r="H9" s="2">
        <v>0.42463053115559501</v>
      </c>
      <c r="I9" s="3">
        <v>3.6833506393387602E-5</v>
      </c>
      <c r="J9" s="2"/>
      <c r="K9" s="1">
        <v>1.07054672155215E-2</v>
      </c>
      <c r="L9">
        <v>1.6899330638122101E-3</v>
      </c>
      <c r="M9" s="1">
        <v>9.1456201971207404E-5</v>
      </c>
      <c r="N9">
        <v>1.2308610593778101E-2</v>
      </c>
      <c r="O9" s="1">
        <v>2.4119285351836101E-11</v>
      </c>
      <c r="P9">
        <v>108</v>
      </c>
      <c r="R9">
        <v>-36</v>
      </c>
      <c r="S9">
        <v>-92</v>
      </c>
      <c r="T9" s="1">
        <v>-126</v>
      </c>
      <c r="U9">
        <v>78</v>
      </c>
      <c r="V9">
        <v>68</v>
      </c>
    </row>
    <row r="10" spans="1:22" x14ac:dyDescent="0.55000000000000004">
      <c r="A10">
        <v>2013</v>
      </c>
      <c r="B10">
        <v>0.29382748410617698</v>
      </c>
      <c r="D10" s="2">
        <v>0.19986029490569801</v>
      </c>
      <c r="E10" s="2">
        <v>0.200757585837992</v>
      </c>
      <c r="F10" s="2">
        <v>0.46084616961550401</v>
      </c>
      <c r="G10" s="2">
        <v>0.29406449218377201</v>
      </c>
      <c r="H10" s="2">
        <v>0.359460934223023</v>
      </c>
      <c r="I10" s="3">
        <v>4.6778678768476899E-6</v>
      </c>
      <c r="J10" s="2"/>
      <c r="K10">
        <v>1.45247981040564E-3</v>
      </c>
      <c r="L10">
        <v>1.3891147265256501E-3</v>
      </c>
      <c r="M10" s="1">
        <v>2.8784749292667498E-13</v>
      </c>
      <c r="N10" s="1">
        <v>4.5973582198835803E-6</v>
      </c>
      <c r="O10" s="1">
        <v>2.0585373668530701E-8</v>
      </c>
      <c r="P10">
        <v>132</v>
      </c>
      <c r="R10" s="1">
        <v>20</v>
      </c>
      <c r="S10" s="1">
        <v>-38</v>
      </c>
      <c r="T10" s="1">
        <v>-68</v>
      </c>
      <c r="U10">
        <v>-79</v>
      </c>
      <c r="V10">
        <v>-45</v>
      </c>
    </row>
    <row r="11" spans="1:22" x14ac:dyDescent="0.55000000000000004">
      <c r="A11">
        <v>2014</v>
      </c>
      <c r="B11">
        <v>0.50258975128565797</v>
      </c>
      <c r="D11" s="2">
        <v>0.32878542841721498</v>
      </c>
      <c r="E11" s="2">
        <v>0.31219994156366898</v>
      </c>
      <c r="F11" s="2">
        <v>0.44352531138957302</v>
      </c>
      <c r="G11" s="2">
        <v>0.29317547760818002</v>
      </c>
      <c r="H11" s="2">
        <v>0.462638251642153</v>
      </c>
      <c r="I11" s="3">
        <v>8.7462792341469601E-16</v>
      </c>
      <c r="J11" s="2"/>
      <c r="K11" s="1">
        <v>3.0460989257299302E-7</v>
      </c>
      <c r="L11" s="1">
        <v>1.16266059359894E-6</v>
      </c>
      <c r="M11" s="1">
        <v>2.55478864717459E-12</v>
      </c>
      <c r="N11" s="1">
        <v>4.9063073532020197E-6</v>
      </c>
      <c r="O11" s="1">
        <v>2.2801914487161898E-13</v>
      </c>
      <c r="P11" s="1">
        <v>7</v>
      </c>
      <c r="R11" s="1">
        <v>-6</v>
      </c>
      <c r="S11">
        <v>-4</v>
      </c>
      <c r="T11">
        <v>31</v>
      </c>
      <c r="U11">
        <v>18</v>
      </c>
      <c r="V11">
        <v>5</v>
      </c>
    </row>
    <row r="12" spans="1:22" x14ac:dyDescent="0.55000000000000004">
      <c r="A12">
        <v>2015</v>
      </c>
      <c r="B12">
        <v>0.19582798842596999</v>
      </c>
      <c r="D12" s="2">
        <v>0.138950503310595</v>
      </c>
      <c r="E12" s="2">
        <v>0.52144985111961994</v>
      </c>
      <c r="F12" s="2"/>
      <c r="G12" s="2">
        <v>0.32133631696755899</v>
      </c>
      <c r="H12" s="2">
        <v>0.52663251354767204</v>
      </c>
      <c r="I12" s="2">
        <v>1.77081445196725E-3</v>
      </c>
      <c r="J12" s="2"/>
      <c r="K12">
        <v>1.9736195641649801E-2</v>
      </c>
      <c r="L12" s="1">
        <v>4.86419976110792E-17</v>
      </c>
      <c r="M12" s="1"/>
      <c r="N12" s="1">
        <v>5.6144844741287596E-7</v>
      </c>
      <c r="O12" s="1">
        <v>2.12992675164961E-17</v>
      </c>
      <c r="P12" s="1">
        <v>21</v>
      </c>
      <c r="R12">
        <v>20</v>
      </c>
      <c r="S12">
        <v>8</v>
      </c>
      <c r="T12" s="1"/>
      <c r="U12">
        <v>-17</v>
      </c>
      <c r="V12">
        <v>6</v>
      </c>
    </row>
    <row r="13" spans="1:22" x14ac:dyDescent="0.55000000000000004">
      <c r="A13">
        <v>2016</v>
      </c>
      <c r="D13" s="2">
        <v>0.26561637897630502</v>
      </c>
      <c r="E13" s="2">
        <v>0.21816759801666399</v>
      </c>
      <c r="F13" s="2">
        <v>0.26520499403308101</v>
      </c>
      <c r="G13" s="2">
        <v>0.32794834051524302</v>
      </c>
      <c r="H13" s="2">
        <v>0.35765231009416998</v>
      </c>
      <c r="J13" s="2"/>
      <c r="K13" s="1">
        <v>3.31513457603434E-5</v>
      </c>
      <c r="L13" s="1">
        <v>5.6330903063657803E-4</v>
      </c>
      <c r="M13" s="1">
        <v>3.4058578498566499E-5</v>
      </c>
      <c r="N13" s="1">
        <v>3.2654314082444498E-7</v>
      </c>
      <c r="O13" s="1">
        <v>2.4325898452605298E-8</v>
      </c>
      <c r="R13">
        <v>-5</v>
      </c>
      <c r="S13">
        <v>145</v>
      </c>
      <c r="T13">
        <v>99</v>
      </c>
      <c r="U13">
        <v>-79</v>
      </c>
      <c r="V13">
        <v>-6</v>
      </c>
    </row>
    <row r="14" spans="1:22" x14ac:dyDescent="0.55000000000000004">
      <c r="A14">
        <v>2017</v>
      </c>
      <c r="B14">
        <v>0.108987953511614</v>
      </c>
      <c r="D14" s="2">
        <v>0.37205284766229502</v>
      </c>
      <c r="E14" s="2">
        <v>0.27636001426648399</v>
      </c>
      <c r="F14" s="2">
        <v>0.184466094190012</v>
      </c>
      <c r="G14" s="2">
        <v>0.3436568818795</v>
      </c>
      <c r="H14" s="2">
        <v>0.66832871696776497</v>
      </c>
      <c r="I14" s="2">
        <v>5.3464708349630498E-2</v>
      </c>
      <c r="J14" s="2"/>
      <c r="K14" s="1">
        <v>6.2530470700827598E-9</v>
      </c>
      <c r="L14" s="1">
        <v>1.6124288853909501E-5</v>
      </c>
      <c r="M14" s="1">
        <v>3.0340712502472601E-3</v>
      </c>
      <c r="N14" s="1">
        <v>8.5525294391717799E-8</v>
      </c>
      <c r="O14" s="1">
        <v>3.8871954778388802E-30</v>
      </c>
      <c r="P14" s="1">
        <v>-46</v>
      </c>
      <c r="R14">
        <v>-4</v>
      </c>
      <c r="S14" s="1">
        <v>-28</v>
      </c>
      <c r="T14">
        <v>42</v>
      </c>
      <c r="U14">
        <v>-41</v>
      </c>
      <c r="V14">
        <v>-9</v>
      </c>
    </row>
    <row r="15" spans="1:22" x14ac:dyDescent="0.55000000000000004">
      <c r="A15">
        <v>2018</v>
      </c>
      <c r="B15">
        <v>0.172541584967768</v>
      </c>
      <c r="D15" s="2">
        <v>0.27309506883560097</v>
      </c>
      <c r="E15" s="2">
        <v>0.23624074194545899</v>
      </c>
      <c r="F15" s="2">
        <v>0.24407549986494001</v>
      </c>
      <c r="G15" s="2">
        <v>0.42936625709741999</v>
      </c>
      <c r="H15" s="2">
        <v>0.88454025708825101</v>
      </c>
      <c r="I15" s="2">
        <v>5.1754065449206898E-3</v>
      </c>
      <c r="J15" s="2"/>
      <c r="K15" s="1">
        <v>2.0137223148162899E-5</v>
      </c>
      <c r="L15" s="1">
        <v>2.0449599712571499E-4</v>
      </c>
      <c r="M15" s="1">
        <v>1.2857351140904501E-4</v>
      </c>
      <c r="N15" s="1">
        <v>1.39195552370516E-11</v>
      </c>
      <c r="O15" s="1">
        <v>1.9330517090652201E-74</v>
      </c>
      <c r="P15" s="1">
        <v>-18</v>
      </c>
      <c r="R15">
        <v>9</v>
      </c>
      <c r="S15">
        <v>-80</v>
      </c>
      <c r="T15">
        <v>27</v>
      </c>
      <c r="U15">
        <v>29</v>
      </c>
      <c r="V15">
        <v>2</v>
      </c>
    </row>
    <row r="16" spans="1:22" x14ac:dyDescent="0.55000000000000004">
      <c r="A16">
        <v>2019</v>
      </c>
      <c r="D16">
        <v>0.28973580412050498</v>
      </c>
      <c r="E16">
        <v>0.116343578034778</v>
      </c>
      <c r="F16">
        <v>0.35119792730698401</v>
      </c>
      <c r="G16">
        <v>0.31390506130606199</v>
      </c>
      <c r="H16">
        <v>0.38715398197038797</v>
      </c>
      <c r="K16" s="1">
        <v>6.2973373940150202E-6</v>
      </c>
      <c r="L16">
        <v>4.2564202629968802E-2</v>
      </c>
      <c r="M16" s="1">
        <v>4.3770170447240499E-8</v>
      </c>
      <c r="N16" s="1">
        <v>1.0168180173290001E-6</v>
      </c>
      <c r="O16" s="1">
        <v>1.3983962538481901E-9</v>
      </c>
      <c r="P16" s="1"/>
      <c r="R16">
        <v>15</v>
      </c>
      <c r="S16" s="1">
        <v>21</v>
      </c>
      <c r="T16">
        <v>86</v>
      </c>
      <c r="U16">
        <v>99</v>
      </c>
      <c r="V16">
        <v>4</v>
      </c>
    </row>
    <row r="17" spans="1:22" x14ac:dyDescent="0.55000000000000004">
      <c r="A17">
        <v>2020</v>
      </c>
      <c r="B17">
        <v>0.457611429602442</v>
      </c>
      <c r="D17">
        <v>0.38992756684087698</v>
      </c>
      <c r="E17">
        <v>0.36488401253610397</v>
      </c>
      <c r="F17">
        <v>0.33068701391822602</v>
      </c>
      <c r="G17">
        <v>0.21583740391527201</v>
      </c>
      <c r="H17">
        <v>0.76267976353700995</v>
      </c>
      <c r="I17" s="1">
        <v>4.36844565695518E-13</v>
      </c>
      <c r="K17" s="1">
        <v>1.05323984796234E-9</v>
      </c>
      <c r="L17" s="1">
        <v>1.24000238192632E-8</v>
      </c>
      <c r="M17" s="1">
        <v>2.5990355378295301E-7</v>
      </c>
      <c r="N17">
        <v>6.3827167843075704E-4</v>
      </c>
      <c r="O17" s="1">
        <v>1.95806006029451E-43</v>
      </c>
      <c r="P17" s="1">
        <v>70</v>
      </c>
      <c r="R17">
        <v>9</v>
      </c>
      <c r="S17">
        <v>-3</v>
      </c>
      <c r="T17">
        <v>38</v>
      </c>
      <c r="U17">
        <v>-32</v>
      </c>
      <c r="V17">
        <v>4</v>
      </c>
    </row>
    <row r="18" spans="1:22" x14ac:dyDescent="0.55000000000000004">
      <c r="A18" t="s">
        <v>13</v>
      </c>
      <c r="B18">
        <f t="shared" ref="B18:P18" si="0">AVERAGE(B4:B17)</f>
        <v>0.28060858778597958</v>
      </c>
      <c r="D18">
        <f t="shared" si="0"/>
        <v>0.25765635348871846</v>
      </c>
      <c r="E18">
        <f t="shared" si="0"/>
        <v>0.26388766007892767</v>
      </c>
      <c r="F18">
        <f t="shared" si="0"/>
        <v>0.28506124680523892</v>
      </c>
      <c r="G18">
        <f t="shared" si="0"/>
        <v>0.27660817878505511</v>
      </c>
      <c r="H18">
        <f t="shared" si="0"/>
        <v>0.61486774027722979</v>
      </c>
      <c r="I18" s="1">
        <f t="shared" si="0"/>
        <v>5.0751848259377704E-3</v>
      </c>
      <c r="J18" s="1"/>
      <c r="K18" s="1">
        <f t="shared" si="0"/>
        <v>4.158125341650846E-3</v>
      </c>
      <c r="L18" s="1">
        <f t="shared" si="0"/>
        <v>4.0916685133712098E-3</v>
      </c>
      <c r="M18" s="1">
        <f t="shared" si="0"/>
        <v>5.8755055145655712E-4</v>
      </c>
      <c r="N18" s="1">
        <f t="shared" si="0"/>
        <v>1.0791359578289686E-3</v>
      </c>
      <c r="O18">
        <f t="shared" si="0"/>
        <v>3.309572555979312E-9</v>
      </c>
      <c r="P18">
        <f t="shared" si="0"/>
        <v>22.083333333333332</v>
      </c>
      <c r="R18">
        <f>AVERAGE(R4:R17)</f>
        <v>16.214285714285715</v>
      </c>
      <c r="S18">
        <f>AVERAGE(S4:S17)</f>
        <v>11.307692307692308</v>
      </c>
      <c r="T18">
        <f>AVERAGE(T4:T17)</f>
        <v>-11.692307692307692</v>
      </c>
      <c r="U18">
        <f>AVERAGE(U4:U17)</f>
        <v>6.3571428571428568</v>
      </c>
      <c r="V18">
        <f>AVERAGE(V4:V17)</f>
        <v>3.4285714285714284</v>
      </c>
    </row>
    <row r="21" spans="1:22" x14ac:dyDescent="0.55000000000000004">
      <c r="A21" t="s">
        <v>12</v>
      </c>
      <c r="B21" t="s">
        <v>1</v>
      </c>
      <c r="I21" t="s">
        <v>2</v>
      </c>
      <c r="P21" t="s">
        <v>3</v>
      </c>
    </row>
    <row r="22" spans="1:22" x14ac:dyDescent="0.55000000000000004">
      <c r="A22" t="s">
        <v>4</v>
      </c>
      <c r="B22" t="s">
        <v>5</v>
      </c>
      <c r="C22" t="s">
        <v>6</v>
      </c>
      <c r="D22" t="s">
        <v>7</v>
      </c>
      <c r="E22" t="s">
        <v>8</v>
      </c>
      <c r="F22" t="s">
        <v>9</v>
      </c>
      <c r="G22" t="s">
        <v>10</v>
      </c>
      <c r="H22" t="s">
        <v>11</v>
      </c>
      <c r="I22" t="s">
        <v>5</v>
      </c>
      <c r="J22" t="s">
        <v>6</v>
      </c>
      <c r="K22" t="s">
        <v>7</v>
      </c>
      <c r="L22" t="s">
        <v>8</v>
      </c>
      <c r="M22" t="s">
        <v>9</v>
      </c>
      <c r="N22" t="s">
        <v>10</v>
      </c>
      <c r="O22" t="s">
        <v>11</v>
      </c>
      <c r="P22" t="s">
        <v>5</v>
      </c>
      <c r="Q22" t="s">
        <v>6</v>
      </c>
      <c r="R22" t="s">
        <v>7</v>
      </c>
      <c r="S22" t="s">
        <v>8</v>
      </c>
      <c r="T22" t="s">
        <v>9</v>
      </c>
      <c r="U22" t="s">
        <v>10</v>
      </c>
      <c r="V22" t="s">
        <v>11</v>
      </c>
    </row>
    <row r="23" spans="1:22" x14ac:dyDescent="0.55000000000000004">
      <c r="A23">
        <v>2007</v>
      </c>
      <c r="B23">
        <v>0.259599572850713</v>
      </c>
      <c r="F23">
        <v>0.90873627641091603</v>
      </c>
      <c r="G23">
        <v>0.27450977353766398</v>
      </c>
      <c r="H23">
        <v>0.36533953728923702</v>
      </c>
      <c r="I23" s="1">
        <v>4.8989045505297401E-5</v>
      </c>
      <c r="M23" s="1">
        <v>5.5736366227869305E-85</v>
      </c>
      <c r="N23" s="1">
        <v>1.82948149234501E-5</v>
      </c>
      <c r="O23" s="1">
        <v>1.1878043022584799E-8</v>
      </c>
      <c r="P23">
        <v>17</v>
      </c>
      <c r="T23">
        <v>3</v>
      </c>
      <c r="U23">
        <v>111</v>
      </c>
      <c r="V23">
        <v>1</v>
      </c>
    </row>
    <row r="24" spans="1:22" x14ac:dyDescent="0.55000000000000004">
      <c r="A24">
        <v>2008</v>
      </c>
      <c r="B24">
        <v>0.254728181704371</v>
      </c>
      <c r="C24">
        <v>0.18527546802170999</v>
      </c>
      <c r="F24">
        <v>0.36299931169876698</v>
      </c>
      <c r="G24">
        <v>0.31277202013982802</v>
      </c>
      <c r="H24">
        <v>0.71806544348173995</v>
      </c>
      <c r="I24" s="1">
        <v>6.6750065097286797E-5</v>
      </c>
      <c r="J24">
        <v>0.18527546802170999</v>
      </c>
      <c r="M24" s="1">
        <v>1.48044193723209E-8</v>
      </c>
      <c r="N24" s="1">
        <v>1.1116382533659401E-6</v>
      </c>
      <c r="O24" s="1">
        <v>1.8141695683001499E-36</v>
      </c>
      <c r="P24">
        <v>-32</v>
      </c>
      <c r="Q24" s="1">
        <v>98</v>
      </c>
      <c r="T24">
        <v>0</v>
      </c>
      <c r="U24">
        <v>46</v>
      </c>
      <c r="V24">
        <v>3</v>
      </c>
    </row>
    <row r="25" spans="1:22" x14ac:dyDescent="0.55000000000000004">
      <c r="A25">
        <v>2009</v>
      </c>
      <c r="B25">
        <v>0.26587523651383299</v>
      </c>
      <c r="C25">
        <v>0.16878846277899801</v>
      </c>
      <c r="F25">
        <v>0.78345830055494503</v>
      </c>
      <c r="G25">
        <v>0.38273865601580798</v>
      </c>
      <c r="H25">
        <v>0.287444222669961</v>
      </c>
      <c r="I25" s="1">
        <v>3.2592178039561002E-5</v>
      </c>
      <c r="J25">
        <v>6.0830258048126303E-3</v>
      </c>
      <c r="M25" s="1">
        <v>3.1450318825645802E-47</v>
      </c>
      <c r="N25" s="1">
        <v>2.1839969536504599E-9</v>
      </c>
      <c r="O25" s="1">
        <v>7.4233363779253097E-6</v>
      </c>
      <c r="P25">
        <v>66</v>
      </c>
      <c r="Q25" s="1">
        <v>-25</v>
      </c>
      <c r="T25">
        <v>3</v>
      </c>
      <c r="U25">
        <v>-7</v>
      </c>
      <c r="V25">
        <v>3</v>
      </c>
    </row>
    <row r="26" spans="1:22" x14ac:dyDescent="0.55000000000000004">
      <c r="A26">
        <v>2010</v>
      </c>
      <c r="B26">
        <v>0.23136415452841799</v>
      </c>
      <c r="C26">
        <v>0.16482304964517699</v>
      </c>
      <c r="G26">
        <v>0.35848034329192902</v>
      </c>
      <c r="H26">
        <v>0.58600599327204606</v>
      </c>
      <c r="I26" s="1">
        <v>2.7090143430598802E-4</v>
      </c>
      <c r="J26">
        <v>7.1914182827291203E-3</v>
      </c>
      <c r="N26" s="1">
        <v>2.2538651098781699E-8</v>
      </c>
      <c r="O26" s="1">
        <v>5.5611276835025197E-22</v>
      </c>
      <c r="P26">
        <v>6</v>
      </c>
      <c r="Q26">
        <v>-68</v>
      </c>
      <c r="U26">
        <v>-2</v>
      </c>
      <c r="V26">
        <v>3</v>
      </c>
    </row>
    <row r="27" spans="1:22" x14ac:dyDescent="0.55000000000000004">
      <c r="A27">
        <v>2011</v>
      </c>
      <c r="B27">
        <v>0.34090374567542597</v>
      </c>
      <c r="C27">
        <v>0.20023266665075401</v>
      </c>
      <c r="F27">
        <v>0.40196861851767401</v>
      </c>
      <c r="G27">
        <v>0.25051818199810899</v>
      </c>
      <c r="H27">
        <v>0.62458686792158302</v>
      </c>
      <c r="I27" s="1">
        <v>1.0874547393438399E-7</v>
      </c>
      <c r="J27">
        <v>1.42587218421334E-3</v>
      </c>
      <c r="M27" s="1">
        <v>2.9831425143439398E-10</v>
      </c>
      <c r="N27" s="1">
        <v>8.6786224034231507E-5</v>
      </c>
      <c r="O27" s="1">
        <v>1.6790692698583099E-25</v>
      </c>
      <c r="P27">
        <v>68</v>
      </c>
      <c r="Q27" s="1">
        <v>116</v>
      </c>
      <c r="T27">
        <v>-26</v>
      </c>
      <c r="U27">
        <v>-75</v>
      </c>
      <c r="V27">
        <v>5</v>
      </c>
    </row>
    <row r="28" spans="1:22" x14ac:dyDescent="0.55000000000000004">
      <c r="A28">
        <v>2012</v>
      </c>
      <c r="B28">
        <v>0.31080537529440999</v>
      </c>
      <c r="C28">
        <v>0.108809995639884</v>
      </c>
      <c r="F28">
        <v>0.88411672896592297</v>
      </c>
      <c r="G28">
        <v>0.272303445379522</v>
      </c>
      <c r="H28">
        <v>0.36845948336043099</v>
      </c>
      <c r="I28" s="1">
        <v>1.2965605459841201E-6</v>
      </c>
      <c r="J28">
        <v>5.3753378316457101E-2</v>
      </c>
      <c r="M28" s="1">
        <v>2.8127851668251201E-74</v>
      </c>
      <c r="N28" s="1">
        <v>2.1243089196055699E-5</v>
      </c>
      <c r="O28" s="1">
        <v>1.8582390959659201E-5</v>
      </c>
      <c r="P28">
        <v>120</v>
      </c>
      <c r="Q28" s="1">
        <v>46</v>
      </c>
      <c r="T28">
        <v>2</v>
      </c>
      <c r="U28">
        <v>76</v>
      </c>
      <c r="V28">
        <v>104</v>
      </c>
    </row>
    <row r="29" spans="1:22" x14ac:dyDescent="0.55000000000000004">
      <c r="A29">
        <v>2013</v>
      </c>
      <c r="B29">
        <v>0.32927265580309401</v>
      </c>
      <c r="C29">
        <v>0.210289708164829</v>
      </c>
      <c r="F29">
        <v>0.688991035386878</v>
      </c>
      <c r="G29">
        <v>0.29897006076447102</v>
      </c>
      <c r="H29">
        <v>0.27428034719213901</v>
      </c>
      <c r="I29" s="1">
        <v>2.9250048474362998E-7</v>
      </c>
      <c r="J29">
        <v>8.5494995145231996E-4</v>
      </c>
      <c r="M29" s="1">
        <v>1.3014868489284101E-32</v>
      </c>
      <c r="N29" s="1">
        <v>3.19848046344618E-6</v>
      </c>
      <c r="O29" s="1">
        <v>1.2676700626271299E-5</v>
      </c>
      <c r="P29">
        <v>108</v>
      </c>
      <c r="Q29" s="1">
        <v>64</v>
      </c>
      <c r="T29">
        <v>2</v>
      </c>
      <c r="U29">
        <v>18</v>
      </c>
      <c r="V29">
        <v>-16</v>
      </c>
    </row>
    <row r="30" spans="1:22" x14ac:dyDescent="0.55000000000000004">
      <c r="A30">
        <v>2014</v>
      </c>
      <c r="B30">
        <v>0.49695383889529499</v>
      </c>
      <c r="C30">
        <v>0.25965907334039301</v>
      </c>
      <c r="F30">
        <v>0.48983358799854498</v>
      </c>
      <c r="G30">
        <v>0.40603600562054398</v>
      </c>
      <c r="H30">
        <v>0.32995615958400099</v>
      </c>
      <c r="I30" s="1">
        <v>2.0045323826353301E-15</v>
      </c>
      <c r="J30" s="1">
        <v>4.8802453090446202E-5</v>
      </c>
      <c r="M30" s="1">
        <v>5.5937024011591598E-15</v>
      </c>
      <c r="N30" s="1">
        <v>1.9257465823081999E-10</v>
      </c>
      <c r="O30" s="1">
        <v>2.76287084538882E-7</v>
      </c>
      <c r="P30">
        <v>-7</v>
      </c>
      <c r="Q30" s="1">
        <v>-43</v>
      </c>
      <c r="T30">
        <v>4</v>
      </c>
      <c r="U30">
        <v>68</v>
      </c>
      <c r="V30">
        <v>154</v>
      </c>
    </row>
    <row r="31" spans="1:22" x14ac:dyDescent="0.55000000000000004">
      <c r="A31">
        <v>2015</v>
      </c>
      <c r="B31">
        <v>0.18879069349802899</v>
      </c>
      <c r="C31">
        <v>0.31827215845346202</v>
      </c>
      <c r="G31">
        <v>0.24145136915840801</v>
      </c>
      <c r="H31">
        <v>0.538921396612555</v>
      </c>
      <c r="I31">
        <v>2.48033956284534E-3</v>
      </c>
      <c r="J31" s="1">
        <v>7.1862880844477699E-7</v>
      </c>
      <c r="N31">
        <v>1.5044836019500199E-4</v>
      </c>
      <c r="O31" s="1">
        <v>2.8380805111360399E-18</v>
      </c>
      <c r="P31">
        <v>95</v>
      </c>
      <c r="Q31" s="1">
        <v>-37</v>
      </c>
      <c r="U31">
        <v>-60</v>
      </c>
      <c r="V31">
        <v>2</v>
      </c>
    </row>
    <row r="32" spans="1:22" x14ac:dyDescent="0.55000000000000004">
      <c r="A32">
        <v>2016</v>
      </c>
      <c r="F32">
        <v>0.32657899633485299</v>
      </c>
      <c r="G32">
        <v>0.32414657403366298</v>
      </c>
      <c r="H32">
        <v>0.25701402757039399</v>
      </c>
      <c r="M32" s="1">
        <v>3.6571561332427501E-7</v>
      </c>
      <c r="N32" s="1">
        <v>4.4663556351765998E-7</v>
      </c>
      <c r="O32" s="1">
        <v>5.7774484534479501E-5</v>
      </c>
      <c r="T32">
        <v>3</v>
      </c>
      <c r="U32">
        <v>-3</v>
      </c>
      <c r="V32">
        <v>119</v>
      </c>
    </row>
    <row r="33" spans="1:22" x14ac:dyDescent="0.55000000000000004">
      <c r="A33">
        <v>2017</v>
      </c>
      <c r="B33">
        <v>0.148778708849201</v>
      </c>
      <c r="C33">
        <v>0.175434581881731</v>
      </c>
      <c r="F33">
        <v>0.19745661012836799</v>
      </c>
      <c r="G33">
        <v>0.296443416736203</v>
      </c>
      <c r="H33">
        <v>0.45654049473466102</v>
      </c>
      <c r="I33">
        <v>1.36756170101481E-2</v>
      </c>
      <c r="J33">
        <v>4.5596911966287101E-3</v>
      </c>
      <c r="M33" s="1">
        <v>1.6353391403815499E-3</v>
      </c>
      <c r="N33" s="1">
        <v>3.8588593113512797E-6</v>
      </c>
      <c r="O33" s="1">
        <v>5.0105629586349399E-13</v>
      </c>
      <c r="P33">
        <v>6</v>
      </c>
      <c r="Q33" s="1">
        <v>-47</v>
      </c>
      <c r="T33">
        <v>91</v>
      </c>
      <c r="U33">
        <v>10</v>
      </c>
      <c r="V33">
        <v>0</v>
      </c>
    </row>
    <row r="34" spans="1:22" x14ac:dyDescent="0.55000000000000004">
      <c r="A34">
        <v>2018</v>
      </c>
      <c r="B34">
        <v>0.19626539548057501</v>
      </c>
      <c r="F34">
        <v>0.29435028718740402</v>
      </c>
      <c r="G34">
        <v>0.30323218123844797</v>
      </c>
      <c r="H34">
        <v>0.30383535981397403</v>
      </c>
      <c r="I34">
        <v>1.7334671106072699E-3</v>
      </c>
      <c r="M34" s="1">
        <v>4.5020242413815498E-6</v>
      </c>
      <c r="N34" s="1">
        <v>2.32108586338297E-6</v>
      </c>
      <c r="O34" s="1">
        <v>2.2172057493115998E-6</v>
      </c>
      <c r="P34">
        <v>-64</v>
      </c>
      <c r="T34">
        <v>25</v>
      </c>
      <c r="U34">
        <v>-7</v>
      </c>
      <c r="V34">
        <v>-89</v>
      </c>
    </row>
    <row r="35" spans="1:22" x14ac:dyDescent="0.55000000000000004">
      <c r="A35">
        <v>2019</v>
      </c>
      <c r="F35">
        <v>0.25910587344729602</v>
      </c>
      <c r="G35">
        <v>0.32334468014762902</v>
      </c>
      <c r="H35">
        <v>0.31291777158904599</v>
      </c>
      <c r="M35" s="1">
        <v>5.0563281148992803E-5</v>
      </c>
      <c r="N35" s="1">
        <v>4.7687712404288704E-7</v>
      </c>
      <c r="O35" s="1">
        <v>1.0989844684099099E-6</v>
      </c>
      <c r="T35">
        <v>72</v>
      </c>
      <c r="U35">
        <v>40</v>
      </c>
      <c r="V35">
        <v>2</v>
      </c>
    </row>
    <row r="36" spans="1:22" x14ac:dyDescent="0.55000000000000004">
      <c r="A36">
        <v>2020</v>
      </c>
      <c r="B36">
        <v>0.36880467535503397</v>
      </c>
      <c r="G36">
        <v>0.25283753167026601</v>
      </c>
      <c r="H36">
        <v>0.51840891041321102</v>
      </c>
      <c r="I36" s="1">
        <v>8.5449807133045304E-9</v>
      </c>
      <c r="N36" s="1">
        <v>7.5142960108249394E-5</v>
      </c>
      <c r="O36" s="1">
        <v>7.8454621221036803E-17</v>
      </c>
      <c r="P36">
        <v>60</v>
      </c>
      <c r="U36">
        <v>44</v>
      </c>
      <c r="V36">
        <v>2</v>
      </c>
    </row>
    <row r="37" spans="1:22" x14ac:dyDescent="0.55000000000000004">
      <c r="A37" t="s">
        <v>13</v>
      </c>
      <c r="B37">
        <f t="shared" ref="B37:J37" si="1">AVERAGE(B23:B36)</f>
        <v>0.28267851953736656</v>
      </c>
      <c r="C37">
        <f t="shared" si="1"/>
        <v>0.19906501828632642</v>
      </c>
      <c r="F37">
        <f t="shared" si="1"/>
        <v>0.50887232969377905</v>
      </c>
      <c r="G37">
        <f t="shared" si="1"/>
        <v>0.30698458855232086</v>
      </c>
      <c r="H37">
        <f t="shared" si="1"/>
        <v>0.42441257253606984</v>
      </c>
      <c r="I37">
        <f t="shared" si="1"/>
        <v>1.5258635631696851E-3</v>
      </c>
      <c r="J37">
        <f t="shared" si="1"/>
        <v>2.8799258315544678E-2</v>
      </c>
      <c r="M37">
        <f>AVERAGE(M23:M36)</f>
        <v>1.5370775128404235E-4</v>
      </c>
      <c r="N37">
        <f>AVERAGE(N23:N36)</f>
        <v>2.5953852875629018E-5</v>
      </c>
      <c r="O37">
        <f>AVERAGE(O23:O36)</f>
        <v>7.1472334531968488E-6</v>
      </c>
      <c r="P37">
        <f>AVERAGE(P23:P36)</f>
        <v>36.916666666666664</v>
      </c>
      <c r="Q37">
        <f>AVERAGE(Q23:Q36)</f>
        <v>11.555555555555555</v>
      </c>
      <c r="T37">
        <f>AVERAGE(T23:T36)</f>
        <v>16.272727272727273</v>
      </c>
      <c r="U37">
        <f>AVERAGE(U23:U36)</f>
        <v>18.5</v>
      </c>
      <c r="V37">
        <f>AVERAGE(V23:V36)</f>
        <v>20.928571428571427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62F0-D60E-41E9-8DFE-2F7C99B5F96B}">
  <dimension ref="A1:H15"/>
  <sheetViews>
    <sheetView workbookViewId="0">
      <selection activeCell="D19" sqref="D19"/>
    </sheetView>
  </sheetViews>
  <sheetFormatPr defaultRowHeight="14.4" x14ac:dyDescent="0.55000000000000004"/>
  <cols>
    <col min="3" max="3" width="8.3671875" bestFit="1" customWidth="1"/>
    <col min="4" max="4" width="12.15625" bestFit="1" customWidth="1"/>
    <col min="5" max="5" width="8.05078125" bestFit="1" customWidth="1"/>
  </cols>
  <sheetData>
    <row r="1" spans="1:8" ht="22.5" customHeight="1" x14ac:dyDescent="0.6">
      <c r="A1" s="72" t="s">
        <v>93</v>
      </c>
      <c r="B1" s="57" t="s">
        <v>22</v>
      </c>
      <c r="C1" s="53" t="s">
        <v>94</v>
      </c>
      <c r="D1" s="57" t="s">
        <v>95</v>
      </c>
      <c r="E1" s="53" t="s">
        <v>94</v>
      </c>
      <c r="F1" s="57" t="s">
        <v>95</v>
      </c>
      <c r="G1" s="53" t="s">
        <v>94</v>
      </c>
      <c r="H1" s="53" t="s">
        <v>95</v>
      </c>
    </row>
    <row r="2" spans="1:8" ht="22.5" customHeight="1" thickBot="1" x14ac:dyDescent="0.65">
      <c r="A2" s="73" t="s">
        <v>96</v>
      </c>
      <c r="B2" s="65" t="s">
        <v>53</v>
      </c>
      <c r="C2" s="54" t="s">
        <v>97</v>
      </c>
      <c r="D2" s="65" t="s">
        <v>97</v>
      </c>
      <c r="E2" s="54" t="s">
        <v>98</v>
      </c>
      <c r="F2" s="65" t="s">
        <v>98</v>
      </c>
      <c r="G2" s="54" t="s">
        <v>99</v>
      </c>
      <c r="H2" s="54" t="s">
        <v>100</v>
      </c>
    </row>
    <row r="3" spans="1:8" ht="15.6" x14ac:dyDescent="0.6">
      <c r="A3" s="57" t="s">
        <v>19</v>
      </c>
      <c r="B3" s="57">
        <v>12</v>
      </c>
      <c r="C3" s="53">
        <v>6.1699999999999998E-2</v>
      </c>
      <c r="D3" s="74"/>
      <c r="E3" s="53">
        <v>0.83899999999999997</v>
      </c>
      <c r="F3" s="74"/>
      <c r="G3" s="53">
        <v>0.999</v>
      </c>
      <c r="H3" s="53">
        <v>0.98</v>
      </c>
    </row>
    <row r="4" spans="1:8" ht="15.6" x14ac:dyDescent="0.6">
      <c r="A4" s="57" t="s">
        <v>18</v>
      </c>
      <c r="B4" s="57">
        <v>41</v>
      </c>
      <c r="C4" s="53">
        <v>0.17299999999999999</v>
      </c>
      <c r="D4" s="57">
        <v>0.17199999999999999</v>
      </c>
      <c r="E4" s="53">
        <v>0.98599999999999999</v>
      </c>
      <c r="F4" s="57">
        <v>0.95299999999999996</v>
      </c>
      <c r="G4" s="53">
        <v>0.999</v>
      </c>
      <c r="H4" s="53">
        <v>0.98</v>
      </c>
    </row>
    <row r="5" spans="1:8" ht="22.5" customHeight="1" x14ac:dyDescent="0.6">
      <c r="A5" s="57" t="s">
        <v>33</v>
      </c>
      <c r="B5" s="57">
        <v>59</v>
      </c>
      <c r="C5" s="53">
        <v>4.1900000000000004</v>
      </c>
      <c r="D5" s="57">
        <v>3.04</v>
      </c>
      <c r="E5" s="53">
        <v>0.94399999999999995</v>
      </c>
      <c r="F5" s="57">
        <v>0.94899999999999995</v>
      </c>
      <c r="G5" s="53">
        <v>0.999</v>
      </c>
      <c r="H5" s="53">
        <v>0.97599999999999998</v>
      </c>
    </row>
    <row r="6" spans="1:8" ht="15.6" x14ac:dyDescent="0.6">
      <c r="A6" s="57" t="s">
        <v>15</v>
      </c>
      <c r="B6" s="57">
        <v>74</v>
      </c>
      <c r="C6" s="53">
        <v>0.58599999999999997</v>
      </c>
      <c r="D6" s="57">
        <v>0.60599999999999998</v>
      </c>
      <c r="E6" s="53">
        <v>0.999</v>
      </c>
      <c r="F6" s="57">
        <v>0.97299999999999998</v>
      </c>
      <c r="G6" s="53">
        <v>0.999</v>
      </c>
      <c r="H6" s="53">
        <v>0.98599999999999999</v>
      </c>
    </row>
    <row r="7" spans="1:8" ht="15.9" customHeight="1" x14ac:dyDescent="0.6">
      <c r="A7" s="57" t="s">
        <v>17</v>
      </c>
      <c r="B7" s="57">
        <v>89</v>
      </c>
      <c r="C7" s="53">
        <v>1.54</v>
      </c>
      <c r="D7" s="57">
        <v>1.54</v>
      </c>
      <c r="E7" s="53">
        <v>0.96299999999999997</v>
      </c>
      <c r="F7" s="57">
        <v>0.93899999999999995</v>
      </c>
      <c r="G7" s="53">
        <v>0.999</v>
      </c>
      <c r="H7" s="53">
        <v>0.97499999999999998</v>
      </c>
    </row>
    <row r="8" spans="1:8" ht="15.9" customHeight="1" x14ac:dyDescent="0.6">
      <c r="A8" s="57" t="s">
        <v>29</v>
      </c>
      <c r="B8" s="57">
        <v>121</v>
      </c>
      <c r="C8" s="53">
        <v>2.16</v>
      </c>
      <c r="D8" s="57">
        <v>3.63</v>
      </c>
      <c r="E8" s="53">
        <v>0.95599999999999996</v>
      </c>
      <c r="F8" s="57">
        <v>0.93799999999999994</v>
      </c>
      <c r="G8" s="53">
        <v>0.999</v>
      </c>
      <c r="H8" s="53">
        <v>0.97399999999999998</v>
      </c>
    </row>
    <row r="9" spans="1:8" ht="22.5" customHeight="1" x14ac:dyDescent="0.6">
      <c r="A9" s="57" t="s">
        <v>14</v>
      </c>
      <c r="B9" s="57">
        <v>128</v>
      </c>
      <c r="C9" s="53">
        <v>2.23</v>
      </c>
      <c r="D9" s="57">
        <v>2.37</v>
      </c>
      <c r="E9" s="53">
        <v>0.999</v>
      </c>
      <c r="F9" s="57">
        <v>0.95799999999999996</v>
      </c>
      <c r="G9" s="53">
        <v>0.999</v>
      </c>
      <c r="H9" s="53">
        <v>0.97899999999999998</v>
      </c>
    </row>
    <row r="10" spans="1:8" ht="15.9" customHeight="1" x14ac:dyDescent="0.6">
      <c r="A10" s="57" t="s">
        <v>31</v>
      </c>
      <c r="B10" s="57">
        <v>139</v>
      </c>
      <c r="C10" s="53">
        <v>17.399999999999999</v>
      </c>
      <c r="D10" s="57">
        <v>12.5</v>
      </c>
      <c r="E10" s="53">
        <v>0.95799999999999996</v>
      </c>
      <c r="F10" s="57">
        <v>0.93300000000000005</v>
      </c>
      <c r="G10" s="53">
        <v>0.999</v>
      </c>
      <c r="H10" s="53">
        <v>0.97599999999999998</v>
      </c>
    </row>
    <row r="11" spans="1:8" ht="22.5" customHeight="1" x14ac:dyDescent="0.6">
      <c r="A11" s="57" t="s">
        <v>16</v>
      </c>
      <c r="B11" s="57">
        <v>148</v>
      </c>
      <c r="C11" s="53">
        <v>1.2</v>
      </c>
      <c r="D11" s="57">
        <v>1.26</v>
      </c>
      <c r="E11" s="53">
        <v>0.40200000000000002</v>
      </c>
      <c r="F11" s="57">
        <v>0.42499999999999999</v>
      </c>
      <c r="G11" s="53">
        <v>0.999</v>
      </c>
      <c r="H11" s="53">
        <v>0.97899999999999998</v>
      </c>
    </row>
    <row r="12" spans="1:8" ht="22.5" customHeight="1" x14ac:dyDescent="0.6">
      <c r="A12" s="57" t="s">
        <v>27</v>
      </c>
      <c r="B12" s="57">
        <v>298</v>
      </c>
      <c r="C12" s="53">
        <v>11.8</v>
      </c>
      <c r="D12" s="57">
        <v>18</v>
      </c>
      <c r="E12" s="53">
        <v>0.98699999999999999</v>
      </c>
      <c r="F12" s="57">
        <v>0.94199999999999995</v>
      </c>
      <c r="G12" s="53">
        <v>0.999</v>
      </c>
      <c r="H12" s="53">
        <v>0.97399999999999998</v>
      </c>
    </row>
    <row r="13" spans="1:8" ht="15.6" x14ac:dyDescent="0.6">
      <c r="A13" s="57" t="s">
        <v>32</v>
      </c>
      <c r="B13" s="57">
        <v>598</v>
      </c>
      <c r="C13" s="53">
        <v>431</v>
      </c>
      <c r="D13" s="57">
        <v>467</v>
      </c>
      <c r="E13" s="53">
        <v>0.92700000000000005</v>
      </c>
      <c r="F13" s="57">
        <v>0.90300000000000002</v>
      </c>
      <c r="G13" s="53">
        <v>0.999</v>
      </c>
      <c r="H13" s="53">
        <v>0.97399999999999998</v>
      </c>
    </row>
    <row r="14" spans="1:8" ht="15.6" x14ac:dyDescent="0.6">
      <c r="A14" s="57" t="s">
        <v>30</v>
      </c>
      <c r="B14" s="57">
        <v>633</v>
      </c>
      <c r="C14" s="53">
        <v>130</v>
      </c>
      <c r="D14" s="57">
        <v>98.9</v>
      </c>
      <c r="E14" s="53">
        <v>0.873</v>
      </c>
      <c r="F14" s="57">
        <v>0.82099999999999995</v>
      </c>
      <c r="G14" s="53">
        <v>0.999</v>
      </c>
      <c r="H14" s="53">
        <v>0.97599999999999998</v>
      </c>
    </row>
    <row r="15" spans="1:8" ht="15.6" x14ac:dyDescent="0.6">
      <c r="A15" s="57" t="s">
        <v>11</v>
      </c>
      <c r="B15" s="57">
        <v>877</v>
      </c>
      <c r="C15" s="55"/>
      <c r="D15" s="57">
        <v>11.3</v>
      </c>
      <c r="E15" s="55"/>
      <c r="F15" s="57">
        <v>0.84</v>
      </c>
      <c r="G15" s="55"/>
      <c r="H15" s="53">
        <v>0.97599999999999998</v>
      </c>
    </row>
  </sheetData>
  <sortState xmlns:xlrd2="http://schemas.microsoft.com/office/spreadsheetml/2017/richdata2" ref="K4:V13">
    <sortCondition ref="L4:L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F3E4-B22B-43F8-9D70-C59E97A33984}">
  <dimension ref="A1:Y7"/>
  <sheetViews>
    <sheetView workbookViewId="0">
      <selection activeCell="H7" sqref="H7"/>
    </sheetView>
  </sheetViews>
  <sheetFormatPr defaultRowHeight="14.4" x14ac:dyDescent="0.55000000000000004"/>
  <cols>
    <col min="1" max="13" width="8.89453125" bestFit="1" customWidth="1"/>
    <col min="14" max="14" width="11.578125" bestFit="1" customWidth="1"/>
    <col min="15" max="15" width="10.578125" bestFit="1" customWidth="1"/>
    <col min="16" max="16" width="8.89453125" bestFit="1" customWidth="1"/>
    <col min="17" max="17" width="11.578125" bestFit="1" customWidth="1"/>
    <col min="18" max="19" width="10.578125" bestFit="1" customWidth="1"/>
    <col min="20" max="21" width="11.578125" bestFit="1" customWidth="1"/>
    <col min="22" max="22" width="10.578125" bestFit="1" customWidth="1"/>
    <col min="23" max="25" width="11.578125" bestFit="1" customWidth="1"/>
    <col min="26" max="37" width="8.89453125" bestFit="1" customWidth="1"/>
  </cols>
  <sheetData>
    <row r="1" spans="1:25" x14ac:dyDescent="0.55000000000000004">
      <c r="A1" t="s">
        <v>87</v>
      </c>
    </row>
    <row r="2" spans="1:25" x14ac:dyDescent="0.55000000000000004">
      <c r="A2" s="4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 t="s">
        <v>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55000000000000004">
      <c r="A3" s="4" t="s">
        <v>4</v>
      </c>
      <c r="B3" s="4" t="s">
        <v>19</v>
      </c>
      <c r="C3" s="4" t="s">
        <v>18</v>
      </c>
      <c r="D3" s="4" t="s">
        <v>33</v>
      </c>
      <c r="E3" s="4" t="s">
        <v>15</v>
      </c>
      <c r="F3" s="4" t="s">
        <v>17</v>
      </c>
      <c r="G3" s="4" t="s">
        <v>29</v>
      </c>
      <c r="H3" s="4" t="s">
        <v>14</v>
      </c>
      <c r="I3" s="4" t="s">
        <v>31</v>
      </c>
      <c r="J3" s="4" t="s">
        <v>16</v>
      </c>
      <c r="K3" s="4" t="s">
        <v>27</v>
      </c>
      <c r="L3" s="4" t="s">
        <v>32</v>
      </c>
      <c r="M3" s="4" t="s">
        <v>30</v>
      </c>
      <c r="N3" s="4" t="s">
        <v>19</v>
      </c>
      <c r="O3" s="4" t="s">
        <v>18</v>
      </c>
      <c r="P3" s="4" t="s">
        <v>33</v>
      </c>
      <c r="Q3" s="4" t="s">
        <v>15</v>
      </c>
      <c r="R3" s="4" t="s">
        <v>17</v>
      </c>
      <c r="S3" s="4" t="s">
        <v>29</v>
      </c>
      <c r="T3" s="4" t="s">
        <v>14</v>
      </c>
      <c r="U3" s="4" t="s">
        <v>31</v>
      </c>
      <c r="V3" s="4" t="s">
        <v>16</v>
      </c>
      <c r="W3" s="4" t="s">
        <v>27</v>
      </c>
      <c r="X3" s="4" t="s">
        <v>32</v>
      </c>
      <c r="Y3" s="4" t="s">
        <v>30</v>
      </c>
    </row>
    <row r="4" spans="1:25" x14ac:dyDescent="0.55000000000000004">
      <c r="A4" s="4">
        <v>2018</v>
      </c>
      <c r="B4" s="4">
        <v>0.969670458877949</v>
      </c>
      <c r="C4" s="4">
        <v>0.96801599028321805</v>
      </c>
      <c r="D4" s="4">
        <v>0.99091123615419796</v>
      </c>
      <c r="E4" s="4">
        <v>0.97304462993646301</v>
      </c>
      <c r="F4" s="4">
        <v>0.96736052215041701</v>
      </c>
      <c r="G4" s="4">
        <v>0.97930290375568896</v>
      </c>
      <c r="H4" s="4">
        <v>0.97091305461283295</v>
      </c>
      <c r="I4" s="4">
        <v>0.98605298222392501</v>
      </c>
      <c r="J4" s="4">
        <v>0.98948497468749896</v>
      </c>
      <c r="K4" s="4">
        <v>0.97454938852747697</v>
      </c>
      <c r="L4" s="4">
        <v>0.99256476083309497</v>
      </c>
      <c r="M4" s="4">
        <v>0.97109388147811004</v>
      </c>
      <c r="N4" s="4">
        <v>1</v>
      </c>
      <c r="O4" s="4">
        <v>2</v>
      </c>
      <c r="P4" s="4">
        <v>1</v>
      </c>
      <c r="Q4" s="4">
        <v>2</v>
      </c>
      <c r="R4" s="4">
        <v>2</v>
      </c>
      <c r="S4" s="4">
        <v>2</v>
      </c>
      <c r="T4" s="4">
        <v>1</v>
      </c>
      <c r="U4" s="4">
        <v>0</v>
      </c>
      <c r="V4" s="4">
        <v>1</v>
      </c>
      <c r="W4" s="4">
        <v>2</v>
      </c>
      <c r="X4" s="4">
        <v>0</v>
      </c>
      <c r="Y4" s="4">
        <v>0</v>
      </c>
    </row>
    <row r="5" spans="1:25" x14ac:dyDescent="0.55000000000000004">
      <c r="A5" s="4">
        <v>2019</v>
      </c>
      <c r="B5" s="4">
        <v>0.96988908516942096</v>
      </c>
      <c r="C5" s="4">
        <v>0.96254618914974499</v>
      </c>
      <c r="D5" s="4">
        <v>0.99453619999334897</v>
      </c>
      <c r="E5" s="4">
        <v>0.957605630462808</v>
      </c>
      <c r="F5" s="4">
        <v>0.960258143236567</v>
      </c>
      <c r="G5" s="4">
        <v>0.96867278659088496</v>
      </c>
      <c r="H5" s="4">
        <v>0.97608951836328195</v>
      </c>
      <c r="I5" s="4">
        <v>0.98484946311857402</v>
      </c>
      <c r="J5" s="4">
        <v>0.98975489982595999</v>
      </c>
      <c r="K5" s="4">
        <v>0.96565390749533198</v>
      </c>
      <c r="L5" s="4">
        <v>0.99037584827720104</v>
      </c>
      <c r="M5" s="4">
        <v>0.97322454923291501</v>
      </c>
      <c r="N5" s="4">
        <v>1</v>
      </c>
      <c r="O5" s="4">
        <v>2</v>
      </c>
      <c r="P5" s="4">
        <v>0</v>
      </c>
      <c r="Q5" s="4">
        <v>2</v>
      </c>
      <c r="R5" s="4">
        <v>1</v>
      </c>
      <c r="S5" s="4">
        <v>1</v>
      </c>
      <c r="T5" s="4">
        <v>1</v>
      </c>
      <c r="U5" s="4">
        <v>-1</v>
      </c>
      <c r="V5" s="4">
        <v>1</v>
      </c>
      <c r="W5" s="4">
        <v>1</v>
      </c>
      <c r="X5" s="4">
        <v>-1</v>
      </c>
      <c r="Y5" s="4">
        <v>-1</v>
      </c>
    </row>
    <row r="6" spans="1:25" x14ac:dyDescent="0.55000000000000004">
      <c r="A6" s="4">
        <v>2020</v>
      </c>
      <c r="B6" s="4">
        <v>0.97747264808585299</v>
      </c>
      <c r="C6" s="4">
        <v>0.96544573193681504</v>
      </c>
      <c r="D6" s="4"/>
      <c r="E6" s="4">
        <v>0.95348360189547599</v>
      </c>
      <c r="F6" s="4">
        <v>0.96961432118296098</v>
      </c>
      <c r="G6" s="4">
        <v>0.96115827470901205</v>
      </c>
      <c r="H6" s="4">
        <v>0.97334890866410495</v>
      </c>
      <c r="I6" s="4"/>
      <c r="J6" s="4">
        <v>0.98607837264429998</v>
      </c>
      <c r="K6" s="4">
        <v>0.95598589371331899</v>
      </c>
      <c r="L6" s="4">
        <v>0.98197214726715998</v>
      </c>
      <c r="M6" s="4">
        <v>0.98176674968702204</v>
      </c>
      <c r="N6" s="4">
        <v>1</v>
      </c>
      <c r="O6" s="4">
        <v>1</v>
      </c>
      <c r="P6" s="4"/>
      <c r="Q6" s="4">
        <v>1</v>
      </c>
      <c r="R6" s="4">
        <v>1</v>
      </c>
      <c r="S6" s="4">
        <v>2</v>
      </c>
      <c r="T6" s="4">
        <v>1</v>
      </c>
      <c r="U6" s="4"/>
      <c r="V6" s="4">
        <v>1</v>
      </c>
      <c r="W6" s="4">
        <v>2</v>
      </c>
      <c r="X6" s="4">
        <v>0</v>
      </c>
      <c r="Y6" s="4">
        <v>0</v>
      </c>
    </row>
    <row r="7" spans="1:25" x14ac:dyDescent="0.55000000000000004">
      <c r="A7" s="4" t="s">
        <v>13</v>
      </c>
      <c r="B7" s="4">
        <f t="shared" ref="B7:M7" si="0">AVERAGE(B4:B6)</f>
        <v>0.97234406404440765</v>
      </c>
      <c r="C7" s="4">
        <f t="shared" si="0"/>
        <v>0.96533597045659258</v>
      </c>
      <c r="D7" s="4">
        <f t="shared" si="0"/>
        <v>0.99272371807377346</v>
      </c>
      <c r="E7" s="4">
        <f t="shared" si="0"/>
        <v>0.961377954098249</v>
      </c>
      <c r="F7" s="4">
        <f t="shared" si="0"/>
        <v>0.9657443288566484</v>
      </c>
      <c r="G7" s="4">
        <f t="shared" si="0"/>
        <v>0.96971132168519525</v>
      </c>
      <c r="H7" s="4">
        <f t="shared" si="0"/>
        <v>0.97345049388007332</v>
      </c>
      <c r="I7" s="4">
        <f t="shared" si="0"/>
        <v>0.98545122267124952</v>
      </c>
      <c r="J7" s="4">
        <f t="shared" si="0"/>
        <v>0.98843941571925298</v>
      </c>
      <c r="K7" s="4">
        <f t="shared" si="0"/>
        <v>0.96539639657870924</v>
      </c>
      <c r="L7" s="4">
        <f t="shared" si="0"/>
        <v>0.98830425212581874</v>
      </c>
      <c r="M7" s="4">
        <f t="shared" si="0"/>
        <v>0.97536172679934907</v>
      </c>
      <c r="N7" s="4">
        <f t="shared" ref="N7:Y7" si="1">AVERAGE(N4:N6)</f>
        <v>1</v>
      </c>
      <c r="O7" s="4">
        <f t="shared" si="1"/>
        <v>1.6666666666666667</v>
      </c>
      <c r="P7" s="4">
        <f t="shared" si="1"/>
        <v>0.5</v>
      </c>
      <c r="Q7" s="4">
        <f t="shared" si="1"/>
        <v>1.6666666666666667</v>
      </c>
      <c r="R7" s="4">
        <f t="shared" si="1"/>
        <v>1.3333333333333333</v>
      </c>
      <c r="S7" s="4">
        <f t="shared" si="1"/>
        <v>1.6666666666666667</v>
      </c>
      <c r="T7" s="4">
        <f t="shared" si="1"/>
        <v>1</v>
      </c>
      <c r="U7" s="4">
        <f t="shared" si="1"/>
        <v>-0.5</v>
      </c>
      <c r="V7" s="4">
        <f t="shared" si="1"/>
        <v>1</v>
      </c>
      <c r="W7" s="4">
        <f t="shared" si="1"/>
        <v>1.6666666666666667</v>
      </c>
      <c r="X7" s="4">
        <f t="shared" si="1"/>
        <v>-0.33333333333333331</v>
      </c>
      <c r="Y7" s="4">
        <f t="shared" si="1"/>
        <v>-0.33333333333333331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EBD5-FC47-440B-96E7-BBBF6395D027}">
  <dimension ref="B1:D11"/>
  <sheetViews>
    <sheetView workbookViewId="0">
      <selection activeCell="C17" sqref="C17"/>
    </sheetView>
  </sheetViews>
  <sheetFormatPr defaultRowHeight="14.4" x14ac:dyDescent="0.55000000000000004"/>
  <cols>
    <col min="2" max="2" width="40.26171875" customWidth="1"/>
    <col min="3" max="3" width="40.734375" customWidth="1"/>
  </cols>
  <sheetData>
    <row r="1" spans="2:4" ht="14.7" thickBot="1" x14ac:dyDescent="0.6">
      <c r="B1" s="75" t="s">
        <v>86</v>
      </c>
      <c r="C1" s="76" t="s">
        <v>101</v>
      </c>
      <c r="D1" s="77" t="s">
        <v>102</v>
      </c>
    </row>
    <row r="2" spans="2:4" ht="14.7" thickBot="1" x14ac:dyDescent="0.6">
      <c r="B2" s="78" t="s">
        <v>79</v>
      </c>
      <c r="C2" s="79" t="s">
        <v>80</v>
      </c>
      <c r="D2" s="79">
        <v>0.03</v>
      </c>
    </row>
    <row r="3" spans="2:4" ht="14.7" thickBot="1" x14ac:dyDescent="0.6">
      <c r="B3" s="78" t="s">
        <v>84</v>
      </c>
      <c r="C3" s="79" t="s">
        <v>82</v>
      </c>
      <c r="D3" s="79">
        <v>0.05</v>
      </c>
    </row>
    <row r="4" spans="2:4" ht="14.7" thickBot="1" x14ac:dyDescent="0.6">
      <c r="B4" s="78" t="s">
        <v>103</v>
      </c>
      <c r="C4" s="79" t="s">
        <v>104</v>
      </c>
      <c r="D4" s="79">
        <v>0.1</v>
      </c>
    </row>
    <row r="5" spans="2:4" ht="14.7" thickBot="1" x14ac:dyDescent="0.6">
      <c r="B5" s="78" t="s">
        <v>83</v>
      </c>
      <c r="C5" s="79" t="s">
        <v>82</v>
      </c>
      <c r="D5" s="79">
        <v>0.17</v>
      </c>
    </row>
    <row r="6" spans="2:4" ht="14.7" thickBot="1" x14ac:dyDescent="0.6">
      <c r="B6" s="78" t="s">
        <v>105</v>
      </c>
      <c r="C6" s="79" t="s">
        <v>106</v>
      </c>
      <c r="D6" s="79">
        <v>0.19</v>
      </c>
    </row>
    <row r="7" spans="2:4" ht="14.7" thickBot="1" x14ac:dyDescent="0.6">
      <c r="B7" s="78" t="s">
        <v>103</v>
      </c>
      <c r="C7" s="79" t="s">
        <v>107</v>
      </c>
      <c r="D7" s="79">
        <v>0.2</v>
      </c>
    </row>
    <row r="8" spans="2:4" ht="14.7" thickBot="1" x14ac:dyDescent="0.6">
      <c r="B8" s="78" t="s">
        <v>85</v>
      </c>
      <c r="C8" s="79" t="s">
        <v>108</v>
      </c>
      <c r="D8" s="79">
        <v>4.5</v>
      </c>
    </row>
    <row r="9" spans="2:4" ht="14.7" thickBot="1" x14ac:dyDescent="0.6">
      <c r="B9" s="78" t="s">
        <v>77</v>
      </c>
      <c r="C9" s="79" t="s">
        <v>109</v>
      </c>
      <c r="D9" s="79">
        <v>50</v>
      </c>
    </row>
    <row r="10" spans="2:4" ht="14.7" thickBot="1" x14ac:dyDescent="0.6">
      <c r="B10" s="78" t="s">
        <v>78</v>
      </c>
      <c r="C10" s="79" t="s">
        <v>110</v>
      </c>
      <c r="D10" s="79">
        <v>53</v>
      </c>
    </row>
    <row r="11" spans="2:4" ht="14.7" thickBot="1" x14ac:dyDescent="0.6">
      <c r="B11" s="78" t="s">
        <v>111</v>
      </c>
      <c r="C11" s="79" t="s">
        <v>81</v>
      </c>
      <c r="D11" s="79">
        <v>60</v>
      </c>
    </row>
  </sheetData>
  <sortState xmlns:xlrd2="http://schemas.microsoft.com/office/spreadsheetml/2017/richdata2" ref="B2:D9">
    <sortCondition ref="D2:D9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1078-D3F4-4C3F-9ADA-594EFD5EAC89}">
  <dimension ref="A1:Y5"/>
  <sheetViews>
    <sheetView workbookViewId="0">
      <selection activeCell="S5" sqref="S5"/>
    </sheetView>
  </sheetViews>
  <sheetFormatPr defaultRowHeight="14.4" x14ac:dyDescent="0.55000000000000004"/>
  <sheetData>
    <row r="1" spans="1:25" x14ac:dyDescent="0.55000000000000004">
      <c r="A1" s="4" t="s">
        <v>0</v>
      </c>
      <c r="B1" s="4" t="s">
        <v>65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 t="s">
        <v>66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55000000000000004">
      <c r="A2" s="4" t="s">
        <v>4</v>
      </c>
      <c r="B2" s="4" t="s">
        <v>19</v>
      </c>
      <c r="C2" s="4" t="s">
        <v>18</v>
      </c>
      <c r="D2" s="4" t="s">
        <v>33</v>
      </c>
      <c r="E2" s="4" t="s">
        <v>15</v>
      </c>
      <c r="F2" s="4" t="s">
        <v>17</v>
      </c>
      <c r="G2" s="4" t="s">
        <v>29</v>
      </c>
      <c r="H2" s="4" t="s">
        <v>14</v>
      </c>
      <c r="I2" s="4" t="s">
        <v>31</v>
      </c>
      <c r="J2" s="4" t="s">
        <v>16</v>
      </c>
      <c r="K2" s="4" t="s">
        <v>27</v>
      </c>
      <c r="L2" s="4" t="s">
        <v>32</v>
      </c>
      <c r="M2" s="4" t="s">
        <v>30</v>
      </c>
      <c r="N2" s="4" t="s">
        <v>19</v>
      </c>
      <c r="O2" s="4" t="s">
        <v>18</v>
      </c>
      <c r="P2" s="4" t="s">
        <v>33</v>
      </c>
      <c r="Q2" s="4" t="s">
        <v>15</v>
      </c>
      <c r="R2" s="4" t="s">
        <v>17</v>
      </c>
      <c r="S2" s="4" t="s">
        <v>29</v>
      </c>
      <c r="T2" s="4" t="s">
        <v>14</v>
      </c>
      <c r="U2" s="4" t="s">
        <v>31</v>
      </c>
      <c r="V2" s="4" t="s">
        <v>16</v>
      </c>
      <c r="W2" s="4" t="s">
        <v>27</v>
      </c>
      <c r="X2" s="4" t="s">
        <v>32</v>
      </c>
      <c r="Y2" s="4" t="s">
        <v>30</v>
      </c>
    </row>
    <row r="3" spans="1:25" x14ac:dyDescent="0.55000000000000004">
      <c r="A3">
        <v>2019</v>
      </c>
      <c r="B3">
        <v>0.98311584812271158</v>
      </c>
      <c r="C3">
        <v>0.40141220819262385</v>
      </c>
      <c r="D3">
        <v>0.96238868215379569</v>
      </c>
      <c r="E3">
        <v>0.43623859850771363</v>
      </c>
      <c r="F3">
        <v>0.62979598984158225</v>
      </c>
      <c r="G3">
        <v>0.60241769153520763</v>
      </c>
      <c r="H3">
        <v>0.47712257382616363</v>
      </c>
      <c r="I3">
        <v>0.67803994929000477</v>
      </c>
      <c r="J3">
        <v>0.23276516088562366</v>
      </c>
      <c r="K3">
        <v>0.52829545132741473</v>
      </c>
      <c r="L3">
        <v>0.68714733529441518</v>
      </c>
      <c r="M3">
        <v>0.51300241980867789</v>
      </c>
      <c r="N3">
        <v>1.3924185029858744</v>
      </c>
      <c r="O3">
        <v>1.4518274034122733</v>
      </c>
      <c r="P3">
        <v>0.79838478764456045</v>
      </c>
      <c r="Q3">
        <v>1.5209737466162192</v>
      </c>
      <c r="R3">
        <v>1.4454618329134552</v>
      </c>
      <c r="S3">
        <v>0.71957651071788165</v>
      </c>
      <c r="T3">
        <v>1.3472086592383237</v>
      </c>
      <c r="U3">
        <v>0.25590174488427064</v>
      </c>
      <c r="V3">
        <v>1.0371438713850962</v>
      </c>
      <c r="W3">
        <v>1.5499207209449355</v>
      </c>
      <c r="X3">
        <v>9.8239973161753591E-2</v>
      </c>
      <c r="Y3">
        <v>0.39946123637987985</v>
      </c>
    </row>
    <row r="4" spans="1:25" x14ac:dyDescent="0.55000000000000004">
      <c r="A4">
        <v>2020</v>
      </c>
      <c r="B4">
        <v>0.98949165778554393</v>
      </c>
      <c r="C4">
        <v>0.41007120943526787</v>
      </c>
      <c r="D4">
        <v>0.95363401465522102</v>
      </c>
      <c r="E4">
        <v>0.43694951585714142</v>
      </c>
      <c r="F4">
        <v>0.6494504339542736</v>
      </c>
      <c r="G4">
        <v>0.58816780438799432</v>
      </c>
      <c r="H4">
        <v>0.48415456944636343</v>
      </c>
      <c r="I4">
        <v>0.65673358960697825</v>
      </c>
      <c r="J4">
        <v>0.2327984618648021</v>
      </c>
      <c r="K4">
        <v>0.525580646627262</v>
      </c>
      <c r="L4">
        <v>0.65447599597926165</v>
      </c>
      <c r="M4">
        <v>0.5171493781876122</v>
      </c>
      <c r="N4">
        <v>1.3333821211858587</v>
      </c>
      <c r="O4">
        <v>1.4081708464131577</v>
      </c>
      <c r="P4">
        <v>0.78908808390209317</v>
      </c>
      <c r="Q4">
        <v>1.523799252660617</v>
      </c>
      <c r="R4">
        <v>1.3912517209815052</v>
      </c>
      <c r="S4">
        <v>1.6099059630929338</v>
      </c>
      <c r="T4">
        <v>1.3594049741364713</v>
      </c>
      <c r="U4">
        <v>0.25747103344866945</v>
      </c>
      <c r="V4">
        <v>1.0527385824567761</v>
      </c>
      <c r="W4">
        <v>1.5553807109949347</v>
      </c>
      <c r="X4">
        <v>8.6202335418913104E-2</v>
      </c>
      <c r="Y4">
        <v>0.39407222634025313</v>
      </c>
    </row>
    <row r="5" spans="1:25" x14ac:dyDescent="0.55000000000000004">
      <c r="A5" t="s">
        <v>13</v>
      </c>
      <c r="B5">
        <f>AVERAGE(B3:B4)</f>
        <v>0.98630375295412775</v>
      </c>
      <c r="C5">
        <f t="shared" ref="C5:Y5" si="0">AVERAGE(C3:C4)</f>
        <v>0.40574170881394589</v>
      </c>
      <c r="D5">
        <f t="shared" si="0"/>
        <v>0.9580113484045083</v>
      </c>
      <c r="E5">
        <f t="shared" si="0"/>
        <v>0.4365940571824275</v>
      </c>
      <c r="F5">
        <f t="shared" si="0"/>
        <v>0.63962321189792792</v>
      </c>
      <c r="G5">
        <f t="shared" si="0"/>
        <v>0.59529274796160103</v>
      </c>
      <c r="H5">
        <f t="shared" si="0"/>
        <v>0.48063857163626356</v>
      </c>
      <c r="I5">
        <f t="shared" si="0"/>
        <v>0.66738676944849151</v>
      </c>
      <c r="J5">
        <f t="shared" si="0"/>
        <v>0.23278181137521287</v>
      </c>
      <c r="K5">
        <f t="shared" si="0"/>
        <v>0.52693804897733831</v>
      </c>
      <c r="L5">
        <f t="shared" si="0"/>
        <v>0.67081166563683836</v>
      </c>
      <c r="M5">
        <f t="shared" si="0"/>
        <v>0.51507589899814499</v>
      </c>
      <c r="N5">
        <f t="shared" si="0"/>
        <v>1.3629003120858667</v>
      </c>
      <c r="O5">
        <f t="shared" si="0"/>
        <v>1.4299991249127155</v>
      </c>
      <c r="P5">
        <f t="shared" si="0"/>
        <v>0.79373643577332675</v>
      </c>
      <c r="Q5">
        <f t="shared" si="0"/>
        <v>1.5223864996384182</v>
      </c>
      <c r="R5">
        <f t="shared" si="0"/>
        <v>1.4183567769474803</v>
      </c>
      <c r="S5">
        <f t="shared" si="0"/>
        <v>1.1647412369054078</v>
      </c>
      <c r="T5">
        <f t="shared" si="0"/>
        <v>1.3533068166873976</v>
      </c>
      <c r="U5">
        <f t="shared" si="0"/>
        <v>0.25668638916647002</v>
      </c>
      <c r="V5">
        <f t="shared" si="0"/>
        <v>1.0449412269209362</v>
      </c>
      <c r="W5">
        <f t="shared" si="0"/>
        <v>1.5526507159699352</v>
      </c>
      <c r="X5">
        <f t="shared" si="0"/>
        <v>9.222115429033334E-2</v>
      </c>
      <c r="Y5">
        <f t="shared" si="0"/>
        <v>0.39676673136006646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232E-301D-47E2-90A7-02D304D0C78E}">
  <dimension ref="A1:M16"/>
  <sheetViews>
    <sheetView workbookViewId="0">
      <selection activeCell="G15" sqref="G15"/>
    </sheetView>
  </sheetViews>
  <sheetFormatPr defaultRowHeight="14.4" x14ac:dyDescent="0.55000000000000004"/>
  <sheetData>
    <row r="1" spans="1:13" x14ac:dyDescent="0.55000000000000004">
      <c r="B1" t="s">
        <v>65</v>
      </c>
      <c r="H1" s="4" t="s">
        <v>66</v>
      </c>
    </row>
    <row r="2" spans="1:13" x14ac:dyDescent="0.55000000000000004">
      <c r="A2" t="s">
        <v>4</v>
      </c>
      <c r="B2" t="s">
        <v>67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67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</row>
    <row r="3" spans="1:13" x14ac:dyDescent="0.55000000000000004">
      <c r="A3">
        <v>2009</v>
      </c>
      <c r="B3">
        <v>3.7636477028831501E-2</v>
      </c>
      <c r="C3">
        <v>9.0695638673675275E-4</v>
      </c>
      <c r="D3">
        <v>4.9905902214888997E-2</v>
      </c>
      <c r="E3">
        <v>8.1514547745990037E-4</v>
      </c>
      <c r="F3">
        <v>1.8665843462768502E-3</v>
      </c>
      <c r="G3">
        <v>7.3030725744059122E-4</v>
      </c>
      <c r="H3">
        <v>7.3693127116772699</v>
      </c>
      <c r="I3">
        <v>18.082046676792853</v>
      </c>
      <c r="J3">
        <v>7.6965413030294849</v>
      </c>
      <c r="K3">
        <v>15.153558890138051</v>
      </c>
      <c r="L3">
        <v>16.181581758728584</v>
      </c>
      <c r="M3">
        <v>8.355198334070435</v>
      </c>
    </row>
    <row r="4" spans="1:13" x14ac:dyDescent="0.55000000000000004">
      <c r="A4">
        <v>2010</v>
      </c>
      <c r="B4">
        <v>2.6006569121919093E-2</v>
      </c>
      <c r="C4">
        <v>1.0930063375752439E-3</v>
      </c>
      <c r="D4">
        <v>1.2331425357070791E-2</v>
      </c>
      <c r="E4">
        <v>2.0321677891816489E-3</v>
      </c>
      <c r="F4">
        <v>1.516686756532776E-3</v>
      </c>
      <c r="G4">
        <v>7.5327826492187211E-4</v>
      </c>
      <c r="H4">
        <v>6.892016103728051</v>
      </c>
      <c r="I4">
        <v>14.887120468419804</v>
      </c>
      <c r="J4">
        <v>10.567438715744698</v>
      </c>
      <c r="K4">
        <v>13.520666604024759</v>
      </c>
      <c r="L4">
        <v>12.168866121008403</v>
      </c>
      <c r="M4">
        <v>10.437303659899761</v>
      </c>
    </row>
    <row r="5" spans="1:13" x14ac:dyDescent="0.55000000000000004">
      <c r="A5">
        <v>2011</v>
      </c>
      <c r="B5">
        <v>3.1044326183969934E-2</v>
      </c>
      <c r="C5">
        <v>1.416202389256699E-3</v>
      </c>
      <c r="D5">
        <v>2.8776991460885259E-3</v>
      </c>
      <c r="E5">
        <v>2.8199450167289038E-3</v>
      </c>
      <c r="F5">
        <v>2.3001829969291872E-3</v>
      </c>
      <c r="G5">
        <v>1.0848613613198689E-3</v>
      </c>
      <c r="H5">
        <v>8.1117427039061631</v>
      </c>
      <c r="I5">
        <v>13.965112066492358</v>
      </c>
      <c r="J5">
        <v>9.4649879688533129</v>
      </c>
      <c r="K5">
        <v>13.607091142672036</v>
      </c>
      <c r="L5">
        <v>14.857550241939361</v>
      </c>
      <c r="M5">
        <v>11.544026765463204</v>
      </c>
    </row>
    <row r="6" spans="1:13" x14ac:dyDescent="0.55000000000000004">
      <c r="A6">
        <v>2012</v>
      </c>
      <c r="B6">
        <v>3.5966376882527419E-3</v>
      </c>
      <c r="C6">
        <v>3.4416949463700669E-3</v>
      </c>
      <c r="D6">
        <v>1.1470259086026172E-2</v>
      </c>
      <c r="E6">
        <v>3.7727896781751888E-4</v>
      </c>
      <c r="F6">
        <v>2.1511933759430129E-3</v>
      </c>
      <c r="G6">
        <v>9.9023979261494678E-5</v>
      </c>
      <c r="H6">
        <v>7.4694305590445431</v>
      </c>
      <c r="I6">
        <v>17.829503433872208</v>
      </c>
      <c r="J6">
        <v>7.1451477770434302</v>
      </c>
      <c r="K6">
        <v>16.726048001852789</v>
      </c>
      <c r="L6">
        <v>15.308147861934616</v>
      </c>
      <c r="M6">
        <v>9.4460847456193164</v>
      </c>
    </row>
    <row r="7" spans="1:13" x14ac:dyDescent="0.55000000000000004">
      <c r="A7">
        <v>2013</v>
      </c>
      <c r="B7">
        <v>1.4794807963618279E-3</v>
      </c>
      <c r="C7">
        <v>4.8479777548208466E-4</v>
      </c>
      <c r="D7">
        <v>8.1710875676077183E-3</v>
      </c>
      <c r="E7">
        <v>2.8883476087591814E-3</v>
      </c>
      <c r="F7">
        <v>9.1182226524417131E-4</v>
      </c>
      <c r="G7">
        <v>1.1562516740816001E-3</v>
      </c>
      <c r="H7">
        <v>8.4216044664180121</v>
      </c>
      <c r="I7">
        <v>18.236035885038316</v>
      </c>
      <c r="J7">
        <v>8.0890579343892064</v>
      </c>
      <c r="K7">
        <v>9.9602671578073352</v>
      </c>
      <c r="L7">
        <v>7.6270966055536853</v>
      </c>
      <c r="M7">
        <v>9.3961144595441723</v>
      </c>
    </row>
    <row r="8" spans="1:13" x14ac:dyDescent="0.55000000000000004">
      <c r="A8">
        <v>2014</v>
      </c>
      <c r="B8">
        <v>2.1248916759524319E-3</v>
      </c>
      <c r="C8">
        <v>8.7863739609599653E-4</v>
      </c>
      <c r="D8">
        <v>1.1523105120692103E-3</v>
      </c>
      <c r="E8">
        <v>1.8409351542485949E-3</v>
      </c>
      <c r="F8">
        <v>1.9081734571785465E-3</v>
      </c>
      <c r="G8">
        <v>1.8164624533405854E-3</v>
      </c>
      <c r="H8">
        <v>8.6262353221271493</v>
      </c>
      <c r="I8">
        <v>8.2779153134831418</v>
      </c>
      <c r="J8">
        <v>17.90066658992037</v>
      </c>
      <c r="K8">
        <v>12.329443199982839</v>
      </c>
      <c r="L8">
        <v>14.385987810223263</v>
      </c>
      <c r="M8">
        <v>10.796451156766187</v>
      </c>
    </row>
    <row r="9" spans="1:13" x14ac:dyDescent="0.55000000000000004">
      <c r="A9">
        <v>2015</v>
      </c>
      <c r="B9">
        <v>1.375172260100936E-3</v>
      </c>
      <c r="C9">
        <v>5.7667007698278564E-4</v>
      </c>
      <c r="D9">
        <v>5.737075597055539E-3</v>
      </c>
      <c r="E9">
        <v>1.224903798416921E-3</v>
      </c>
      <c r="F9">
        <v>2.0298025577543382E-3</v>
      </c>
      <c r="G9">
        <v>5.3806839313695523E-4</v>
      </c>
      <c r="H9">
        <v>8.8153216859704653</v>
      </c>
      <c r="I9">
        <v>14.384033401841997</v>
      </c>
      <c r="J9">
        <v>7.9112183262112064</v>
      </c>
      <c r="K9">
        <v>11.813620215170571</v>
      </c>
      <c r="L9">
        <v>12.93322058957804</v>
      </c>
      <c r="M9">
        <v>7.9282669376248673</v>
      </c>
    </row>
    <row r="10" spans="1:13" x14ac:dyDescent="0.55000000000000004">
      <c r="A10">
        <v>2016</v>
      </c>
      <c r="B10">
        <v>1.9340228058578476E-3</v>
      </c>
      <c r="C10">
        <v>2.2308624135391674E-3</v>
      </c>
      <c r="D10">
        <v>7.6548940515682295E-3</v>
      </c>
      <c r="E10">
        <v>2.0953278144312851E-3</v>
      </c>
      <c r="F10">
        <v>2.3708235963321575E-3</v>
      </c>
      <c r="G10">
        <v>4.6993660156514688E-4</v>
      </c>
      <c r="H10">
        <v>10.893400799417803</v>
      </c>
      <c r="I10">
        <v>16.083784767023158</v>
      </c>
      <c r="J10">
        <v>18.431258115445406</v>
      </c>
      <c r="K10">
        <v>13.406886747558689</v>
      </c>
      <c r="L10">
        <v>13.1350565709607</v>
      </c>
      <c r="M10">
        <v>11.723505615708829</v>
      </c>
    </row>
    <row r="11" spans="1:13" x14ac:dyDescent="0.55000000000000004">
      <c r="A11">
        <v>2017</v>
      </c>
      <c r="B11">
        <v>2.9506164507723007E-3</v>
      </c>
      <c r="C11">
        <v>7.3092691173347996E-4</v>
      </c>
      <c r="D11">
        <v>2.3509790418590705E-3</v>
      </c>
      <c r="E11">
        <v>1.0546013887554723E-3</v>
      </c>
      <c r="F11">
        <v>2.2106420124581969E-3</v>
      </c>
      <c r="G11">
        <v>5.9923192773514834E-4</v>
      </c>
      <c r="H11">
        <v>8.5008119202889176</v>
      </c>
      <c r="I11">
        <v>7.2563029464787698</v>
      </c>
      <c r="J11">
        <v>18.889418531524345</v>
      </c>
      <c r="K11">
        <v>10.892705287974126</v>
      </c>
      <c r="L11">
        <v>14.062720720256195</v>
      </c>
      <c r="M11">
        <v>10.169808201127038</v>
      </c>
    </row>
    <row r="12" spans="1:13" x14ac:dyDescent="0.55000000000000004">
      <c r="A12">
        <v>2018</v>
      </c>
      <c r="B12">
        <v>9.4316202237221657E-3</v>
      </c>
      <c r="C12">
        <v>1.0398830989117153E-3</v>
      </c>
      <c r="D12">
        <v>1.6626787164443529E-2</v>
      </c>
      <c r="E12">
        <v>2.0774273469480842E-3</v>
      </c>
      <c r="F12">
        <v>4.284408989842374E-4</v>
      </c>
      <c r="G12">
        <v>1.344048347401773E-3</v>
      </c>
      <c r="H12">
        <v>7.46848095841725</v>
      </c>
      <c r="I12">
        <v>11.889222046635899</v>
      </c>
      <c r="J12">
        <v>7.2756936505541763</v>
      </c>
      <c r="K12">
        <v>11.031207179948924</v>
      </c>
      <c r="L12">
        <v>7.4799816439403868</v>
      </c>
      <c r="M12">
        <v>9.4302689500992081</v>
      </c>
    </row>
    <row r="13" spans="1:13" x14ac:dyDescent="0.55000000000000004">
      <c r="A13">
        <v>2019</v>
      </c>
      <c r="B13">
        <v>2.0787798953744202E-3</v>
      </c>
      <c r="C13">
        <v>4.724954236664599E-4</v>
      </c>
      <c r="D13">
        <v>1.7867497338795396E-3</v>
      </c>
      <c r="E13">
        <v>2.1075183805752398E-3</v>
      </c>
      <c r="F13">
        <v>1.0617859971447296E-3</v>
      </c>
      <c r="G13">
        <v>2.1122675032458306E-3</v>
      </c>
      <c r="H13">
        <v>9.6519824100572489</v>
      </c>
      <c r="I13">
        <v>16.046628081598747</v>
      </c>
      <c r="J13">
        <v>7.1070444909432409</v>
      </c>
      <c r="K13">
        <v>12.39830525102659</v>
      </c>
      <c r="L13">
        <v>12.175991213250642</v>
      </c>
      <c r="M13">
        <v>8.5466966149000143</v>
      </c>
    </row>
    <row r="14" spans="1:13" x14ac:dyDescent="0.55000000000000004">
      <c r="A14">
        <v>2020</v>
      </c>
      <c r="B14">
        <v>2.0890547588376207E-3</v>
      </c>
      <c r="C14">
        <v>5.706957429248297E-4</v>
      </c>
      <c r="D14">
        <v>1.5676252280789958E-3</v>
      </c>
      <c r="E14">
        <v>1.8958167862471063E-3</v>
      </c>
      <c r="F14">
        <v>1.3732598524640667E-3</v>
      </c>
      <c r="G14">
        <v>8.0332889343609254E-4</v>
      </c>
      <c r="H14">
        <v>8.0797593876769298</v>
      </c>
      <c r="I14">
        <v>15.794032133541085</v>
      </c>
      <c r="J14">
        <v>14.796920382226128</v>
      </c>
      <c r="K14">
        <v>11.570802374846835</v>
      </c>
      <c r="L14">
        <v>13.679658055537228</v>
      </c>
      <c r="M14">
        <v>8.4706204192220227</v>
      </c>
    </row>
    <row r="15" spans="1:13" x14ac:dyDescent="0.55000000000000004">
      <c r="A15" t="s">
        <v>13</v>
      </c>
      <c r="B15" s="13">
        <f>AVERAGE(B3:B14)</f>
        <v>1.0145637407496069E-2</v>
      </c>
      <c r="C15" s="13">
        <f t="shared" ref="C15:M15" si="0">AVERAGE(C3:C14)</f>
        <v>1.1535690749396069E-3</v>
      </c>
      <c r="D15" s="13">
        <f t="shared" si="0"/>
        <v>1.0136066225053026E-2</v>
      </c>
      <c r="E15" s="13">
        <f t="shared" si="0"/>
        <v>1.7691179607974882E-3</v>
      </c>
      <c r="F15" s="13">
        <f t="shared" si="0"/>
        <v>1.677449842770189E-3</v>
      </c>
      <c r="G15" s="13">
        <f t="shared" si="0"/>
        <v>9.5892222140724667E-4</v>
      </c>
      <c r="H15" s="13">
        <f t="shared" si="0"/>
        <v>8.3583415857274819</v>
      </c>
      <c r="I15" s="13">
        <f t="shared" si="0"/>
        <v>14.39431143510153</v>
      </c>
      <c r="J15" s="13">
        <f t="shared" si="0"/>
        <v>11.272949482157083</v>
      </c>
      <c r="K15" s="13">
        <f t="shared" si="0"/>
        <v>12.700883504416963</v>
      </c>
      <c r="L15" s="13">
        <f t="shared" si="0"/>
        <v>12.832988266075924</v>
      </c>
      <c r="M15" s="13">
        <f t="shared" si="0"/>
        <v>9.6870288216704221</v>
      </c>
    </row>
    <row r="16" spans="1:13" x14ac:dyDescent="0.55000000000000004">
      <c r="B16">
        <f>_xlfn.STDEV.S(B3:B14)</f>
        <v>1.3324642839499192E-2</v>
      </c>
      <c r="C16">
        <f t="shared" ref="C16:M16" si="1">_xlfn.STDEV.S(C3:C14)</f>
        <v>8.728402610068851E-4</v>
      </c>
      <c r="D16">
        <f t="shared" si="1"/>
        <v>1.3473428628587664E-2</v>
      </c>
      <c r="E16">
        <f t="shared" si="1"/>
        <v>7.6379927623317371E-4</v>
      </c>
      <c r="F16">
        <f t="shared" si="1"/>
        <v>6.2041595071453143E-4</v>
      </c>
      <c r="G16">
        <f t="shared" si="1"/>
        <v>5.7780877608968196E-4</v>
      </c>
      <c r="H16">
        <f t="shared" si="1"/>
        <v>1.0976691000586822</v>
      </c>
      <c r="I16">
        <f t="shared" si="1"/>
        <v>3.6026074966913297</v>
      </c>
      <c r="J16">
        <f t="shared" si="1"/>
        <v>4.8049607057511778</v>
      </c>
      <c r="K16">
        <f t="shared" si="1"/>
        <v>1.908626574880727</v>
      </c>
      <c r="L16">
        <f t="shared" si="1"/>
        <v>2.7437404268906476</v>
      </c>
      <c r="M16">
        <f t="shared" si="1"/>
        <v>1.2605236601929133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9842-C109-49B3-B666-D4D866E281B5}">
  <dimension ref="A1:W40"/>
  <sheetViews>
    <sheetView topLeftCell="A11" workbookViewId="0">
      <selection activeCell="P18" sqref="P18"/>
    </sheetView>
  </sheetViews>
  <sheetFormatPr defaultRowHeight="14.4" x14ac:dyDescent="0.55000000000000004"/>
  <cols>
    <col min="3" max="3" width="11.68359375" bestFit="1" customWidth="1"/>
    <col min="4" max="4" width="12.15625" bestFit="1" customWidth="1"/>
    <col min="5" max="5" width="11.68359375" bestFit="1" customWidth="1"/>
    <col min="6" max="6" width="12.15625" bestFit="1" customWidth="1"/>
    <col min="7" max="7" width="11.68359375" bestFit="1" customWidth="1"/>
    <col min="8" max="8" width="12.15625" bestFit="1" customWidth="1"/>
  </cols>
  <sheetData>
    <row r="1" spans="1:23" ht="14.7" thickBot="1" x14ac:dyDescent="0.6"/>
    <row r="2" spans="1:23" x14ac:dyDescent="0.55000000000000004">
      <c r="A2" s="39" t="s">
        <v>43</v>
      </c>
      <c r="B2" s="41" t="s">
        <v>44</v>
      </c>
      <c r="C2" t="s">
        <v>55</v>
      </c>
      <c r="D2" t="s">
        <v>58</v>
      </c>
      <c r="E2" s="13" t="s">
        <v>59</v>
      </c>
      <c r="F2">
        <v>2019</v>
      </c>
      <c r="G2">
        <v>2020</v>
      </c>
      <c r="H2" s="13" t="s">
        <v>59</v>
      </c>
      <c r="I2">
        <v>2019</v>
      </c>
      <c r="J2">
        <v>2020</v>
      </c>
      <c r="K2" s="13" t="s">
        <v>59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7" thickBot="1" x14ac:dyDescent="0.6">
      <c r="A3" s="40"/>
      <c r="B3" s="42"/>
      <c r="C3" t="s">
        <v>60</v>
      </c>
      <c r="D3" t="s">
        <v>60</v>
      </c>
      <c r="E3" s="13" t="s">
        <v>60</v>
      </c>
      <c r="F3" t="s">
        <v>56</v>
      </c>
      <c r="G3" t="s">
        <v>56</v>
      </c>
      <c r="H3" s="13" t="s">
        <v>56</v>
      </c>
      <c r="I3" t="s">
        <v>57</v>
      </c>
      <c r="J3" t="s">
        <v>57</v>
      </c>
      <c r="K3" s="13" t="s">
        <v>57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6" x14ac:dyDescent="0.6">
      <c r="A4" s="32" t="s">
        <v>19</v>
      </c>
      <c r="B4" s="34">
        <v>12</v>
      </c>
      <c r="D4">
        <v>6.1680563746261935E-2</v>
      </c>
      <c r="E4" s="13">
        <f>AVERAGE(C4:D4)</f>
        <v>6.1680563746261935E-2</v>
      </c>
      <c r="G4">
        <v>0.83867164317981624</v>
      </c>
      <c r="H4" s="13">
        <f>AVERAGE(F4:G4)</f>
        <v>0.83867164317981624</v>
      </c>
      <c r="I4">
        <v>0.99924168921480094</v>
      </c>
      <c r="J4">
        <v>0.99928871106337858</v>
      </c>
      <c r="K4" s="13">
        <f>AVERAGE(I4:J4)</f>
        <v>0.99926520013908982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6" x14ac:dyDescent="0.6">
      <c r="A5" s="6" t="s">
        <v>18</v>
      </c>
      <c r="B5" s="7">
        <v>41</v>
      </c>
      <c r="C5">
        <v>0.16838247616121957</v>
      </c>
      <c r="D5">
        <v>0.17820630128304793</v>
      </c>
      <c r="E5" s="13">
        <f>AVERAGE(C5:D5)</f>
        <v>0.17329438872213376</v>
      </c>
      <c r="F5">
        <v>0.98622150107421169</v>
      </c>
      <c r="G5">
        <v>0.98562723918242623</v>
      </c>
      <c r="H5" s="13">
        <f>AVERAGE(F5:G5)</f>
        <v>0.98592437012831891</v>
      </c>
      <c r="I5">
        <v>0.99924168921480094</v>
      </c>
      <c r="J5">
        <v>0.99928871106337858</v>
      </c>
      <c r="K5" s="13">
        <f>AVERAGE(I5:J5)</f>
        <v>0.99926520013908982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6" x14ac:dyDescent="0.6">
      <c r="A6" s="14" t="s">
        <v>33</v>
      </c>
      <c r="B6" s="15">
        <v>59</v>
      </c>
      <c r="C6">
        <v>4.2390285456100898</v>
      </c>
      <c r="D6">
        <v>4.1503282754684623</v>
      </c>
      <c r="E6" s="13">
        <f>AVERAGE(C6:D6)</f>
        <v>4.194678410539276</v>
      </c>
      <c r="F6">
        <v>0.9418105258322591</v>
      </c>
      <c r="G6">
        <v>0.94593987379964795</v>
      </c>
      <c r="H6" s="13">
        <f>AVERAGE(F6:G6)</f>
        <v>0.94387519981595358</v>
      </c>
      <c r="I6">
        <v>0.99923479390140724</v>
      </c>
      <c r="J6">
        <v>0.99928703328650126</v>
      </c>
      <c r="K6" s="13">
        <f>AVERAGE(I6:J6)</f>
        <v>0.9992609135939543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6" x14ac:dyDescent="0.6">
      <c r="A7" s="6" t="s">
        <v>15</v>
      </c>
      <c r="B7" s="7">
        <v>74</v>
      </c>
      <c r="C7">
        <v>0.5860547787064545</v>
      </c>
      <c r="D7">
        <v>0.5860852315988343</v>
      </c>
      <c r="E7" s="13">
        <f>AVERAGE(C7:D7)</f>
        <v>0.5860700051526444</v>
      </c>
      <c r="F7">
        <v>0.99854580521944503</v>
      </c>
      <c r="G7">
        <v>0.99863008079331572</v>
      </c>
      <c r="H7" s="13">
        <f>AVERAGE(F7:G7)</f>
        <v>0.99858794300638043</v>
      </c>
      <c r="I7">
        <v>0.99920387846545178</v>
      </c>
      <c r="J7">
        <v>0.99926851474271117</v>
      </c>
      <c r="K7" s="13">
        <f>AVERAGE(I7:J7)</f>
        <v>0.99923619660408147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6" x14ac:dyDescent="0.6">
      <c r="A8" s="6" t="s">
        <v>17</v>
      </c>
      <c r="B8" s="80">
        <v>89</v>
      </c>
      <c r="C8">
        <v>1.4732759535111912</v>
      </c>
      <c r="D8">
        <v>1.6054902874412988</v>
      </c>
      <c r="E8" s="13">
        <f>AVERAGE(C8:D8)</f>
        <v>1.5393831204762449</v>
      </c>
      <c r="F8">
        <v>0.96402982017201755</v>
      </c>
      <c r="G8">
        <v>0.96275088776749429</v>
      </c>
      <c r="H8" s="13">
        <f>AVERAGE(F8:G8)</f>
        <v>0.96339035396975592</v>
      </c>
      <c r="I8">
        <v>0.99924168921480094</v>
      </c>
      <c r="J8">
        <v>0.99928871106337858</v>
      </c>
      <c r="K8" s="13">
        <f>AVERAGE(I8:J8)</f>
        <v>0.99926520013908982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6" x14ac:dyDescent="0.6">
      <c r="A9" s="6" t="s">
        <v>29</v>
      </c>
      <c r="B9" s="7">
        <v>121</v>
      </c>
      <c r="C9">
        <v>2.1964456106605192</v>
      </c>
      <c r="D9">
        <v>2.1215646738546581</v>
      </c>
      <c r="E9" s="13">
        <f>AVERAGE(C9:D9)</f>
        <v>2.1590051422575884</v>
      </c>
      <c r="F9">
        <v>0.95335840268151339</v>
      </c>
      <c r="G9">
        <v>0.95924984452061857</v>
      </c>
      <c r="H9" s="13">
        <f>AVERAGE(F9:G9)</f>
        <v>0.95630412360106598</v>
      </c>
      <c r="I9">
        <v>0.99923479390140724</v>
      </c>
      <c r="J9">
        <v>0.99928703328650126</v>
      </c>
      <c r="K9" s="13">
        <f>AVERAGE(I9:J9)</f>
        <v>0.9992609135939543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6" x14ac:dyDescent="0.6">
      <c r="A10" s="6" t="s">
        <v>14</v>
      </c>
      <c r="B10" s="7">
        <v>128</v>
      </c>
      <c r="C10">
        <v>2.2187333870534478</v>
      </c>
      <c r="D10">
        <v>2.2452776574022941</v>
      </c>
      <c r="E10" s="13">
        <f>AVERAGE(C10:D10)</f>
        <v>2.2320055222278707</v>
      </c>
      <c r="F10">
        <v>0.99850638350577992</v>
      </c>
      <c r="G10">
        <v>0.99909106982984974</v>
      </c>
      <c r="H10" s="13">
        <f>AVERAGE(F10:G10)</f>
        <v>0.99879872666781488</v>
      </c>
      <c r="I10">
        <v>0.99920387846545178</v>
      </c>
      <c r="J10">
        <v>0.99926851474271117</v>
      </c>
      <c r="K10" s="13">
        <f>AVERAGE(I10:J10)</f>
        <v>0.99923619660408147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6" x14ac:dyDescent="0.6">
      <c r="A11" s="6" t="s">
        <v>31</v>
      </c>
      <c r="B11" s="7">
        <v>139</v>
      </c>
      <c r="C11">
        <v>18.44166597881188</v>
      </c>
      <c r="D11">
        <v>16.269547879815558</v>
      </c>
      <c r="E11" s="13">
        <f>AVERAGE(C11:D11)</f>
        <v>17.355606929313719</v>
      </c>
      <c r="F11">
        <v>0.9624378202894881</v>
      </c>
      <c r="G11">
        <v>0.95319728383126456</v>
      </c>
      <c r="H11" s="13">
        <f>AVERAGE(F11:G11)</f>
        <v>0.95781755206037633</v>
      </c>
      <c r="I11">
        <v>0.99923479390140724</v>
      </c>
      <c r="J11">
        <v>0.99928703328650126</v>
      </c>
      <c r="K11" s="13">
        <f>AVERAGE(I11:J11)</f>
        <v>0.9992609135939543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6" x14ac:dyDescent="0.6">
      <c r="A12" s="14" t="s">
        <v>16</v>
      </c>
      <c r="B12" s="15">
        <v>148</v>
      </c>
      <c r="C12">
        <v>1.187600811166454</v>
      </c>
      <c r="D12">
        <v>1.2164353582913923</v>
      </c>
      <c r="E12" s="13">
        <f>AVERAGE(C12:D12)</f>
        <v>1.2020180847289232</v>
      </c>
      <c r="F12">
        <v>0.39629681347431167</v>
      </c>
      <c r="G12">
        <v>0.40765433719856492</v>
      </c>
      <c r="H12" s="13">
        <f>AVERAGE(F12:G12)</f>
        <v>0.4019755753364383</v>
      </c>
      <c r="I12">
        <v>0.99920387846545178</v>
      </c>
      <c r="J12">
        <v>0.99926851474271117</v>
      </c>
      <c r="K12" s="13">
        <f>AVERAGE(I12:J12)</f>
        <v>0.99923619660408147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9" thickBot="1" x14ac:dyDescent="0.65">
      <c r="A13" s="33" t="s">
        <v>27</v>
      </c>
      <c r="B13" s="35">
        <v>298</v>
      </c>
      <c r="C13">
        <v>11.905057751119594</v>
      </c>
      <c r="D13">
        <v>11.703237651722647</v>
      </c>
      <c r="E13" s="13">
        <f>AVERAGE(C13:D13)</f>
        <v>11.804147701421121</v>
      </c>
      <c r="F13">
        <v>0.9866334812576768</v>
      </c>
      <c r="G13">
        <v>0.98661562715477791</v>
      </c>
      <c r="H13" s="13">
        <f>AVERAGE(F13:G13)</f>
        <v>0.9866245542062273</v>
      </c>
      <c r="I13">
        <v>0.99923479390140724</v>
      </c>
      <c r="J13">
        <v>0.99928703328650126</v>
      </c>
      <c r="K13" s="13">
        <f>AVERAGE(I13:J13)</f>
        <v>0.9992609135939543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6" x14ac:dyDescent="0.6">
      <c r="A14" s="6" t="s">
        <v>32</v>
      </c>
      <c r="B14" s="80">
        <v>598</v>
      </c>
      <c r="C14">
        <v>476.19885873436999</v>
      </c>
      <c r="D14">
        <v>385.83538598761356</v>
      </c>
      <c r="E14" s="13">
        <f>AVERAGE(C14:D14)</f>
        <v>431.01712236099178</v>
      </c>
      <c r="F14">
        <v>0.93792679079508889</v>
      </c>
      <c r="G14">
        <v>0.91540875499866559</v>
      </c>
      <c r="H14" s="13">
        <f>AVERAGE(F14:G14)</f>
        <v>0.9266677728968773</v>
      </c>
      <c r="I14">
        <v>0.99923479390140724</v>
      </c>
      <c r="J14">
        <v>0.99928703328650126</v>
      </c>
      <c r="K14" s="13">
        <f>AVERAGE(I14:J14)</f>
        <v>0.9992609135939543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6" x14ac:dyDescent="0.6">
      <c r="A15" s="6" t="s">
        <v>30</v>
      </c>
      <c r="B15" s="7">
        <v>633</v>
      </c>
      <c r="C15">
        <v>127.00157997708706</v>
      </c>
      <c r="D15">
        <v>132.71712850381107</v>
      </c>
      <c r="E15" s="13">
        <f>AVERAGE(C15:D15)</f>
        <v>129.85935424044908</v>
      </c>
      <c r="F15">
        <v>0.87020299933140954</v>
      </c>
      <c r="G15">
        <v>0.87481889848982486</v>
      </c>
      <c r="H15" s="13">
        <f>AVERAGE(F15:G15)</f>
        <v>0.8725109489106172</v>
      </c>
      <c r="I15">
        <v>0.99923479390140724</v>
      </c>
      <c r="J15">
        <v>0.99928703328650126</v>
      </c>
      <c r="K15" s="13">
        <f>AVERAGE(I15:J15)</f>
        <v>0.9992609135939543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8" spans="1:14" ht="14.7" thickBot="1" x14ac:dyDescent="0.6"/>
    <row r="19" spans="1:14" ht="14.4" customHeight="1" x14ac:dyDescent="0.6">
      <c r="A19" s="32" t="s">
        <v>43</v>
      </c>
      <c r="B19" s="34" t="s">
        <v>44</v>
      </c>
      <c r="C19" t="s">
        <v>61</v>
      </c>
      <c r="D19" t="s">
        <v>62</v>
      </c>
      <c r="E19" t="s">
        <v>63</v>
      </c>
      <c r="F19" s="13" t="s">
        <v>64</v>
      </c>
      <c r="G19">
        <v>2018</v>
      </c>
      <c r="H19">
        <v>2019</v>
      </c>
      <c r="I19">
        <v>2020</v>
      </c>
      <c r="J19" s="13" t="s">
        <v>64</v>
      </c>
      <c r="K19">
        <v>2018</v>
      </c>
      <c r="L19">
        <v>2019</v>
      </c>
      <c r="M19">
        <v>2020</v>
      </c>
      <c r="N19" s="13" t="s">
        <v>64</v>
      </c>
    </row>
    <row r="20" spans="1:14" ht="14.7" customHeight="1" thickBot="1" x14ac:dyDescent="0.65">
      <c r="A20" s="33"/>
      <c r="B20" s="35"/>
      <c r="C20" t="s">
        <v>60</v>
      </c>
      <c r="D20" t="s">
        <v>60</v>
      </c>
      <c r="E20" s="2" t="s">
        <v>60</v>
      </c>
      <c r="F20" s="13" t="s">
        <v>60</v>
      </c>
      <c r="G20" t="s">
        <v>56</v>
      </c>
      <c r="H20" t="s">
        <v>56</v>
      </c>
      <c r="I20" t="s">
        <v>56</v>
      </c>
      <c r="J20" s="13" t="s">
        <v>56</v>
      </c>
      <c r="K20" t="s">
        <v>57</v>
      </c>
      <c r="L20" t="s">
        <v>57</v>
      </c>
      <c r="M20" t="s">
        <v>57</v>
      </c>
      <c r="N20" s="13" t="s">
        <v>57</v>
      </c>
    </row>
    <row r="21" spans="1:14" ht="15.6" x14ac:dyDescent="0.6">
      <c r="A21" s="32" t="s">
        <v>19</v>
      </c>
      <c r="B21" s="34">
        <v>12</v>
      </c>
      <c r="F21" s="13" t="e">
        <f>AVERAGE(C21:E21)</f>
        <v>#DIV/0!</v>
      </c>
      <c r="J21" s="13" t="e">
        <f>AVERAGE(G21:I21)</f>
        <v>#DIV/0!</v>
      </c>
      <c r="K21">
        <v>0.98963709547731948</v>
      </c>
      <c r="L21">
        <v>0.97052721173178891</v>
      </c>
      <c r="N21" s="13">
        <f>AVERAGE(K21:M21)</f>
        <v>0.9800821536045542</v>
      </c>
    </row>
    <row r="22" spans="1:14" ht="15.6" x14ac:dyDescent="0.6">
      <c r="A22" s="6" t="s">
        <v>18</v>
      </c>
      <c r="B22" s="7">
        <v>41</v>
      </c>
      <c r="C22">
        <v>0.15056945719213866</v>
      </c>
      <c r="D22">
        <v>0.14234490459660276</v>
      </c>
      <c r="E22">
        <v>0.22208642452853247</v>
      </c>
      <c r="F22" s="13">
        <f>AVERAGE(C22:E22)</f>
        <v>0.17166692877242462</v>
      </c>
      <c r="G22">
        <v>0.96053327883978967</v>
      </c>
      <c r="H22">
        <v>0.92875911530918143</v>
      </c>
      <c r="I22">
        <v>0.96932666005346757</v>
      </c>
      <c r="J22" s="13">
        <f>AVERAGE(G22:I22)</f>
        <v>0.95287301806747948</v>
      </c>
      <c r="K22">
        <v>0.98963709090665486</v>
      </c>
      <c r="L22">
        <v>0.97052721173178891</v>
      </c>
      <c r="N22" s="13">
        <f>AVERAGE(K22:M22)</f>
        <v>0.98008215131922194</v>
      </c>
    </row>
    <row r="23" spans="1:14" ht="15.6" x14ac:dyDescent="0.6">
      <c r="A23" s="14" t="s">
        <v>33</v>
      </c>
      <c r="B23" s="15">
        <v>59</v>
      </c>
      <c r="C23">
        <v>3.0378990167775859</v>
      </c>
      <c r="F23" s="13">
        <f>AVERAGE(C23:E23)</f>
        <v>3.0378990167775859</v>
      </c>
      <c r="G23">
        <v>0.9494554639679319</v>
      </c>
      <c r="J23" s="13">
        <f>AVERAGE(G23:I23)</f>
        <v>0.9494554639679319</v>
      </c>
      <c r="K23">
        <v>0.99020709763747528</v>
      </c>
      <c r="L23">
        <v>0.96089800129078706</v>
      </c>
      <c r="N23" s="13">
        <f>AVERAGE(K23:M23)</f>
        <v>0.97555254946413117</v>
      </c>
    </row>
    <row r="24" spans="1:14" ht="15.6" x14ac:dyDescent="0.6">
      <c r="A24" s="6" t="s">
        <v>15</v>
      </c>
      <c r="B24" s="7">
        <v>74</v>
      </c>
      <c r="C24">
        <v>0.55335277588394816</v>
      </c>
      <c r="D24">
        <v>0.65773391410417958</v>
      </c>
      <c r="F24" s="13">
        <f>AVERAGE(C24:E24)</f>
        <v>0.60554334499406393</v>
      </c>
      <c r="G24">
        <v>0.98713410861622375</v>
      </c>
      <c r="H24">
        <v>0.95872889097357694</v>
      </c>
      <c r="J24" s="13">
        <f>AVERAGE(G24:I24)</f>
        <v>0.97293149979490035</v>
      </c>
      <c r="K24">
        <v>0.99805982603049948</v>
      </c>
      <c r="L24">
        <v>0.97383096598072849</v>
      </c>
      <c r="N24" s="13">
        <f>AVERAGE(K24:M24)</f>
        <v>0.98594539600561393</v>
      </c>
    </row>
    <row r="25" spans="1:14" ht="15.6" x14ac:dyDescent="0.6">
      <c r="A25" s="6" t="s">
        <v>17</v>
      </c>
      <c r="B25" s="80">
        <v>89</v>
      </c>
      <c r="C25">
        <v>1.2477751379501663</v>
      </c>
      <c r="D25">
        <v>1.2498814899855957</v>
      </c>
      <c r="E25">
        <v>2.1266933385649147</v>
      </c>
      <c r="F25" s="13">
        <f>AVERAGE(C25:E25)</f>
        <v>1.5414499888335591</v>
      </c>
      <c r="G25">
        <v>0.96417219061419324</v>
      </c>
      <c r="H25">
        <v>0.94020376238850212</v>
      </c>
      <c r="I25">
        <v>0.91161706584015922</v>
      </c>
      <c r="J25" s="13">
        <f>AVERAGE(G25:I25)</f>
        <v>0.93866433961428486</v>
      </c>
      <c r="K25">
        <v>0.98963709594202753</v>
      </c>
      <c r="L25" s="2">
        <v>0.97052721173178891</v>
      </c>
      <c r="M25">
        <v>0.96568260074309764</v>
      </c>
      <c r="N25" s="13">
        <f>AVERAGE(K25:M25)</f>
        <v>0.97528230280563799</v>
      </c>
    </row>
    <row r="26" spans="1:14" ht="15.6" x14ac:dyDescent="0.6">
      <c r="A26" s="6" t="s">
        <v>29</v>
      </c>
      <c r="B26" s="7">
        <v>121</v>
      </c>
      <c r="C26">
        <v>1.9891930407579526</v>
      </c>
      <c r="D26">
        <v>6.4017115222919578</v>
      </c>
      <c r="E26">
        <v>2.5136749444329052</v>
      </c>
      <c r="F26" s="13">
        <f>AVERAGE(C26:E26)</f>
        <v>3.634859835827605</v>
      </c>
      <c r="G26">
        <v>0.94120121348530139</v>
      </c>
      <c r="H26">
        <v>0.93706786992328905</v>
      </c>
      <c r="I26">
        <v>0.93500525620723707</v>
      </c>
      <c r="J26" s="13">
        <f>AVERAGE(G26:I26)</f>
        <v>0.93775811320527591</v>
      </c>
      <c r="K26">
        <v>0.99020710402029788</v>
      </c>
      <c r="L26">
        <v>0.96089800129078706</v>
      </c>
      <c r="M26">
        <v>0.97017247767253878</v>
      </c>
      <c r="N26" s="13">
        <f>AVERAGE(K26:M26)</f>
        <v>0.9737591943278745</v>
      </c>
    </row>
    <row r="27" spans="1:14" ht="15.6" x14ac:dyDescent="0.6">
      <c r="A27" s="6" t="s">
        <v>14</v>
      </c>
      <c r="B27" s="7">
        <v>128</v>
      </c>
      <c r="C27">
        <v>2.1028868694955931</v>
      </c>
      <c r="D27">
        <v>2.4898508172475826</v>
      </c>
      <c r="E27">
        <v>2.5147936979315673</v>
      </c>
      <c r="F27" s="13">
        <f>AVERAGE(C27:E27)</f>
        <v>2.3691771282249143</v>
      </c>
      <c r="G27">
        <v>0.95542734607278745</v>
      </c>
      <c r="H27">
        <v>0.95702089635309773</v>
      </c>
      <c r="I27">
        <v>0.96187652676971191</v>
      </c>
      <c r="J27" s="13">
        <f>AVERAGE(G27:I27)</f>
        <v>0.95810825639853237</v>
      </c>
      <c r="K27">
        <v>0.99805983221964678</v>
      </c>
      <c r="L27">
        <v>0.97383096598072849</v>
      </c>
      <c r="M27">
        <v>0.96582969966323196</v>
      </c>
      <c r="N27" s="13">
        <f>AVERAGE(K27:M27)</f>
        <v>0.97924016595453578</v>
      </c>
    </row>
    <row r="28" spans="1:14" ht="15.6" x14ac:dyDescent="0.6">
      <c r="A28" s="6" t="s">
        <v>31</v>
      </c>
      <c r="B28" s="7">
        <v>139</v>
      </c>
      <c r="C28">
        <v>12.459192987282401</v>
      </c>
      <c r="F28" s="13">
        <f>AVERAGE(C28:E28)</f>
        <v>12.459192987282401</v>
      </c>
      <c r="G28">
        <v>0.93283860196609891</v>
      </c>
      <c r="J28" s="13">
        <f>AVERAGE(G28:I28)</f>
        <v>0.93283860196609891</v>
      </c>
      <c r="K28">
        <v>0.99020709763747528</v>
      </c>
      <c r="L28">
        <v>0.96089800129078706</v>
      </c>
      <c r="N28" s="13">
        <f>AVERAGE(K28:M28)</f>
        <v>0.97555254946413117</v>
      </c>
    </row>
    <row r="29" spans="1:14" ht="15.6" x14ac:dyDescent="0.6">
      <c r="A29" s="14" t="s">
        <v>16</v>
      </c>
      <c r="B29" s="15">
        <v>148</v>
      </c>
      <c r="C29">
        <v>1.1051114632333974</v>
      </c>
      <c r="E29">
        <v>1.4177866573518867</v>
      </c>
      <c r="F29" s="13">
        <f>AVERAGE(C29:E29)</f>
        <v>1.261449060292642</v>
      </c>
      <c r="G29">
        <v>0.33071825809160083</v>
      </c>
      <c r="I29">
        <v>0.51994118130481093</v>
      </c>
      <c r="J29" s="13">
        <f>AVERAGE(G29:I29)</f>
        <v>0.42532971969820588</v>
      </c>
      <c r="K29">
        <v>0.99788318692946953</v>
      </c>
      <c r="L29">
        <v>0.97383096598072849</v>
      </c>
      <c r="M29">
        <v>0.96582969966323196</v>
      </c>
      <c r="N29" s="13">
        <f>AVERAGE(K29:M29)</f>
        <v>0.97918128419114325</v>
      </c>
    </row>
    <row r="30" spans="1:14" ht="15.9" thickBot="1" x14ac:dyDescent="0.65">
      <c r="A30" s="33" t="s">
        <v>27</v>
      </c>
      <c r="B30" s="35">
        <v>298</v>
      </c>
      <c r="C30">
        <v>10.944243800507401</v>
      </c>
      <c r="D30">
        <v>29.382823577268354</v>
      </c>
      <c r="E30">
        <v>13.644736063336273</v>
      </c>
      <c r="F30" s="13">
        <f>AVERAGE(C30:E30)</f>
        <v>17.990601147037342</v>
      </c>
      <c r="G30">
        <v>0.97593002906151405</v>
      </c>
      <c r="H30">
        <v>0.8920256371047629</v>
      </c>
      <c r="I30">
        <v>0.95883329758922597</v>
      </c>
      <c r="J30" s="13">
        <f>AVERAGE(G30:I30)</f>
        <v>0.94226298791850105</v>
      </c>
      <c r="K30">
        <v>0.99020710402029788</v>
      </c>
      <c r="L30">
        <v>0.96089800129078706</v>
      </c>
      <c r="M30">
        <v>0.97017247767253878</v>
      </c>
      <c r="N30" s="13">
        <f>AVERAGE(K30:M30)</f>
        <v>0.9737591943278745</v>
      </c>
    </row>
    <row r="31" spans="1:14" ht="15.6" x14ac:dyDescent="0.6">
      <c r="A31" s="6" t="s">
        <v>32</v>
      </c>
      <c r="B31" s="80">
        <v>598</v>
      </c>
      <c r="C31">
        <v>271.05446166942551</v>
      </c>
      <c r="E31">
        <v>663.57984167630832</v>
      </c>
      <c r="F31" s="13">
        <f>AVERAGE(C31:E31)</f>
        <v>467.31715167286688</v>
      </c>
      <c r="G31">
        <v>0.8809008539596751</v>
      </c>
      <c r="I31">
        <v>0.92556384003925274</v>
      </c>
      <c r="J31" s="13">
        <f>AVERAGE(G31:I31)</f>
        <v>0.90323234699946386</v>
      </c>
      <c r="K31">
        <v>0.99020709763747528</v>
      </c>
      <c r="L31">
        <v>0.96089800129078706</v>
      </c>
      <c r="M31">
        <v>0.97017247767253878</v>
      </c>
      <c r="N31" s="13">
        <f>AVERAGE(K31:M31)</f>
        <v>0.97375919220026708</v>
      </c>
    </row>
    <row r="32" spans="1:14" ht="15.6" x14ac:dyDescent="0.6">
      <c r="A32" s="6" t="s">
        <v>30</v>
      </c>
      <c r="B32" s="7">
        <v>633</v>
      </c>
      <c r="C32">
        <v>98.861702367641897</v>
      </c>
      <c r="F32" s="13">
        <f>AVERAGE(C32:E32)</f>
        <v>98.861702367641897</v>
      </c>
      <c r="G32">
        <v>0.82080583698644038</v>
      </c>
      <c r="J32" s="13">
        <f>AVERAGE(G32:I32)</f>
        <v>0.82080583698644038</v>
      </c>
      <c r="K32">
        <v>0.99020709763747528</v>
      </c>
      <c r="L32">
        <v>0.96089800129078706</v>
      </c>
      <c r="N32" s="13">
        <f>AVERAGE(K32:M32)</f>
        <v>0.97555254946413117</v>
      </c>
    </row>
    <row r="37" spans="1:4" x14ac:dyDescent="0.55000000000000004">
      <c r="B37" t="s">
        <v>67</v>
      </c>
      <c r="C37" s="8" t="s">
        <v>56</v>
      </c>
      <c r="D37" s="8" t="s">
        <v>57</v>
      </c>
    </row>
    <row r="38" spans="1:4" x14ac:dyDescent="0.55000000000000004">
      <c r="A38">
        <v>2007</v>
      </c>
      <c r="B38">
        <v>11.198732832171</v>
      </c>
      <c r="C38">
        <v>0.82546978648240765</v>
      </c>
      <c r="D38">
        <v>0.97014968570062965</v>
      </c>
    </row>
    <row r="39" spans="1:4" x14ac:dyDescent="0.55000000000000004">
      <c r="A39">
        <v>2010</v>
      </c>
      <c r="B39">
        <v>11.315068963522394</v>
      </c>
      <c r="C39">
        <v>0.85425238970930695</v>
      </c>
      <c r="D39">
        <v>0.98109695335852976</v>
      </c>
    </row>
    <row r="40" spans="1:4" x14ac:dyDescent="0.55000000000000004">
      <c r="B40">
        <f>AVERAGE(B38:B39)</f>
        <v>11.256900897846698</v>
      </c>
      <c r="C40">
        <f>AVERAGE(C38:C39)</f>
        <v>0.83986108809585724</v>
      </c>
      <c r="D40">
        <f>AVERAGE(D38:D39)</f>
        <v>0.9756233195295797</v>
      </c>
    </row>
  </sheetData>
  <sortState xmlns:xlrd2="http://schemas.microsoft.com/office/spreadsheetml/2017/richdata2" ref="A5:K15">
    <sortCondition ref="B4:B15"/>
  </sortState>
  <mergeCells count="2">
    <mergeCell ref="A2:A3"/>
    <mergeCell ref="B2:B3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71A1-73D0-45B7-8A6E-FEAE235827C8}">
  <dimension ref="B1:M16"/>
  <sheetViews>
    <sheetView tabSelected="1" workbookViewId="0">
      <selection activeCell="J20" sqref="J20"/>
    </sheetView>
  </sheetViews>
  <sheetFormatPr defaultRowHeight="14.4" x14ac:dyDescent="0.55000000000000004"/>
  <cols>
    <col min="5" max="5" width="8.83984375" style="4"/>
    <col min="7" max="7" width="8.83984375" style="4"/>
    <col min="8" max="8" width="8.83984375" style="38"/>
    <col min="10" max="10" width="11.734375" bestFit="1" customWidth="1"/>
  </cols>
  <sheetData>
    <row r="1" spans="2:13" ht="22.5" customHeight="1" thickBot="1" x14ac:dyDescent="0.65">
      <c r="B1" s="10"/>
      <c r="C1" s="11"/>
      <c r="D1" s="11"/>
      <c r="E1" s="81"/>
      <c r="F1" s="11"/>
      <c r="G1" s="87"/>
      <c r="H1" s="51" t="s">
        <v>42</v>
      </c>
      <c r="I1" s="52"/>
      <c r="J1" s="16"/>
      <c r="K1" s="10" t="s">
        <v>20</v>
      </c>
      <c r="L1" s="11"/>
      <c r="M1" s="16"/>
    </row>
    <row r="2" spans="2:13" ht="15.6" customHeight="1" x14ac:dyDescent="0.6">
      <c r="B2" s="39" t="s">
        <v>43</v>
      </c>
      <c r="C2" s="41" t="s">
        <v>44</v>
      </c>
      <c r="D2" s="19" t="s">
        <v>45</v>
      </c>
      <c r="E2" s="82" t="s">
        <v>46</v>
      </c>
      <c r="F2" s="45" t="s">
        <v>47</v>
      </c>
      <c r="G2" s="88" t="s">
        <v>48</v>
      </c>
      <c r="H2" s="36" t="s">
        <v>49</v>
      </c>
      <c r="I2" s="45" t="s">
        <v>50</v>
      </c>
      <c r="J2" s="47" t="s">
        <v>51</v>
      </c>
      <c r="K2" s="49" t="s">
        <v>52</v>
      </c>
      <c r="L2" s="45" t="s">
        <v>50</v>
      </c>
      <c r="M2" s="47" t="s">
        <v>51</v>
      </c>
    </row>
    <row r="3" spans="2:13" ht="15.6" x14ac:dyDescent="0.6">
      <c r="B3" s="43"/>
      <c r="C3" s="44"/>
      <c r="D3" s="20" t="s">
        <v>53</v>
      </c>
      <c r="E3" s="83"/>
      <c r="F3" s="46"/>
      <c r="G3" s="89"/>
      <c r="H3" s="37" t="s">
        <v>54</v>
      </c>
      <c r="I3" s="46"/>
      <c r="J3" s="48"/>
      <c r="K3" s="50"/>
      <c r="L3" s="46"/>
      <c r="M3" s="48"/>
    </row>
    <row r="4" spans="2:13" ht="15.6" x14ac:dyDescent="0.6">
      <c r="B4" s="17" t="s">
        <v>19</v>
      </c>
      <c r="C4" s="18">
        <v>12</v>
      </c>
      <c r="D4" s="21">
        <v>4.5</v>
      </c>
      <c r="E4" s="84">
        <v>1E-3</v>
      </c>
      <c r="F4" s="21">
        <v>37.1</v>
      </c>
      <c r="G4" s="90">
        <v>0.34100000000000003</v>
      </c>
      <c r="H4" s="28">
        <v>4.87E-2</v>
      </c>
      <c r="I4" s="24">
        <f>H4*$E4/$D4</f>
        <v>1.0822222222222222E-5</v>
      </c>
      <c r="J4" s="25">
        <f>H4*$G4/$F4</f>
        <v>4.4761994609164422E-4</v>
      </c>
      <c r="K4" s="31">
        <v>6.1699999999999998E-2</v>
      </c>
      <c r="L4" s="24">
        <f>K4*$E4/$D4</f>
        <v>1.371111111111111E-5</v>
      </c>
      <c r="M4" s="25">
        <f>K4*$G4/$F4</f>
        <v>5.6710781671159036E-4</v>
      </c>
    </row>
    <row r="5" spans="2:13" ht="15.6" x14ac:dyDescent="0.6">
      <c r="B5" s="6" t="s">
        <v>18</v>
      </c>
      <c r="C5" s="7">
        <v>41</v>
      </c>
      <c r="D5" s="22">
        <v>4.5</v>
      </c>
      <c r="E5" s="85">
        <v>1E-3</v>
      </c>
      <c r="F5" s="22">
        <v>40.299999999999997</v>
      </c>
      <c r="G5" s="91">
        <v>0.35799999999999998</v>
      </c>
      <c r="H5" s="93">
        <v>0.17199999999999999</v>
      </c>
      <c r="I5" s="24">
        <f t="shared" ref="I5:I16" si="0">H5*$E5/$D5</f>
        <v>3.8222222222222219E-5</v>
      </c>
      <c r="J5" s="25">
        <f t="shared" ref="J5:J16" si="1">H5*$G5/$F5</f>
        <v>1.527940446650124E-3</v>
      </c>
      <c r="K5" s="29">
        <v>0.17299999999999999</v>
      </c>
      <c r="L5" s="24">
        <f t="shared" ref="L5:L15" si="2">K5*$E5/$D5</f>
        <v>3.8444444444444443E-5</v>
      </c>
      <c r="M5" s="25">
        <f t="shared" ref="M5:M15" si="3">K5*$G5/$F5</f>
        <v>1.5368238213399504E-3</v>
      </c>
    </row>
    <row r="6" spans="2:13" ht="15.6" x14ac:dyDescent="0.6">
      <c r="B6" s="6" t="s">
        <v>33</v>
      </c>
      <c r="C6" s="7">
        <v>59</v>
      </c>
      <c r="D6" s="22">
        <v>4.5</v>
      </c>
      <c r="E6" s="85">
        <v>1E-3</v>
      </c>
      <c r="F6" s="22">
        <v>39.9</v>
      </c>
      <c r="G6" s="91">
        <v>0.375</v>
      </c>
      <c r="H6" s="93">
        <v>3.04</v>
      </c>
      <c r="I6" s="24">
        <f t="shared" si="0"/>
        <v>6.7555555555555554E-4</v>
      </c>
      <c r="J6" s="25">
        <f t="shared" si="1"/>
        <v>2.8571428571428574E-2</v>
      </c>
      <c r="K6" s="29">
        <v>4.1900000000000004</v>
      </c>
      <c r="L6" s="24">
        <f t="shared" si="2"/>
        <v>9.3111111111111118E-4</v>
      </c>
      <c r="M6" s="25">
        <f t="shared" si="3"/>
        <v>3.9379699248120306E-2</v>
      </c>
    </row>
    <row r="7" spans="2:13" ht="15.6" x14ac:dyDescent="0.6">
      <c r="B7" s="6" t="s">
        <v>15</v>
      </c>
      <c r="C7" s="7">
        <v>74</v>
      </c>
      <c r="D7" s="22">
        <v>4.5</v>
      </c>
      <c r="E7" s="85">
        <v>1E-3</v>
      </c>
      <c r="F7" s="22">
        <v>38.700000000000003</v>
      </c>
      <c r="G7" s="91">
        <v>0.34399999999999997</v>
      </c>
      <c r="H7" s="93">
        <v>0.60599999999999998</v>
      </c>
      <c r="I7" s="24">
        <f t="shared" si="0"/>
        <v>1.3466666666666667E-4</v>
      </c>
      <c r="J7" s="25">
        <f t="shared" si="1"/>
        <v>5.3866666666666655E-3</v>
      </c>
      <c r="K7" s="29">
        <v>0.58599999999999997</v>
      </c>
      <c r="L7" s="24">
        <f t="shared" si="2"/>
        <v>1.3022222222222222E-4</v>
      </c>
      <c r="M7" s="25">
        <f t="shared" si="3"/>
        <v>5.2088888888888879E-3</v>
      </c>
    </row>
    <row r="8" spans="2:13" ht="15.6" x14ac:dyDescent="0.6">
      <c r="B8" s="6" t="s">
        <v>17</v>
      </c>
      <c r="C8" s="7">
        <v>89</v>
      </c>
      <c r="D8" s="22">
        <v>4.5</v>
      </c>
      <c r="E8" s="85">
        <v>1E-3</v>
      </c>
      <c r="F8" s="22">
        <v>38.6</v>
      </c>
      <c r="G8" s="91">
        <v>0.35799999999999998</v>
      </c>
      <c r="H8" s="93">
        <v>1.54</v>
      </c>
      <c r="I8" s="24">
        <f t="shared" si="0"/>
        <v>3.4222222222222228E-4</v>
      </c>
      <c r="J8" s="25">
        <f t="shared" si="1"/>
        <v>1.4282901554404145E-2</v>
      </c>
      <c r="K8" s="29">
        <v>1.54</v>
      </c>
      <c r="L8" s="24">
        <f t="shared" si="2"/>
        <v>3.4222222222222228E-4</v>
      </c>
      <c r="M8" s="25">
        <f t="shared" si="3"/>
        <v>1.4282901554404145E-2</v>
      </c>
    </row>
    <row r="9" spans="2:13" ht="15.6" x14ac:dyDescent="0.6">
      <c r="B9" s="6" t="s">
        <v>29</v>
      </c>
      <c r="C9" s="7">
        <v>121</v>
      </c>
      <c r="D9" s="22">
        <v>4.5</v>
      </c>
      <c r="E9" s="85">
        <v>1E-3</v>
      </c>
      <c r="F9" s="22">
        <v>38.799999999999997</v>
      </c>
      <c r="G9" s="91">
        <v>0.34399999999999997</v>
      </c>
      <c r="H9" s="93">
        <v>3.63</v>
      </c>
      <c r="I9" s="24">
        <f t="shared" si="0"/>
        <v>8.0666666666666669E-4</v>
      </c>
      <c r="J9" s="25">
        <f t="shared" si="1"/>
        <v>3.2183505154639171E-2</v>
      </c>
      <c r="K9" s="29">
        <v>2.16</v>
      </c>
      <c r="L9" s="24">
        <f t="shared" si="2"/>
        <v>4.8000000000000001E-4</v>
      </c>
      <c r="M9" s="25">
        <f t="shared" si="3"/>
        <v>1.9150515463917529E-2</v>
      </c>
    </row>
    <row r="10" spans="2:13" ht="15.6" x14ac:dyDescent="0.6">
      <c r="B10" s="6" t="s">
        <v>14</v>
      </c>
      <c r="C10" s="7">
        <v>128</v>
      </c>
      <c r="D10" s="22">
        <v>4.5</v>
      </c>
      <c r="E10" s="85">
        <v>1E-3</v>
      </c>
      <c r="F10" s="22">
        <v>40.299999999999997</v>
      </c>
      <c r="G10" s="91">
        <v>0.35799999999999998</v>
      </c>
      <c r="H10" s="93">
        <v>2.37</v>
      </c>
      <c r="I10" s="24">
        <f t="shared" si="0"/>
        <v>5.2666666666666671E-4</v>
      </c>
      <c r="J10" s="25">
        <f t="shared" si="1"/>
        <v>2.105359801488834E-2</v>
      </c>
      <c r="K10" s="29">
        <v>2.23</v>
      </c>
      <c r="L10" s="24">
        <f t="shared" si="2"/>
        <v>4.9555555555555561E-4</v>
      </c>
      <c r="M10" s="25">
        <f t="shared" si="3"/>
        <v>1.9809925558312656E-2</v>
      </c>
    </row>
    <row r="11" spans="2:13" ht="15.6" x14ac:dyDescent="0.6">
      <c r="B11" s="6" t="s">
        <v>31</v>
      </c>
      <c r="C11" s="7">
        <v>139</v>
      </c>
      <c r="D11" s="22">
        <v>4.5</v>
      </c>
      <c r="E11" s="85">
        <v>1E-3</v>
      </c>
      <c r="F11" s="22">
        <v>37.9</v>
      </c>
      <c r="G11" s="91">
        <v>0.371</v>
      </c>
      <c r="H11" s="93">
        <v>12.5</v>
      </c>
      <c r="I11" s="24">
        <f t="shared" si="0"/>
        <v>2.7777777777777779E-3</v>
      </c>
      <c r="J11" s="25">
        <f t="shared" si="1"/>
        <v>0.12236147757255937</v>
      </c>
      <c r="K11" s="29">
        <v>17.399999999999999</v>
      </c>
      <c r="L11" s="24">
        <f t="shared" si="2"/>
        <v>3.8666666666666663E-3</v>
      </c>
      <c r="M11" s="25">
        <f t="shared" si="3"/>
        <v>0.17032717678100262</v>
      </c>
    </row>
    <row r="12" spans="2:13" ht="15.6" x14ac:dyDescent="0.6">
      <c r="B12" s="6" t="s">
        <v>16</v>
      </c>
      <c r="C12" s="7">
        <v>148</v>
      </c>
      <c r="D12" s="22">
        <v>4.5</v>
      </c>
      <c r="E12" s="85">
        <v>1E-3</v>
      </c>
      <c r="F12" s="22">
        <v>39.299999999999997</v>
      </c>
      <c r="G12" s="91">
        <v>0.371</v>
      </c>
      <c r="H12" s="93">
        <v>1.26</v>
      </c>
      <c r="I12" s="24">
        <f t="shared" si="0"/>
        <v>2.8000000000000003E-4</v>
      </c>
      <c r="J12" s="25">
        <f t="shared" si="1"/>
        <v>1.1894656488549619E-2</v>
      </c>
      <c r="K12" s="29">
        <v>1.2</v>
      </c>
      <c r="L12" s="24">
        <f t="shared" si="2"/>
        <v>2.6666666666666663E-4</v>
      </c>
      <c r="M12" s="25">
        <f t="shared" si="3"/>
        <v>1.1328244274809161E-2</v>
      </c>
    </row>
    <row r="13" spans="2:13" ht="15.6" x14ac:dyDescent="0.6">
      <c r="B13" s="6" t="s">
        <v>27</v>
      </c>
      <c r="C13" s="7">
        <v>298</v>
      </c>
      <c r="D13" s="22">
        <v>4.5</v>
      </c>
      <c r="E13" s="85">
        <v>1E-3</v>
      </c>
      <c r="F13" s="22">
        <v>38.4</v>
      </c>
      <c r="G13" s="91">
        <v>0.34300000000000003</v>
      </c>
      <c r="H13" s="93">
        <v>18</v>
      </c>
      <c r="I13" s="24">
        <f t="shared" si="0"/>
        <v>4.0000000000000001E-3</v>
      </c>
      <c r="J13" s="25">
        <f t="shared" si="1"/>
        <v>0.16078125000000001</v>
      </c>
      <c r="K13" s="29">
        <v>11.8</v>
      </c>
      <c r="L13" s="24">
        <f t="shared" si="2"/>
        <v>2.6222222222222224E-3</v>
      </c>
      <c r="M13" s="25">
        <f t="shared" si="3"/>
        <v>0.10540104166666668</v>
      </c>
    </row>
    <row r="14" spans="2:13" ht="15.6" x14ac:dyDescent="0.6">
      <c r="B14" s="6" t="s">
        <v>32</v>
      </c>
      <c r="C14" s="7">
        <v>598</v>
      </c>
      <c r="D14" s="22">
        <v>4.5</v>
      </c>
      <c r="E14" s="85">
        <v>1E-3</v>
      </c>
      <c r="F14" s="22">
        <v>38.700000000000003</v>
      </c>
      <c r="G14" s="91">
        <v>0.371</v>
      </c>
      <c r="H14" s="93">
        <v>467</v>
      </c>
      <c r="I14" s="24">
        <f t="shared" si="0"/>
        <v>0.10377777777777779</v>
      </c>
      <c r="J14" s="30">
        <f t="shared" si="1"/>
        <v>4.4769250645994827</v>
      </c>
      <c r="K14" s="29">
        <v>431</v>
      </c>
      <c r="L14" s="24">
        <f t="shared" si="2"/>
        <v>9.5777777777777781E-2</v>
      </c>
      <c r="M14" s="30">
        <f t="shared" si="3"/>
        <v>4.1318087855297154</v>
      </c>
    </row>
    <row r="15" spans="2:13" ht="15.6" x14ac:dyDescent="0.6">
      <c r="B15" s="6" t="s">
        <v>30</v>
      </c>
      <c r="C15" s="7">
        <v>633</v>
      </c>
      <c r="D15" s="22">
        <v>4.5</v>
      </c>
      <c r="E15" s="85">
        <v>1E-3</v>
      </c>
      <c r="F15" s="22">
        <v>39.6</v>
      </c>
      <c r="G15" s="91">
        <v>0.375</v>
      </c>
      <c r="H15" s="93">
        <v>98.9</v>
      </c>
      <c r="I15" s="24">
        <f t="shared" si="0"/>
        <v>2.1977777777777777E-2</v>
      </c>
      <c r="J15" s="25">
        <f t="shared" si="1"/>
        <v>0.93655303030303039</v>
      </c>
      <c r="K15" s="29">
        <v>130</v>
      </c>
      <c r="L15" s="24">
        <f t="shared" si="2"/>
        <v>2.8888888888888891E-2</v>
      </c>
      <c r="M15" s="30">
        <f t="shared" si="3"/>
        <v>1.231060606060606</v>
      </c>
    </row>
    <row r="16" spans="2:13" ht="15.9" thickBot="1" x14ac:dyDescent="0.65">
      <c r="B16" s="9" t="s">
        <v>11</v>
      </c>
      <c r="C16" s="12">
        <v>877</v>
      </c>
      <c r="D16" s="23">
        <v>3.35</v>
      </c>
      <c r="E16" s="86">
        <v>1E-3</v>
      </c>
      <c r="F16" s="23">
        <v>28.9</v>
      </c>
      <c r="G16" s="92">
        <v>0.35699999999999998</v>
      </c>
      <c r="H16" s="94">
        <v>11.3</v>
      </c>
      <c r="I16" s="24">
        <f t="shared" si="0"/>
        <v>3.373134328358209E-3</v>
      </c>
      <c r="J16" s="25">
        <f t="shared" si="1"/>
        <v>0.13958823529411768</v>
      </c>
      <c r="K16" s="26"/>
      <c r="L16" s="23"/>
      <c r="M16" s="27"/>
    </row>
  </sheetData>
  <mergeCells count="11">
    <mergeCell ref="J2:J3"/>
    <mergeCell ref="K2:K3"/>
    <mergeCell ref="L2:L3"/>
    <mergeCell ref="M2:M3"/>
    <mergeCell ref="H1:I1"/>
    <mergeCell ref="I2:I3"/>
    <mergeCell ref="B2:B3"/>
    <mergeCell ref="C2:C3"/>
    <mergeCell ref="E2:E3"/>
    <mergeCell ref="F2:F3"/>
    <mergeCell ref="G2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9879-81A1-4A6F-96EC-B215BFAF450F}">
  <dimension ref="A1:F8"/>
  <sheetViews>
    <sheetView workbookViewId="0">
      <selection activeCell="C10" sqref="C10"/>
    </sheetView>
  </sheetViews>
  <sheetFormatPr defaultRowHeight="14.4" x14ac:dyDescent="0.55000000000000004"/>
  <sheetData>
    <row r="1" spans="1:6" ht="31.2" customHeight="1" thickBot="1" x14ac:dyDescent="0.65">
      <c r="A1" s="59" t="s">
        <v>88</v>
      </c>
      <c r="B1" s="59"/>
      <c r="C1" s="59"/>
      <c r="D1" s="59"/>
      <c r="E1" s="59"/>
      <c r="F1" s="59"/>
    </row>
    <row r="2" spans="1:6" ht="30.9" customHeight="1" x14ac:dyDescent="0.6">
      <c r="A2" s="60" t="s">
        <v>71</v>
      </c>
      <c r="B2" s="62" t="s">
        <v>89</v>
      </c>
      <c r="C2" s="53" t="s">
        <v>22</v>
      </c>
      <c r="D2" s="53" t="s">
        <v>90</v>
      </c>
      <c r="E2" s="55"/>
      <c r="F2" s="53"/>
    </row>
    <row r="3" spans="1:6" ht="15.9" thickBot="1" x14ac:dyDescent="0.65">
      <c r="A3" s="61"/>
      <c r="B3" s="63"/>
      <c r="C3" s="54" t="s">
        <v>69</v>
      </c>
      <c r="D3" s="54" t="s">
        <v>70</v>
      </c>
      <c r="E3" s="54" t="s">
        <v>1</v>
      </c>
      <c r="F3" s="54" t="s">
        <v>24</v>
      </c>
    </row>
    <row r="4" spans="1:6" ht="15.6" x14ac:dyDescent="0.6">
      <c r="A4" s="57" t="s">
        <v>11</v>
      </c>
      <c r="B4" s="53" t="s">
        <v>34</v>
      </c>
      <c r="C4" s="53">
        <v>371</v>
      </c>
      <c r="D4" s="53">
        <v>20.92</v>
      </c>
      <c r="E4" s="53">
        <v>0.42</v>
      </c>
      <c r="F4" s="58">
        <v>1.5E-3</v>
      </c>
    </row>
    <row r="5" spans="1:6" ht="15.6" x14ac:dyDescent="0.6">
      <c r="A5" s="57" t="s">
        <v>9</v>
      </c>
      <c r="B5" s="53" t="s">
        <v>38</v>
      </c>
      <c r="C5" s="53">
        <v>519</v>
      </c>
      <c r="D5" s="53">
        <v>16.27</v>
      </c>
      <c r="E5" s="53">
        <v>0.51</v>
      </c>
      <c r="F5" s="58">
        <v>1.54E-4</v>
      </c>
    </row>
    <row r="6" spans="1:6" ht="15.6" x14ac:dyDescent="0.6">
      <c r="A6" s="57" t="s">
        <v>6</v>
      </c>
      <c r="B6" s="53" t="s">
        <v>41</v>
      </c>
      <c r="C6" s="53">
        <v>1212</v>
      </c>
      <c r="D6" s="53">
        <v>11.56</v>
      </c>
      <c r="E6" s="53">
        <v>0.2</v>
      </c>
      <c r="F6" s="58">
        <v>2.8799999999999999E-2</v>
      </c>
    </row>
    <row r="7" spans="1:6" ht="15.6" x14ac:dyDescent="0.6">
      <c r="A7" s="57" t="s">
        <v>10</v>
      </c>
      <c r="B7" s="53" t="s">
        <v>36</v>
      </c>
      <c r="C7" s="53">
        <v>1906</v>
      </c>
      <c r="D7" s="53">
        <v>18.5</v>
      </c>
      <c r="E7" s="53">
        <v>0.31</v>
      </c>
      <c r="F7" s="58">
        <v>2.5999999999999998E-5</v>
      </c>
    </row>
    <row r="8" spans="1:6" ht="15.6" x14ac:dyDescent="0.6">
      <c r="A8" s="57" t="s">
        <v>5</v>
      </c>
      <c r="B8" s="53" t="s">
        <v>40</v>
      </c>
      <c r="C8" s="53">
        <v>2764</v>
      </c>
      <c r="D8" s="53">
        <v>36.909999999999997</v>
      </c>
      <c r="E8" s="53">
        <v>0.28000000000000003</v>
      </c>
      <c r="F8" s="58">
        <v>1.5299999999999999E-3</v>
      </c>
    </row>
  </sheetData>
  <sortState xmlns:xlrd2="http://schemas.microsoft.com/office/spreadsheetml/2017/richdata2" ref="A5:F8">
    <sortCondition ref="C5:C8"/>
  </sortState>
  <mergeCells count="3">
    <mergeCell ref="A1:F1"/>
    <mergeCell ref="A2:A3"/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0224-91B5-4E8C-B985-DC767B788A44}">
  <dimension ref="O3:AH23"/>
  <sheetViews>
    <sheetView topLeftCell="Z1" workbookViewId="0">
      <selection activeCell="AA2" sqref="AA2"/>
    </sheetView>
  </sheetViews>
  <sheetFormatPr defaultRowHeight="14.4" x14ac:dyDescent="0.55000000000000004"/>
  <cols>
    <col min="13" max="13" width="10.7890625" customWidth="1"/>
    <col min="14" max="14" width="8.83984375" customWidth="1"/>
    <col min="15" max="15" width="8.83984375" style="4"/>
    <col min="17" max="17" width="9.89453125" customWidth="1"/>
    <col min="18" max="18" width="12.3671875" style="5" bestFit="1" customWidth="1"/>
    <col min="20" max="20" width="11.15625" style="4" customWidth="1"/>
    <col min="22" max="22" width="10.1015625" customWidth="1"/>
    <col min="23" max="23" width="12.3671875" style="5" bestFit="1" customWidth="1"/>
    <col min="30" max="30" width="12.15625" bestFit="1" customWidth="1"/>
    <col min="32" max="32" width="11.68359375" customWidth="1"/>
  </cols>
  <sheetData>
    <row r="3" spans="27:34" ht="31.2" customHeight="1" thickBot="1" x14ac:dyDescent="0.65">
      <c r="AA3" s="64"/>
      <c r="AB3" s="68" t="s">
        <v>88</v>
      </c>
      <c r="AC3" s="59"/>
      <c r="AD3" s="59"/>
      <c r="AE3" s="59"/>
      <c r="AF3" s="69"/>
      <c r="AG3" s="68" t="s">
        <v>20</v>
      </c>
      <c r="AH3" s="59"/>
    </row>
    <row r="4" spans="27:34" ht="15.6" x14ac:dyDescent="0.6">
      <c r="AA4" s="70" t="s">
        <v>91</v>
      </c>
      <c r="AB4" s="53" t="s">
        <v>21</v>
      </c>
      <c r="AC4" s="53" t="s">
        <v>22</v>
      </c>
      <c r="AD4" s="53" t="s">
        <v>90</v>
      </c>
      <c r="AE4" s="55"/>
      <c r="AF4" s="57"/>
      <c r="AG4" s="71" t="s">
        <v>92</v>
      </c>
      <c r="AH4" s="53" t="s">
        <v>90</v>
      </c>
    </row>
    <row r="5" spans="27:34" ht="15.9" thickBot="1" x14ac:dyDescent="0.65">
      <c r="AA5" s="69"/>
      <c r="AB5" s="54" t="s">
        <v>23</v>
      </c>
      <c r="AC5" s="54" t="s">
        <v>69</v>
      </c>
      <c r="AD5" s="54" t="s">
        <v>70</v>
      </c>
      <c r="AE5" s="54" t="s">
        <v>1</v>
      </c>
      <c r="AF5" s="65" t="s">
        <v>24</v>
      </c>
      <c r="AG5" s="68"/>
      <c r="AH5" s="54" t="s">
        <v>70</v>
      </c>
    </row>
    <row r="6" spans="27:34" ht="15.6" x14ac:dyDescent="0.6">
      <c r="AA6" s="57" t="s">
        <v>19</v>
      </c>
      <c r="AB6" s="53" t="s">
        <v>25</v>
      </c>
      <c r="AC6" s="53">
        <v>12</v>
      </c>
      <c r="AD6" s="53">
        <v>1</v>
      </c>
      <c r="AE6" s="53">
        <v>0.97</v>
      </c>
      <c r="AF6" s="57" t="s">
        <v>68</v>
      </c>
      <c r="AG6" s="56">
        <v>0.99</v>
      </c>
      <c r="AH6" s="56">
        <v>1.36</v>
      </c>
    </row>
    <row r="7" spans="27:34" ht="15.6" x14ac:dyDescent="0.6">
      <c r="AA7" s="57" t="s">
        <v>18</v>
      </c>
      <c r="AB7" s="53" t="s">
        <v>25</v>
      </c>
      <c r="AC7" s="53">
        <v>41</v>
      </c>
      <c r="AD7" s="53">
        <v>1.67</v>
      </c>
      <c r="AE7" s="53">
        <v>0.97</v>
      </c>
      <c r="AF7" s="57" t="s">
        <v>68</v>
      </c>
      <c r="AG7" s="56">
        <v>0.41</v>
      </c>
      <c r="AH7" s="56">
        <v>1.43</v>
      </c>
    </row>
    <row r="8" spans="27:34" ht="15.6" x14ac:dyDescent="0.6">
      <c r="AA8" s="57" t="s">
        <v>33</v>
      </c>
      <c r="AB8" s="53" t="s">
        <v>28</v>
      </c>
      <c r="AC8" s="53">
        <v>59</v>
      </c>
      <c r="AD8" s="53">
        <v>0.5</v>
      </c>
      <c r="AE8" s="53">
        <v>0.99</v>
      </c>
      <c r="AF8" s="57" t="s">
        <v>68</v>
      </c>
      <c r="AG8" s="56">
        <v>0.96</v>
      </c>
      <c r="AH8" s="56">
        <v>0.79</v>
      </c>
    </row>
    <row r="9" spans="27:34" ht="15.6" x14ac:dyDescent="0.6">
      <c r="AA9" s="57" t="s">
        <v>15</v>
      </c>
      <c r="AB9" s="53" t="s">
        <v>26</v>
      </c>
      <c r="AC9" s="53">
        <v>74</v>
      </c>
      <c r="AD9" s="53">
        <v>1.67</v>
      </c>
      <c r="AE9" s="53">
        <v>0.96</v>
      </c>
      <c r="AF9" s="57" t="s">
        <v>68</v>
      </c>
      <c r="AG9" s="56">
        <v>0.44</v>
      </c>
      <c r="AH9" s="56">
        <v>1.52</v>
      </c>
    </row>
    <row r="10" spans="27:34" ht="15.6" x14ac:dyDescent="0.6">
      <c r="AA10" s="57" t="s">
        <v>17</v>
      </c>
      <c r="AB10" s="53" t="s">
        <v>25</v>
      </c>
      <c r="AC10" s="53">
        <v>89</v>
      </c>
      <c r="AD10" s="53">
        <v>1.33</v>
      </c>
      <c r="AE10" s="53">
        <v>0.97</v>
      </c>
      <c r="AF10" s="57" t="s">
        <v>68</v>
      </c>
      <c r="AG10" s="56">
        <v>0.64</v>
      </c>
      <c r="AH10" s="56">
        <v>1.42</v>
      </c>
    </row>
    <row r="11" spans="27:34" ht="15.6" x14ac:dyDescent="0.6">
      <c r="AA11" s="57" t="s">
        <v>29</v>
      </c>
      <c r="AB11" s="53" t="s">
        <v>28</v>
      </c>
      <c r="AC11" s="53">
        <v>121</v>
      </c>
      <c r="AD11" s="53">
        <v>1.67</v>
      </c>
      <c r="AE11" s="53">
        <v>0.97</v>
      </c>
      <c r="AF11" s="57" t="s">
        <v>68</v>
      </c>
      <c r="AG11" s="56">
        <v>0.6</v>
      </c>
      <c r="AH11" s="56">
        <v>1.1599999999999999</v>
      </c>
    </row>
    <row r="12" spans="27:34" ht="15.6" x14ac:dyDescent="0.6">
      <c r="AA12" s="57" t="s">
        <v>14</v>
      </c>
      <c r="AB12" s="53" t="s">
        <v>26</v>
      </c>
      <c r="AC12" s="53">
        <v>128</v>
      </c>
      <c r="AD12" s="53">
        <v>1</v>
      </c>
      <c r="AE12" s="53">
        <v>0.97</v>
      </c>
      <c r="AF12" s="57" t="s">
        <v>68</v>
      </c>
      <c r="AG12" s="56">
        <v>0.48</v>
      </c>
      <c r="AH12" s="56">
        <v>1.35</v>
      </c>
    </row>
    <row r="13" spans="27:34" ht="15.6" x14ac:dyDescent="0.6">
      <c r="AA13" s="57" t="s">
        <v>31</v>
      </c>
      <c r="AB13" s="53" t="s">
        <v>28</v>
      </c>
      <c r="AC13" s="53">
        <v>139</v>
      </c>
      <c r="AD13" s="53">
        <v>0.5</v>
      </c>
      <c r="AE13" s="53">
        <v>0.99</v>
      </c>
      <c r="AF13" s="57" t="s">
        <v>68</v>
      </c>
      <c r="AG13" s="56">
        <v>0.67</v>
      </c>
      <c r="AH13" s="56">
        <v>0.26</v>
      </c>
    </row>
    <row r="14" spans="27:34" ht="15.6" x14ac:dyDescent="0.6">
      <c r="AA14" s="57" t="s">
        <v>16</v>
      </c>
      <c r="AB14" s="53" t="s">
        <v>26</v>
      </c>
      <c r="AC14" s="53">
        <v>148</v>
      </c>
      <c r="AD14" s="53">
        <v>1</v>
      </c>
      <c r="AE14" s="53">
        <v>0.99</v>
      </c>
      <c r="AF14" s="57" t="s">
        <v>68</v>
      </c>
      <c r="AG14" s="56">
        <v>0.23</v>
      </c>
      <c r="AH14" s="56">
        <v>1.04</v>
      </c>
    </row>
    <row r="15" spans="27:34" ht="15.6" x14ac:dyDescent="0.6">
      <c r="AA15" s="57" t="s">
        <v>27</v>
      </c>
      <c r="AB15" s="53" t="s">
        <v>28</v>
      </c>
      <c r="AC15" s="53">
        <v>298</v>
      </c>
      <c r="AD15" s="53">
        <v>1.67</v>
      </c>
      <c r="AE15" s="53">
        <v>0.97</v>
      </c>
      <c r="AF15" s="57" t="s">
        <v>68</v>
      </c>
      <c r="AG15" s="56">
        <v>0.53</v>
      </c>
      <c r="AH15" s="56">
        <v>1.55</v>
      </c>
    </row>
    <row r="16" spans="27:34" ht="15.6" x14ac:dyDescent="0.6">
      <c r="AA16" s="57" t="s">
        <v>32</v>
      </c>
      <c r="AB16" s="53" t="s">
        <v>28</v>
      </c>
      <c r="AC16" s="53">
        <v>598</v>
      </c>
      <c r="AD16" s="53">
        <v>0.33</v>
      </c>
      <c r="AE16" s="53">
        <v>0.99</v>
      </c>
      <c r="AF16" s="57" t="s">
        <v>68</v>
      </c>
      <c r="AG16" s="56">
        <v>0.67</v>
      </c>
      <c r="AH16" s="56">
        <v>0.09</v>
      </c>
    </row>
    <row r="17" spans="27:34" ht="15.6" x14ac:dyDescent="0.6">
      <c r="AA17" s="57" t="s">
        <v>30</v>
      </c>
      <c r="AB17" s="53" t="s">
        <v>28</v>
      </c>
      <c r="AC17" s="53">
        <v>633</v>
      </c>
      <c r="AD17" s="53">
        <v>0.33</v>
      </c>
      <c r="AE17" s="53">
        <v>0.98</v>
      </c>
      <c r="AF17" s="57" t="s">
        <v>68</v>
      </c>
      <c r="AG17" s="56">
        <v>0.52</v>
      </c>
      <c r="AH17" s="56">
        <v>0.4</v>
      </c>
    </row>
    <row r="18" spans="27:34" ht="15.6" x14ac:dyDescent="0.6">
      <c r="AA18" s="57" t="s">
        <v>11</v>
      </c>
      <c r="AB18" s="53" t="s">
        <v>35</v>
      </c>
      <c r="AC18" s="53">
        <v>877</v>
      </c>
      <c r="AD18" s="53">
        <v>3.43</v>
      </c>
      <c r="AE18" s="53">
        <v>0.61</v>
      </c>
      <c r="AF18" s="66">
        <v>3.3099999999999999E-9</v>
      </c>
      <c r="AG18" s="67">
        <v>1.01E-2</v>
      </c>
      <c r="AH18" s="56">
        <v>8.36</v>
      </c>
    </row>
    <row r="19" spans="27:34" ht="15.6" x14ac:dyDescent="0.6">
      <c r="AA19" s="57" t="s">
        <v>10</v>
      </c>
      <c r="AB19" s="53" t="s">
        <v>37</v>
      </c>
      <c r="AC19" s="53">
        <v>1909</v>
      </c>
      <c r="AD19" s="53">
        <v>6.36</v>
      </c>
      <c r="AE19" s="53">
        <v>0.28000000000000003</v>
      </c>
      <c r="AF19" s="66">
        <v>1.08E-3</v>
      </c>
      <c r="AG19" s="67">
        <v>1.15E-3</v>
      </c>
      <c r="AH19" s="56">
        <v>14.39</v>
      </c>
    </row>
    <row r="20" spans="27:34" ht="15.6" x14ac:dyDescent="0.6">
      <c r="AA20" s="57" t="s">
        <v>9</v>
      </c>
      <c r="AB20" s="53" t="s">
        <v>39</v>
      </c>
      <c r="AC20" s="53">
        <v>1920</v>
      </c>
      <c r="AD20" s="53">
        <v>11.69</v>
      </c>
      <c r="AE20" s="53">
        <v>0.28999999999999998</v>
      </c>
      <c r="AF20" s="66">
        <v>5.8799999999999998E-4</v>
      </c>
      <c r="AG20" s="67">
        <v>1.01E-2</v>
      </c>
      <c r="AH20" s="56">
        <v>11.27</v>
      </c>
    </row>
    <row r="21" spans="27:34" ht="15.6" x14ac:dyDescent="0.6">
      <c r="AA21" s="57" t="s">
        <v>7</v>
      </c>
      <c r="AB21" s="53" t="s">
        <v>28</v>
      </c>
      <c r="AC21" s="53">
        <v>2225</v>
      </c>
      <c r="AD21" s="53">
        <v>16.21</v>
      </c>
      <c r="AE21" s="53">
        <v>0.26</v>
      </c>
      <c r="AF21" s="66">
        <v>4.1599999999999996E-3</v>
      </c>
      <c r="AG21" s="67">
        <v>1.7700000000000001E-3</v>
      </c>
      <c r="AH21" s="56">
        <v>12.7</v>
      </c>
    </row>
    <row r="22" spans="27:34" ht="15.6" x14ac:dyDescent="0.6">
      <c r="AA22" s="57" t="s">
        <v>8</v>
      </c>
      <c r="AB22" s="53" t="s">
        <v>28</v>
      </c>
      <c r="AC22" s="53">
        <v>2840</v>
      </c>
      <c r="AD22" s="53">
        <v>11.31</v>
      </c>
      <c r="AE22" s="53">
        <v>0.26</v>
      </c>
      <c r="AF22" s="66">
        <v>4.0899999999999999E-3</v>
      </c>
      <c r="AG22" s="67">
        <v>1.6800000000000001E-3</v>
      </c>
      <c r="AH22" s="56">
        <v>12.83</v>
      </c>
    </row>
    <row r="23" spans="27:34" ht="15.6" x14ac:dyDescent="0.6">
      <c r="AA23" s="57" t="s">
        <v>5</v>
      </c>
      <c r="AB23" s="53" t="s">
        <v>25</v>
      </c>
      <c r="AC23" s="53">
        <v>2896</v>
      </c>
      <c r="AD23" s="53">
        <v>10.75</v>
      </c>
      <c r="AE23" s="53">
        <v>0.28000000000000003</v>
      </c>
      <c r="AF23" s="66">
        <v>5.0800000000000003E-3</v>
      </c>
      <c r="AG23" s="67">
        <v>9.59E-4</v>
      </c>
      <c r="AH23" s="56">
        <v>9.69</v>
      </c>
    </row>
  </sheetData>
  <mergeCells count="4">
    <mergeCell ref="AA4:AA5"/>
    <mergeCell ref="AG4:AG5"/>
    <mergeCell ref="AG3:AH3"/>
    <mergeCell ref="AB3:AF3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ccf_mainland_pos</vt:lpstr>
      <vt:lpstr>ccf_MB</vt:lpstr>
      <vt:lpstr>studiesK</vt:lpstr>
      <vt:lpstr>phase_mb</vt:lpstr>
      <vt:lpstr>phase</vt:lpstr>
      <vt:lpstr>allD</vt:lpstr>
      <vt:lpstr>K_table</vt:lpstr>
      <vt:lpstr>HW_table</vt:lpstr>
      <vt:lpstr>ccf_t_table</vt:lpstr>
      <vt:lpstr>D_table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2022-01-21T22:50:16Z</dcterms:created>
  <dcterms:modified xsi:type="dcterms:W3CDTF">2022-05-18T00:39:25Z</dcterms:modified>
</cp:coreProperties>
</file>