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6173159-5919-4F97-92E6-058A3659EE9A}" xr6:coauthVersionLast="36" xr6:coauthVersionMax="36" xr10:uidLastSave="{00000000-0000-0000-0000-000000000000}"/>
  <bookViews>
    <workbookView xWindow="0" yWindow="0" windowWidth="21570" windowHeight="72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0" i="3" l="1"/>
  <c r="S49" i="3"/>
  <c r="S48" i="3"/>
  <c r="S47" i="3"/>
  <c r="R22" i="3"/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<sst xmlns="http://schemas.openxmlformats.org/spreadsheetml/2006/main" count="230" uniqueCount="127">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</sst>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75.52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0.10928319623971805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75.943240000000003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tabSelected="1" topLeftCell="H25" zoomScaleNormal="100" workbookViewId="0">
      <selection activeCell="V39" sqref="V3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3222.9056679999994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68.08</v>
      </c>
      <c r="F28" s="9">
        <f>'Operacion 2'!B$6</f>
        <v>75.52</v>
      </c>
      <c r="G28" s="10">
        <f>'Operacion 2'!B$7</f>
        <v>0.10928319623971805</v>
      </c>
      <c r="H28" s="9">
        <f t="shared" ref="H28:H29" si="2">E28*D28</f>
        <v>4084.7999999999997</v>
      </c>
      <c r="I28" s="9">
        <f>IF((H28*(0.0075+0.0008))&lt;30,30,(H28*(0.0075+0.0008)))</f>
        <v>33.903839999999995</v>
      </c>
      <c r="J28" s="9">
        <f>H28*0.0035</f>
        <v>14.296799999999999</v>
      </c>
      <c r="K28" s="9">
        <f t="shared" ref="K28:K29" si="3">SUM(H28:J28)</f>
        <v>4133.0006400000002</v>
      </c>
      <c r="L28" s="9">
        <f t="shared" ref="L28:L29" si="4">D28*F28</f>
        <v>4531.2</v>
      </c>
      <c r="M28" s="9">
        <f>IF((L28*(0.0075+0.0008))&lt;30,-30,-(L28*(0.0075+0.0008)))</f>
        <v>-37.608959999999996</v>
      </c>
      <c r="N28" s="9">
        <f>-(L28*0.0035)</f>
        <v>-15.8592</v>
      </c>
      <c r="O28" s="9">
        <f t="shared" ref="O28:O29" si="5">SUM(L28:N28)</f>
        <v>4477.7318400000004</v>
      </c>
      <c r="P28" s="9">
        <f t="shared" ref="P28:P29" si="6">I28-M28</f>
        <v>71.512799999999999</v>
      </c>
      <c r="Q28" s="9">
        <f t="shared" ref="Q28:Q29" si="7">J28-N28</f>
        <v>30.155999999999999</v>
      </c>
      <c r="R28" s="9">
        <f t="shared" si="1"/>
        <v>344.73120000000017</v>
      </c>
      <c r="S28" s="10">
        <f t="shared" ref="S28" si="8">R28/K28</f>
        <v>8.3409423328809393E-2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816.87482399999976</v>
      </c>
      <c r="S30" s="10">
        <f>R30/K29</f>
        <v>0.1586752304282435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26.75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0.14280373831775695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 t="s">
        <v>123</v>
      </c>
      <c r="S41" s="48" t="s">
        <v>124</v>
      </c>
      <c r="T41" s="5"/>
    </row>
    <row r="42" spans="3:22" ht="15.75" x14ac:dyDescent="0.25">
      <c r="F42" s="5"/>
      <c r="Q42" t="s">
        <v>120</v>
      </c>
      <c r="R42" s="57" t="s">
        <v>119</v>
      </c>
      <c r="S42" s="49"/>
      <c r="T42" s="5"/>
    </row>
    <row r="43" spans="3:22" x14ac:dyDescent="0.25">
      <c r="E43" s="5"/>
      <c r="F43" s="5"/>
      <c r="Q43" t="s">
        <v>121</v>
      </c>
      <c r="R43" s="57" t="s">
        <v>122</v>
      </c>
      <c r="S43" t="s">
        <v>125</v>
      </c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  <c r="S47">
        <f>5000/12</f>
        <v>416.66666666666669</v>
      </c>
    </row>
    <row r="48" spans="3:22" x14ac:dyDescent="0.25">
      <c r="S48">
        <f>2.2/S47</f>
        <v>5.28E-3</v>
      </c>
    </row>
    <row r="49" spans="19:19" x14ac:dyDescent="0.25">
      <c r="S49">
        <f>100*S48</f>
        <v>0.52800000000000002</v>
      </c>
    </row>
    <row r="50" spans="19:19" x14ac:dyDescent="0.25">
      <c r="S50">
        <f>2.2*12</f>
        <v>26.400000000000002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D8" sqref="D8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118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12" sqref="C1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2019-03-08T15:41:02Z</dcterms:modified>
</cp:coreProperties>
</file>