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B60B4727-2124-4A31-8F63-661624DDB68E}" xr6:coauthVersionLast="31" xr6:coauthVersionMax="31" xr10:uidLastSave="{00000000-0000-0000-0000-000000000000}"/>
  <bookViews>
    <workbookView xWindow="0" yWindow="0" windowWidth="16995" windowHeight="8070"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<sst xmlns="http://schemas.openxmlformats.org/spreadsheetml/2006/main" count="995" uniqueCount="383">
  <si>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</si>
  <si>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</si>
  <si>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</si>
  <si>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</si>
  <si>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</si>
  <si>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</si>
  <si>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</si>
  <si>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</si>
  <si>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</si>
  <si>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</si>
  <si>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</si>
  <si>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</si>
  <si>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</si>
  <si>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</si>
  <si>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</si>
  <si>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</si>
  <si>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</si>
  <si>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</si>
  <si>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</si>
  <si>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</si>
  <si>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</si>
  <si>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</si>
  <si>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</si>
  <si>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</si>
  <si>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</si>
  <si>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</si>
  <si>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</si>
  <si>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</si>
  <si>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</si>
  <si>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</si>
  <si>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</si>
  <si>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</si>
  <si>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</si>
  <si>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</si>
  <si>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</si>
  <si>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</si>
  <si>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</si>
  <si>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</si>
  <si>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</si>
  <si>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</si>
  <si>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</si>
  <si>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</si>
  <si>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</si>
  <si>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</si>
  <si>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</si>
  <si>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</si>
  <si>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</si>
  <si>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</si>
  <si>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</si>
  <si>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</si>
  <si>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</si>
  <si>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</si>
  <si>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</si>
  <si>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</si>
  <si>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</si>
  <si>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</si>
  <si>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</si>
  <si>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</si>
  <si>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</si>
  <si>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</si>
  <si>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</si>
  <si>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</si>
  <si>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</si>
  <si>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</si>
  <si>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</si>
  <si>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</si>
  <si>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</si>
  <si>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</si>
  <si>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</si>
  <si>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</si>
  <si>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</si>
  <si>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</si>
  <si>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</si>
  <si>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</si>
  <si>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</si>
  <si>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</si>
  <si>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</si>
  <si>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</si>
  <si>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</si>
  <si>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</si>
  <si>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</si>
  <si>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</si>
  <si>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</si>
  <si>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</si>
  <si>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</si>
  <si>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</si>
  <si>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</si>
  <si>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</si>
  <si>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</si>
  <si>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</si>
  <si>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</si>
  <si>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</si>
  <si>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</si>
  <si>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</si>
  <si>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</si>
  <si>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</si>
  <si>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</si>
  <si>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</si>
  <si>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</si>
  <si>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</si>
  <si>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</si>
  <si>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</si>
  <si>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</si>
  <si>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</si>
  <si>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</si>
  <si>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</si>
  <si>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</si>
  <si>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</si>
  <si>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</si>
  <si>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</si>
  <si>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</si>
  <si>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</si>
  <si>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</si>
  <si>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</si>
  <si>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</si>
  <si>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</si>
  <si>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</si>
  <si>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</si>
  <si>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</si>
  <si>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</si>
  <si>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</si>
  <si>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</si>
  <si>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</si>
  <si>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</si>
  <si>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</si>
  <si>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</si>
  <si>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</si>
  <si>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</si>
  <si>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</si>
  <si>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</si>
  <si>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</si>
  <si>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</si>
  <si>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</si>
  <si>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</si>
  <si>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</si>
  <si>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</si>
  <si>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</si>
  <si>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</si>
  <si>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</si>
  <si>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</si>
  <si>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</si>
  <si>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</si>
  <si>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</si>
  <si>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</si>
  <si>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</si>
  <si>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</si>
  <si>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</si>
  <si>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</si>
  <si>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</si>
  <si>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</si>
  <si>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</si>
  <si>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</si>
  <si>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</si>
  <si>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</si>
  <si>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</si>
  <si>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</si>
  <si>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</si>
  <si>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</si>
  <si>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</si>
  <si>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</si>
  <si>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</si>
  <si>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</si>
  <si>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</si>
  <si>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</si>
  <si>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</si>
  <si>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</si>
  <si>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</si>
  <si>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</si>
  <si>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</si>
  <si>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</si>
  <si>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</si>
  <si>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</si>
  <si>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</si>
  <si>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</si>
  <si>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</si>
  <si>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</si>
  <si>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</si>
  <si>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</si>
  <si>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</si>
  <si>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</si>
  <si>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</si>
  <si>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</si>
  <si>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</si>
  <si>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</si>
  <si>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</si>
  <si>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</si>
  <si>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</si>
  <si>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</si>
  <si>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</si>
  <si>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</si>
  <si>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</si>
  <si>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</si>
  <si>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</si>
  <si>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</si>
  <si>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</si>
  <si>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</si>
  <si>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</si>
  <si>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</si>
  <si>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</si>
  <si>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</si>
  <si>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</si>
  <si>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</si>
  <si>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</si>
  <si>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</si>
  <si>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</si>
  <si>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</si>
  <si>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</si>
  <si>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</si>
  <si>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</si>
  <si>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</si>
  <si>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</si>
  <si>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</si>
  <si>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</si>
  <si>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</si>
  <si>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</si>
  <si>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</si>
  <si>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</si>
  <si>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</si>
  <si>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</si>
  <si>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</si>
  <si>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</si>
  <si>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</si>
  <si>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</si>
  <si>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</si>
  <si>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</si>
  <si>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</si>
  <si>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</si>
  <si>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</si>
  <si>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</si>
  <si>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</si>
  <si>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</si>
  <si>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</si>
  <si>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</si>
  <si>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</si>
  <si>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</si>
  <si>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</si>
  <si>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</si>
  <si>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</si>
  <si>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</si>
  <si>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</si>
  <si>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</si>
  <si>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</si>
  <si>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</si>
  <si>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</si>
  <si>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</si>
  <si>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</si>
  <si>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</si>
  <si>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</si>
  <si>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</si>
  <si>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</si>
  <si>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</si>
  <si>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</si>
  <si>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</si>
  <si>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</si>
  <si>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</si>
  <si>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</si>
  <si>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</si>
  <si>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</si>
  <si>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</si>
  <si>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</si>
  <si>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</si>
  <si>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</si>
  <si>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</si>
  <si>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</si>
  <si>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</si>
  <si>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</si>
  <si>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</si>
  <si>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</si>
  <si>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</si>
  <si>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</si>
  <si>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</si>
  <si>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</si>
  <si>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</si>
  <si>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</si>
  <si>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</si>
  <si>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</si>
  <si>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</si>
  <si>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</si>
  <si>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</si>
  <si>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</si>
  <si>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</si>
  <si>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</si>
  <si>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</si>
  <si>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</si>
  <si>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</si>
  <si>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</si>
  <si>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</si>
  <si>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</si>
  <si>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</si>
  <si>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</si>
  <si>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</si>
  <si>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</si>
  <si>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</si>
  <si>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</si>
  <si>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</si>
  <si>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</si>
  <si>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</si>
  <si>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</si>
  <si>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</si>
  <si>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</si>
  <si>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</si>
  <si>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</si>
  <si>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</si>
  <si>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</si>
  <si>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</si>
  <si>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</si>
  <si>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</si>
  <si>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</si>
  <si>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</si>
  <si>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</si>
  <si>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</si>
  <si>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</si>
  <si>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</si>
  <si>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</si>
  <si>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</si>
  <si>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</si>
  <si>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</si>
  <si>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</si>
  <si>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</si>
  <si>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</si>
  <si>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</si>
  <si>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</si>
  <si>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</si>
  <si>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</si>
  <si>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</si>
  <si>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</si>
  <si>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</si>
  <si>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</si>
  <si>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</si>
  <si>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</si>
  <si>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</si>
  <si>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</si>
  <si>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</si>
  <si>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</si>
  <si>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</si>
  <si>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</si>
  <si>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</si>
  <si>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</si>
  <si>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</si>
  <si>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</si>
  <si>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</si>
  <si>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</si>
  <si>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</si>
  <si>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</si>
  <si>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</si>
  <si>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</si>
  <si>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</si>
  <si>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</si>
  <si>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</si>
  <si>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</si>
  <si>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</si>
  <si>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</si>
  <si>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</si>
  <si>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</si>
  <si>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</si>
  <si>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</si>
  <si>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</si>
  <si>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</si>
  <si>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</si>
  <si>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</si>
  <si>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</si>
  <si>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</si>
  <si>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</si>
  <si>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</si>
  <si>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</si>
  <si>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</si>
  <si>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</si>
  <si>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</si>
  <si>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</si>
  <si>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</si>
  <si>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</si>
  <si>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</si>
  <si>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</si>
  <si>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Urgent</t>
  </si>
  <si>
    <t>13_6151_MRS</t>
  </si>
  <si>
    <t>iAM Release 1.3.2</t>
  </si>
  <si>
    <t>143_6173_MRS</t>
  </si>
  <si>
    <t>iAM 1.4</t>
  </si>
  <si>
    <t>master_MatMngr_6160_MRS</t>
  </si>
  <si>
    <t>143_Inmediate</t>
  </si>
  <si>
    <t>143_6206_MRS</t>
  </si>
  <si>
    <t>YES</t>
  </si>
  <si>
    <t>master_6211_MRS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</si>
</sst>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abSelected="1" workbookViewId="0">
      <selection activeCell="K18" sqref="K18"/>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375</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365</v>
      </c>
      <c r="F4" s="68">
        <v>12</v>
      </c>
      <c r="G4" s="26"/>
      <c r="H4" s="27"/>
      <c r="I4" s="33"/>
      <c r="J4" s="47"/>
      <c r="K4" s="54"/>
      <c r="L4" s="55"/>
      <c r="M4" s="54">
        <v>6203</v>
      </c>
      <c r="N4" s="55" t="s">
        <v>351</v>
      </c>
      <c r="O4" s="54"/>
      <c r="P4" s="55"/>
    </row>
    <row r="5" spans="1:16" x14ac:dyDescent="0.25">
      <c r="A5" s="40">
        <v>6158</v>
      </c>
      <c r="B5" s="63" t="s">
        <v>371</v>
      </c>
      <c r="C5" s="41" t="s">
        <v>372</v>
      </c>
      <c r="D5" s="19"/>
      <c r="E5" s="66"/>
      <c r="F5" s="68"/>
      <c r="G5" s="26"/>
      <c r="H5" s="27"/>
      <c r="I5" s="33"/>
      <c r="J5" s="47"/>
      <c r="K5" s="54"/>
      <c r="L5" s="55"/>
      <c r="M5" s="54">
        <v>6158</v>
      </c>
      <c r="N5" s="55" t="s">
        <v>351</v>
      </c>
      <c r="O5" s="54"/>
      <c r="P5" s="55"/>
    </row>
    <row r="6" spans="1:16" x14ac:dyDescent="0.25">
      <c r="A6" s="40"/>
      <c r="B6" s="63"/>
      <c r="C6" s="41"/>
      <c r="D6" s="19"/>
      <c r="E6" s="66"/>
      <c r="F6" s="68"/>
      <c r="G6" s="26"/>
      <c r="H6" s="27"/>
      <c r="I6" s="33"/>
      <c r="J6" s="47">
        <v>6041</v>
      </c>
      <c r="K6" s="54"/>
      <c r="L6" s="55"/>
      <c r="M6" s="54">
        <v>6041</v>
      </c>
      <c r="N6" s="55" t="s">
        <v>351</v>
      </c>
      <c r="O6" s="54"/>
      <c r="P6" s="55"/>
    </row>
    <row r="7" spans="1:16" x14ac:dyDescent="0.25">
      <c r="A7" s="40">
        <v>6173</v>
      </c>
      <c r="B7" s="63"/>
      <c r="C7" s="41" t="s">
        <v>376</v>
      </c>
      <c r="D7" s="19"/>
      <c r="E7" s="66"/>
      <c r="F7" s="68"/>
      <c r="G7" s="26"/>
      <c r="H7" s="27"/>
      <c r="I7" s="33"/>
      <c r="J7" s="47"/>
      <c r="K7" s="54"/>
      <c r="L7" s="55"/>
      <c r="M7" s="54">
        <v>6173</v>
      </c>
      <c r="N7" s="55" t="s">
        <v>351</v>
      </c>
      <c r="O7" s="54"/>
      <c r="P7" s="55"/>
    </row>
    <row r="8" spans="1:16" x14ac:dyDescent="0.25">
      <c r="A8" s="42">
        <v>6206</v>
      </c>
      <c r="B8" s="63" t="s">
        <v>379</v>
      </c>
      <c r="C8" s="41" t="s">
        <v>380</v>
      </c>
      <c r="D8" s="20"/>
      <c r="E8" s="66"/>
      <c r="F8" s="68"/>
      <c r="G8" s="28"/>
      <c r="H8" s="27"/>
      <c r="I8" s="34"/>
      <c r="J8" s="48"/>
      <c r="K8" s="56"/>
      <c r="L8" s="55"/>
      <c r="M8" s="56">
        <v>6206</v>
      </c>
      <c r="N8" s="55" t="s">
        <v>351</v>
      </c>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v>6211</v>
      </c>
      <c r="B14" s="63" t="s">
        <v>377</v>
      </c>
      <c r="C14" s="41" t="s">
        <v>382</v>
      </c>
      <c r="D14" s="19"/>
      <c r="E14" s="66"/>
      <c r="F14" s="68"/>
      <c r="G14" s="26">
        <v>6211</v>
      </c>
      <c r="H14" s="27"/>
      <c r="I14" s="33"/>
      <c r="J14" s="47"/>
      <c r="K14" s="54"/>
      <c r="L14" s="55"/>
      <c r="M14" s="54"/>
      <c r="N14" s="55"/>
      <c r="O14" s="54"/>
      <c r="P14" s="55"/>
    </row>
    <row r="15" spans="1:16" x14ac:dyDescent="0.25">
      <c r="A15" s="40">
        <v>6160</v>
      </c>
      <c r="B15" s="63" t="s">
        <v>377</v>
      </c>
      <c r="C15" s="41" t="s">
        <v>378</v>
      </c>
      <c r="D15" s="19"/>
      <c r="E15" s="66"/>
      <c r="F15" s="68"/>
      <c r="G15" s="26">
        <v>6160</v>
      </c>
      <c r="H15" s="27"/>
      <c r="I15" s="33"/>
      <c r="J15" s="47"/>
      <c r="K15" s="54"/>
      <c r="L15" s="55"/>
      <c r="M15" s="54"/>
      <c r="N15" s="55"/>
      <c r="O15" s="54"/>
      <c r="P15" s="55"/>
    </row>
    <row r="16" spans="1:16" x14ac:dyDescent="0.25">
      <c r="A16" s="40">
        <v>6151</v>
      </c>
      <c r="B16" s="63" t="s">
        <v>373</v>
      </c>
      <c r="C16" s="41" t="s">
        <v>374</v>
      </c>
      <c r="D16" s="19"/>
      <c r="E16" s="66"/>
      <c r="F16" s="68"/>
      <c r="G16" s="26"/>
      <c r="H16" s="27"/>
      <c r="I16" s="33"/>
      <c r="J16" s="47"/>
      <c r="K16" s="54"/>
      <c r="L16" s="55"/>
      <c r="M16" s="54"/>
      <c r="N16" s="55"/>
      <c r="O16" s="54">
        <v>6151</v>
      </c>
      <c r="P16" s="55" t="s">
        <v>351</v>
      </c>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16" sqref="G15:H16"/>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356</v>
      </c>
      <c r="B1" s="71"/>
      <c r="C1" s="71" t="s">
        <v>355</v>
      </c>
      <c r="D1" s="71"/>
    </row>
    <row r="2" spans="1:4" ht="15.75" thickBot="1" x14ac:dyDescent="0.3">
      <c r="A2" s="50" t="s">
        <v>13</v>
      </c>
      <c r="B2" s="51" t="s">
        <v>344</v>
      </c>
      <c r="C2" s="50" t="s">
        <v>13</v>
      </c>
      <c r="D2" s="51" t="s">
        <v>359</v>
      </c>
    </row>
    <row r="3" spans="1:4" x14ac:dyDescent="0.25">
      <c r="A3" s="52">
        <v>5930</v>
      </c>
      <c r="B3" s="53" t="s">
        <v>351</v>
      </c>
      <c r="C3" s="52">
        <v>6165</v>
      </c>
      <c r="D3" s="53" t="s">
        <v>351</v>
      </c>
    </row>
    <row r="4" spans="1:4" x14ac:dyDescent="0.25">
      <c r="A4" s="54">
        <v>5875</v>
      </c>
      <c r="B4" s="55" t="s">
        <v>351</v>
      </c>
      <c r="C4" s="54">
        <v>6203</v>
      </c>
      <c r="D4" s="55" t="s">
        <v>351</v>
      </c>
    </row>
    <row r="5" spans="1:4" x14ac:dyDescent="0.25">
      <c r="A5" s="54">
        <v>5887</v>
      </c>
      <c r="B5" s="55" t="s">
        <v>352</v>
      </c>
      <c r="C5" s="54">
        <v>6158</v>
      </c>
      <c r="D5" s="55" t="s">
        <v>351</v>
      </c>
    </row>
    <row r="6" spans="1:4" x14ac:dyDescent="0.25">
      <c r="A6" s="54">
        <v>5738</v>
      </c>
      <c r="B6" s="55" t="s">
        <v>351</v>
      </c>
      <c r="C6" s="54">
        <v>6041</v>
      </c>
      <c r="D6" s="55" t="s">
        <v>351</v>
      </c>
    </row>
    <row r="7" spans="1:4" x14ac:dyDescent="0.25">
      <c r="A7" s="54">
        <v>5963</v>
      </c>
      <c r="B7" s="55" t="s">
        <v>352</v>
      </c>
      <c r="C7" s="54">
        <v>6173</v>
      </c>
      <c r="D7" s="55" t="s">
        <v>351</v>
      </c>
    </row>
    <row r="8" spans="1:4" x14ac:dyDescent="0.25">
      <c r="A8" s="56">
        <v>6051</v>
      </c>
      <c r="B8" s="55" t="s">
        <v>351</v>
      </c>
      <c r="C8" s="56">
        <v>6206</v>
      </c>
      <c r="D8" s="55" t="s">
        <v>351</v>
      </c>
    </row>
    <row r="9" spans="1:4" x14ac:dyDescent="0.25">
      <c r="A9" s="54">
        <v>5454</v>
      </c>
      <c r="B9" s="55" t="s">
        <v>352</v>
      </c>
      <c r="C9" s="54"/>
      <c r="D9" s="55"/>
    </row>
    <row r="10" spans="1:4" x14ac:dyDescent="0.25">
      <c r="A10" s="54">
        <v>6031</v>
      </c>
      <c r="B10" s="55" t="s">
        <v>351</v>
      </c>
      <c r="C10" s="54"/>
      <c r="D10" s="55"/>
    </row>
    <row r="11" spans="1:4" x14ac:dyDescent="0.25">
      <c r="A11" s="54">
        <v>5736</v>
      </c>
      <c r="B11" s="55" t="s">
        <v>351</v>
      </c>
      <c r="C11" s="54"/>
      <c r="D11" s="55"/>
    </row>
    <row r="12" spans="1:4" x14ac:dyDescent="0.25">
      <c r="A12" s="54">
        <v>5883</v>
      </c>
      <c r="B12" s="55" t="s">
        <v>351</v>
      </c>
      <c r="C12" s="54"/>
      <c r="D12" s="55"/>
    </row>
    <row r="13" spans="1:4" x14ac:dyDescent="0.25">
      <c r="A13" s="54">
        <v>6041</v>
      </c>
      <c r="B13" s="55" t="s">
        <v>353</v>
      </c>
      <c r="C13" s="54"/>
      <c r="D13" s="55"/>
    </row>
    <row r="14" spans="1:4" x14ac:dyDescent="0.25">
      <c r="A14" s="54" t="s">
        <v>347</v>
      </c>
      <c r="B14" s="55" t="s">
        <v>354</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Q21" sqref="Q21"/>
    </sheetView>
  </sheetViews>
  <sheetFormatPr defaultColWidth="11.42578125" defaultRowHeight="15" x14ac:dyDescent="0.25"/>
  <cols>
    <col min="1" max="1" width="16.85546875" customWidth="1"/>
    <col min="11" max="11" width="11.85546875" customWidth="1"/>
  </cols>
  <sheetData>
    <row r="1" spans="1:11" x14ac:dyDescent="0.25">
      <c r="A1" t="s">
        <v>155</v>
      </c>
      <c r="B1" s="7">
        <v>1.25</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7.75</v>
      </c>
      <c r="C3" s="9">
        <v>0.36805555555555558</v>
      </c>
      <c r="D3" s="9">
        <v>0.73263888888888884</v>
      </c>
      <c r="E3" s="9"/>
      <c r="F3" s="9"/>
      <c r="G3" s="9">
        <v>4.1666666666666664E-2</v>
      </c>
      <c r="H3" s="11">
        <f>IF(I3="YES",D3-C3+F3-E3-G3,0)</f>
        <v>0.32291666666666657</v>
      </c>
      <c r="I3" t="s">
        <v>381</v>
      </c>
      <c r="J3">
        <f>IF(I3="YES",8,0)</f>
        <v>8</v>
      </c>
      <c r="K3" s="7">
        <f>B3-J3</f>
        <v>-0.25</v>
      </c>
    </row>
    <row r="4" spans="1:11" x14ac:dyDescent="0.25">
      <c r="A4" t="s">
        <v>151</v>
      </c>
      <c r="B4" s="7">
        <f t="shared" ref="B4:B7" si="0">HOUR(H4)+(MINUTE(H4)/60)</f>
        <v>0</v>
      </c>
      <c r="C4" s="9">
        <v>0.36458333333333331</v>
      </c>
      <c r="D4" s="9">
        <v>0.73958333333333337</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0.70833333333333337</v>
      </c>
      <c r="E5" s="9"/>
      <c r="F5" s="9"/>
      <c r="G5" s="9">
        <v>4.1666666666666664E-2</v>
      </c>
      <c r="H5" s="11">
        <f t="shared" si="1"/>
        <v>0</v>
      </c>
      <c r="J5">
        <f t="shared" ref="J5:J6" si="3">IF(I5="YES",8,0)</f>
        <v>0</v>
      </c>
      <c r="K5" s="7">
        <f t="shared" si="2"/>
        <v>0</v>
      </c>
    </row>
    <row r="6" spans="1:11" x14ac:dyDescent="0.25">
      <c r="A6" t="s">
        <v>153</v>
      </c>
      <c r="B6" s="7">
        <f t="shared" si="0"/>
        <v>0</v>
      </c>
      <c r="C6" s="9">
        <v>0.34375</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0.375</v>
      </c>
      <c r="D7" s="9">
        <v>0.70833333333333337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9</v>
      </c>
      <c r="C9" s="14"/>
      <c r="D9" s="14"/>
      <c r="E9" s="14"/>
      <c r="F9" s="14"/>
      <c r="G9" s="14"/>
      <c r="H9" s="14"/>
      <c r="K9" s="7">
        <f>SUM(K3:K7)</f>
        <v>-0.25</v>
      </c>
    </row>
    <row r="10" spans="1:11" x14ac:dyDescent="0.25">
      <c r="A10" t="s">
        <v>157</v>
      </c>
      <c r="B10" s="7">
        <f>J10</f>
        <v>8</v>
      </c>
      <c r="C10" s="14"/>
      <c r="D10" s="14"/>
      <c r="E10" s="14"/>
      <c r="F10" s="14"/>
      <c r="G10" s="14"/>
      <c r="H10" s="14"/>
      <c r="J10">
        <f>SUM(J3:J7)</f>
        <v>8</v>
      </c>
      <c r="K10" s="7"/>
    </row>
    <row r="11" spans="1:11" x14ac:dyDescent="0.25">
      <c r="A11" t="s">
        <v>158</v>
      </c>
      <c r="B11" s="7">
        <f>B9-B10</f>
        <v>1</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2018-07-30T15:18:35Z</dcterms:modified>
</cp:coreProperties>
</file>