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6" windowHeight="7560" activeTab="3"/>
  </bookViews>
  <sheets>
    <sheet name="Operacion 1" sheetId="1" r:id="rId1"/>
    <sheet name="Operacion 2" sheetId="2" r:id="rId2"/>
    <sheet name="Operacion 3" sheetId="4" r:id="rId3"/>
    <sheet name="Historial" sheetId="3" r:id="rId4"/>
  </sheets>
  <calcPr calcId="152511"/>
</workbook>
</file>

<file path=xl/calcChain.xml><?xml version="1.0" encoding="utf-8"?>
<calcChain xmlns="http://schemas.openxmlformats.org/spreadsheetml/2006/main">
  <c r="R19" i="3" l="1"/>
  <c r="Q19" i="3"/>
  <c r="P19" i="3"/>
  <c r="U33" i="3" l="1"/>
  <c r="B15" i="4" l="1"/>
  <c r="R18" i="3" l="1"/>
  <c r="O22" i="3" l="1"/>
  <c r="N22" i="3"/>
  <c r="M22" i="3"/>
  <c r="L22" i="3"/>
  <c r="R3" i="3"/>
  <c r="R22" i="3" s="1"/>
  <c r="S3" i="3"/>
  <c r="R12" i="3"/>
  <c r="Q13" i="3"/>
  <c r="S22" i="3"/>
  <c r="P67" i="3"/>
  <c r="K22" i="3" l="1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S24" i="3" l="1"/>
  <c r="R24" i="3"/>
  <c r="E11" i="1"/>
  <c r="E18" i="1" s="1"/>
  <c r="I5" i="1"/>
</calcChain>
</file>

<file path=xl/sharedStrings.xml><?xml version="1.0" encoding="utf-8"?>
<sst xmlns="http://schemas.openxmlformats.org/spreadsheetml/2006/main" count="158" uniqueCount="78">
  <si>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</si>
  <si>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</si>
  <si>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</si>
  <si>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</si>
  <si>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</si>
  <si>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</si>
  <si>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</si>
  <si>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</si>
  <si>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</si>
  <si>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</si>
  <si>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</si>
  <si>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</si>
  <si>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</si>
  <si>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</si>
  <si>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</si>
  <si>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</si>
  <si>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</si>
  <si>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</si>
  <si>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</si>
  <si>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</si>
  <si>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</si>
  <si>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</si>
  <si>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</si>
  <si>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</si>
  <si>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</si>
  <si>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</si>
  <si>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</si>
  <si>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</si>
  <si>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</si>
  <si>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</si>
  <si>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</si>
  <si>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</si>
  <si>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</si>
  <si>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</si>
  <si>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</si>
  <si>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</si>
  <si>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</si>
  <si>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</si>
  <si>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</si>
  <si>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</si>
  <si>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</si>
  <si>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</si>
  <si>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</si>
  <si>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</si>
  <si>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</si>
  <si>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</si>
  <si>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</si>
  <si>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</si>
  <si>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</si>
  <si>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</si>
  <si>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</si>
  <si>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</si>
  <si>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</si>
  <si>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</si>
  <si>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</si>
  <si>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</si>
  <si>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</si>
  <si>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</si>
  <si>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</si>
  <si>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</si>
  <si>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</si>
  <si>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</si>
  <si>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</si>
  <si>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</si>
  <si>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</si>
  <si>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</si>
  <si>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</si>
  <si>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</si>
  <si>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</si>
  <si>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</si>
  <si>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</si>
  <si>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</si>
  <si>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</si>
  <si>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</si>
  <si>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</si>
  <si>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Hasta Agosto</t>
  </si>
  <si>
    <t>Dividendos ITX.MC</t>
  </si>
  <si>
    <t>Dividendos de PHI.AS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</si>
</sst>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€&quot;#,##0.00;[Red]\-&quot;€&quot;#,##0.00"/>
    <numFmt numFmtId="164" formatCode="&quot;€&quot;\ #,##0.00"/>
    <numFmt numFmtId="165" formatCode="dd/mm/yy;@"/>
    <numFmt numFmtId="166" formatCode="dd/mm/yyyy;@"/>
    <numFmt numFmtId="167" formatCode="#,##0_ ;[Red]\-#,##0\ 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8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8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4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7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8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8" fontId="0" fillId="0" borderId="0" xfId="0" applyNumberFormat="1" applyBorder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5" sqref="B15"/>
    </sheetView>
  </sheetViews>
  <sheetFormatPr baseColWidth="10" defaultColWidth="9.109375" defaultRowHeight="14.4" x14ac:dyDescent="0.3"/>
  <cols>
    <col min="1" max="1" width="19.44140625" customWidth="1"/>
    <col min="2" max="2" width="16.44140625" customWidth="1"/>
    <col min="4" max="4" width="50.109375" customWidth="1"/>
    <col min="5" max="5" width="10.6640625" bestFit="1" customWidth="1"/>
    <col min="8" max="8" width="45.6640625" customWidth="1"/>
    <col min="9" max="9" width="9.88671875" customWidth="1"/>
  </cols>
  <sheetData>
    <row r="1" spans="1:10" ht="15" thickBot="1" x14ac:dyDescent="0.35">
      <c r="A1" t="s">
        <v>32</v>
      </c>
      <c r="B1" s="5">
        <v>5600</v>
      </c>
      <c r="D1" s="60" t="s">
        <v>1</v>
      </c>
      <c r="E1" s="60"/>
      <c r="F1" s="28"/>
      <c r="H1" s="55" t="s">
        <v>13</v>
      </c>
      <c r="I1" s="55"/>
    </row>
    <row r="2" spans="1:10" ht="15.6" x14ac:dyDescent="0.3">
      <c r="A2" t="s">
        <v>12</v>
      </c>
      <c r="B2" s="4">
        <v>42234</v>
      </c>
      <c r="D2" s="58" t="s">
        <v>2</v>
      </c>
      <c r="E2" s="59"/>
      <c r="H2" s="29" t="s">
        <v>26</v>
      </c>
      <c r="I2" s="30">
        <v>1</v>
      </c>
    </row>
    <row r="3" spans="1:10" ht="15.6" x14ac:dyDescent="0.3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2" thickBot="1" x14ac:dyDescent="0.35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2" thickBot="1" x14ac:dyDescent="0.35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6" t="str">
        <f>IF(I4=2,"Se puede COMPRAR","Nada")</f>
        <v>Se puede COMPRAR</v>
      </c>
      <c r="J5" s="57"/>
    </row>
    <row r="6" spans="1:10" ht="15.6" x14ac:dyDescent="0.3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6" x14ac:dyDescent="0.3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6" x14ac:dyDescent="0.3">
      <c r="D8" s="17" t="s">
        <v>38</v>
      </c>
      <c r="E8" s="19">
        <v>0</v>
      </c>
      <c r="H8" s="2"/>
    </row>
    <row r="9" spans="1:10" ht="15.6" x14ac:dyDescent="0.3">
      <c r="D9" s="20" t="s">
        <v>6</v>
      </c>
      <c r="E9" s="19">
        <v>0</v>
      </c>
      <c r="H9" s="1"/>
    </row>
    <row r="10" spans="1:10" ht="15.6" x14ac:dyDescent="0.3">
      <c r="B10" s="4"/>
      <c r="D10" s="17" t="s">
        <v>7</v>
      </c>
      <c r="E10" s="19">
        <v>0</v>
      </c>
    </row>
    <row r="11" spans="1:10" ht="16.2" thickBot="1" x14ac:dyDescent="0.35">
      <c r="D11" s="21" t="s">
        <v>8</v>
      </c>
      <c r="E11" s="22">
        <f ca="1">SUM(E3:E10)</f>
        <v>3</v>
      </c>
    </row>
    <row r="12" spans="1:10" x14ac:dyDescent="0.3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6" x14ac:dyDescent="0.3">
      <c r="B13" s="5"/>
      <c r="D13" s="17" t="s">
        <v>36</v>
      </c>
      <c r="E13" s="25">
        <f>IF(B$7 &lt;= -0.06,1,0)</f>
        <v>0</v>
      </c>
    </row>
    <row r="14" spans="1:10" ht="15.6" x14ac:dyDescent="0.3">
      <c r="B14" s="5"/>
      <c r="D14" s="17" t="s">
        <v>27</v>
      </c>
      <c r="E14" s="19">
        <v>0</v>
      </c>
    </row>
    <row r="15" spans="1:10" ht="15.6" x14ac:dyDescent="0.3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6" x14ac:dyDescent="0.3">
      <c r="B16">
        <f>186+91</f>
        <v>277</v>
      </c>
      <c r="D16" s="17" t="s">
        <v>7</v>
      </c>
      <c r="E16" s="25">
        <f>E10</f>
        <v>0</v>
      </c>
    </row>
    <row r="17" spans="2:6" ht="16.2" thickBot="1" x14ac:dyDescent="0.35">
      <c r="B17">
        <f>B5/B16 *B4</f>
        <v>19.920577617328519</v>
      </c>
      <c r="D17" s="26" t="s">
        <v>8</v>
      </c>
      <c r="E17" s="23">
        <f>SUM(E13:E16)</f>
        <v>0</v>
      </c>
    </row>
    <row r="18" spans="2:6" ht="16.2" thickBot="1" x14ac:dyDescent="0.35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6" x14ac:dyDescent="0.3">
      <c r="D20" s="38" t="s">
        <v>35</v>
      </c>
    </row>
    <row r="21" spans="2:6" x14ac:dyDescent="0.3">
      <c r="E21" s="33"/>
    </row>
    <row r="23" spans="2:6" x14ac:dyDescent="0.3">
      <c r="E23" s="33"/>
    </row>
    <row r="28" spans="2:6" x14ac:dyDescent="0.3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baseColWidth="10" defaultColWidth="9.109375" defaultRowHeight="14.4" x14ac:dyDescent="0.3"/>
  <cols>
    <col min="1" max="1" width="19.44140625" customWidth="1"/>
    <col min="2" max="2" width="16.44140625" customWidth="1"/>
    <col min="4" max="4" width="50.109375" customWidth="1"/>
    <col min="5" max="5" width="10.6640625" bestFit="1" customWidth="1"/>
    <col min="8" max="8" width="45.6640625" customWidth="1"/>
    <col min="9" max="9" width="9.88671875" customWidth="1"/>
  </cols>
  <sheetData>
    <row r="1" spans="1:10" ht="15" thickBot="1" x14ac:dyDescent="0.35">
      <c r="A1" t="s">
        <v>32</v>
      </c>
      <c r="B1" s="5">
        <v>600.6</v>
      </c>
      <c r="D1" s="60" t="s">
        <v>1</v>
      </c>
      <c r="E1" s="60"/>
      <c r="F1" s="28"/>
      <c r="H1" s="55" t="s">
        <v>13</v>
      </c>
      <c r="I1" s="55"/>
    </row>
    <row r="2" spans="1:10" ht="15.6" x14ac:dyDescent="0.3">
      <c r="A2" t="s">
        <v>12</v>
      </c>
      <c r="B2" s="4">
        <v>42471</v>
      </c>
      <c r="D2" s="58" t="s">
        <v>2</v>
      </c>
      <c r="E2" s="59"/>
      <c r="H2" s="29" t="s">
        <v>26</v>
      </c>
      <c r="I2" s="30">
        <v>1</v>
      </c>
    </row>
    <row r="3" spans="1:10" ht="15.6" x14ac:dyDescent="0.3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2" thickBot="1" x14ac:dyDescent="0.35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2" thickBot="1" x14ac:dyDescent="0.35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6" t="str">
        <f>IF(I4=2,"Se puede COMPRAR","Nada")</f>
        <v>Se puede COMPRAR</v>
      </c>
      <c r="J5" s="57"/>
    </row>
    <row r="6" spans="1:10" ht="15.6" x14ac:dyDescent="0.3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6" x14ac:dyDescent="0.3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6" x14ac:dyDescent="0.3">
      <c r="D8" s="17" t="s">
        <v>38</v>
      </c>
      <c r="E8" s="19">
        <v>0</v>
      </c>
      <c r="H8" s="2"/>
    </row>
    <row r="9" spans="1:10" ht="15.6" x14ac:dyDescent="0.3">
      <c r="D9" s="20" t="s">
        <v>6</v>
      </c>
      <c r="E9" s="19">
        <v>0</v>
      </c>
      <c r="H9" s="1"/>
    </row>
    <row r="10" spans="1:10" ht="15.6" x14ac:dyDescent="0.3">
      <c r="B10" s="4"/>
      <c r="D10" s="17" t="s">
        <v>7</v>
      </c>
      <c r="E10" s="19">
        <v>0</v>
      </c>
    </row>
    <row r="11" spans="1:10" ht="16.2" thickBot="1" x14ac:dyDescent="0.35">
      <c r="D11" s="21" t="s">
        <v>8</v>
      </c>
      <c r="E11" s="22">
        <f ca="1">SUM(E3:E10)</f>
        <v>4</v>
      </c>
    </row>
    <row r="12" spans="1:10" x14ac:dyDescent="0.3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6" x14ac:dyDescent="0.3">
      <c r="B13" s="5"/>
      <c r="D13" s="17" t="s">
        <v>36</v>
      </c>
      <c r="E13" s="25">
        <f>IF(B$7 &lt;= -0.06,1,0)</f>
        <v>0</v>
      </c>
    </row>
    <row r="14" spans="1:10" ht="15.6" x14ac:dyDescent="0.3">
      <c r="B14" s="5"/>
      <c r="D14" s="17" t="s">
        <v>27</v>
      </c>
      <c r="E14" s="19">
        <v>0</v>
      </c>
    </row>
    <row r="15" spans="1:10" ht="15.6" x14ac:dyDescent="0.3">
      <c r="D15" s="17" t="s">
        <v>11</v>
      </c>
      <c r="E15" s="19">
        <v>0</v>
      </c>
    </row>
    <row r="16" spans="1:10" ht="15.6" x14ac:dyDescent="0.3">
      <c r="D16" s="17" t="s">
        <v>7</v>
      </c>
      <c r="E16" s="25">
        <f>E10</f>
        <v>0</v>
      </c>
    </row>
    <row r="17" spans="2:6" ht="16.2" thickBot="1" x14ac:dyDescent="0.35">
      <c r="D17" s="26" t="s">
        <v>8</v>
      </c>
      <c r="E17" s="23">
        <f>SUM(E13:E16)</f>
        <v>0</v>
      </c>
    </row>
    <row r="18" spans="2:6" ht="16.2" thickBot="1" x14ac:dyDescent="0.35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3">
      <c r="B19">
        <f>273/3</f>
        <v>91</v>
      </c>
    </row>
    <row r="20" spans="2:6" ht="15.6" x14ac:dyDescent="0.3">
      <c r="D20" s="38" t="s">
        <v>35</v>
      </c>
    </row>
    <row r="21" spans="2:6" x14ac:dyDescent="0.3">
      <c r="E21" s="33"/>
    </row>
    <row r="23" spans="2:6" x14ac:dyDescent="0.3">
      <c r="E23" s="33"/>
    </row>
    <row r="28" spans="2:6" x14ac:dyDescent="0.3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2" sqref="B12"/>
    </sheetView>
  </sheetViews>
  <sheetFormatPr baseColWidth="10" defaultColWidth="9.109375" defaultRowHeight="14.4" x14ac:dyDescent="0.3"/>
  <cols>
    <col min="1" max="1" width="19.44140625" customWidth="1"/>
    <col min="2" max="2" width="16.44140625" customWidth="1"/>
    <col min="4" max="4" width="50.109375" customWidth="1"/>
    <col min="5" max="5" width="10.6640625" bestFit="1" customWidth="1"/>
    <col min="8" max="8" width="45.6640625" customWidth="1"/>
    <col min="9" max="9" width="9.88671875" customWidth="1"/>
  </cols>
  <sheetData>
    <row r="1" spans="1:10" ht="15" thickBot="1" x14ac:dyDescent="0.35">
      <c r="A1" t="s">
        <v>32</v>
      </c>
      <c r="B1" s="5">
        <v>5100</v>
      </c>
      <c r="D1" s="60" t="s">
        <v>1</v>
      </c>
      <c r="E1" s="60"/>
      <c r="F1" s="28"/>
      <c r="H1" s="55" t="s">
        <v>13</v>
      </c>
      <c r="I1" s="55"/>
    </row>
    <row r="2" spans="1:10" ht="15.6" x14ac:dyDescent="0.3">
      <c r="A2" t="s">
        <v>12</v>
      </c>
      <c r="B2" s="4">
        <v>43154</v>
      </c>
      <c r="D2" s="58" t="s">
        <v>2</v>
      </c>
      <c r="E2" s="59"/>
      <c r="H2" s="29" t="s">
        <v>26</v>
      </c>
      <c r="I2" s="30">
        <v>1</v>
      </c>
    </row>
    <row r="3" spans="1:10" ht="15.6" x14ac:dyDescent="0.3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2" thickBot="1" x14ac:dyDescent="0.35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2" thickBot="1" x14ac:dyDescent="0.35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6" t="str">
        <f>IF(I4=2,"Se puede COMPRAR","Nada")</f>
        <v>Se puede COMPRAR</v>
      </c>
      <c r="J5" s="57"/>
    </row>
    <row r="6" spans="1:10" ht="15.6" x14ac:dyDescent="0.3">
      <c r="A6" t="s">
        <v>30</v>
      </c>
      <c r="B6" s="5">
        <v>36.049999999999997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6" x14ac:dyDescent="0.3">
      <c r="A7" t="s">
        <v>0</v>
      </c>
      <c r="B7" s="3">
        <f>(B6/B4)-1</f>
        <v>0.38760585065434938</v>
      </c>
      <c r="D7" s="17" t="s">
        <v>37</v>
      </c>
      <c r="E7" s="19">
        <v>0</v>
      </c>
      <c r="H7" s="1"/>
    </row>
    <row r="8" spans="1:10" ht="15.6" x14ac:dyDescent="0.3">
      <c r="D8" s="17" t="s">
        <v>38</v>
      </c>
      <c r="E8" s="19">
        <v>0</v>
      </c>
      <c r="H8" s="2"/>
    </row>
    <row r="9" spans="1:10" ht="15.6" x14ac:dyDescent="0.3">
      <c r="D9" s="20" t="s">
        <v>6</v>
      </c>
      <c r="E9" s="19">
        <v>0</v>
      </c>
      <c r="H9" s="1"/>
    </row>
    <row r="10" spans="1:10" ht="15.6" x14ac:dyDescent="0.3">
      <c r="B10" s="4"/>
      <c r="D10" s="17" t="s">
        <v>7</v>
      </c>
      <c r="E10" s="19">
        <v>0</v>
      </c>
    </row>
    <row r="11" spans="1:10" ht="16.2" thickBot="1" x14ac:dyDescent="0.35">
      <c r="D11" s="21" t="s">
        <v>8</v>
      </c>
      <c r="E11" s="22">
        <f ca="1">SUM(E3:E10)</f>
        <v>3</v>
      </c>
    </row>
    <row r="12" spans="1:10" x14ac:dyDescent="0.3">
      <c r="A12" t="s">
        <v>74</v>
      </c>
      <c r="B12" s="5">
        <v>29.22</v>
      </c>
      <c r="D12" s="46" t="s">
        <v>10</v>
      </c>
      <c r="E12" s="47"/>
    </row>
    <row r="13" spans="1:10" ht="15.6" x14ac:dyDescent="0.3">
      <c r="B13" s="5"/>
      <c r="D13" s="17" t="s">
        <v>36</v>
      </c>
      <c r="E13" s="25">
        <f>IF(B$7 &lt;= -0.06,1,0)</f>
        <v>0</v>
      </c>
    </row>
    <row r="14" spans="1:10" ht="15.6" x14ac:dyDescent="0.3">
      <c r="B14" s="5"/>
      <c r="D14" s="17" t="s">
        <v>27</v>
      </c>
      <c r="E14" s="19">
        <v>0</v>
      </c>
    </row>
    <row r="15" spans="1:10" ht="15.6" x14ac:dyDescent="0.3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6" x14ac:dyDescent="0.3">
      <c r="D16" s="17" t="s">
        <v>7</v>
      </c>
      <c r="E16" s="25">
        <f>E10</f>
        <v>0</v>
      </c>
    </row>
    <row r="17" spans="2:6" ht="16.2" thickBot="1" x14ac:dyDescent="0.35">
      <c r="D17" s="26" t="s">
        <v>8</v>
      </c>
      <c r="E17" s="23">
        <f>SUM(E13:E16)</f>
        <v>0</v>
      </c>
    </row>
    <row r="18" spans="2:6" ht="16.2" thickBot="1" x14ac:dyDescent="0.35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6" x14ac:dyDescent="0.3">
      <c r="B20" t="s">
        <v>57</v>
      </c>
      <c r="D20" s="38" t="s">
        <v>35</v>
      </c>
    </row>
    <row r="21" spans="2:6" x14ac:dyDescent="0.3">
      <c r="B21" t="s">
        <v>58</v>
      </c>
      <c r="E21" s="33"/>
    </row>
    <row r="23" spans="2:6" x14ac:dyDescent="0.3">
      <c r="B23" s="54" t="s">
        <v>69</v>
      </c>
      <c r="E23" s="33"/>
    </row>
    <row r="24" spans="2:6" ht="15.6" x14ac:dyDescent="0.3">
      <c r="B24" s="53" t="s">
        <v>68</v>
      </c>
    </row>
    <row r="28" spans="2:6" x14ac:dyDescent="0.3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H7" zoomScaleNormal="100" workbookViewId="0">
      <selection activeCell="R26" sqref="R26"/>
    </sheetView>
  </sheetViews>
  <sheetFormatPr baseColWidth="10" defaultRowHeight="14.4" x14ac:dyDescent="0.3"/>
  <cols>
    <col min="2" max="2" width="16" customWidth="1"/>
    <col min="3" max="4" width="14.109375" customWidth="1"/>
    <col min="5" max="5" width="18.33203125" customWidth="1"/>
    <col min="6" max="6" width="17" customWidth="1"/>
    <col min="7" max="7" width="13.109375" customWidth="1"/>
    <col min="16" max="16" width="12.88671875" customWidth="1"/>
    <col min="18" max="18" width="17.6640625" customWidth="1"/>
    <col min="19" max="19" width="12.6640625" customWidth="1"/>
    <col min="20" max="20" width="24.109375" customWidth="1"/>
  </cols>
  <sheetData>
    <row r="1" spans="1:20" x14ac:dyDescent="0.3">
      <c r="H1" s="61" t="s">
        <v>49</v>
      </c>
      <c r="I1" s="61"/>
      <c r="J1" s="61"/>
      <c r="K1" s="61"/>
      <c r="L1" s="62" t="s">
        <v>54</v>
      </c>
      <c r="M1" s="62"/>
      <c r="N1" s="62"/>
      <c r="O1" s="62"/>
      <c r="P1" s="63" t="s">
        <v>56</v>
      </c>
      <c r="Q1" s="63"/>
      <c r="R1" s="63"/>
    </row>
    <row r="2" spans="1:20" x14ac:dyDescent="0.3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3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3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77</v>
      </c>
    </row>
    <row r="5" spans="1:20" x14ac:dyDescent="0.3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3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3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3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3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3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3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3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3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3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3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3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3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3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3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76</v>
      </c>
    </row>
    <row r="20" spans="1:22" x14ac:dyDescent="0.3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3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3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3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3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3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36.049999999999997</v>
      </c>
      <c r="G26" s="10">
        <f>'Operacion 3'!B$7</f>
        <v>0.38760585065434938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7065.7999999999993</v>
      </c>
      <c r="M26" s="9">
        <f>IF((L26*(0.0075+0.0008))&lt;-30,30,-(L26*(0.0075+0.0008)))</f>
        <v>-58.646139999999995</v>
      </c>
      <c r="N26" s="9">
        <f>-(L26*0.0027)</f>
        <v>-19.077659999999998</v>
      </c>
      <c r="O26" s="9">
        <f t="shared" si="7"/>
        <v>6988.0761999999995</v>
      </c>
      <c r="P26" s="9">
        <f t="shared" si="8"/>
        <v>100.910404</v>
      </c>
      <c r="Q26" s="9">
        <f t="shared" si="9"/>
        <v>32.826276</v>
      </c>
      <c r="R26" s="9">
        <f>O26-K26</f>
        <v>1839.9833199999994</v>
      </c>
      <c r="S26" s="10">
        <f>R26/K26</f>
        <v>0.35741066893882445</v>
      </c>
      <c r="T26" t="s">
        <v>60</v>
      </c>
    </row>
    <row r="28" spans="1:22" x14ac:dyDescent="0.3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3">
      <c r="F29" s="5"/>
      <c r="G29" s="48"/>
    </row>
    <row r="30" spans="1:22" x14ac:dyDescent="0.3">
      <c r="T30" s="33"/>
    </row>
    <row r="31" spans="1:22" x14ac:dyDescent="0.3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28.5</v>
      </c>
    </row>
    <row r="32" spans="1:22" x14ac:dyDescent="0.3">
      <c r="D32" t="s">
        <v>66</v>
      </c>
      <c r="E32">
        <v>74.89</v>
      </c>
      <c r="P32" s="5"/>
      <c r="S32" s="10"/>
      <c r="T32" t="s">
        <v>70</v>
      </c>
      <c r="U32">
        <v>36.049999999999997</v>
      </c>
      <c r="V32" t="s">
        <v>75</v>
      </c>
    </row>
    <row r="33" spans="4:21" x14ac:dyDescent="0.3">
      <c r="D33" t="s">
        <v>65</v>
      </c>
      <c r="E33">
        <v>182.08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0.26491228070175432</v>
      </c>
    </row>
    <row r="34" spans="4:21" x14ac:dyDescent="0.3">
      <c r="D34" t="s">
        <v>67</v>
      </c>
      <c r="E34">
        <v>93.54</v>
      </c>
      <c r="H34" s="9"/>
      <c r="I34" s="9"/>
      <c r="J34" s="9"/>
      <c r="K34" s="5"/>
    </row>
    <row r="35" spans="4:21" x14ac:dyDescent="0.3">
      <c r="R35" s="43"/>
    </row>
    <row r="36" spans="4:21" x14ac:dyDescent="0.3">
      <c r="F36" s="5"/>
      <c r="R36" s="44"/>
    </row>
    <row r="37" spans="4:21" x14ac:dyDescent="0.3">
      <c r="R37" s="45"/>
    </row>
    <row r="38" spans="4:21" x14ac:dyDescent="0.3">
      <c r="R38" s="50"/>
      <c r="S38" s="48"/>
      <c r="T38" s="5"/>
    </row>
    <row r="39" spans="4:21" ht="15.6" x14ac:dyDescent="0.3">
      <c r="F39" s="5"/>
      <c r="R39" s="45"/>
      <c r="S39" s="49"/>
      <c r="T39" s="5"/>
    </row>
    <row r="40" spans="4:21" x14ac:dyDescent="0.3">
      <c r="E40" s="5"/>
      <c r="F40" s="5"/>
      <c r="R40" s="45"/>
    </row>
    <row r="41" spans="4:21" x14ac:dyDescent="0.3">
      <c r="E41" s="5"/>
      <c r="F41" s="5"/>
      <c r="G41" s="5"/>
      <c r="R41" s="5"/>
      <c r="T41" s="5"/>
    </row>
    <row r="42" spans="4:21" x14ac:dyDescent="0.3">
      <c r="R42" s="43"/>
    </row>
    <row r="43" spans="4:21" x14ac:dyDescent="0.3">
      <c r="R43" s="44"/>
    </row>
    <row r="44" spans="4:21" x14ac:dyDescent="0.3">
      <c r="R44" s="45"/>
    </row>
    <row r="67" spans="16:16" x14ac:dyDescent="0.3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Operacion 1</vt:lpstr>
      <vt:lpstr>Operacion 2</vt:lpstr>
      <vt:lpstr>Operacion 3</vt:lpstr>
      <vt:lpstr>Historial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2018-06-06T15:40:13Z</dcterms:modified>
</cp:coreProperties>
</file>