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ABB04ABC-E1E2-4637-B32E-89EA9C60D4E4}"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N28" i="2" l="1"/>
  <c r="M28" i="2"/>
  <c r="M27" i="2"/>
  <c r="O25" i="2"/>
  <c r="M25" i="2"/>
  <c r="O24" i="2"/>
  <c r="O22" i="2"/>
  <c r="M24" i="2"/>
  <c r="M23" i="2"/>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<sst xmlns="http://schemas.openxmlformats.org/spreadsheetml/2006/main" count="1088" uniqueCount="411">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</sst>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P28"/>
  <sheetViews>
    <sheetView tabSelected="1" workbookViewId="0">
      <selection activeCell="K21" sqref="K21"/>
    </sheetView>
  </sheetViews>
  <sheetFormatPr defaultColWidth="11.42578125" defaultRowHeight="15" x14ac:dyDescent="0.25"/>
  <cols>
    <col min="1" max="1" width="16.85546875" customWidth="1"/>
    <col min="11" max="11" width="11.85546875" customWidth="1"/>
  </cols>
  <sheetData>
    <row r="1" spans="1:11" x14ac:dyDescent="0.25">
      <c r="A1" t="s">
        <v>155</v>
      </c>
      <c r="B1" s="7">
        <v>-3.91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0.34375</v>
      </c>
      <c r="D3" s="9">
        <v>0.625</v>
      </c>
      <c r="E3" s="9">
        <v>0.67361111111111116</v>
      </c>
      <c r="F3" s="9">
        <v>0.73263888888888884</v>
      </c>
      <c r="G3" s="9">
        <v>0</v>
      </c>
      <c r="H3" s="11">
        <f>IF(I3="YES",D3-C3+F3-E3-G3,0)</f>
        <v>0</v>
      </c>
      <c r="J3">
        <f>IF(I3="YES",8,0)</f>
        <v>0</v>
      </c>
      <c r="K3" s="7">
        <f>B3-J3</f>
        <v>0</v>
      </c>
    </row>
    <row r="4" spans="1:11" x14ac:dyDescent="0.25">
      <c r="A4" t="s">
        <v>151</v>
      </c>
      <c r="B4" s="7">
        <f t="shared" ref="B4:B7" si="0">HOUR(H4)+(MINUTE(H4)/60)</f>
        <v>0</v>
      </c>
      <c r="C4" s="9">
        <v>0.35416666666666669</v>
      </c>
      <c r="D4" s="9">
        <v>0.625</v>
      </c>
      <c r="E4" s="9"/>
      <c r="F4" s="9"/>
      <c r="G4" s="9">
        <v>0</v>
      </c>
      <c r="H4" s="11">
        <f t="shared" ref="H4:H7" si="1">IF(I4="YES",D4-C4+F4-E4-G4,0)</f>
        <v>0</v>
      </c>
      <c r="J4">
        <f>IF(I4="YES",8,0)</f>
        <v>0</v>
      </c>
      <c r="K4" s="7">
        <f t="shared" ref="K4:K7" si="2">B4-J4</f>
        <v>0</v>
      </c>
    </row>
    <row r="5" spans="1:11" x14ac:dyDescent="0.25">
      <c r="A5" t="s">
        <v>152</v>
      </c>
      <c r="B5" s="7">
        <f t="shared" si="0"/>
        <v>0</v>
      </c>
      <c r="C5" s="9">
        <v>0.35416666666666669</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0.4201388888888889</v>
      </c>
      <c r="D7" s="9">
        <v>0.73958333333333337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-3.91</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-3.91</v>
      </c>
      <c r="C11" s="14"/>
      <c r="D11" s="14"/>
      <c r="E11" s="14"/>
      <c r="F11" s="14"/>
      <c r="G11" s="14"/>
      <c r="H11" s="14"/>
      <c r="K11" s="7"/>
    </row>
    <row r="14" spans="1:11" x14ac:dyDescent="0.25">
      <c r="D14" s="9"/>
      <c r="F14" s="9"/>
    </row>
    <row r="19" spans="3:16" x14ac:dyDescent="0.25">
      <c r="J19">
        <f>36*0.3</f>
        <v>10.799999999999999</v>
      </c>
    </row>
    <row r="20" spans="3:16" x14ac:dyDescent="0.25">
      <c r="H20" s="12"/>
      <c r="J20">
        <f>36-J19</f>
        <v>25.200000000000003</v>
      </c>
      <c r="M20">
        <v>3869.54</v>
      </c>
      <c r="O20">
        <v>3438</v>
      </c>
    </row>
    <row r="21" spans="3:16" x14ac:dyDescent="0.25">
      <c r="M21" s="88">
        <v>3289.11</v>
      </c>
      <c r="O21">
        <v>361.9</v>
      </c>
    </row>
    <row r="22" spans="3:16" ht="15.75" thickBot="1" x14ac:dyDescent="0.3">
      <c r="F22" s="13"/>
      <c r="H22" s="13"/>
      <c r="I22" s="13"/>
      <c r="K22" s="13"/>
      <c r="L22" s="13"/>
      <c r="M22">
        <v>270.87</v>
      </c>
      <c r="O22">
        <f>O20+O21</f>
        <v>3799.9</v>
      </c>
    </row>
    <row r="23" spans="3:16" ht="15.75" thickBot="1" x14ac:dyDescent="0.3">
      <c r="C23" s="84"/>
      <c r="D23" s="85"/>
      <c r="M23">
        <f>M21+M22</f>
        <v>3559.98</v>
      </c>
      <c r="O23">
        <v>3800</v>
      </c>
    </row>
    <row r="24" spans="3:16" ht="15.75" thickBot="1" x14ac:dyDescent="0.3">
      <c r="C24" s="86"/>
      <c r="D24" s="87"/>
      <c r="M24">
        <f>M23+M20</f>
        <v>7429.52</v>
      </c>
      <c r="N24">
        <v>3973.79</v>
      </c>
      <c r="O24">
        <f>O22+O23</f>
        <v>7599.9</v>
      </c>
      <c r="P24">
        <v>3869.69</v>
      </c>
    </row>
    <row r="25" spans="3:16" x14ac:dyDescent="0.25">
      <c r="M25">
        <f>N24/M24</f>
        <v>0.53486497108830711</v>
      </c>
      <c r="O25">
        <f>P24/O24</f>
        <v>0.50917643653205968</v>
      </c>
    </row>
    <row r="27" spans="3:16" x14ac:dyDescent="0.25">
      <c r="M27">
        <f>4310*2</f>
        <v>8620</v>
      </c>
    </row>
    <row r="28" spans="3:16" x14ac:dyDescent="0.25">
      <c r="M28">
        <f>M27*O25</f>
        <v>4389.1008829063549</v>
      </c>
      <c r="N28">
        <f>M28-2510</f>
        <v>1879.1008829063549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2018-12-18T13:09:57Z</dcterms:modified>
</cp:coreProperties>
</file>