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5EE8E3C-ADC1-4E93-A666-B587BEDE8CEC}" xr6:coauthVersionLast="36" xr6:coauthVersionMax="36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I28" i="3" l="1"/>
  <c r="J28" i="3"/>
  <c r="M28" i="3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<sst xmlns="http://schemas.openxmlformats.org/spreadsheetml/2006/main" count="225" uniqueCount="122">
  <si>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</si>
  <si>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</si>
  <si>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</si>
  <si>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</si>
  <si>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</si>
  <si>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</si>
  <si>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</si>
  <si>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</si>
  <si>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</si>
  <si>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</si>
  <si>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</si>
  <si>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</si>
  <si>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</si>
  <si>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</si>
  <si>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</si>
  <si>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</si>
  <si>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</si>
  <si>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</si>
  <si>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</si>
  <si>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</si>
  <si>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</si>
  <si>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</si>
  <si>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</si>
  <si>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</si>
  <si>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</si>
  <si>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</si>
  <si>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</si>
  <si>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</si>
  <si>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</si>
  <si>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</si>
  <si>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</si>
  <si>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</si>
  <si>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</si>
  <si>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</si>
  <si>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</si>
  <si>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</si>
  <si>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</si>
  <si>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</si>
  <si>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</si>
  <si>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</si>
  <si>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</si>
  <si>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</si>
  <si>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</si>
  <si>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</si>
  <si>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</si>
  <si>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</si>
  <si>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</si>
  <si>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</si>
  <si>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</si>
  <si>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</si>
  <si>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</si>
  <si>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</si>
  <si>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</si>
  <si>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</si>
  <si>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</si>
  <si>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</si>
  <si>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</si>
  <si>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</si>
  <si>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</si>
  <si>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</si>
  <si>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</si>
  <si>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</si>
  <si>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</si>
  <si>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</si>
  <si>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</si>
  <si>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</si>
  <si>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</si>
  <si>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</si>
  <si>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</si>
  <si>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</si>
  <si>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</si>
  <si>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</si>
  <si>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</si>
  <si>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</si>
  <si>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</si>
  <si>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</si>
  <si>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</si>
  <si>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</si>
  <si>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</si>
  <si>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</si>
  <si>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</si>
  <si>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</si>
  <si>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</si>
  <si>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</si>
  <si>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</si>
  <si>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</si>
  <si>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</si>
  <si>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</si>
  <si>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</si>
  <si>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</si>
  <si>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</si>
  <si>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</si>
  <si>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</si>
  <si>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</si>
  <si>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</si>
  <si>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</si>
  <si>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</si>
  <si>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</si>
  <si>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</si>
  <si>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</si>
  <si>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</si>
  <si>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</si>
  <si>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</si>
  <si>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</si>
  <si>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</si>
  <si>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</si>
  <si>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</si>
  <si>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</si>
  <si>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</si>
  <si>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</si>
  <si>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</si>
  <si>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</si>
  <si>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</si>
  <si>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</si>
  <si>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</si>
  <si>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</si>
  <si>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</si>
  <si>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Enero/2019</t>
  </si>
  <si>
    <t>Custodia de acciones  ITX.MC 2018</t>
  </si>
  <si>
    <t>Coche</t>
  </si>
  <si>
    <t>Entre 25 y 27.5</t>
  </si>
  <si>
    <t>Inditex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</si>
</sst>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67.52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74.52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0.10367298578199047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75.318559999999991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tabSelected="1" topLeftCell="H22" zoomScaleNormal="100" workbookViewId="0">
      <selection activeCell="R42" sqref="R4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118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v>-2.1800000000000002</v>
      </c>
      <c r="S22" s="10"/>
      <c r="T22" t="s">
        <v>117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3225.1656679999996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67.52</v>
      </c>
      <c r="F28" s="9">
        <f>'Operacion 2'!B$6</f>
        <v>74.52</v>
      </c>
      <c r="G28" s="10">
        <f>'Operacion 2'!B$7</f>
        <v>0.10367298578199047</v>
      </c>
      <c r="H28" s="9">
        <f t="shared" ref="H28:H29" si="2">E28*D28</f>
        <v>4051.2</v>
      </c>
      <c r="I28" s="9">
        <f>IF((H28*(0.0075+0.0008))&lt;30,30,(H28*(0.0075+0.0008)))</f>
        <v>33.624960000000002</v>
      </c>
      <c r="J28" s="9">
        <f>H28*0.0035</f>
        <v>14.1792</v>
      </c>
      <c r="K28" s="9">
        <f t="shared" ref="K28:K29" si="3">SUM(H28:J28)</f>
        <v>4099.0041599999995</v>
      </c>
      <c r="L28" s="9">
        <f t="shared" ref="L28:L29" si="4">D28*F28</f>
        <v>4471.2</v>
      </c>
      <c r="M28" s="9">
        <f>IF((L28*(0.0075+0.0008))&lt;30,-30,-(L28*(0.0075+0.0008)))</f>
        <v>-37.110959999999999</v>
      </c>
      <c r="N28" s="9">
        <f>-(L28*0.0035)</f>
        <v>-15.6492</v>
      </c>
      <c r="O28" s="9">
        <f t="shared" ref="O28:O29" si="5">SUM(L28:N28)</f>
        <v>4418.43984</v>
      </c>
      <c r="P28" s="9">
        <f t="shared" ref="P28:P29" si="6">I28-M28</f>
        <v>70.735919999999993</v>
      </c>
      <c r="Q28" s="9">
        <f t="shared" ref="Q28:Q29" si="7">J28-N28</f>
        <v>29.828400000000002</v>
      </c>
      <c r="R28" s="9">
        <f t="shared" si="1"/>
        <v>319.4356800000005</v>
      </c>
      <c r="S28" s="10">
        <f t="shared" ref="S28" si="8">R28/K28</f>
        <v>7.7930069726984741E-2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819.13482399999975</v>
      </c>
      <c r="S30" s="10">
        <f>R30/K29</f>
        <v>0.15911422794687413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24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0.27374999999999994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/>
      <c r="S41" s="48"/>
      <c r="T41" s="5"/>
    </row>
    <row r="42" spans="3:22" ht="15.75" x14ac:dyDescent="0.25">
      <c r="F42" s="5"/>
      <c r="Q42" t="s">
        <v>121</v>
      </c>
      <c r="R42" s="57" t="s">
        <v>120</v>
      </c>
      <c r="S42" s="49"/>
      <c r="T42" s="5"/>
    </row>
    <row r="43" spans="3:22" x14ac:dyDescent="0.25">
      <c r="E43" s="5"/>
      <c r="F43" s="5"/>
      <c r="R43" s="45"/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5" sqref="L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119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8" sqref="A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2019-02-18T16:51:00Z</dcterms:modified>
</cp:coreProperties>
</file>