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50" windowWidth="16275" windowHeight="82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21" i="1"/>
  <c r="I21"/>
  <c r="J20"/>
  <c r="K20"/>
  <c r="L20"/>
  <c r="M20"/>
  <c r="I20"/>
  <c r="J17"/>
  <c r="I17"/>
  <c r="J16"/>
  <c r="K16"/>
  <c r="L16"/>
  <c r="M16"/>
  <c r="I16"/>
  <c r="J13"/>
  <c r="I13"/>
  <c r="J12"/>
  <c r="K12"/>
  <c r="L12"/>
  <c r="M12"/>
  <c r="I12"/>
  <c r="I8"/>
  <c r="J9"/>
  <c r="I9"/>
  <c r="J8"/>
  <c r="K8"/>
  <c r="L8"/>
  <c r="M8"/>
  <c r="I5"/>
  <c r="J25"/>
  <c r="J24"/>
  <c r="K24"/>
  <c r="L24"/>
  <c r="M24"/>
  <c r="I24"/>
  <c r="I25"/>
  <c r="I29"/>
  <c r="J29"/>
  <c r="C8"/>
  <c r="C49"/>
  <c r="C50"/>
  <c r="C51"/>
  <c r="C52"/>
  <c r="B54"/>
  <c r="C54"/>
  <c r="C53"/>
  <c r="B50"/>
  <c r="B51"/>
  <c r="B52"/>
  <c r="B53"/>
  <c r="C9"/>
  <c r="B9"/>
  <c r="B8"/>
  <c r="B7"/>
  <c r="C7"/>
  <c r="D50"/>
  <c r="E50"/>
  <c r="F50"/>
  <c r="D51"/>
  <c r="E51"/>
  <c r="F51"/>
  <c r="D49"/>
  <c r="E49"/>
  <c r="F49"/>
  <c r="B49"/>
  <c r="J4"/>
  <c r="K4"/>
  <c r="L4"/>
  <c r="M4"/>
  <c r="I4"/>
  <c r="J28"/>
  <c r="K28"/>
  <c r="L28"/>
  <c r="M28"/>
  <c r="I28"/>
  <c r="J5" l="1"/>
</calcChain>
</file>

<file path=xl/sharedStrings.xml><?xml version="1.0" encoding="utf-8"?>
<sst xmlns="http://schemas.openxmlformats.org/spreadsheetml/2006/main" count="144" uniqueCount="30">
  <si>
    <t>5 Rules</t>
  </si>
  <si>
    <t>10 Rules</t>
  </si>
  <si>
    <t>15 Rules</t>
  </si>
  <si>
    <t>20 Rules</t>
  </si>
  <si>
    <t>25 Rules</t>
  </si>
  <si>
    <t>Trial 1</t>
  </si>
  <si>
    <t>Trial 2</t>
  </si>
  <si>
    <t>Trial 3</t>
  </si>
  <si>
    <t>Message Count</t>
  </si>
  <si>
    <t>Starting Free Memory</t>
  </si>
  <si>
    <t>Ending Free Memory</t>
  </si>
  <si>
    <t>Starting Total Memory</t>
  </si>
  <si>
    <t>Ending Total Memory</t>
  </si>
  <si>
    <t>Test Period: 120s (2min)</t>
  </si>
  <si>
    <t>Messages/second</t>
  </si>
  <si>
    <t>Opt</t>
  </si>
  <si>
    <t>Memory Usage Increase</t>
  </si>
  <si>
    <t>Total Memory Increase</t>
  </si>
  <si>
    <t>Old Trial 1</t>
  </si>
  <si>
    <t>Old Trial 2</t>
  </si>
  <si>
    <t>Old Trial 3</t>
  </si>
  <si>
    <t>BeforeLoad Free</t>
  </si>
  <si>
    <t>Before LOAD Total</t>
  </si>
  <si>
    <t>Old Trial 4</t>
  </si>
  <si>
    <t>Old RE</t>
  </si>
  <si>
    <t>Memory Used</t>
  </si>
  <si>
    <t>Starting Memory</t>
  </si>
  <si>
    <t>Ending Memory</t>
  </si>
  <si>
    <t>Memory Used for Evaluating Rules</t>
  </si>
  <si>
    <t>Percent Memory Used for Evaluating Rules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</si>
</sst>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%"/>
    <numFmt numFmtId="173" formatCode="0.0\ \M\B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173" fontId="0" fillId="0" borderId="0" xfId="0" applyNumberFormat="1"/>
    <xf numFmtId="48" fontId="0" fillId="0" borderId="0" xfId="0" applyNumberFormat="1"/>
    <xf numFmtId="48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Starting Memory</a:t>
            </a:r>
            <a:r>
              <a:rPr lang="en-US" baseline="0"/>
              <a:t> Usage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Sheet1!$H$8</c:f>
              <c:strCache>
                <c:ptCount val="1"/>
                <c:pt idx="0">
                  <c:v>Opt</c:v>
                </c:pt>
              </c:strCache>
            </c:strRef>
          </c:tx>
          <c:cat>
            <c:strRef>
              <c:f>Sheet1!$I$7:$M$7</c:f>
              <c:strCache>
                <c:ptCount val="5"/>
                <c:pt idx="0">
                  <c:v>5 Rules</c:v>
                </c:pt>
                <c:pt idx="1">
                  <c:v>10 Rules</c:v>
                </c:pt>
                <c:pt idx="2">
                  <c:v>15 Rules</c:v>
                </c:pt>
                <c:pt idx="3">
                  <c:v>20 Rules</c:v>
                </c:pt>
                <c:pt idx="4">
                  <c:v>25 Rules</c:v>
                </c:pt>
              </c:strCache>
            </c:strRef>
          </c:cat>
          <c:val>
            <c:numRef>
              <c:f>Sheet1!$I$8:$M$8</c:f>
              <c:numCache>
                <c:formatCode>0.0\ \M\B</c:formatCode>
                <c:ptCount val="5"/>
                <c:pt idx="0">
                  <c:v>12.277240000000001</c:v>
                </c:pt>
                <c:pt idx="1">
                  <c:v>15.202125333333331</c:v>
                </c:pt>
                <c:pt idx="2">
                  <c:v>21.52872533333333</c:v>
                </c:pt>
                <c:pt idx="3">
                  <c:v>31.61569866666667</c:v>
                </c:pt>
                <c:pt idx="4">
                  <c:v>42.529362666666671</c:v>
                </c:pt>
              </c:numCache>
            </c:numRef>
          </c:val>
        </c:ser>
        <c:ser>
          <c:idx val="1"/>
          <c:order val="1"/>
          <c:tx>
            <c:strRef>
              <c:f>Sheet1!$H$9</c:f>
              <c:strCache>
                <c:ptCount val="1"/>
                <c:pt idx="0">
                  <c:v>Old RE</c:v>
                </c:pt>
              </c:strCache>
            </c:strRef>
          </c:tx>
          <c:cat>
            <c:strRef>
              <c:f>Sheet1!$I$7:$M$7</c:f>
              <c:strCache>
                <c:ptCount val="5"/>
                <c:pt idx="0">
                  <c:v>5 Rules</c:v>
                </c:pt>
                <c:pt idx="1">
                  <c:v>10 Rules</c:v>
                </c:pt>
                <c:pt idx="2">
                  <c:v>15 Rules</c:v>
                </c:pt>
                <c:pt idx="3">
                  <c:v>20 Rules</c:v>
                </c:pt>
                <c:pt idx="4">
                  <c:v>25 Rules</c:v>
                </c:pt>
              </c:strCache>
            </c:strRef>
          </c:cat>
          <c:val>
            <c:numRef>
              <c:f>Sheet1!$I$9:$M$9</c:f>
              <c:numCache>
                <c:formatCode>0.0\ \M\B</c:formatCode>
                <c:ptCount val="5"/>
                <c:pt idx="0">
                  <c:v>18.699704000000001</c:v>
                </c:pt>
                <c:pt idx="1">
                  <c:v>10.252656000000002</c:v>
                </c:pt>
              </c:numCache>
            </c:numRef>
          </c:val>
        </c:ser>
        <c:axId val="111993600"/>
        <c:axId val="111995136"/>
      </c:barChart>
      <c:catAx>
        <c:axId val="111993600"/>
        <c:scaling>
          <c:orientation val="minMax"/>
        </c:scaling>
        <c:axPos val="b"/>
        <c:tickLblPos val="nextTo"/>
        <c:crossAx val="111995136"/>
        <c:crosses val="autoZero"/>
        <c:auto val="1"/>
        <c:lblAlgn val="ctr"/>
        <c:lblOffset val="100"/>
      </c:catAx>
      <c:valAx>
        <c:axId val="111995136"/>
        <c:scaling>
          <c:orientation val="minMax"/>
        </c:scaling>
        <c:axPos val="l"/>
        <c:majorGridlines/>
        <c:numFmt formatCode="0.0\ \M\B" sourceLinked="1"/>
        <c:tickLblPos val="nextTo"/>
        <c:crossAx val="1119936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Messages/Second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Sheet1!$H$4</c:f>
              <c:strCache>
                <c:ptCount val="1"/>
                <c:pt idx="0">
                  <c:v>Opt</c:v>
                </c:pt>
              </c:strCache>
            </c:strRef>
          </c:tx>
          <c:marker>
            <c:symbol val="none"/>
          </c:marker>
          <c:cat>
            <c:strRef>
              <c:f>Sheet1!$I$3:$M$3</c:f>
              <c:strCache>
                <c:ptCount val="5"/>
                <c:pt idx="0">
                  <c:v>5 Rules</c:v>
                </c:pt>
                <c:pt idx="1">
                  <c:v>10 Rules</c:v>
                </c:pt>
                <c:pt idx="2">
                  <c:v>15 Rules</c:v>
                </c:pt>
                <c:pt idx="3">
                  <c:v>20 Rules</c:v>
                </c:pt>
                <c:pt idx="4">
                  <c:v>25 Rules</c:v>
                </c:pt>
              </c:strCache>
            </c:strRef>
          </c:cat>
          <c:val>
            <c:numRef>
              <c:f>Sheet1!$I$4:$M$4</c:f>
              <c:numCache>
                <c:formatCode>0.0</c:formatCode>
                <c:ptCount val="5"/>
                <c:pt idx="0">
                  <c:v>2.0027777777777778</c:v>
                </c:pt>
                <c:pt idx="1">
                  <c:v>3.4611111111111108</c:v>
                </c:pt>
                <c:pt idx="2">
                  <c:v>5.3944444444444448</c:v>
                </c:pt>
                <c:pt idx="3">
                  <c:v>6.8</c:v>
                </c:pt>
                <c:pt idx="4">
                  <c:v>6.8583333333333334</c:v>
                </c:pt>
              </c:numCache>
            </c:numRef>
          </c:val>
        </c:ser>
        <c:ser>
          <c:idx val="1"/>
          <c:order val="1"/>
          <c:tx>
            <c:strRef>
              <c:f>Sheet1!$H$5</c:f>
              <c:strCache>
                <c:ptCount val="1"/>
                <c:pt idx="0">
                  <c:v>Old RE</c:v>
                </c:pt>
              </c:strCache>
            </c:strRef>
          </c:tx>
          <c:marker>
            <c:symbol val="none"/>
          </c:marker>
          <c:cat>
            <c:strRef>
              <c:f>Sheet1!$I$3:$M$3</c:f>
              <c:strCache>
                <c:ptCount val="5"/>
                <c:pt idx="0">
                  <c:v>5 Rules</c:v>
                </c:pt>
                <c:pt idx="1">
                  <c:v>10 Rules</c:v>
                </c:pt>
                <c:pt idx="2">
                  <c:v>15 Rules</c:v>
                </c:pt>
                <c:pt idx="3">
                  <c:v>20 Rules</c:v>
                </c:pt>
                <c:pt idx="4">
                  <c:v>25 Rules</c:v>
                </c:pt>
              </c:strCache>
            </c:strRef>
          </c:cat>
          <c:val>
            <c:numRef>
              <c:f>Sheet1!$I$5:$M$5</c:f>
              <c:numCache>
                <c:formatCode>0.0</c:formatCode>
                <c:ptCount val="5"/>
                <c:pt idx="0">
                  <c:v>7.5777777777777784</c:v>
                </c:pt>
                <c:pt idx="1">
                  <c:v>3.5472222222222225</c:v>
                </c:pt>
              </c:numCache>
            </c:numRef>
          </c:val>
        </c:ser>
        <c:marker val="1"/>
        <c:axId val="116844416"/>
        <c:axId val="116845952"/>
      </c:lineChart>
      <c:catAx>
        <c:axId val="116844416"/>
        <c:scaling>
          <c:orientation val="minMax"/>
        </c:scaling>
        <c:axPos val="b"/>
        <c:tickLblPos val="nextTo"/>
        <c:crossAx val="116845952"/>
        <c:crosses val="autoZero"/>
        <c:auto val="1"/>
        <c:lblAlgn val="ctr"/>
        <c:lblOffset val="100"/>
      </c:catAx>
      <c:valAx>
        <c:axId val="116845952"/>
        <c:scaling>
          <c:orientation val="minMax"/>
        </c:scaling>
        <c:axPos val="l"/>
        <c:majorGridlines/>
        <c:numFmt formatCode="0.0" sourceLinked="1"/>
        <c:tickLblPos val="nextTo"/>
        <c:crossAx val="1168444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Memory Used</a:t>
            </a:r>
          </a:p>
          <a:p>
            <a:pPr>
              <a:defRPr/>
            </a:pPr>
            <a:r>
              <a:rPr lang="en-US"/>
              <a:t>for Evaluating</a:t>
            </a:r>
            <a:r>
              <a:rPr lang="en-US" baseline="0"/>
              <a:t> </a:t>
            </a:r>
            <a:r>
              <a:rPr lang="en-US"/>
              <a:t>Rules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Sheet1!$H$16</c:f>
              <c:strCache>
                <c:ptCount val="1"/>
                <c:pt idx="0">
                  <c:v>Opt</c:v>
                </c:pt>
              </c:strCache>
            </c:strRef>
          </c:tx>
          <c:marker>
            <c:symbol val="none"/>
          </c:marker>
          <c:cat>
            <c:strRef>
              <c:f>Sheet1!$I$15:$M$15</c:f>
              <c:strCache>
                <c:ptCount val="5"/>
                <c:pt idx="0">
                  <c:v>5 Rules</c:v>
                </c:pt>
                <c:pt idx="1">
                  <c:v>10 Rules</c:v>
                </c:pt>
                <c:pt idx="2">
                  <c:v>15 Rules</c:v>
                </c:pt>
                <c:pt idx="3">
                  <c:v>20 Rules</c:v>
                </c:pt>
                <c:pt idx="4">
                  <c:v>25 Rules</c:v>
                </c:pt>
              </c:strCache>
            </c:strRef>
          </c:cat>
          <c:val>
            <c:numRef>
              <c:f>Sheet1!$I$16:$M$16</c:f>
              <c:numCache>
                <c:formatCode>0.0\ \M\B</c:formatCode>
                <c:ptCount val="5"/>
                <c:pt idx="0">
                  <c:v>0.29205066666666646</c:v>
                </c:pt>
                <c:pt idx="1">
                  <c:v>2.8483413333333374</c:v>
                </c:pt>
                <c:pt idx="2">
                  <c:v>7.5336613333333382</c:v>
                </c:pt>
                <c:pt idx="3">
                  <c:v>10.680208000000004</c:v>
                </c:pt>
                <c:pt idx="4">
                  <c:v>16.732882666666661</c:v>
                </c:pt>
              </c:numCache>
            </c:numRef>
          </c:val>
        </c:ser>
        <c:ser>
          <c:idx val="1"/>
          <c:order val="1"/>
          <c:tx>
            <c:strRef>
              <c:f>Sheet1!$H$17</c:f>
              <c:strCache>
                <c:ptCount val="1"/>
                <c:pt idx="0">
                  <c:v>Old RE</c:v>
                </c:pt>
              </c:strCache>
            </c:strRef>
          </c:tx>
          <c:marker>
            <c:symbol val="none"/>
          </c:marker>
          <c:cat>
            <c:strRef>
              <c:f>Sheet1!$I$15:$M$15</c:f>
              <c:strCache>
                <c:ptCount val="5"/>
                <c:pt idx="0">
                  <c:v>5 Rules</c:v>
                </c:pt>
                <c:pt idx="1">
                  <c:v>10 Rules</c:v>
                </c:pt>
                <c:pt idx="2">
                  <c:v>15 Rules</c:v>
                </c:pt>
                <c:pt idx="3">
                  <c:v>20 Rules</c:v>
                </c:pt>
                <c:pt idx="4">
                  <c:v>25 Rules</c:v>
                </c:pt>
              </c:strCache>
            </c:strRef>
          </c:cat>
          <c:val>
            <c:numRef>
              <c:f>Sheet1!$I$17:$M$17</c:f>
              <c:numCache>
                <c:formatCode>0.0\ \M\B</c:formatCode>
                <c:ptCount val="5"/>
                <c:pt idx="0">
                  <c:v>16.484533333333335</c:v>
                </c:pt>
                <c:pt idx="1">
                  <c:v>46.56702933333333</c:v>
                </c:pt>
              </c:numCache>
            </c:numRef>
          </c:val>
        </c:ser>
        <c:marker val="1"/>
        <c:axId val="116381184"/>
        <c:axId val="116382720"/>
      </c:lineChart>
      <c:catAx>
        <c:axId val="116381184"/>
        <c:scaling>
          <c:orientation val="minMax"/>
        </c:scaling>
        <c:axPos val="b"/>
        <c:tickLblPos val="nextTo"/>
        <c:crossAx val="116382720"/>
        <c:crosses val="autoZero"/>
        <c:auto val="1"/>
        <c:lblAlgn val="ctr"/>
        <c:lblOffset val="100"/>
      </c:catAx>
      <c:valAx>
        <c:axId val="116382720"/>
        <c:scaling>
          <c:orientation val="minMax"/>
        </c:scaling>
        <c:axPos val="l"/>
        <c:majorGridlines/>
        <c:numFmt formatCode="0.0\ \M\B" sourceLinked="1"/>
        <c:tickLblPos val="nextTo"/>
        <c:crossAx val="116381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%</a:t>
            </a:r>
            <a:r>
              <a:rPr lang="en-US" baseline="0"/>
              <a:t> Memory Used</a:t>
            </a:r>
            <a:br>
              <a:rPr lang="en-US" baseline="0"/>
            </a:br>
            <a:r>
              <a:rPr lang="en-US" baseline="0"/>
              <a:t>for Evaluating Rules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Sheet1!$H$20</c:f>
              <c:strCache>
                <c:ptCount val="1"/>
                <c:pt idx="0">
                  <c:v>Opt</c:v>
                </c:pt>
              </c:strCache>
            </c:strRef>
          </c:tx>
          <c:marker>
            <c:symbol val="none"/>
          </c:marker>
          <c:cat>
            <c:strRef>
              <c:f>Sheet1!$I$19:$M$19</c:f>
              <c:strCache>
                <c:ptCount val="5"/>
                <c:pt idx="0">
                  <c:v>5 Rules</c:v>
                </c:pt>
                <c:pt idx="1">
                  <c:v>10 Rules</c:v>
                </c:pt>
                <c:pt idx="2">
                  <c:v>15 Rules</c:v>
                </c:pt>
                <c:pt idx="3">
                  <c:v>20 Rules</c:v>
                </c:pt>
                <c:pt idx="4">
                  <c:v>25 Rules</c:v>
                </c:pt>
              </c:strCache>
            </c:strRef>
          </c:cat>
          <c:val>
            <c:numRef>
              <c:f>Sheet1!$I$20:$M$20</c:f>
              <c:numCache>
                <c:formatCode>0.0%</c:formatCode>
                <c:ptCount val="5"/>
                <c:pt idx="0">
                  <c:v>2.3235254431753651E-2</c:v>
                </c:pt>
                <c:pt idx="1">
                  <c:v>0.15779876420554245</c:v>
                </c:pt>
                <c:pt idx="2">
                  <c:v>0.25922376643533307</c:v>
                </c:pt>
                <c:pt idx="3">
                  <c:v>0.25251162208604588</c:v>
                </c:pt>
                <c:pt idx="4">
                  <c:v>0.28235316722390352</c:v>
                </c:pt>
              </c:numCache>
            </c:numRef>
          </c:val>
        </c:ser>
        <c:ser>
          <c:idx val="1"/>
          <c:order val="1"/>
          <c:tx>
            <c:strRef>
              <c:f>Sheet1!$H$21</c:f>
              <c:strCache>
                <c:ptCount val="1"/>
                <c:pt idx="0">
                  <c:v>Old RE</c:v>
                </c:pt>
              </c:strCache>
            </c:strRef>
          </c:tx>
          <c:marker>
            <c:symbol val="none"/>
          </c:marker>
          <c:cat>
            <c:strRef>
              <c:f>Sheet1!$I$19:$M$19</c:f>
              <c:strCache>
                <c:ptCount val="5"/>
                <c:pt idx="0">
                  <c:v>5 Rules</c:v>
                </c:pt>
                <c:pt idx="1">
                  <c:v>10 Rules</c:v>
                </c:pt>
                <c:pt idx="2">
                  <c:v>15 Rules</c:v>
                </c:pt>
                <c:pt idx="3">
                  <c:v>20 Rules</c:v>
                </c:pt>
                <c:pt idx="4">
                  <c:v>25 Rules</c:v>
                </c:pt>
              </c:strCache>
            </c:strRef>
          </c:cat>
          <c:val>
            <c:numRef>
              <c:f>Sheet1!$I$21:$M$21</c:f>
              <c:numCache>
                <c:formatCode>0.0%</c:formatCode>
                <c:ptCount val="5"/>
                <c:pt idx="0">
                  <c:v>0.46852041092037505</c:v>
                </c:pt>
                <c:pt idx="1">
                  <c:v>0.81955802923137155</c:v>
                </c:pt>
              </c:numCache>
            </c:numRef>
          </c:val>
        </c:ser>
        <c:marker val="1"/>
        <c:axId val="116280320"/>
        <c:axId val="116862336"/>
      </c:lineChart>
      <c:catAx>
        <c:axId val="116280320"/>
        <c:scaling>
          <c:orientation val="minMax"/>
        </c:scaling>
        <c:axPos val="b"/>
        <c:tickLblPos val="nextTo"/>
        <c:crossAx val="116862336"/>
        <c:crosses val="autoZero"/>
        <c:auto val="1"/>
        <c:lblAlgn val="ctr"/>
        <c:lblOffset val="100"/>
      </c:catAx>
      <c:valAx>
        <c:axId val="116862336"/>
        <c:scaling>
          <c:orientation val="minMax"/>
        </c:scaling>
        <c:axPos val="l"/>
        <c:majorGridlines/>
        <c:numFmt formatCode="0.0%" sourceLinked="1"/>
        <c:tickLblPos val="nextTo"/>
        <c:crossAx val="1162803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Memory Used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Sheet1!$H$24</c:f>
              <c:strCache>
                <c:ptCount val="1"/>
                <c:pt idx="0">
                  <c:v>Opt</c:v>
                </c:pt>
              </c:strCache>
            </c:strRef>
          </c:tx>
          <c:marker>
            <c:symbol val="none"/>
          </c:marker>
          <c:cat>
            <c:strRef>
              <c:f>Sheet1!$I$23:$M$23</c:f>
              <c:strCache>
                <c:ptCount val="5"/>
                <c:pt idx="0">
                  <c:v>5 Rules</c:v>
                </c:pt>
                <c:pt idx="1">
                  <c:v>10 Rules</c:v>
                </c:pt>
                <c:pt idx="2">
                  <c:v>15 Rules</c:v>
                </c:pt>
                <c:pt idx="3">
                  <c:v>20 Rules</c:v>
                </c:pt>
                <c:pt idx="4">
                  <c:v>25 Rules</c:v>
                </c:pt>
              </c:strCache>
            </c:strRef>
          </c:cat>
          <c:val>
            <c:numRef>
              <c:f>Sheet1!$I$24:$M$24</c:f>
              <c:numCache>
                <c:formatCode>0.0\ \M\B</c:formatCode>
                <c:ptCount val="5"/>
                <c:pt idx="0">
                  <c:v>12.569290666666667</c:v>
                </c:pt>
                <c:pt idx="1">
                  <c:v>18.050466666666669</c:v>
                </c:pt>
                <c:pt idx="2">
                  <c:v>29.062386666666669</c:v>
                </c:pt>
                <c:pt idx="3">
                  <c:v>42.295906666666674</c:v>
                </c:pt>
                <c:pt idx="4">
                  <c:v>59.262245333333333</c:v>
                </c:pt>
              </c:numCache>
            </c:numRef>
          </c:val>
        </c:ser>
        <c:ser>
          <c:idx val="1"/>
          <c:order val="1"/>
          <c:tx>
            <c:strRef>
              <c:f>Sheet1!$H$25</c:f>
              <c:strCache>
                <c:ptCount val="1"/>
                <c:pt idx="0">
                  <c:v>Old RE</c:v>
                </c:pt>
              </c:strCache>
            </c:strRef>
          </c:tx>
          <c:marker>
            <c:symbol val="none"/>
          </c:marker>
          <c:cat>
            <c:strRef>
              <c:f>Sheet1!$I$23:$M$23</c:f>
              <c:strCache>
                <c:ptCount val="5"/>
                <c:pt idx="0">
                  <c:v>5 Rules</c:v>
                </c:pt>
                <c:pt idx="1">
                  <c:v>10 Rules</c:v>
                </c:pt>
                <c:pt idx="2">
                  <c:v>15 Rules</c:v>
                </c:pt>
                <c:pt idx="3">
                  <c:v>20 Rules</c:v>
                </c:pt>
                <c:pt idx="4">
                  <c:v>25 Rules</c:v>
                </c:pt>
              </c:strCache>
            </c:strRef>
          </c:cat>
          <c:val>
            <c:numRef>
              <c:f>Sheet1!$I$25:$M$25</c:f>
              <c:numCache>
                <c:formatCode>0.0\ \M\B</c:formatCode>
                <c:ptCount val="5"/>
                <c:pt idx="0">
                  <c:v>35.184237333333336</c:v>
                </c:pt>
                <c:pt idx="1">
                  <c:v>56.819685333333332</c:v>
                </c:pt>
              </c:numCache>
            </c:numRef>
          </c:val>
        </c:ser>
        <c:marker val="1"/>
        <c:axId val="120442240"/>
        <c:axId val="125644800"/>
      </c:lineChart>
      <c:catAx>
        <c:axId val="120442240"/>
        <c:scaling>
          <c:orientation val="minMax"/>
        </c:scaling>
        <c:axPos val="b"/>
        <c:tickLblPos val="nextTo"/>
        <c:crossAx val="125644800"/>
        <c:crosses val="autoZero"/>
        <c:auto val="1"/>
        <c:lblAlgn val="ctr"/>
        <c:lblOffset val="100"/>
      </c:catAx>
      <c:valAx>
        <c:axId val="125644800"/>
        <c:scaling>
          <c:orientation val="minMax"/>
        </c:scaling>
        <c:axPos val="l"/>
        <c:majorGridlines/>
        <c:numFmt formatCode="0.0\ \M\B" sourceLinked="1"/>
        <c:tickLblPos val="nextTo"/>
        <c:crossAx val="1204422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561975</xdr:colOff>
      <xdr:row>45</xdr:row>
      <xdr:rowOff>9525</xdr:rowOff>
    </xdr:from>
    <xdr:to>
      <xdr:col>12</xdr:col>
      <xdr:colOff>342900</xdr:colOff>
      <xdr:row>59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2</xdr:row>
      <xdr:rowOff>19050</xdr:rowOff>
    </xdr:from>
    <xdr:to>
      <xdr:col>8</xdr:col>
      <xdr:colOff>9525</xdr:colOff>
      <xdr:row>16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361950</xdr:colOff>
      <xdr:row>18</xdr:row>
      <xdr:rowOff>104775</xdr:rowOff>
    </xdr:from>
    <xdr:to>
      <xdr:col>8</xdr:col>
      <xdr:colOff>57150</xdr:colOff>
      <xdr:row>31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476250</xdr:colOff>
      <xdr:row>1</xdr:row>
      <xdr:rowOff>180975</xdr:rowOff>
    </xdr:from>
    <xdr:to>
      <xdr:col>16</xdr:col>
      <xdr:colOff>171450</xdr:colOff>
      <xdr:row>15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581025</xdr:colOff>
      <xdr:row>18</xdr:row>
      <xdr:rowOff>28575</xdr:rowOff>
    </xdr:from>
    <xdr:to>
      <xdr:col>16</xdr:col>
      <xdr:colOff>276225</xdr:colOff>
      <xdr:row>32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5"/>
  <sheetViews>
    <sheetView tabSelected="1" topLeftCell="B34" zoomScaleNormal="100" workbookViewId="0">
      <selection activeCell="D34" sqref="D34"/>
    </sheetView>
  </sheetViews>
  <sheetFormatPr defaultRowHeight="15"/>
  <cols>
    <col min="1" max="1" width="22.5703125" bestFit="1" customWidth="1"/>
    <col min="2" max="3" width="9.5703125" bestFit="1" customWidth="1"/>
    <col min="8" max="8" width="40" bestFit="1" customWidth="1"/>
    <col min="9" max="9" width="11" customWidth="1"/>
    <col min="10" max="10" width="11.140625" customWidth="1"/>
    <col min="11" max="11" width="10" bestFit="1" customWidth="1"/>
    <col min="12" max="13" width="11.5703125" bestFit="1" customWidth="1"/>
  </cols>
  <sheetData>
    <row r="1" spans="1:13">
      <c r="A1" t="s">
        <v>13</v>
      </c>
    </row>
    <row r="3" spans="1:13">
      <c r="A3" t="s">
        <v>8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H3" t="s">
        <v>14</v>
      </c>
      <c r="I3" t="s">
        <v>0</v>
      </c>
      <c r="J3" t="s">
        <v>1</v>
      </c>
      <c r="K3" t="s">
        <v>2</v>
      </c>
      <c r="L3" t="s">
        <v>3</v>
      </c>
      <c r="M3" t="s">
        <v>4</v>
      </c>
    </row>
    <row r="4" spans="1:13">
      <c r="A4" t="s">
        <v>5</v>
      </c>
      <c r="B4">
        <v>240</v>
      </c>
      <c r="C4">
        <v>414</v>
      </c>
      <c r="D4">
        <v>644</v>
      </c>
      <c r="E4">
        <v>809</v>
      </c>
      <c r="F4">
        <v>817</v>
      </c>
      <c r="H4" t="s">
        <v>15</v>
      </c>
      <c r="I4" s="1">
        <f>AVERAGE(B4:B6)/120</f>
        <v>2.0027777777777778</v>
      </c>
      <c r="J4" s="1">
        <f t="shared" ref="J4:M4" si="0">AVERAGE(C4:C6)/120</f>
        <v>3.4611111111111108</v>
      </c>
      <c r="K4" s="1">
        <f t="shared" si="0"/>
        <v>5.3944444444444448</v>
      </c>
      <c r="L4" s="1">
        <f t="shared" si="0"/>
        <v>6.8</v>
      </c>
      <c r="M4" s="1">
        <f t="shared" si="0"/>
        <v>6.8583333333333334</v>
      </c>
    </row>
    <row r="5" spans="1:13">
      <c r="A5" t="s">
        <v>6</v>
      </c>
      <c r="B5">
        <v>240</v>
      </c>
      <c r="C5">
        <v>416</v>
      </c>
      <c r="D5">
        <v>649</v>
      </c>
      <c r="E5">
        <v>815</v>
      </c>
      <c r="F5">
        <v>822</v>
      </c>
      <c r="H5" t="s">
        <v>24</v>
      </c>
      <c r="I5" s="1">
        <f>AVERAGE(B7:B9)/120</f>
        <v>7.5777777777777784</v>
      </c>
      <c r="J5" s="1">
        <f>AVERAGE(C7,B9,C9)/120</f>
        <v>3.5472222222222225</v>
      </c>
      <c r="K5" s="1"/>
      <c r="L5" s="1"/>
      <c r="M5" s="1"/>
    </row>
    <row r="6" spans="1:13">
      <c r="A6" t="s">
        <v>7</v>
      </c>
      <c r="B6">
        <v>241</v>
      </c>
      <c r="C6">
        <v>416</v>
      </c>
      <c r="D6">
        <v>649</v>
      </c>
      <c r="E6">
        <v>824</v>
      </c>
      <c r="F6">
        <v>830</v>
      </c>
      <c r="I6" s="1"/>
      <c r="J6" s="1"/>
      <c r="K6" s="1"/>
      <c r="L6" s="1"/>
      <c r="M6" s="1"/>
    </row>
    <row r="7" spans="1:13">
      <c r="A7" t="s">
        <v>18</v>
      </c>
      <c r="B7">
        <f>2814-1924</f>
        <v>890</v>
      </c>
      <c r="C7">
        <f>2575-2385</f>
        <v>190</v>
      </c>
      <c r="H7" t="s">
        <v>26</v>
      </c>
      <c r="I7" t="s">
        <v>0</v>
      </c>
      <c r="J7" t="s">
        <v>1</v>
      </c>
      <c r="K7" t="s">
        <v>2</v>
      </c>
      <c r="L7" t="s">
        <v>3</v>
      </c>
      <c r="M7" t="s">
        <v>4</v>
      </c>
    </row>
    <row r="8" spans="1:13">
      <c r="A8" t="s">
        <v>19</v>
      </c>
      <c r="B8">
        <f>1249-312</f>
        <v>937</v>
      </c>
      <c r="C8">
        <f>2177-1989</f>
        <v>188</v>
      </c>
      <c r="H8" t="s">
        <v>15</v>
      </c>
      <c r="I8" s="3">
        <f>(AVERAGE(B31:B33)-AVERAGE(B13:B15))/1000000</f>
        <v>12.277240000000001</v>
      </c>
      <c r="J8" s="3">
        <f t="shared" ref="J8:M8" si="1">(AVERAGE(C31:C33)-AVERAGE(C13:C15))/1000000</f>
        <v>15.202125333333331</v>
      </c>
      <c r="K8" s="3">
        <f t="shared" si="1"/>
        <v>21.52872533333333</v>
      </c>
      <c r="L8" s="3">
        <f t="shared" si="1"/>
        <v>31.61569866666667</v>
      </c>
      <c r="M8" s="3">
        <f t="shared" si="1"/>
        <v>42.529362666666671</v>
      </c>
    </row>
    <row r="9" spans="1:13">
      <c r="A9" t="s">
        <v>20</v>
      </c>
      <c r="B9">
        <f>6622-5721</f>
        <v>901</v>
      </c>
      <c r="C9">
        <f>2799-2613</f>
        <v>186</v>
      </c>
      <c r="H9" t="s">
        <v>24</v>
      </c>
      <c r="I9" s="3">
        <f>(AVERAGE(B34:B36)-AVERAGE(B16:B18))/1000000</f>
        <v>18.699704000000001</v>
      </c>
      <c r="J9" s="3">
        <f>(AVERAGE(C34:C36)-AVERAGE(C16:C18))/1000000</f>
        <v>10.252656000000002</v>
      </c>
      <c r="K9" s="3"/>
      <c r="L9" s="3"/>
      <c r="M9" s="3"/>
    </row>
    <row r="10" spans="1:13">
      <c r="A10" t="s">
        <v>23</v>
      </c>
    </row>
    <row r="11" spans="1:13">
      <c r="H11" t="s">
        <v>27</v>
      </c>
      <c r="I11" t="s">
        <v>0</v>
      </c>
      <c r="J11" t="s">
        <v>1</v>
      </c>
      <c r="K11" t="s">
        <v>2</v>
      </c>
      <c r="L11" t="s">
        <v>3</v>
      </c>
      <c r="M11" t="s">
        <v>4</v>
      </c>
    </row>
    <row r="12" spans="1:13">
      <c r="A12" t="s">
        <v>9</v>
      </c>
      <c r="B12" t="s">
        <v>0</v>
      </c>
      <c r="C12" t="s">
        <v>1</v>
      </c>
      <c r="D12" t="s">
        <v>2</v>
      </c>
      <c r="E12" t="s">
        <v>3</v>
      </c>
      <c r="F12" t="s">
        <v>4</v>
      </c>
      <c r="H12" t="s">
        <v>15</v>
      </c>
      <c r="I12" s="3">
        <f>(AVERAGE(B40:B42)-AVERAGE(B22:B24))/1000000</f>
        <v>12.569290666666667</v>
      </c>
      <c r="J12" s="3">
        <f t="shared" ref="J12:M12" si="2">(AVERAGE(C40:C42)-AVERAGE(C22:C24))/1000000</f>
        <v>18.050466666666669</v>
      </c>
      <c r="K12" s="3">
        <f t="shared" si="2"/>
        <v>29.062386666666669</v>
      </c>
      <c r="L12" s="3">
        <f t="shared" si="2"/>
        <v>42.295906666666674</v>
      </c>
      <c r="M12" s="3">
        <f t="shared" si="2"/>
        <v>59.262245333333333</v>
      </c>
    </row>
    <row r="13" spans="1:13">
      <c r="A13" t="s">
        <v>5</v>
      </c>
      <c r="B13" s="4">
        <v>9037392</v>
      </c>
      <c r="C13" s="4">
        <v>11459976</v>
      </c>
      <c r="D13" s="4">
        <v>18401936</v>
      </c>
      <c r="E13" s="4">
        <v>37398000</v>
      </c>
      <c r="F13" s="4">
        <v>26835736</v>
      </c>
      <c r="H13" t="s">
        <v>24</v>
      </c>
      <c r="I13" s="3">
        <f>(AVERAGE(B43:B45)-AVERAGE(B25:B27))/1000000</f>
        <v>35.184237333333336</v>
      </c>
      <c r="J13" s="3">
        <f>(AVERAGE(C43:C45)-AVERAGE(C25:C27))/1000000</f>
        <v>56.819685333333332</v>
      </c>
      <c r="K13" s="3"/>
      <c r="L13" s="3"/>
      <c r="M13" s="3"/>
    </row>
    <row r="14" spans="1:13">
      <c r="A14" t="s">
        <v>6</v>
      </c>
      <c r="B14" s="4">
        <v>10223672</v>
      </c>
      <c r="C14" s="4">
        <v>21876392</v>
      </c>
      <c r="D14" s="4">
        <v>31556344</v>
      </c>
      <c r="E14" s="4">
        <v>34734704</v>
      </c>
      <c r="F14" s="4">
        <v>25838760</v>
      </c>
    </row>
    <row r="15" spans="1:13">
      <c r="A15" t="s">
        <v>7</v>
      </c>
      <c r="B15" s="4">
        <v>10360720</v>
      </c>
      <c r="C15" s="4">
        <v>20815336</v>
      </c>
      <c r="D15" s="4">
        <v>32321720</v>
      </c>
      <c r="E15" s="4">
        <v>30971688</v>
      </c>
      <c r="F15" s="4">
        <v>19687752</v>
      </c>
      <c r="H15" t="s">
        <v>28</v>
      </c>
      <c r="I15" t="s">
        <v>0</v>
      </c>
      <c r="J15" t="s">
        <v>1</v>
      </c>
      <c r="K15" t="s">
        <v>2</v>
      </c>
      <c r="L15" t="s">
        <v>3</v>
      </c>
      <c r="M15" t="s">
        <v>4</v>
      </c>
    </row>
    <row r="16" spans="1:13">
      <c r="A16" t="s">
        <v>18</v>
      </c>
      <c r="B16" s="4">
        <v>8683928</v>
      </c>
      <c r="C16" s="4">
        <v>7663704</v>
      </c>
      <c r="D16" s="4"/>
      <c r="E16" s="4"/>
      <c r="F16" s="4"/>
      <c r="H16" t="s">
        <v>15</v>
      </c>
      <c r="I16" s="3">
        <f>I12-I8</f>
        <v>0.29205066666666646</v>
      </c>
      <c r="J16" s="3">
        <f t="shared" ref="J16:M16" si="3">J12-J8</f>
        <v>2.8483413333333374</v>
      </c>
      <c r="K16" s="3">
        <f t="shared" si="3"/>
        <v>7.5336613333333382</v>
      </c>
      <c r="L16" s="3">
        <f t="shared" si="3"/>
        <v>10.680208000000004</v>
      </c>
      <c r="M16" s="3">
        <f t="shared" si="3"/>
        <v>16.732882666666661</v>
      </c>
    </row>
    <row r="17" spans="1:13">
      <c r="A17" t="s">
        <v>19</v>
      </c>
      <c r="B17" s="4">
        <v>40118448</v>
      </c>
      <c r="C17" s="4">
        <v>7904000</v>
      </c>
      <c r="D17" s="4"/>
      <c r="E17" s="4"/>
      <c r="F17" s="4"/>
      <c r="H17" t="s">
        <v>24</v>
      </c>
      <c r="I17" s="3">
        <f>I13-I9</f>
        <v>16.484533333333335</v>
      </c>
      <c r="J17" s="3">
        <f>J13-J9</f>
        <v>46.56702933333333</v>
      </c>
      <c r="K17" s="3"/>
      <c r="L17" s="3"/>
      <c r="M17" s="3"/>
    </row>
    <row r="18" spans="1:13">
      <c r="A18" t="s">
        <v>20</v>
      </c>
      <c r="B18" s="4">
        <v>29234320</v>
      </c>
      <c r="C18" s="4">
        <v>11976792</v>
      </c>
      <c r="D18" s="4"/>
      <c r="E18" s="4"/>
      <c r="F18" s="4"/>
    </row>
    <row r="19" spans="1:13">
      <c r="D19" s="4"/>
      <c r="E19" s="4"/>
      <c r="F19" s="4"/>
      <c r="H19" t="s">
        <v>29</v>
      </c>
      <c r="I19" t="s">
        <v>0</v>
      </c>
      <c r="J19" t="s">
        <v>1</v>
      </c>
      <c r="K19" t="s">
        <v>2</v>
      </c>
      <c r="L19" t="s">
        <v>3</v>
      </c>
      <c r="M19" t="s">
        <v>4</v>
      </c>
    </row>
    <row r="20" spans="1:13">
      <c r="H20" t="s">
        <v>15</v>
      </c>
      <c r="I20" s="2">
        <f>I16/I12</f>
        <v>2.3235254431753651E-2</v>
      </c>
      <c r="J20" s="2">
        <f t="shared" ref="J20:M20" si="4">J16/J12</f>
        <v>0.15779876420554245</v>
      </c>
      <c r="K20" s="2">
        <f t="shared" si="4"/>
        <v>0.25922376643533307</v>
      </c>
      <c r="L20" s="2">
        <f t="shared" si="4"/>
        <v>0.25251162208604588</v>
      </c>
      <c r="M20" s="2">
        <f t="shared" si="4"/>
        <v>0.28235316722390352</v>
      </c>
    </row>
    <row r="21" spans="1:13">
      <c r="A21" t="s">
        <v>10</v>
      </c>
      <c r="B21" t="s">
        <v>0</v>
      </c>
      <c r="C21" t="s">
        <v>1</v>
      </c>
      <c r="D21" t="s">
        <v>2</v>
      </c>
      <c r="E21" t="s">
        <v>3</v>
      </c>
      <c r="F21" t="s">
        <v>4</v>
      </c>
      <c r="H21" t="s">
        <v>24</v>
      </c>
      <c r="I21" s="2">
        <f>I17/I13</f>
        <v>0.46852041092037505</v>
      </c>
      <c r="J21" s="2">
        <f>J17/J13</f>
        <v>0.81955802923137155</v>
      </c>
      <c r="K21" s="2"/>
      <c r="L21" s="2"/>
      <c r="M21" s="2"/>
    </row>
    <row r="22" spans="1:13">
      <c r="A22" t="s">
        <v>5</v>
      </c>
      <c r="B22" s="4">
        <v>9523808</v>
      </c>
      <c r="C22" s="4">
        <v>19850000</v>
      </c>
      <c r="D22" s="4">
        <v>28302280</v>
      </c>
      <c r="E22" s="4">
        <v>27417832</v>
      </c>
      <c r="F22" s="4">
        <v>7949904</v>
      </c>
    </row>
    <row r="23" spans="1:13">
      <c r="A23" t="s">
        <v>6</v>
      </c>
      <c r="B23" s="4">
        <v>10573208</v>
      </c>
      <c r="C23" s="4">
        <v>19391960</v>
      </c>
      <c r="D23" s="4">
        <v>27009888</v>
      </c>
      <c r="E23" s="5">
        <v>24497568</v>
      </c>
      <c r="F23" s="4">
        <v>9051128</v>
      </c>
      <c r="H23" t="s">
        <v>25</v>
      </c>
      <c r="I23" t="s">
        <v>0</v>
      </c>
      <c r="J23" t="s">
        <v>1</v>
      </c>
      <c r="K23" t="s">
        <v>2</v>
      </c>
      <c r="L23" t="s">
        <v>3</v>
      </c>
      <c r="M23" t="s">
        <v>4</v>
      </c>
    </row>
    <row r="24" spans="1:13">
      <c r="A24" t="s">
        <v>7</v>
      </c>
      <c r="B24" s="4">
        <v>10831784</v>
      </c>
      <c r="C24" s="4">
        <v>18550320</v>
      </c>
      <c r="D24" s="4">
        <v>31121920</v>
      </c>
      <c r="E24" s="4">
        <v>21147216</v>
      </c>
      <c r="F24" s="4">
        <v>5162568</v>
      </c>
      <c r="H24" t="s">
        <v>15</v>
      </c>
      <c r="I24" s="3">
        <f>(AVERAGE(B40:B42)-AVERAGE(B22:B24))/1000000</f>
        <v>12.569290666666667</v>
      </c>
      <c r="J24" s="3">
        <f>(AVERAGE(C40:C42)-AVERAGE(C22:C24))/1000000</f>
        <v>18.050466666666669</v>
      </c>
      <c r="K24" s="3">
        <f>(AVERAGE(D40:D42)-AVERAGE(D22:D24))/1000000</f>
        <v>29.062386666666669</v>
      </c>
      <c r="L24" s="3">
        <f>(AVERAGE(E40:E42)-AVERAGE(E22:E24))/1000000</f>
        <v>42.295906666666674</v>
      </c>
      <c r="M24" s="3">
        <f>(AVERAGE(F40:F42)-AVERAGE(F22:F24))/1000000</f>
        <v>59.262245333333333</v>
      </c>
    </row>
    <row r="25" spans="1:13">
      <c r="A25" t="s">
        <v>18</v>
      </c>
      <c r="B25" s="4">
        <v>21725816</v>
      </c>
      <c r="C25" s="4">
        <v>9807552</v>
      </c>
      <c r="D25" s="4"/>
      <c r="E25" s="4"/>
      <c r="F25" s="4"/>
      <c r="H25" t="s">
        <v>24</v>
      </c>
      <c r="I25" s="3">
        <f>(AVERAGE(B43:B45)-AVERAGE(B25:B27))/1000000</f>
        <v>35.184237333333336</v>
      </c>
      <c r="J25" s="3">
        <f>(AVERAGE(C43:C46)-AVERAGE(C25:C28))/1000000</f>
        <v>56.819685333333332</v>
      </c>
    </row>
    <row r="26" spans="1:13">
      <c r="A26" t="s">
        <v>19</v>
      </c>
      <c r="B26" s="4">
        <v>23620640</v>
      </c>
      <c r="C26" s="4">
        <v>9886968</v>
      </c>
      <c r="D26" s="4"/>
      <c r="E26" s="4"/>
      <c r="F26" s="4"/>
    </row>
    <row r="27" spans="1:13">
      <c r="A27" t="s">
        <v>20</v>
      </c>
      <c r="B27" s="4">
        <v>30438944</v>
      </c>
      <c r="C27" s="4">
        <v>9796760</v>
      </c>
      <c r="D27" s="4"/>
      <c r="E27" s="4"/>
      <c r="F27" s="4"/>
      <c r="H27" t="s">
        <v>17</v>
      </c>
      <c r="I27" t="s">
        <v>0</v>
      </c>
      <c r="J27" t="s">
        <v>1</v>
      </c>
      <c r="K27" t="s">
        <v>2</v>
      </c>
      <c r="L27" t="s">
        <v>3</v>
      </c>
      <c r="M27" t="s">
        <v>4</v>
      </c>
    </row>
    <row r="28" spans="1:13">
      <c r="D28" s="4"/>
      <c r="E28" s="4"/>
      <c r="F28" s="4"/>
      <c r="H28" t="s">
        <v>15</v>
      </c>
      <c r="I28" s="3">
        <f>(AVERAGE(B40:B42)-AVERAGE(B31:B33))/1000000</f>
        <v>0.72772266666666796</v>
      </c>
      <c r="J28" s="3">
        <f>(AVERAGE(C40:C42)-AVERAGE(C31:C33))/1000000</f>
        <v>4.0618666666666678</v>
      </c>
      <c r="K28" s="3">
        <f>(AVERAGE(D40:D42)-AVERAGE(D31:D33))/1000000</f>
        <v>8.9183573333333364</v>
      </c>
      <c r="L28" s="3">
        <f>(AVERAGE(E40:E42)-AVERAGE(E31:E33))/1000000</f>
        <v>0.66628266666666414</v>
      </c>
      <c r="M28" s="3">
        <f>(AVERAGE(F40:F42)-AVERAGE(F31:F33))/1000000</f>
        <v>0</v>
      </c>
    </row>
    <row r="29" spans="1:13">
      <c r="H29" t="s">
        <v>24</v>
      </c>
      <c r="I29" s="3">
        <f>(AVERAGE(B43:B45)-AVERAGE(B34:B36))/1000000</f>
        <v>15.734101333333335</v>
      </c>
      <c r="J29" s="3">
        <f>(AVERAGE(C43:C45)-AVERAGE(C34:C36))/1000000</f>
        <v>47.215957333333328</v>
      </c>
    </row>
    <row r="30" spans="1:13">
      <c r="A30" t="s">
        <v>11</v>
      </c>
      <c r="B30" t="s">
        <v>0</v>
      </c>
      <c r="C30" t="s">
        <v>1</v>
      </c>
      <c r="D30" t="s">
        <v>2</v>
      </c>
      <c r="E30" t="s">
        <v>3</v>
      </c>
      <c r="F30" t="s">
        <v>4</v>
      </c>
    </row>
    <row r="31" spans="1:13">
      <c r="A31" t="s">
        <v>5</v>
      </c>
      <c r="B31" s="4">
        <v>20230144</v>
      </c>
      <c r="C31" s="4">
        <v>25710592</v>
      </c>
      <c r="D31" s="4">
        <v>37896192</v>
      </c>
      <c r="E31" s="4">
        <v>64651264</v>
      </c>
      <c r="F31" s="4">
        <v>66650112</v>
      </c>
    </row>
    <row r="32" spans="1:13">
      <c r="A32" t="s">
        <v>6</v>
      </c>
      <c r="B32" s="4">
        <v>22958080</v>
      </c>
      <c r="C32" s="4">
        <v>36569088</v>
      </c>
      <c r="D32" s="4">
        <v>51122176</v>
      </c>
      <c r="E32" s="4">
        <v>66650112</v>
      </c>
      <c r="F32" s="4">
        <v>66650112</v>
      </c>
    </row>
    <row r="33" spans="1:13">
      <c r="A33" t="s">
        <v>7</v>
      </c>
      <c r="B33" s="4">
        <v>23265280</v>
      </c>
      <c r="C33" s="4">
        <v>37478400</v>
      </c>
      <c r="D33" s="4">
        <v>57847808</v>
      </c>
      <c r="E33" s="4">
        <v>66650112</v>
      </c>
      <c r="F33" s="4">
        <v>66650112</v>
      </c>
    </row>
    <row r="34" spans="1:13">
      <c r="A34" t="s">
        <v>18</v>
      </c>
      <c r="B34" s="4">
        <v>19447808</v>
      </c>
      <c r="C34" s="4">
        <v>17227776</v>
      </c>
      <c r="D34" s="4"/>
      <c r="E34" s="4"/>
      <c r="F34" s="4"/>
      <c r="I34" s="2"/>
      <c r="J34" s="2"/>
      <c r="K34" s="2"/>
      <c r="L34" s="2"/>
      <c r="M34" s="2"/>
    </row>
    <row r="35" spans="1:13">
      <c r="A35" t="s">
        <v>19</v>
      </c>
      <c r="B35" s="4">
        <v>66650112</v>
      </c>
      <c r="C35" s="4">
        <v>17698816</v>
      </c>
      <c r="D35" s="4"/>
      <c r="E35" s="4"/>
      <c r="F35" s="4"/>
    </row>
    <row r="36" spans="1:13">
      <c r="A36" t="s">
        <v>20</v>
      </c>
      <c r="B36" s="4">
        <v>48037888</v>
      </c>
      <c r="C36" s="4">
        <v>23375872</v>
      </c>
      <c r="D36" s="4"/>
      <c r="E36" s="4"/>
      <c r="F36" s="4"/>
    </row>
    <row r="37" spans="1:13">
      <c r="D37" s="4"/>
      <c r="E37" s="4"/>
      <c r="F37" s="4"/>
    </row>
    <row r="38" spans="1:13">
      <c r="B38" s="4"/>
      <c r="C38" s="4"/>
      <c r="D38" s="4"/>
      <c r="E38" s="4"/>
      <c r="F38" s="4"/>
    </row>
    <row r="39" spans="1:13">
      <c r="A39" t="s">
        <v>12</v>
      </c>
      <c r="B39" t="s">
        <v>0</v>
      </c>
      <c r="C39" t="s">
        <v>1</v>
      </c>
      <c r="D39" t="s">
        <v>2</v>
      </c>
      <c r="E39" t="s">
        <v>3</v>
      </c>
      <c r="F39" t="s">
        <v>4</v>
      </c>
    </row>
    <row r="40" spans="1:13">
      <c r="A40" t="s">
        <v>5</v>
      </c>
      <c r="B40" s="4">
        <v>21348352</v>
      </c>
      <c r="C40" s="4">
        <v>36569088</v>
      </c>
      <c r="D40" s="4">
        <v>51122176</v>
      </c>
      <c r="E40" s="4">
        <v>66650112</v>
      </c>
      <c r="F40" s="4">
        <v>66650112</v>
      </c>
    </row>
    <row r="41" spans="1:13">
      <c r="A41" t="s">
        <v>6</v>
      </c>
      <c r="B41" s="4">
        <v>22958080</v>
      </c>
      <c r="C41" s="4">
        <v>37478400</v>
      </c>
      <c r="D41" s="4">
        <v>57847808</v>
      </c>
      <c r="E41" s="4">
        <v>66650112</v>
      </c>
      <c r="F41" s="4">
        <v>66650112</v>
      </c>
    </row>
    <row r="42" spans="1:13">
      <c r="A42" t="s">
        <v>7</v>
      </c>
      <c r="B42" s="4">
        <v>24330240</v>
      </c>
      <c r="C42" s="4">
        <v>37896192</v>
      </c>
      <c r="D42" s="4">
        <v>64651264</v>
      </c>
      <c r="E42" s="4">
        <v>66650112</v>
      </c>
      <c r="F42" s="4">
        <v>66650112</v>
      </c>
    </row>
    <row r="43" spans="1:13">
      <c r="A43" t="s">
        <v>18</v>
      </c>
      <c r="B43" s="4">
        <v>48037888</v>
      </c>
      <c r="C43" s="4">
        <v>66650112</v>
      </c>
      <c r="D43" s="4"/>
      <c r="E43" s="4"/>
      <c r="F43" s="4"/>
    </row>
    <row r="44" spans="1:13">
      <c r="A44" t="s">
        <v>19</v>
      </c>
      <c r="B44" s="4">
        <v>66650112</v>
      </c>
      <c r="C44" s="4">
        <v>66650112</v>
      </c>
      <c r="D44" s="4"/>
      <c r="E44" s="4"/>
      <c r="F44" s="4"/>
    </row>
    <row r="45" spans="1:13">
      <c r="A45" t="s">
        <v>20</v>
      </c>
      <c r="B45" s="4">
        <v>66650112</v>
      </c>
      <c r="C45" s="4">
        <v>66650112</v>
      </c>
      <c r="D45" s="4"/>
      <c r="E45" s="4"/>
      <c r="F45" s="4"/>
    </row>
    <row r="46" spans="1:13">
      <c r="D46" s="4"/>
      <c r="E46" s="4"/>
      <c r="F46" s="4"/>
    </row>
    <row r="48" spans="1:13">
      <c r="A48" t="s">
        <v>16</v>
      </c>
      <c r="B48" t="s">
        <v>0</v>
      </c>
      <c r="C48" t="s">
        <v>1</v>
      </c>
      <c r="D48" t="s">
        <v>2</v>
      </c>
      <c r="E48" t="s">
        <v>3</v>
      </c>
      <c r="F48" t="s">
        <v>4</v>
      </c>
    </row>
    <row r="49" spans="1:7">
      <c r="A49" t="s">
        <v>5</v>
      </c>
      <c r="B49" s="4">
        <f>(B40-B22)-(B31-B13)</f>
        <v>631792</v>
      </c>
      <c r="C49" s="4">
        <f>(C40-C22)-(C31-C13)</f>
        <v>2468472</v>
      </c>
      <c r="D49" s="4">
        <f t="shared" ref="D49:F49" si="5">(D40-D22)-(D31-D13)</f>
        <v>3325640</v>
      </c>
      <c r="E49" s="4">
        <f t="shared" si="5"/>
        <v>11979016</v>
      </c>
      <c r="F49" s="4">
        <f t="shared" si="5"/>
        <v>18885832</v>
      </c>
      <c r="G49" s="4"/>
    </row>
    <row r="50" spans="1:7">
      <c r="A50" t="s">
        <v>6</v>
      </c>
      <c r="B50" s="4">
        <f t="shared" ref="B50:C55" si="6">(B41-B23)-(B32-B14)</f>
        <v>-349536</v>
      </c>
      <c r="C50" s="4">
        <f t="shared" si="6"/>
        <v>3393744</v>
      </c>
      <c r="D50" s="4">
        <f t="shared" ref="D50:F50" si="7">(D41-D23)-(D32-D14)</f>
        <v>11272088</v>
      </c>
      <c r="E50" s="4">
        <f t="shared" si="7"/>
        <v>10237136</v>
      </c>
      <c r="F50" s="4">
        <f t="shared" si="7"/>
        <v>16787632</v>
      </c>
      <c r="G50" s="4"/>
    </row>
    <row r="51" spans="1:7">
      <c r="A51" t="s">
        <v>7</v>
      </c>
      <c r="B51" s="4">
        <f t="shared" si="6"/>
        <v>593896</v>
      </c>
      <c r="C51" s="4">
        <f t="shared" si="6"/>
        <v>2682808</v>
      </c>
      <c r="D51" s="4">
        <f t="shared" ref="D51:F51" si="8">(D42-D24)-(D33-D15)</f>
        <v>8003256</v>
      </c>
      <c r="E51" s="4">
        <f t="shared" si="8"/>
        <v>9824472</v>
      </c>
      <c r="F51" s="4">
        <f t="shared" si="8"/>
        <v>14525184</v>
      </c>
      <c r="G51" s="4"/>
    </row>
    <row r="52" spans="1:7">
      <c r="A52" t="s">
        <v>18</v>
      </c>
      <c r="B52" s="4">
        <f t="shared" si="6"/>
        <v>15548192</v>
      </c>
      <c r="C52" s="4">
        <f t="shared" si="6"/>
        <v>47278488</v>
      </c>
      <c r="D52" s="4"/>
      <c r="E52" s="4"/>
      <c r="F52" s="4"/>
      <c r="G52" s="4"/>
    </row>
    <row r="53" spans="1:7">
      <c r="A53" t="s">
        <v>19</v>
      </c>
      <c r="B53" s="4">
        <f t="shared" si="6"/>
        <v>16497808</v>
      </c>
      <c r="C53" s="4">
        <f>(C44-C26)-(C35-C17)</f>
        <v>46968328</v>
      </c>
      <c r="D53" s="4"/>
      <c r="E53" s="4"/>
      <c r="F53" s="4"/>
      <c r="G53" s="4"/>
    </row>
    <row r="54" spans="1:7">
      <c r="A54" t="s">
        <v>20</v>
      </c>
      <c r="B54" s="4">
        <f>(B45-B27)-(B36-B18)</f>
        <v>17407600</v>
      </c>
      <c r="C54" s="4">
        <f t="shared" si="6"/>
        <v>45454272</v>
      </c>
      <c r="D54" s="4"/>
      <c r="E54" s="4"/>
      <c r="F54" s="4"/>
      <c r="G54" s="4"/>
    </row>
    <row r="55" spans="1:7">
      <c r="D55" s="4"/>
      <c r="E55" s="4"/>
      <c r="F55" s="4"/>
      <c r="G55" s="4"/>
    </row>
    <row r="56" spans="1:7">
      <c r="B56" s="4"/>
      <c r="C56" s="4"/>
      <c r="D56" s="4"/>
      <c r="E56" s="4"/>
      <c r="F56" s="4"/>
      <c r="G56" s="4"/>
    </row>
    <row r="57" spans="1:7">
      <c r="A57" t="s">
        <v>21</v>
      </c>
      <c r="B57" s="4"/>
      <c r="C57" s="4"/>
      <c r="D57" s="4"/>
      <c r="E57" s="4"/>
      <c r="F57" s="4"/>
      <c r="G57" s="4"/>
    </row>
    <row r="58" spans="1:7">
      <c r="A58" t="s">
        <v>5</v>
      </c>
    </row>
    <row r="59" spans="1:7">
      <c r="A59" t="s">
        <v>6</v>
      </c>
    </row>
    <row r="60" spans="1:7">
      <c r="A60" t="s">
        <v>7</v>
      </c>
      <c r="B60" s="4"/>
      <c r="C60" s="4"/>
      <c r="D60" s="4"/>
    </row>
    <row r="61" spans="1:7">
      <c r="A61" t="s">
        <v>18</v>
      </c>
      <c r="B61" s="4">
        <v>8653216</v>
      </c>
      <c r="C61" s="4">
        <v>6171792</v>
      </c>
      <c r="D61" s="4"/>
    </row>
    <row r="62" spans="1:7">
      <c r="A62" t="s">
        <v>19</v>
      </c>
      <c r="B62" s="4">
        <v>37797640</v>
      </c>
      <c r="D62" s="4"/>
    </row>
    <row r="63" spans="1:7">
      <c r="A63" t="s">
        <v>20</v>
      </c>
      <c r="B63" s="4">
        <v>6170288</v>
      </c>
      <c r="C63" s="4">
        <v>6177752</v>
      </c>
      <c r="D63" s="4"/>
    </row>
    <row r="64" spans="1:7">
      <c r="D64" s="4"/>
    </row>
    <row r="65" spans="1:4">
      <c r="B65" s="4"/>
      <c r="C65" s="4"/>
      <c r="D65" s="4"/>
    </row>
    <row r="66" spans="1:4">
      <c r="A66" t="s">
        <v>22</v>
      </c>
      <c r="B66" s="4"/>
      <c r="C66" s="4"/>
      <c r="D66" s="4"/>
    </row>
    <row r="67" spans="1:4">
      <c r="A67" t="s">
        <v>5</v>
      </c>
      <c r="B67" s="4"/>
      <c r="C67" s="4"/>
      <c r="D67" s="4"/>
    </row>
    <row r="68" spans="1:4">
      <c r="A68" t="s">
        <v>6</v>
      </c>
      <c r="B68" s="4"/>
      <c r="C68" s="4"/>
      <c r="D68" s="4"/>
    </row>
    <row r="69" spans="1:4">
      <c r="A69" t="s">
        <v>7</v>
      </c>
      <c r="B69" s="4"/>
      <c r="C69" s="4"/>
      <c r="D69" s="4"/>
    </row>
    <row r="70" spans="1:4">
      <c r="A70" t="s">
        <v>18</v>
      </c>
      <c r="B70" s="4">
        <v>18026496</v>
      </c>
      <c r="C70" s="4">
        <v>13787136</v>
      </c>
      <c r="D70" s="4"/>
    </row>
    <row r="71" spans="1:4">
      <c r="A71" t="s">
        <v>19</v>
      </c>
      <c r="B71" s="4">
        <v>66650112</v>
      </c>
      <c r="C71" s="4"/>
      <c r="D71" s="4"/>
    </row>
    <row r="72" spans="1:4">
      <c r="A72" t="s">
        <v>20</v>
      </c>
      <c r="B72" s="4">
        <v>13774848</v>
      </c>
      <c r="C72" s="4">
        <v>13770752</v>
      </c>
      <c r="D72" s="4"/>
    </row>
    <row r="73" spans="1:4">
      <c r="D73" s="4"/>
    </row>
    <row r="74" spans="1:4">
      <c r="B74" s="4"/>
      <c r="C74" s="4"/>
      <c r="D74" s="4"/>
    </row>
    <row r="75" spans="1:4">
      <c r="B75" s="4"/>
      <c r="C75" s="4"/>
      <c r="D75" s="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L38" sqref="L38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cp:lastPrinted>2009-12-04T23:56:05Z</cp:lastPrinted>
  <dcterms:created xsi:type="dcterms:W3CDTF">2009-12-04T14:46:25Z</dcterms:created>
  <dcterms:modified xsi:type="dcterms:W3CDTF">2009-12-05T06:04:04Z</dcterms:modified>
</cp:coreProperties>
</file>