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ose2\OneDrive - Insight\Desktop\Personal\BootCamp\Homework\"/>
    </mc:Choice>
  </mc:AlternateContent>
  <xr:revisionPtr revIDLastSave="3" documentId="6_{82A974DF-C1FF-4561-8C84-6ED22D6A4F5C}" xr6:coauthVersionLast="45" xr6:coauthVersionMax="45" xr10:uidLastSave="{3F3670E9-EEB3-4CDF-BA75-C1A2BF3B3261}"/>
  <bookViews>
    <workbookView xWindow="-120" yWindow="-120" windowWidth="29040" windowHeight="15840" activeTab="3" xr2:uid="{00000000-000D-0000-FFFF-FFFF00000000}"/>
  </bookViews>
  <sheets>
    <sheet name="Pivot - Categories" sheetId="2" r:id="rId1"/>
    <sheet name="Pivot - Sub-categories" sheetId="3" r:id="rId2"/>
    <sheet name="Pivot - Date Created" sheetId="4" r:id="rId3"/>
    <sheet name="Sheet1" sheetId="1" r:id="rId4"/>
    <sheet name="Sheet5" sheetId="5" r:id="rId5"/>
  </sheets>
  <definedNames>
    <definedName name="_xlnm._FilterDatabase" localSheetId="3" hidden="1">Sheet1!$A$1:$T$4115</definedName>
  </definedNames>
  <calcPr calcId="191029"/>
  <pivotCaches>
    <pivotCache cacheId="16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1" i="5"/>
  <c r="B12" i="5"/>
  <c r="B10" i="5"/>
  <c r="B9" i="5"/>
  <c r="B8" i="5"/>
  <c r="B7" i="5"/>
  <c r="B6" i="5"/>
  <c r="B5" i="5"/>
  <c r="B3" i="5"/>
  <c r="B4" i="5"/>
  <c r="B13" i="5"/>
  <c r="B2" i="5"/>
  <c r="E2" i="5" l="1"/>
  <c r="F2" i="5" s="1"/>
  <c r="E13" i="5"/>
  <c r="G13" i="5" s="1"/>
  <c r="E12" i="5"/>
  <c r="H12" i="5" s="1"/>
  <c r="E11" i="5"/>
  <c r="G11" i="5" s="1"/>
  <c r="E10" i="5"/>
  <c r="F10" i="5" s="1"/>
  <c r="E9" i="5"/>
  <c r="F9" i="5" s="1"/>
  <c r="E8" i="5"/>
  <c r="G8" i="5" s="1"/>
  <c r="E7" i="5"/>
  <c r="G7" i="5" s="1"/>
  <c r="E6" i="5"/>
  <c r="G6" i="5" s="1"/>
  <c r="E5" i="5"/>
  <c r="H5" i="5" s="1"/>
  <c r="E4" i="5"/>
  <c r="F4" i="5" s="1"/>
  <c r="E3" i="5"/>
  <c r="G3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9" i="5" l="1"/>
  <c r="G5" i="5"/>
  <c r="G9" i="5"/>
  <c r="F5" i="5"/>
  <c r="F12" i="5"/>
  <c r="H6" i="5"/>
  <c r="G10" i="5"/>
  <c r="H11" i="5"/>
  <c r="H8" i="5"/>
  <c r="F11" i="5"/>
  <c r="H10" i="5"/>
  <c r="F3" i="5"/>
  <c r="G4" i="5"/>
  <c r="H4" i="5"/>
  <c r="H3" i="5"/>
  <c r="F8" i="5"/>
  <c r="F13" i="5"/>
  <c r="H2" i="5"/>
  <c r="G2" i="5"/>
  <c r="F7" i="5"/>
  <c r="H7" i="5"/>
  <c r="H13" i="5"/>
  <c r="G12" i="5"/>
  <c r="F6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<sst xmlns="http://schemas.openxmlformats.org/spreadsheetml/2006/main" count="24820" uniqueCount="8400">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</sst>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- Categories!PivotTable1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Categories'!$B$3:$B$4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-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Categories'!$B$5:$B$14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8E-4A3C-BF37-002DE4E921D1}"/>
            </c:ext>
          </c:extLst>
        </c:ser>
        <c:ser>
          <c:idx val="1"/>
          <c:order val="1"/>
          <c:tx>
            <c:strRef>
              <c:f>'Pivot -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-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Categories'!$C$5:$C$14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8E-4A3C-BF37-002DE4E921D1}"/>
            </c:ext>
          </c:extLst>
        </c:ser>
        <c:ser>
          <c:idx val="2"/>
          <c:order val="2"/>
          <c:tx>
            <c:strRef>
              <c:f>'Pivot - Categories'!$D$3:$D$4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Categories'!$D$5:$D$14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8E-4A3C-BF37-002DE4E921D1}"/>
            </c:ext>
          </c:extLst>
        </c:ser>
        <c:ser>
          <c:idx val="3"/>
          <c:order val="3"/>
          <c:tx>
            <c:strRef>
              <c:f>'Pivot - Categories'!$E$3:$E$4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-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Categories'!$E$5:$E$14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8E-4A3C-BF37-002DE4E92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6834832"/>
        <c:axId val="726834192"/>
      </c:barChart>
      <c:catAx>
        <c:axId val="726834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34192"/>
        <c:crosses val="autoZero"/>
        <c:auto val="1"/>
        <c:lblAlgn val="ctr"/>
        <c:lblOffset val="100"/>
        <c:noMultiLvlLbl val="0"/>
      </c:catAx>
      <c:valAx>
        <c:axId val="72683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3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- Sub-categories!PivotTable2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Sub-categories'!$B$4:$B$5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CB-46E6-8C0B-81DA99376DBA}"/>
            </c:ext>
          </c:extLst>
        </c:ser>
        <c:ser>
          <c:idx val="1"/>
          <c:order val="1"/>
          <c:tx>
            <c:strRef>
              <c:f>'Pivot - 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CB-46E6-8C0B-81DA99376DBA}"/>
            </c:ext>
          </c:extLst>
        </c:ser>
        <c:ser>
          <c:idx val="2"/>
          <c:order val="2"/>
          <c:tx>
            <c:strRef>
              <c:f>'Pivot - Sub-categories'!$D$4:$D$5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Sub-categories'!$D$6:$D$47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CB-46E6-8C0B-81DA99376DBA}"/>
            </c:ext>
          </c:extLst>
        </c:ser>
        <c:ser>
          <c:idx val="3"/>
          <c:order val="3"/>
          <c:tx>
            <c:strRef>
              <c:f>'Pivot - Sub-categories'!$E$4:$E$5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Sub-categories'!$E$6:$E$47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CB-46E6-8C0B-81DA99376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4149776"/>
        <c:axId val="674156176"/>
      </c:barChart>
      <c:catAx>
        <c:axId val="67414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156176"/>
        <c:crosses val="autoZero"/>
        <c:auto val="1"/>
        <c:lblAlgn val="ctr"/>
        <c:lblOffset val="100"/>
        <c:noMultiLvlLbl val="0"/>
      </c:catAx>
      <c:valAx>
        <c:axId val="67415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14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- Date Created!PivotTable3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4A-4593-B79B-5FA09680FA45}"/>
            </c:ext>
          </c:extLst>
        </c:ser>
        <c:ser>
          <c:idx val="1"/>
          <c:order val="1"/>
          <c:tx>
            <c:strRef>
              <c:f>'Pivot -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4A-4593-B79B-5FA09680FA45}"/>
            </c:ext>
          </c:extLst>
        </c:ser>
        <c:ser>
          <c:idx val="2"/>
          <c:order val="2"/>
          <c:tx>
            <c:strRef>
              <c:f>'Pivot -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4A-4593-B79B-5FA09680F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046928"/>
        <c:axId val="702046288"/>
      </c:lineChart>
      <c:catAx>
        <c:axId val="70204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046288"/>
        <c:crosses val="autoZero"/>
        <c:auto val="1"/>
        <c:lblAlgn val="ctr"/>
        <c:lblOffset val="100"/>
        <c:noMultiLvlLbl val="0"/>
      </c:catAx>
      <c:valAx>
        <c:axId val="70204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04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02-4F27-8A83-054CC1AFCD9E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02-4F27-8A83-054CC1AFCD9E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02-4F27-8A83-054CC1AFC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354552"/>
        <c:axId val="584417712"/>
      </c:lineChart>
      <c:catAx>
        <c:axId val="56135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17712"/>
        <c:crosses val="autoZero"/>
        <c:auto val="1"/>
        <c:lblAlgn val="ctr"/>
        <c:lblOffset val="100"/>
        <c:noMultiLvlLbl val="0"/>
      </c:catAx>
      <c:valAx>
        <c:axId val="58441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5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</xdr:row>
      <xdr:rowOff>42861</xdr:rowOff>
    </xdr:from>
    <xdr:to>
      <xdr:col>17</xdr:col>
      <xdr:colOff>476250</xdr:colOff>
      <xdr:row>20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8ECCF1-C966-40B2-A733-F537E5F0B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3</xdr:row>
      <xdr:rowOff>4760</xdr:rowOff>
    </xdr:from>
    <xdr:to>
      <xdr:col>21</xdr:col>
      <xdr:colOff>342900</xdr:colOff>
      <xdr:row>31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D97AC-2967-45B3-B147-CF20519F1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409574</xdr:colOff>
      <xdr:row>2</xdr:row>
      <xdr:rowOff>138112</xdr:rowOff>
    </xdr:from>
    <xdr:to>
      <xdr:col>18</xdr:col>
      <xdr:colOff>295275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62F2BC-A8CB-47EC-ABD1-3631FD763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95249</xdr:colOff>
      <xdr:row>13</xdr:row>
      <xdr:rowOff>142874</xdr:rowOff>
    </xdr:from>
    <xdr:to>
      <xdr:col>10</xdr:col>
      <xdr:colOff>600075</xdr:colOff>
      <xdr:row>32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E7A965-A3BD-4C60-A9E9-D0EF25185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Rose" refreshedDate="43803.647037731484" createdVersion="6" refreshedVersion="6" minRefreshableVersion="3" recordCount="4114" xr:uid="{56C7FC26-DC36-48E6-90C4-B6D5457E5BE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Rose" refreshedDate="43803.658950810182" createdVersion="6" refreshedVersion="6" minRefreshableVersion="3" recordCount="4114" xr:uid="{28F9CAD6-E4D3-46C5-8907-99E751E8A46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DC5079-4C79-4847-A5AC-C8640C7F70BC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4ED42-0BE1-4A7F-96E4-BA82CD7D51D9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74BFC-2ECE-44F8-83EE-583E85A06B10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id" fld="0" subtotal="count" baseField="21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9134F-D839-4D20-ACCA-AAD4679AA1AE}">
  <dimension ref="A1:F14"/>
  <sheetViews>
    <sheetView workbookViewId="0">
      <selection activeCell="B9" sqref="B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8224</v>
      </c>
    </row>
    <row r="3" spans="1:6" x14ac:dyDescent="0.25">
      <c r="A3" s="7" t="s">
        <v>8323</v>
      </c>
      <c r="B3" s="7" t="s">
        <v>8321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8" t="s">
        <v>8311</v>
      </c>
      <c r="B5" s="9">
        <v>261</v>
      </c>
      <c r="C5" s="9">
        <v>130</v>
      </c>
      <c r="D5" s="9">
        <v>31</v>
      </c>
      <c r="E5" s="9"/>
      <c r="F5" s="9">
        <v>422</v>
      </c>
    </row>
    <row r="6" spans="1:6" x14ac:dyDescent="0.25">
      <c r="A6" s="8" t="s">
        <v>8312</v>
      </c>
      <c r="B6" s="9">
        <v>34</v>
      </c>
      <c r="C6" s="9">
        <v>115</v>
      </c>
      <c r="D6" s="9">
        <v>15</v>
      </c>
      <c r="E6" s="9">
        <v>4</v>
      </c>
      <c r="F6" s="9">
        <v>168</v>
      </c>
    </row>
    <row r="7" spans="1:6" x14ac:dyDescent="0.25">
      <c r="A7" s="8" t="s">
        <v>8313</v>
      </c>
      <c r="B7" s="9">
        <v>52</v>
      </c>
      <c r="C7" s="9">
        <v>96</v>
      </c>
      <c r="D7" s="9"/>
      <c r="E7" s="9"/>
      <c r="F7" s="9">
        <v>148</v>
      </c>
    </row>
    <row r="8" spans="1:6" x14ac:dyDescent="0.25">
      <c r="A8" s="8" t="s">
        <v>8314</v>
      </c>
      <c r="B8" s="9"/>
      <c r="C8" s="9"/>
      <c r="D8" s="9">
        <v>23</v>
      </c>
      <c r="E8" s="9"/>
      <c r="F8" s="9">
        <v>23</v>
      </c>
    </row>
    <row r="9" spans="1:6" x14ac:dyDescent="0.25">
      <c r="A9" s="8" t="s">
        <v>8315</v>
      </c>
      <c r="B9" s="9">
        <v>490</v>
      </c>
      <c r="C9" s="9">
        <v>110</v>
      </c>
      <c r="D9" s="9">
        <v>19</v>
      </c>
      <c r="E9" s="9">
        <v>17</v>
      </c>
      <c r="F9" s="9">
        <v>636</v>
      </c>
    </row>
    <row r="10" spans="1:6" x14ac:dyDescent="0.25">
      <c r="A10" s="8" t="s">
        <v>8316</v>
      </c>
      <c r="B10" s="9">
        <v>62</v>
      </c>
      <c r="C10" s="9">
        <v>72</v>
      </c>
      <c r="D10" s="9"/>
      <c r="E10" s="9"/>
      <c r="F10" s="9">
        <v>134</v>
      </c>
    </row>
    <row r="11" spans="1:6" x14ac:dyDescent="0.25">
      <c r="A11" s="8" t="s">
        <v>8317</v>
      </c>
      <c r="B11" s="9">
        <v>69</v>
      </c>
      <c r="C11" s="9">
        <v>87</v>
      </c>
      <c r="D11" s="9">
        <v>22</v>
      </c>
      <c r="E11" s="9"/>
      <c r="F11" s="9">
        <v>178</v>
      </c>
    </row>
    <row r="12" spans="1:6" x14ac:dyDescent="0.25">
      <c r="A12" s="8" t="s">
        <v>8318</v>
      </c>
      <c r="B12" s="9">
        <v>158</v>
      </c>
      <c r="C12" s="9">
        <v>138</v>
      </c>
      <c r="D12" s="9">
        <v>121</v>
      </c>
      <c r="E12" s="9"/>
      <c r="F12" s="9">
        <v>417</v>
      </c>
    </row>
    <row r="13" spans="1:6" x14ac:dyDescent="0.25">
      <c r="A13" s="8" t="s">
        <v>8319</v>
      </c>
      <c r="B13" s="9">
        <v>525</v>
      </c>
      <c r="C13" s="9">
        <v>349</v>
      </c>
      <c r="D13" s="9">
        <v>26</v>
      </c>
      <c r="E13" s="9">
        <v>12</v>
      </c>
      <c r="F13" s="9">
        <v>912</v>
      </c>
    </row>
    <row r="14" spans="1:6" x14ac:dyDescent="0.25">
      <c r="A14" s="8" t="s">
        <v>8320</v>
      </c>
      <c r="B14" s="9">
        <v>1651</v>
      </c>
      <c r="C14" s="9">
        <v>1097</v>
      </c>
      <c r="D14" s="9">
        <v>257</v>
      </c>
      <c r="E14" s="9">
        <v>33</v>
      </c>
      <c r="F14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E6D58-F558-407B-AD43-7DD1C1897022}">
  <dimension ref="A1:F47"/>
  <sheetViews>
    <sheetView workbookViewId="0">
      <selection activeCell="A8" sqref="A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8308</v>
      </c>
      <c r="B2" t="s">
        <v>8322</v>
      </c>
    </row>
    <row r="4" spans="1:6" x14ac:dyDescent="0.25">
      <c r="A4" s="7" t="s">
        <v>8323</v>
      </c>
      <c r="B4" s="7" t="s">
        <v>8321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C43F6-75C8-4D6C-A485-A91550D7E297}">
  <dimension ref="A1:E18"/>
  <sheetViews>
    <sheetView workbookViewId="0">
      <selection activeCell="C10" sqref="C1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8322</v>
      </c>
    </row>
    <row r="2" spans="1:5" x14ac:dyDescent="0.25">
      <c r="A2" s="7" t="s">
        <v>8379</v>
      </c>
      <c r="B2" t="s">
        <v>8322</v>
      </c>
    </row>
    <row r="4" spans="1:5" x14ac:dyDescent="0.25">
      <c r="A4" s="7" t="s">
        <v>8323</v>
      </c>
      <c r="B4" s="7" t="s">
        <v>8321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/>
  </sheetViews>
  <sheetFormatPr defaultRowHeight="15" x14ac:dyDescent="0.25"/>
  <cols>
    <col min="2" max="2" width="38.42578125" style="3" customWidth="1"/>
    <col min="3" max="3" width="40.28515625" style="3" customWidth="1"/>
    <col min="4" max="4" width="16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85546875" bestFit="1" customWidth="1"/>
    <col min="16" max="16" width="25.140625" bestFit="1" customWidth="1"/>
    <col min="17" max="17" width="17.140625" bestFit="1" customWidth="1"/>
    <col min="18" max="18" width="20.85546875" bestFit="1" customWidth="1"/>
    <col min="19" max="19" width="28" bestFit="1" customWidth="1"/>
    <col min="20" max="20" width="26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AVERAGE(E2/L2)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AVERAGE(E3/L3)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AVERAGE(E67/L67)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AVERAGE(E131/L131)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AVERAGE(E195/L195)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AVERAGE(E259/L259)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AVERAGE(E323/L323)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AVERAGE(E387/L387)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AVERAGE(E451/L451)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AVERAGE(E515/L515)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AVERAGE(E579/L579)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AVERAGE(E643/L643)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AVERAGE(E707/L707)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AVERAGE(E771/L771)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AVERAGE(E835/L835)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AVERAGE(E899/L899)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AVERAGE(E963/L963)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AVERAGE(E1027/L1027)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AVERAGE(E1091/L1091)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AVERAGE(E1155/L1155)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AVERAGE(E1219/L1219)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AVERAGE(E1283/L1283)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AVERAGE(E1347/L1347)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AVERAGE(E1411/L1411)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AVERAGE(E1475/L1475)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AVERAGE(E1539/L1539)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AVERAGE(E1603/L1603)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AVERAGE(E1667/L1667)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AVERAGE(E1731/L1731)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AVERAGE(E1795/L1795)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AVERAGE(E1859/L1859)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AVERAGE(E1923/L1923)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AVERAGE(E1987/L1987)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AVERAGE(E2051/L2051)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AVERAGE(E2115/L2115)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AVERAGE(E2179/L2179)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AVERAGE(E2243/L2243)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AVERAGE(E2307/L2307)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AVERAGE(E2371/L2371)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AVERAGE(E2435/L2435)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AVERAGE(E2499/L2499)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AVERAGE(E2563/L2563)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AVERAGE(E2627/L2627)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AVERAGE(E2691/L2691)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AVERAGE(E2755/L2755)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AVERAGE(E2819/L2819)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AVERAGE(E2883/L2883)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AVERAGE(E2947/L2947)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AVERAGE(E3011/L3011)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AVERAGE(E3075/L3075)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AVERAGE(E3139/L3139)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AVERAGE(E3203/L3203)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AVERAGE(E3267/L3267)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AVERAGE(E3331/L3331)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AVERAGE(E3395/L3395)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AVERAGE(E3459/L3459)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AVERAGE(E3523/L3523)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AVERAGE(E3587/L3587)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AVERAGE(E3651/L3651)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AVERAGE(E3715/L3715)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AVERAGE(E3779/L3779)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AVERAGE(E3843/L3843)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AVERAGE(E3907/L3907)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AVERAGE(E3971/L3971)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AVERAGE(E4035/L4035)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AVERAGE(E4099/L4099)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53A72AB0-F83C-4337-9A55-640580762016}"/>
  <conditionalFormatting sqref="F1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"failed"</formula>
    </cfRule>
  </conditionalFormatting>
  <conditionalFormatting sqref="O1:O4115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1A023-DBDD-44C6-A634-14AA819B7BED}">
  <dimension ref="A1:H13"/>
  <sheetViews>
    <sheetView workbookViewId="0">
      <selection activeCell="L7" sqref="L7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8389</v>
      </c>
      <c r="B3">
        <f>COUNTIFS(Sheet1!F:F,"successful",Sheet1!D:D,"&gt;=1000",Sheet1!D:D,"&lt;5000")</f>
        <v>932</v>
      </c>
      <c r="C3">
        <f>COUNTIFS(Sheet1!F:F,"failed",Sheet1!D:D,"&gt;=1000",Sheet1!D:D,"&lt;5000")</f>
        <v>420</v>
      </c>
      <c r="D3">
        <f>COUNTIFS(Sheet1!F:F,"canceled",Sheet1!D:D,"&gt;=1000",Sheet1!D:D,"&lt;5000")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8390</v>
      </c>
      <c r="B4">
        <f>COUNTIFS(Sheet1!F:F,"successful",Sheet1!D:D,"&gt;=5000",Sheet1!D:D,"&lt;10000")</f>
        <v>381</v>
      </c>
      <c r="C4">
        <f>COUNTIFS(Sheet1!F:F,"failed",Sheet1!D:D,"&gt;=5000",Sheet1!D:D,"&lt;10000")</f>
        <v>283</v>
      </c>
      <c r="D4">
        <f>COUNTIFS(Sheet1!F:F,"canceled",Sheet1!D:D,"&gt;=5000",Sheet1!D:D,"&lt;10000")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8391</v>
      </c>
      <c r="B5">
        <f>COUNTIFS(Sheet1!F:F,"successful",Sheet1!D:D,"&gt;=10000",Sheet1!D:D,"&lt;15000")</f>
        <v>168</v>
      </c>
      <c r="C5">
        <f>COUNTIFS(Sheet1!F:F,"failed",Sheet1!D:D,"&gt;=10000",Sheet1!D:D,"&lt;15000")</f>
        <v>144</v>
      </c>
      <c r="D5">
        <f>COUNTIFS(Sheet1!F:F,"canceled",Sheet1!D:D,"&gt;=10000",Sheet1!D:D,"&lt;15000")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8392</v>
      </c>
      <c r="B6">
        <f>COUNTIFS(Sheet1!F:F,"successful",Sheet1!D:D,"&gt;=15000",Sheet1!D:D,"&lt;20000")</f>
        <v>94</v>
      </c>
      <c r="C6">
        <f>COUNTIFS(Sheet1!F:F,"failed",Sheet1!D:D,"&gt;=15000",Sheet1!D:D,"&lt;20000")</f>
        <v>90</v>
      </c>
      <c r="D6">
        <f>COUNTIFS(Sheet1!F:F,"canceled",Sheet1!D:D,"&gt;=15000",Sheet1!D:D,"&lt;20000")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8393</v>
      </c>
      <c r="B7">
        <f>COUNTIFS(Sheet1!F:F,"successful",Sheet1!D:D,"&gt;=20000",Sheet1!D:D,"&lt;25000")</f>
        <v>62</v>
      </c>
      <c r="C7">
        <f>COUNTIFS(Sheet1!F:F,"failed",Sheet1!D:D,"&gt;=20000",Sheet1!D:D,"&lt;25000")</f>
        <v>72</v>
      </c>
      <c r="D7">
        <f>COUNTIFS(Sheet1!F:F,"canceled",Sheet1!D:D,"&gt;=20000",Sheet1!D:D,"&lt;25000")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8394</v>
      </c>
      <c r="B8">
        <f>COUNTIFS(Sheet1!F:F,"successful",Sheet1!D:D,"&gt;=25000",Sheet1!D:D,"&lt;30000")</f>
        <v>55</v>
      </c>
      <c r="C8">
        <f>COUNTIFS(Sheet1!F:F,"failed",Sheet1!D:D,"&gt;=25000",Sheet1!D:D,"&lt;30000")</f>
        <v>64</v>
      </c>
      <c r="D8">
        <f>COUNTIFS(Sheet1!F:F,"canceled",Sheet1!D:D,"&gt;=25000",Sheet1!D:D,"&lt;30000")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COUNTIFS(Sheet1!F:F,"successful",Sheet1!D:D,"&gt;=30000",Sheet1!D:D,"&lt;35000")</f>
        <v>32</v>
      </c>
      <c r="C9">
        <f>COUNTIFS(Sheet1!F:F,"failed",Sheet1!D:D,"&gt;=30000",Sheet1!D:D,"&lt;35000")</f>
        <v>37</v>
      </c>
      <c r="D9">
        <f>COUNTIFS(Sheet1!F:F,"canceled",Sheet1!D:D,"&gt;=30000",Sheet1!D:D,"&lt;35000")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COUNTIFS(Sheet1!F:F,"successful",Sheet1!D:D,"&gt;=35000",Sheet1!D:D,"&lt;40000")</f>
        <v>26</v>
      </c>
      <c r="C10">
        <f>COUNTIFS(Sheet1!F:F,"failed",Sheet1!D:D,"&gt;=35000",Sheet1!D:D,"&lt;40000")</f>
        <v>22</v>
      </c>
      <c r="D10">
        <f>COUNTIFS(Sheet1!F:F,"canceled",Sheet1!D:D,"&gt;=35000",Sheet1!D:D,"&lt;40000")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8397</v>
      </c>
      <c r="B11">
        <f>COUNTIFS(Sheet1!F:F,"successful",Sheet1!D:D,"&gt;=40000",Sheet1!D:D,"&lt;45000")</f>
        <v>21</v>
      </c>
      <c r="C11">
        <f>COUNTIFS(Sheet1!F:F,"failed",Sheet1!D:D,"&gt;=40000",Sheet1!D:D,"&lt;45000")</f>
        <v>16</v>
      </c>
      <c r="D11">
        <f>COUNTIFS(Sheet1!F:F,"canceled",Sheet1!D:D,"&gt;=40000",Sheet1!D:D,"&lt;45000")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8398</v>
      </c>
      <c r="B12">
        <f>COUNTIFS(Sheet1!F:F,"successful",Sheet1!D:D,"&gt;=45000",Sheet1!D:D,"&lt;50000")</f>
        <v>6</v>
      </c>
      <c r="C12">
        <f>COUNTIFS(Sheet1!F:F,"failed",Sheet1!D:D,"&gt;=45000",Sheet1!D:D,"&lt;50000")</f>
        <v>11</v>
      </c>
      <c r="D12">
        <f>COUNTIFS(Sheet1!F:F,"canceled",Sheet1!D:D,"&gt;=45000",Sheet1!D:D,"&lt;50000")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0E1082BA0863C4DBC3FF3D2BC78EBBE" ma:contentTypeVersion="10" ma:contentTypeDescription="Create a new document." ma:contentTypeScope="" ma:versionID="0892e02108fe462380a8b03e47fc1ff6">
  <xsd:schema xmlns:xsd="http://www.w3.org/2001/XMLSchema" xmlns:xs="http://www.w3.org/2001/XMLSchema" xmlns:p="http://schemas.microsoft.com/office/2006/metadata/properties" xmlns:ns3="c03875ea-9043-40bc-98d6-79c570e4b1e3" targetNamespace="http://schemas.microsoft.com/office/2006/metadata/properties" ma:root="true" ma:fieldsID="4d44a0811d27c5de581d28cee8e1e7e6" ns3:_="">
    <xsd:import namespace="c03875ea-9043-40bc-98d6-79c570e4b1e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3875ea-9043-40bc-98d6-79c570e4b1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D807BF6-4695-4A99-82C1-63DDE8897F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03875ea-9043-40bc-98d6-79c570e4b1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D400413-954A-49FA-89EF-0E8AF613F1B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494FBF5-2447-4C20-A000-D08AF9A80DC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- Categories</vt:lpstr>
      <vt:lpstr>Pivot - Sub-categories</vt:lpstr>
      <vt:lpstr>Pivot - Date Created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Rose, Megan</cp:lastModifiedBy>
  <dcterms:created xsi:type="dcterms:W3CDTF">2017-04-20T15:17:24Z</dcterms:created>
  <dcterms:modified xsi:type="dcterms:W3CDTF">2019-12-05T21:39:05Z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0x010100C0E1082BA0863C4DBC3FF3D2BC78EBBE</vt:lpwstr>
  </property>
</Properties>
</file>