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4655"/>
  </bookViews>
  <sheets>
    <sheet name="Tabelle1" sheetId="1" r:id="rId1"/>
  </sheets>
  <calcPr calcId="144525"/>
</workbook>
</file>

<file path=xl/sharedStrings.xml><?xml version="1.0" encoding="utf-8"?>
<sst xmlns="http://schemas.openxmlformats.org/spreadsheetml/2006/main" count="26" uniqueCount="23">
  <si>
    <t># ID</t>
  </si>
  <si>
    <t xml:space="preserve"> sigma_a/ MPa</t>
  </si>
  <si>
    <t xml:space="preserve"> sigma_m/ MPa</t>
  </si>
  <si>
    <t xml:space="preserve"> ratio</t>
  </si>
  <si>
    <t xml:space="preserve"> cycles to failure</t>
  </si>
  <si>
    <t xml:space="preserve"> sigma_max/ MPa</t>
  </si>
  <si>
    <t>smax_23/MPa</t>
  </si>
  <si>
    <t>TTest in °C</t>
  </si>
  <si>
    <t xml:space="preserve">TTarget in °C </t>
  </si>
  <si>
    <t>Tg in °C</t>
  </si>
  <si>
    <t>Constants</t>
  </si>
  <si>
    <t>Source</t>
  </si>
  <si>
    <t>T0 in K</t>
  </si>
  <si>
    <t>R_t0 in MPa</t>
  </si>
  <si>
    <t>AIAA 2020 Paper</t>
  </si>
  <si>
    <t>m_Rt</t>
  </si>
  <si>
    <t>dRt_Re in MPa</t>
  </si>
  <si>
    <t>AIAA 2021 fit</t>
  </si>
  <si>
    <t>R_e0</t>
  </si>
  <si>
    <t>N_a</t>
  </si>
  <si>
    <t>m</t>
  </si>
  <si>
    <t>A in mm**2</t>
  </si>
  <si>
    <t>DIN EN ISO 527-2 Typ B</t>
  </si>
</sst>
</file>

<file path=xl/styles.xml><?xml version="1.0" encoding="utf-8"?>
<styleSheet xmlns="http://schemas.openxmlformats.org/spreadsheetml/2006/main">
  <numFmts count="7">
    <numFmt numFmtId="176" formatCode="_ * #,##0.00_ ;_ * \-#,##0.00_ ;_ * &quot;-&quot;??_ ;_ @_ "/>
    <numFmt numFmtId="177" formatCode="_-&quot;$&quot;* #,##0.00_-;\-&quot;$&quot;* #,##0.00_-;_-&quot;$&quot;* \-??_-;_-@_-"/>
    <numFmt numFmtId="178" formatCode="0.00_ "/>
    <numFmt numFmtId="179" formatCode="_-&quot;$&quot;* #,##0_-;\-&quot;$&quot;* #,##0_-;_-&quot;$&quot;* &quot;-&quot;_-;_-@_-"/>
    <numFmt numFmtId="180" formatCode="0.0_ "/>
    <numFmt numFmtId="43" formatCode="_-* #,##0.00_-;\-* #,##0.00_-;_-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7" fillId="4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7" fillId="10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7" fillId="12" borderId="0" applyNumberFormat="false" applyBorder="false" applyAlignment="false" applyProtection="false">
      <alignment vertical="center"/>
    </xf>
    <xf numFmtId="0" fontId="15" fillId="0" borderId="8" applyNumberFormat="false" applyFill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16" fillId="20" borderId="0" applyNumberFormat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12" fillId="9" borderId="0" applyNumberFormat="false" applyBorder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14" fillId="0" borderId="6" applyNumberFormat="false" applyFill="false" applyAlignment="false" applyProtection="false">
      <alignment vertical="center"/>
    </xf>
    <xf numFmtId="0" fontId="11" fillId="6" borderId="5" applyNumberFormat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0" fillId="16" borderId="7" applyNumberFormat="false" applyFont="false" applyAlignment="false" applyProtection="false">
      <alignment vertical="center"/>
    </xf>
    <xf numFmtId="0" fontId="20" fillId="31" borderId="4" applyNumberFormat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9" fillId="6" borderId="4" applyNumberFormat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6" fillId="0" borderId="3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179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8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7" fillId="24" borderId="9" applyNumberFormat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</cellStyleXfs>
  <cellXfs count="14">
    <xf numFmtId="0" fontId="0" fillId="0" borderId="0" xfId="0"/>
    <xf numFmtId="178" fontId="0" fillId="0" borderId="0" xfId="44" applyNumberFormat="true" applyAlignment="true"/>
    <xf numFmtId="178" fontId="0" fillId="0" borderId="0" xfId="0" applyNumberFormat="true"/>
    <xf numFmtId="0" fontId="0" fillId="0" borderId="0" xfId="0" applyFont="true" applyFill="true" applyAlignment="true">
      <alignment horizontal="right" vertical="center"/>
    </xf>
    <xf numFmtId="178" fontId="0" fillId="0" borderId="0" xfId="44" applyNumberFormat="true" applyFont="true" applyFill="true" applyAlignment="true">
      <alignment horizontal="right" vertical="center"/>
    </xf>
    <xf numFmtId="180" fontId="1" fillId="0" borderId="0" xfId="0" applyNumberFormat="true" applyFont="true" applyFill="true" applyAlignment="true"/>
    <xf numFmtId="180" fontId="0" fillId="0" borderId="0" xfId="0" applyNumberFormat="true"/>
    <xf numFmtId="178" fontId="0" fillId="0" borderId="0" xfId="0" applyNumberFormat="true" applyFont="true" applyFill="true" applyAlignment="true">
      <alignment horizontal="right" vertical="center"/>
    </xf>
    <xf numFmtId="0" fontId="0" fillId="0" borderId="1" xfId="0" applyBorder="true" applyAlignment="true">
      <alignment horizontal="right" wrapText="true"/>
    </xf>
    <xf numFmtId="0" fontId="1" fillId="0" borderId="0" xfId="0" applyFont="true" applyFill="true" applyAlignment="true"/>
    <xf numFmtId="0" fontId="0" fillId="0" borderId="0" xfId="0" applyFont="true" applyFill="true" applyAlignment="true"/>
    <xf numFmtId="178" fontId="0" fillId="0" borderId="0" xfId="0" applyNumberFormat="true" applyFont="true" applyFill="true" applyAlignment="true"/>
    <xf numFmtId="0" fontId="0" fillId="0" borderId="0" xfId="0" applyAlignment="true">
      <alignment horizontal="right"/>
    </xf>
    <xf numFmtId="176" fontId="0" fillId="0" borderId="0" xfId="44" applyNumberFormat="true" applyFont="true" applyAlignment="true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tabSelected="1" workbookViewId="0">
      <selection activeCell="G2" sqref="G2"/>
    </sheetView>
  </sheetViews>
  <sheetFormatPr defaultColWidth="11" defaultRowHeight="15"/>
  <cols>
    <col min="1" max="1" width="13.1428571428571" customWidth="true"/>
    <col min="2" max="2" width="14.8571428571429" style="1" customWidth="true"/>
    <col min="3" max="3" width="15.5714285714286" style="1" customWidth="true"/>
    <col min="4" max="4" width="6.28571428571429" style="1" customWidth="true"/>
    <col min="5" max="5" width="16.8571428571429" customWidth="true"/>
    <col min="6" max="6" width="14.7142857142857" style="2" customWidth="true"/>
    <col min="7" max="7" width="14.2857142857143" customWidth="true"/>
    <col min="8" max="9" width="12.8571428571429"/>
    <col min="10" max="10" width="10.5714285714286" customWidth="true"/>
  </cols>
  <sheetData>
    <row r="1" spans="1:15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7" t="s">
        <v>5</v>
      </c>
      <c r="G1" t="s">
        <v>6</v>
      </c>
      <c r="H1" s="8" t="s">
        <v>7</v>
      </c>
      <c r="I1" s="8" t="s">
        <v>8</v>
      </c>
      <c r="J1" s="8" t="s">
        <v>9</v>
      </c>
      <c r="M1" t="s">
        <v>10</v>
      </c>
      <c r="O1" t="s">
        <v>11</v>
      </c>
    </row>
    <row r="2" spans="1:14">
      <c r="A2">
        <v>1</v>
      </c>
      <c r="B2" s="1">
        <v>0</v>
      </c>
      <c r="C2" s="1">
        <f>F2</f>
        <v>38.6917087001938</v>
      </c>
      <c r="D2" s="5">
        <v>1</v>
      </c>
      <c r="E2" s="9">
        <v>1</v>
      </c>
      <c r="F2" s="1">
        <v>38.6917087001938</v>
      </c>
      <c r="H2">
        <v>40</v>
      </c>
      <c r="I2">
        <v>23</v>
      </c>
      <c r="J2" s="10">
        <v>75</v>
      </c>
      <c r="M2" s="12" t="s">
        <v>12</v>
      </c>
      <c r="N2" s="13">
        <v>273.15</v>
      </c>
    </row>
    <row r="3" spans="1:15">
      <c r="A3">
        <v>2</v>
      </c>
      <c r="B3" s="1">
        <v>0</v>
      </c>
      <c r="C3" s="1">
        <f t="shared" ref="C3:C10" si="0">F3</f>
        <v>40.0579675222637</v>
      </c>
      <c r="D3" s="5">
        <v>1</v>
      </c>
      <c r="E3" s="9">
        <v>1</v>
      </c>
      <c r="F3" s="1">
        <v>40.0579675222637</v>
      </c>
      <c r="H3">
        <v>40</v>
      </c>
      <c r="I3">
        <v>23</v>
      </c>
      <c r="J3" s="10">
        <v>75</v>
      </c>
      <c r="M3" s="12" t="s">
        <v>13</v>
      </c>
      <c r="N3" s="13">
        <v>173.54</v>
      </c>
      <c r="O3" t="s">
        <v>14</v>
      </c>
    </row>
    <row r="4" spans="1:15">
      <c r="A4">
        <v>3</v>
      </c>
      <c r="B4" s="1">
        <v>0</v>
      </c>
      <c r="C4" s="1">
        <f t="shared" si="0"/>
        <v>39.8283970828987</v>
      </c>
      <c r="D4" s="5">
        <v>1</v>
      </c>
      <c r="E4" s="9">
        <v>1</v>
      </c>
      <c r="F4" s="1">
        <v>39.8283970828987</v>
      </c>
      <c r="H4">
        <v>40</v>
      </c>
      <c r="I4">
        <v>23</v>
      </c>
      <c r="J4" s="10">
        <v>75</v>
      </c>
      <c r="K4" s="9"/>
      <c r="M4" s="12" t="s">
        <v>15</v>
      </c>
      <c r="N4" s="13">
        <v>-148.82</v>
      </c>
      <c r="O4" t="s">
        <v>14</v>
      </c>
    </row>
    <row r="5" spans="1:15">
      <c r="A5">
        <v>4</v>
      </c>
      <c r="B5" s="1">
        <v>0</v>
      </c>
      <c r="C5" s="1">
        <f t="shared" si="0"/>
        <v>40.9452920449924</v>
      </c>
      <c r="D5" s="5">
        <v>1</v>
      </c>
      <c r="E5" s="9">
        <v>1</v>
      </c>
      <c r="F5" s="1">
        <v>40.9452920449924</v>
      </c>
      <c r="H5">
        <v>40</v>
      </c>
      <c r="I5">
        <v>23</v>
      </c>
      <c r="J5" s="10">
        <v>75</v>
      </c>
      <c r="K5" s="9"/>
      <c r="M5" s="12" t="s">
        <v>16</v>
      </c>
      <c r="N5" s="13">
        <v>32.2</v>
      </c>
      <c r="O5" t="s">
        <v>17</v>
      </c>
    </row>
    <row r="6" spans="1:14">
      <c r="A6">
        <v>5</v>
      </c>
      <c r="B6" s="1">
        <v>0</v>
      </c>
      <c r="C6" s="1">
        <f t="shared" si="0"/>
        <v>40.9655163690469</v>
      </c>
      <c r="D6" s="5">
        <v>1</v>
      </c>
      <c r="E6" s="9">
        <v>1</v>
      </c>
      <c r="F6" s="1">
        <v>40.9655163690469</v>
      </c>
      <c r="H6">
        <v>40</v>
      </c>
      <c r="I6">
        <v>23</v>
      </c>
      <c r="J6" s="10">
        <v>75</v>
      </c>
      <c r="K6" s="9"/>
      <c r="M6" s="12" t="s">
        <v>18</v>
      </c>
      <c r="N6" s="13">
        <f>N3-N5</f>
        <v>141.34</v>
      </c>
    </row>
    <row r="7" spans="1:15">
      <c r="A7">
        <v>6</v>
      </c>
      <c r="B7" s="1">
        <v>0</v>
      </c>
      <c r="C7" s="1">
        <f t="shared" si="0"/>
        <v>39.6658230579537</v>
      </c>
      <c r="D7" s="5">
        <v>1</v>
      </c>
      <c r="E7" s="9">
        <v>1</v>
      </c>
      <c r="F7" s="1">
        <v>39.6658230579537</v>
      </c>
      <c r="H7">
        <v>40</v>
      </c>
      <c r="I7">
        <v>23</v>
      </c>
      <c r="J7" s="10">
        <v>75</v>
      </c>
      <c r="K7" s="9"/>
      <c r="M7" s="12" t="s">
        <v>19</v>
      </c>
      <c r="N7" s="13">
        <v>1659</v>
      </c>
      <c r="O7" t="s">
        <v>17</v>
      </c>
    </row>
    <row r="8" spans="1:15">
      <c r="A8">
        <v>7</v>
      </c>
      <c r="B8" s="1">
        <v>0</v>
      </c>
      <c r="C8" s="1">
        <f t="shared" si="0"/>
        <v>39.6658230579537</v>
      </c>
      <c r="D8" s="5">
        <v>1</v>
      </c>
      <c r="E8" s="9">
        <v>1</v>
      </c>
      <c r="F8" s="1">
        <v>39.6658230579537</v>
      </c>
      <c r="H8">
        <v>40</v>
      </c>
      <c r="I8">
        <v>23</v>
      </c>
      <c r="J8" s="10">
        <v>75</v>
      </c>
      <c r="K8" s="9"/>
      <c r="M8" s="12" t="s">
        <v>20</v>
      </c>
      <c r="N8">
        <v>5.31</v>
      </c>
      <c r="O8" t="s">
        <v>17</v>
      </c>
    </row>
    <row r="9" spans="1:15">
      <c r="A9">
        <v>8</v>
      </c>
      <c r="B9" s="1">
        <v>0</v>
      </c>
      <c r="C9" s="1">
        <f t="shared" si="0"/>
        <v>32.2</v>
      </c>
      <c r="D9" s="6">
        <v>0.6</v>
      </c>
      <c r="E9">
        <v>3031</v>
      </c>
      <c r="F9" s="1">
        <v>32.2</v>
      </c>
      <c r="H9">
        <v>40</v>
      </c>
      <c r="I9">
        <v>23</v>
      </c>
      <c r="J9" s="10">
        <v>75</v>
      </c>
      <c r="K9" s="9"/>
      <c r="M9" s="12" t="s">
        <v>21</v>
      </c>
      <c r="N9" s="13">
        <f>10*4</f>
        <v>40</v>
      </c>
      <c r="O9" t="s">
        <v>22</v>
      </c>
    </row>
    <row r="10" spans="1:11">
      <c r="A10">
        <v>9</v>
      </c>
      <c r="B10" s="1">
        <v>0</v>
      </c>
      <c r="C10" s="1">
        <f t="shared" si="0"/>
        <v>32.2</v>
      </c>
      <c r="D10" s="6">
        <v>0.6</v>
      </c>
      <c r="E10">
        <v>7451</v>
      </c>
      <c r="F10" s="1">
        <v>32.2</v>
      </c>
      <c r="H10">
        <v>40</v>
      </c>
      <c r="I10">
        <v>23</v>
      </c>
      <c r="J10" s="10">
        <v>75</v>
      </c>
      <c r="K10" s="9"/>
    </row>
    <row r="11" spans="1:10">
      <c r="A11">
        <v>10</v>
      </c>
      <c r="B11" s="1">
        <f>F11/((1+D11)/(1-D11)+1)</f>
        <v>5.34</v>
      </c>
      <c r="C11" s="1">
        <f>B11*(1+D11)/(1-D11)</f>
        <v>21.36</v>
      </c>
      <c r="D11" s="6">
        <v>0.6</v>
      </c>
      <c r="E11">
        <v>21196</v>
      </c>
      <c r="F11" s="1">
        <v>26.7</v>
      </c>
      <c r="H11">
        <v>40</v>
      </c>
      <c r="I11">
        <v>23</v>
      </c>
      <c r="J11" s="10">
        <v>75</v>
      </c>
    </row>
    <row r="12" spans="1:10">
      <c r="A12">
        <v>11</v>
      </c>
      <c r="B12" s="1">
        <f>F12/((1+D12)/(1-D12)+1)</f>
        <v>5.34</v>
      </c>
      <c r="C12" s="1">
        <f>B12*(1+D12)/(1-D12)</f>
        <v>21.36</v>
      </c>
      <c r="D12" s="6">
        <v>0.6</v>
      </c>
      <c r="E12">
        <f>350+153008</f>
        <v>153358</v>
      </c>
      <c r="F12" s="1">
        <v>26.7</v>
      </c>
      <c r="H12">
        <v>40</v>
      </c>
      <c r="I12">
        <v>23</v>
      </c>
      <c r="J12" s="10">
        <v>75</v>
      </c>
    </row>
    <row r="13" spans="1:10">
      <c r="A13">
        <v>12</v>
      </c>
      <c r="B13" s="1">
        <f>F13/((1+D13)/(1-D13)+1)</f>
        <v>4.64</v>
      </c>
      <c r="C13" s="1">
        <f>B13*(1+D13)/(1-D13)</f>
        <v>18.56</v>
      </c>
      <c r="D13" s="6">
        <v>0.6</v>
      </c>
      <c r="E13">
        <v>1172222</v>
      </c>
      <c r="F13" s="1">
        <v>23.2</v>
      </c>
      <c r="H13">
        <v>40</v>
      </c>
      <c r="I13">
        <v>23</v>
      </c>
      <c r="J13" s="10">
        <v>75</v>
      </c>
    </row>
    <row r="14" spans="1:10">
      <c r="A14">
        <v>13</v>
      </c>
      <c r="B14" s="1">
        <f>F14/((1+D14)/(1-D14)+1)</f>
        <v>4.64</v>
      </c>
      <c r="C14" s="1">
        <f>B14*(1+D14)/(1-D14)</f>
        <v>18.56</v>
      </c>
      <c r="D14" s="6">
        <v>0.6</v>
      </c>
      <c r="E14">
        <v>1080044</v>
      </c>
      <c r="F14" s="1">
        <v>23.2</v>
      </c>
      <c r="H14">
        <v>40</v>
      </c>
      <c r="I14">
        <v>23</v>
      </c>
      <c r="J14" s="10">
        <v>75</v>
      </c>
    </row>
    <row r="15" spans="1:10">
      <c r="A15">
        <v>14</v>
      </c>
      <c r="B15" s="1">
        <f>F15/((1+D15)/(1-D15)+1)</f>
        <v>4.46</v>
      </c>
      <c r="C15" s="1">
        <f>B15*(1+D15)/(1-D15)</f>
        <v>17.84</v>
      </c>
      <c r="D15" s="6">
        <v>0.6</v>
      </c>
      <c r="E15">
        <f>6228200+5158000+4117160</f>
        <v>15503360</v>
      </c>
      <c r="F15" s="1">
        <v>22.3</v>
      </c>
      <c r="H15">
        <v>40</v>
      </c>
      <c r="I15">
        <v>23</v>
      </c>
      <c r="J15" s="10">
        <v>75</v>
      </c>
    </row>
    <row r="16" spans="8:9">
      <c r="H16" s="1"/>
      <c r="I16" s="1"/>
    </row>
    <row r="17" spans="8:9">
      <c r="H17" s="1"/>
      <c r="I17" s="1"/>
    </row>
    <row r="19" spans="8:9">
      <c r="H19" s="1"/>
      <c r="I19" s="1"/>
    </row>
    <row r="20" spans="8:9">
      <c r="H20" s="1"/>
      <c r="I20" s="1"/>
    </row>
    <row r="21" spans="5:6">
      <c r="E21" s="10"/>
      <c r="F21" s="11"/>
    </row>
    <row r="22" spans="5:6">
      <c r="E22" s="10"/>
      <c r="F22" s="11"/>
    </row>
    <row r="23" spans="5:6">
      <c r="E23" s="10"/>
      <c r="F23" s="11"/>
    </row>
    <row r="24" spans="5:6">
      <c r="E24" s="10"/>
      <c r="F24" s="11"/>
    </row>
    <row r="25" spans="5:6">
      <c r="E25" s="10"/>
      <c r="F25" s="11"/>
    </row>
    <row r="26" spans="5:6">
      <c r="E26" s="10"/>
      <c r="F26" s="11"/>
    </row>
    <row r="27" spans="5:6">
      <c r="E27" s="10"/>
      <c r="F27" s="11"/>
    </row>
    <row r="28" spans="5:6">
      <c r="E28" s="10"/>
      <c r="F28" s="11"/>
    </row>
    <row r="29" spans="5:6">
      <c r="E29" s="10"/>
      <c r="F29" s="11"/>
    </row>
  </sheetData>
  <pageMargins left="0.7" right="0.7" top="0.787401575" bottom="0.7874015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Fraunhofer IWES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rosmal</cp:lastModifiedBy>
  <dcterms:created xsi:type="dcterms:W3CDTF">2020-08-21T19:28:00Z</dcterms:created>
  <dcterms:modified xsi:type="dcterms:W3CDTF">2020-11-04T07:47:25Z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